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enato\Desktop\smartPlug\tcc\tabelas\"/>
    </mc:Choice>
  </mc:AlternateContent>
  <xr:revisionPtr revIDLastSave="0" documentId="13_ncr:1_{868B2BC3-105B-4D8E-AA08-6BB4F4A816A6}" xr6:coauthVersionLast="38" xr6:coauthVersionMax="38" xr10:uidLastSave="{00000000-0000-0000-0000-000000000000}"/>
  <bookViews>
    <workbookView xWindow="0" yWindow="0" windowWidth="28800" windowHeight="12225" xr2:uid="{E608C98B-2531-4A5C-A05A-FD810029FC65}"/>
  </bookViews>
  <sheets>
    <sheet name="Tabelas de potência" sheetId="1" r:id="rId1"/>
    <sheet name="Tabela1" sheetId="3" r:id="rId2"/>
    <sheet name="Tabela2" sheetId="4" r:id="rId3"/>
    <sheet name="Tabela3" sheetId="5" r:id="rId4"/>
    <sheet name="Tabela4" sheetId="6" r:id="rId5"/>
    <sheet name="Tabela5" sheetId="7" r:id="rId6"/>
    <sheet name="Tabela6" sheetId="11" r:id="rId7"/>
    <sheet name="Tabela7" sheetId="9" r:id="rId8"/>
    <sheet name="Tabela8" sheetId="10" r:id="rId9"/>
    <sheet name="Tabela 9" sheetId="12" r:id="rId10"/>
    <sheet name="Fontes" sheetId="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I11" i="1"/>
  <c r="AI9" i="1"/>
  <c r="AI8" i="1"/>
  <c r="AI7" i="1"/>
  <c r="AI6" i="1"/>
  <c r="AI5" i="1"/>
  <c r="AJ12" i="1"/>
  <c r="AM12" i="1" s="1"/>
  <c r="AJ11" i="1"/>
  <c r="AM11" i="1" s="1"/>
  <c r="AJ9" i="1"/>
  <c r="AM9" i="1" s="1"/>
  <c r="AJ8" i="1"/>
  <c r="AM8" i="1" s="1"/>
  <c r="AJ7" i="1"/>
  <c r="AM7" i="1" s="1"/>
  <c r="AJ6" i="1"/>
  <c r="AM6" i="1" s="1"/>
  <c r="AJ5" i="1"/>
  <c r="AM5" i="1" s="1"/>
  <c r="AL12" i="1"/>
  <c r="AL11" i="1"/>
  <c r="AL9" i="1"/>
  <c r="AL8" i="1"/>
  <c r="AL7" i="1"/>
  <c r="AL6" i="1"/>
  <c r="AL5" i="1"/>
  <c r="AK12" i="1"/>
  <c r="AK11" i="1"/>
  <c r="AK9" i="1"/>
  <c r="AK8" i="1"/>
  <c r="AK7" i="1"/>
  <c r="AK6" i="1"/>
  <c r="AK5" i="1"/>
  <c r="Z6" i="1"/>
  <c r="Z7" i="1"/>
  <c r="Z8" i="1"/>
  <c r="Z11" i="1"/>
  <c r="Z12" i="1"/>
  <c r="Z13" i="1"/>
  <c r="Z14" i="1"/>
  <c r="Z15" i="1"/>
  <c r="Z16" i="1"/>
  <c r="Z17" i="1"/>
  <c r="Z18" i="1"/>
  <c r="Z21" i="1"/>
  <c r="Z22" i="1"/>
  <c r="Z23" i="1"/>
  <c r="Z24" i="1"/>
  <c r="Z25" i="1"/>
  <c r="Z26" i="1"/>
  <c r="Z27" i="1"/>
  <c r="Z30" i="1"/>
  <c r="Z31" i="1"/>
  <c r="Z33" i="1"/>
  <c r="Z34" i="1"/>
  <c r="Z35" i="1"/>
  <c r="Z36" i="1"/>
  <c r="Z37" i="1"/>
  <c r="Z39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6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5" i="1"/>
  <c r="X82" i="1"/>
  <c r="Z82" i="1" s="1"/>
  <c r="X77" i="1"/>
  <c r="Z77" i="1" s="1"/>
  <c r="X75" i="1"/>
  <c r="Z75" i="1" s="1"/>
  <c r="X61" i="1"/>
  <c r="Z61" i="1" s="1"/>
  <c r="X59" i="1"/>
  <c r="Z59" i="1" s="1"/>
  <c r="X44" i="1"/>
  <c r="Z44" i="1" s="1"/>
  <c r="X40" i="1"/>
  <c r="Z40" i="1" s="1"/>
  <c r="X32" i="1"/>
  <c r="Z32" i="1" s="1"/>
  <c r="X29" i="1"/>
  <c r="Z29" i="1" s="1"/>
  <c r="X28" i="1"/>
  <c r="Z28" i="1" s="1"/>
  <c r="X20" i="1"/>
  <c r="Z20" i="1" s="1"/>
  <c r="X19" i="1"/>
  <c r="Z19" i="1" s="1"/>
  <c r="X10" i="1"/>
  <c r="Z10" i="1" s="1"/>
  <c r="X9" i="1"/>
  <c r="Z9" i="1" s="1"/>
  <c r="AI10" i="1" l="1"/>
  <c r="AJ10" i="1"/>
  <c r="AN11" i="1"/>
  <c r="AN6" i="1"/>
  <c r="AN9" i="1"/>
  <c r="AN12" i="1"/>
  <c r="AN8" i="1"/>
  <c r="AN7" i="1"/>
  <c r="AN5" i="1"/>
  <c r="AL10" i="1"/>
  <c r="AK10" i="1"/>
  <c r="AM10" i="1" l="1"/>
  <c r="AN10" i="1"/>
</calcChain>
</file>

<file path=xl/sharedStrings.xml><?xml version="1.0" encoding="utf-8"?>
<sst xmlns="http://schemas.openxmlformats.org/spreadsheetml/2006/main" count="1803" uniqueCount="1287">
  <si>
    <t>https://www.energisa.com.br/Normas%20Tcnicas/NDU%20001%20-%20Fornecimento%20de%20Energia%20El%C3%A9trica%20em%20Tens%C3%A3o%20Secund%C3%A1ria%20Edifica%C3%A7%C3%B5es%20Individuais%20ou%20Agrupadas%20at%C3%A9%203%20Unidades%20V5.pdf</t>
  </si>
  <si>
    <t>Código</t>
  </si>
  <si>
    <t>Descrição</t>
  </si>
  <si>
    <t>Potência (W)</t>
  </si>
  <si>
    <t>Potência (VA)</t>
  </si>
  <si>
    <t xml:space="preserve">AMALGAMADOR </t>
  </si>
  <si>
    <t xml:space="preserve">AMPLIFICADOR DE SOM </t>
  </si>
  <si>
    <t xml:space="preserve">APARELHO DE ENDOSCOPIA </t>
  </si>
  <si>
    <t xml:space="preserve">APARELHO DE ULTRASONOGRAFIA </t>
  </si>
  <si>
    <t xml:space="preserve">APARELHO DE OBTURAÇÃO </t>
  </si>
  <si>
    <t xml:space="preserve">AQUECEDOR DE ÁGUA (200 L) </t>
  </si>
  <si>
    <t xml:space="preserve">AQUECEDOR DE ÁGUA (50 A 175 L) </t>
  </si>
  <si>
    <t xml:space="preserve">AR CONDICIONADO 6000 BTU's </t>
  </si>
  <si>
    <t xml:space="preserve">AR CONDICIONADO 7100 BTU's </t>
  </si>
  <si>
    <t xml:space="preserve">AR CONDICIONADO 7500 BTU's </t>
  </si>
  <si>
    <t xml:space="preserve">AR CONDICIONADO 8500 BTU's </t>
  </si>
  <si>
    <t xml:space="preserve">AR CONDICIONADO 9000 BTU's </t>
  </si>
  <si>
    <t xml:space="preserve">AR CONDICIONADO 10000 BTU's </t>
  </si>
  <si>
    <t xml:space="preserve">AR CONDICIONADO 10500 BTU's </t>
  </si>
  <si>
    <t xml:space="preserve">AR CONDICIONADO 11000 BTU's </t>
  </si>
  <si>
    <t xml:space="preserve">AR CONDICIONADO 12000 BTU's </t>
  </si>
  <si>
    <t xml:space="preserve">AR CONDICIONADO 14000 BTU's </t>
  </si>
  <si>
    <t xml:space="preserve">AR CONDICIONADO 15000 BTU's </t>
  </si>
  <si>
    <t xml:space="preserve">AR CONDICIONADO 16000 BTU's </t>
  </si>
  <si>
    <t xml:space="preserve">AR CONDICIONADO 18000 BTU's </t>
  </si>
  <si>
    <t xml:space="preserve">AR CONDICIONADO 21000 BTU's </t>
  </si>
  <si>
    <t xml:space="preserve">AR CONDICIONADO 26000 BTU's </t>
  </si>
  <si>
    <t xml:space="preserve">AR CONDICIONADO 30000 BTU's </t>
  </si>
  <si>
    <t xml:space="preserve">ASPIRADOR DE PÓ COMERCIAL </t>
  </si>
  <si>
    <t xml:space="preserve">ASPIRADOR DE PÓ RESIDENCIAL </t>
  </si>
  <si>
    <t xml:space="preserve">ASSADEIRA GRANDE </t>
  </si>
  <si>
    <t xml:space="preserve">ASSADEIRA PEQUENA </t>
  </si>
  <si>
    <t xml:space="preserve">BALANÇA ELÉTRICA </t>
  </si>
  <si>
    <t xml:space="preserve">BALCÃO FRIGORÍFICO GRANDE </t>
  </si>
  <si>
    <t xml:space="preserve">BALCÃO FRIGORÍFICO PEQUENO </t>
  </si>
  <si>
    <t xml:space="preserve">BALCÃO PARA SORVETE </t>
  </si>
  <si>
    <t xml:space="preserve">BALCÃO TÉRMICO </t>
  </si>
  <si>
    <t xml:space="preserve">BANHO MARIA (RESTAURANTE) </t>
  </si>
  <si>
    <t xml:space="preserve">BARBEADOR ELÉTRICO </t>
  </si>
  <si>
    <t xml:space="preserve">BATEDEIRA DE BOLO </t>
  </si>
  <si>
    <t xml:space="preserve">BATEDEIRA INDUSTRIAL </t>
  </si>
  <si>
    <t xml:space="preserve">BEBEDOURO </t>
  </si>
  <si>
    <t xml:space="preserve">BETONEIRA </t>
  </si>
  <si>
    <t xml:space="preserve">BOILLER </t>
  </si>
  <si>
    <t xml:space="preserve">BOMBA D'ÁGUA 1/4 CV </t>
  </si>
  <si>
    <t xml:space="preserve">BOMBA D'ÁGUA 1/2 CV </t>
  </si>
  <si>
    <t xml:space="preserve">BOMBA D'ÁGUA 3/4 CV </t>
  </si>
  <si>
    <t xml:space="preserve">BOMBA D'ÁGUA 1 CV </t>
  </si>
  <si>
    <t xml:space="preserve">BOMBA D'ÁGUA 1 1/4 CV </t>
  </si>
  <si>
    <t xml:space="preserve">BOMBA D'ÁGUA 1 1/2 CV </t>
  </si>
  <si>
    <t xml:space="preserve">BOMBA D'ÁGUA 2 CV </t>
  </si>
  <si>
    <t xml:space="preserve">BOMBA D'ÁGUA 3 CV </t>
  </si>
  <si>
    <t xml:space="preserve">BOMBA DE COMBUSTÍVEL </t>
  </si>
  <si>
    <t xml:space="preserve">BOMBA SAPO </t>
  </si>
  <si>
    <t xml:space="preserve">CADEIRA DE DENTISTA </t>
  </si>
  <si>
    <t xml:space="preserve">CAFETEIRA ELÉTRICA </t>
  </si>
  <si>
    <t xml:space="preserve">CÂMARA DE FERMENTAÇÃO </t>
  </si>
  <si>
    <t xml:space="preserve">CÂMARA FRIGORÍFICA </t>
  </si>
  <si>
    <t xml:space="preserve">CARREGADOR DE BATERIA </t>
  </si>
  <si>
    <t xml:space="preserve">CENTRAL DE AR (1TR) </t>
  </si>
  <si>
    <t xml:space="preserve">CENTRAL TELEFÔNICA </t>
  </si>
  <si>
    <t xml:space="preserve">CHUVEIRO ELÉTRICO </t>
  </si>
  <si>
    <t xml:space="preserve">CHUVEIRO QUATRO ESTAÇÕES </t>
  </si>
  <si>
    <t xml:space="preserve">CILINDRO </t>
  </si>
  <si>
    <t xml:space="preserve">COMPACT DISC LASER </t>
  </si>
  <si>
    <t xml:space="preserve">COMPRESSOR </t>
  </si>
  <si>
    <t xml:space="preserve">COMPUTADOR </t>
  </si>
  <si>
    <t xml:space="preserve">CONJUNTO DE SOM/MICROSYSTEM </t>
  </si>
  <si>
    <t xml:space="preserve">CORTADOR DE GRAMA </t>
  </si>
  <si>
    <t xml:space="preserve">DECK </t>
  </si>
  <si>
    <t xml:space="preserve">DEPENADOR DE GALINHA </t>
  </si>
  <si>
    <t xml:space="preserve">DESCASCADOR DE BATATAS </t>
  </si>
  <si>
    <t xml:space="preserve">DESEMPENO </t>
  </si>
  <si>
    <t xml:space="preserve">DVD </t>
  </si>
  <si>
    <t xml:space="preserve">ELEVADOR GRANDE </t>
  </si>
  <si>
    <t xml:space="preserve">ENCERADEIRA </t>
  </si>
  <si>
    <t xml:space="preserve">EQUALIZADOR </t>
  </si>
  <si>
    <t xml:space="preserve">ESMERIL </t>
  </si>
  <si>
    <t xml:space="preserve">ESPIGADEIRA </t>
  </si>
  <si>
    <t xml:space="preserve">ESPREMEDOR DE FRUTAS </t>
  </si>
  <si>
    <t xml:space="preserve">ESTABILIZADOR </t>
  </si>
  <si>
    <t xml:space="preserve">ESTEIRA ROLANTE </t>
  </si>
  <si>
    <t xml:space="preserve">ESTERELIZADOR MAT S. BELEZA </t>
  </si>
  <si>
    <t xml:space="preserve">ESTUFA </t>
  </si>
  <si>
    <t xml:space="preserve">ESTUFA DENTISTA </t>
  </si>
  <si>
    <t xml:space="preserve">ETIQUETADORA </t>
  </si>
  <si>
    <t xml:space="preserve">EXAUSTOR GRANDE </t>
  </si>
  <si>
    <t xml:space="preserve">EXAUSTOR PEQUENO </t>
  </si>
  <si>
    <t xml:space="preserve">FACA ELÉTRICA </t>
  </si>
  <si>
    <t xml:space="preserve">FATIADOR </t>
  </si>
  <si>
    <t xml:space="preserve">FAX </t>
  </si>
  <si>
    <t xml:space="preserve">FERRO DE SOLDA GRANDE </t>
  </si>
  <si>
    <t xml:space="preserve">FERRO DE SOLDA MÉDIO </t>
  </si>
  <si>
    <t xml:space="preserve">FERRO DE SOLDA PEQUENO </t>
  </si>
  <si>
    <t xml:space="preserve">FERRO ELÉTRICO </t>
  </si>
  <si>
    <t xml:space="preserve">FERRO ELÉTRICO AUTOMÁTICO </t>
  </si>
  <si>
    <t xml:space="preserve">FOGÃO COMUM C/ACENDEDOR </t>
  </si>
  <si>
    <t xml:space="preserve">FOGÃO ELÉTRICO </t>
  </si>
  <si>
    <t xml:space="preserve">FORNO MICROONDAS </t>
  </si>
  <si>
    <t xml:space="preserve">FORNO ELÉT. ABC C/1 CÂMARA </t>
  </si>
  <si>
    <t xml:space="preserve">FORNO ELÉT. CAPITAL C/2 C </t>
  </si>
  <si>
    <t xml:space="preserve">FORNO ELÉT. CURITIBA </t>
  </si>
  <si>
    <t xml:space="preserve">FORNO ELÉT. ELETRO GRANT C/3 C </t>
  </si>
  <si>
    <t xml:space="preserve">FORNO ELÉT. ESPECIAL C/2 CÂMARAS </t>
  </si>
  <si>
    <t xml:space="preserve">FORNO ELÉT. HIPER VULCÃO C/4 C </t>
  </si>
  <si>
    <t xml:space="preserve">FORNO ELÉT. ITAL BRAS C/2 C </t>
  </si>
  <si>
    <t xml:space="preserve">FORNO ELÉT. MAG FORNO C/2 C </t>
  </si>
  <si>
    <t xml:space="preserve">FORNO ELÉT. METALCONTE C/1 C </t>
  </si>
  <si>
    <t xml:space="preserve">FORNO ELÉT. OLÍMPIO C/2 CÂMARAS </t>
  </si>
  <si>
    <t xml:space="preserve">FORNO ELÉT. PASTELAR ITAL BRAS </t>
  </si>
  <si>
    <t xml:space="preserve">FORNO ELÉT. SIRE C/1 CÂMARA </t>
  </si>
  <si>
    <t xml:space="preserve">FORNO ELÉT.SUPERFECTA C/2 C </t>
  </si>
  <si>
    <t xml:space="preserve">FORNO ELÉT. TUBOS LISBOA C/1 C </t>
  </si>
  <si>
    <t xml:space="preserve">FORNO ELÉT. UNIVERSAL C/2 C </t>
  </si>
  <si>
    <t xml:space="preserve">FORNO P/CERÂMICA GRANDE </t>
  </si>
  <si>
    <t xml:space="preserve">FORNO P/CERÂMICA MÉDIO </t>
  </si>
  <si>
    <t xml:space="preserve">FORNO P/CERÂMICA PEQUENO </t>
  </si>
  <si>
    <t xml:space="preserve">FORRAGEIRA </t>
  </si>
  <si>
    <t xml:space="preserve">FOTOCOLORIMENTO </t>
  </si>
  <si>
    <t xml:space="preserve">FREEZER </t>
  </si>
  <si>
    <t xml:space="preserve">FREEZER HORIZONTAL 170 L </t>
  </si>
  <si>
    <t xml:space="preserve">FREEZER HORIZONTAL 220 L </t>
  </si>
  <si>
    <t xml:space="preserve">FREEZER HORIZONTAL 330 L </t>
  </si>
  <si>
    <t xml:space="preserve">FREEZER HORIZONTAL 480 L </t>
  </si>
  <si>
    <t xml:space="preserve">FREEZER HORIZONTAL 600 L </t>
  </si>
  <si>
    <t xml:space="preserve">FREEZER VERTICAL 120 L </t>
  </si>
  <si>
    <t xml:space="preserve">FREEZER VERTICAL 180 L </t>
  </si>
  <si>
    <t xml:space="preserve">FREEZER VERTICAL 280 L </t>
  </si>
  <si>
    <t xml:space="preserve">FRIGOBAR </t>
  </si>
  <si>
    <t xml:space="preserve">FRITADEIRA PEQUENA </t>
  </si>
  <si>
    <t xml:space="preserve">FRITADEIRA MÉDIA </t>
  </si>
  <si>
    <t xml:space="preserve">FRITADEIRA GRANDE </t>
  </si>
  <si>
    <t xml:space="preserve">FURADEIRA GRANDE </t>
  </si>
  <si>
    <t xml:space="preserve">FURADEIRA PEQUENA </t>
  </si>
  <si>
    <t xml:space="preserve">GELADEIRA </t>
  </si>
  <si>
    <t xml:space="preserve">GELADEIRA COMUM 253 L </t>
  </si>
  <si>
    <t xml:space="preserve">GELADEIRA COMUM 280 L </t>
  </si>
  <si>
    <t xml:space="preserve">GELADEIRA COMUM 310 L </t>
  </si>
  <si>
    <t xml:space="preserve">GELADEIRA DUPLEX 430 L </t>
  </si>
  <si>
    <t xml:space="preserve">GELADEIRA TRIPLEX 430 L </t>
  </si>
  <si>
    <t xml:space="preserve">GRELHA ELÉTRICA GRANDE </t>
  </si>
  <si>
    <t xml:space="preserve">GRELHA ELÉTRICA PEQUENA </t>
  </si>
  <si>
    <t xml:space="preserve">GRILL </t>
  </si>
  <si>
    <t xml:space="preserve">HIDROMASSAGEM </t>
  </si>
  <si>
    <t xml:space="preserve">IMPRESSORA COMUM </t>
  </si>
  <si>
    <t xml:space="preserve">IMPRESSORA LASER </t>
  </si>
  <si>
    <t xml:space="preserve">IOGURTEIRA </t>
  </si>
  <si>
    <t xml:space="preserve">LÂMPADA INCANDESCENTE </t>
  </si>
  <si>
    <t xml:space="preserve">LÂMPADA DICROICA </t>
  </si>
  <si>
    <t xml:space="preserve">LÂMPADA FLUORESCENTE </t>
  </si>
  <si>
    <t xml:space="preserve">LÂMPADA INFRAVERMELHA </t>
  </si>
  <si>
    <t xml:space="preserve">LÂMPADA MISTA </t>
  </si>
  <si>
    <t xml:space="preserve">LÂMPADA PL </t>
  </si>
  <si>
    <t xml:space="preserve">LÂMPADA VAPOR MERCÚRIO </t>
  </si>
  <si>
    <t xml:space="preserve">LÂMPADA VAPOR SÓDIO </t>
  </si>
  <si>
    <t xml:space="preserve">LAVA JATO </t>
  </si>
  <si>
    <t xml:space="preserve">LIQUIDIFICADOR </t>
  </si>
  <si>
    <t xml:space="preserve">LIQUIDIFICADOR INDUSTRIAL </t>
  </si>
  <si>
    <t xml:space="preserve">LIXADEIRA GRANDE </t>
  </si>
  <si>
    <t xml:space="preserve">LIXADEIRA PEQUENA </t>
  </si>
  <si>
    <t xml:space="preserve">MÁQUINA COLAR SACO </t>
  </si>
  <si>
    <t xml:space="preserve">MÁQUINA CORTAR TECIDO MANUAL </t>
  </si>
  <si>
    <t xml:space="preserve">MÁQUINA DE CALCULAR </t>
  </si>
  <si>
    <t xml:space="preserve">MÁQUINA DE CHOPP </t>
  </si>
  <si>
    <t xml:space="preserve">MÁQUINA DE COSTURA </t>
  </si>
  <si>
    <t xml:space="preserve">MÁQUINA DE ESCREVER ELÉTRICA </t>
  </si>
  <si>
    <t xml:space="preserve">MÁQUINA DE GELO </t>
  </si>
  <si>
    <t xml:space="preserve">MÁQUINA DE LAVA JATO </t>
  </si>
  <si>
    <t xml:space="preserve">MÁQUINA DE LAVAR PRATOS </t>
  </si>
  <si>
    <t xml:space="preserve">MÁQUINA DE LAVAR ROUPAS </t>
  </si>
  <si>
    <t xml:space="preserve">MÁQUINA DE OVERLOCK INDUSTRIAL </t>
  </si>
  <si>
    <t xml:space="preserve">MÁQUINA DE PASSAR ROUPAS </t>
  </si>
  <si>
    <t xml:space="preserve">MÁQUINA DE SOLDA </t>
  </si>
  <si>
    <t xml:space="preserve">MÁQUINA DE VULCANIZAR </t>
  </si>
  <si>
    <t xml:space="preserve">MÁQUINA DE XEROX GRANDE </t>
  </si>
  <si>
    <t xml:space="preserve">MÁQUINA DE XEROX PEQUENA </t>
  </si>
  <si>
    <t xml:space="preserve">MÁQ. ENGETORA C/ MOTOR ELÉTRICO </t>
  </si>
  <si>
    <t xml:space="preserve">MÁQUINA FATIAR PÃO </t>
  </si>
  <si>
    <t xml:space="preserve">MÁQUINA MOER FARINHA ROXA </t>
  </si>
  <si>
    <t xml:space="preserve">MÁQUINA P/AMACIAR CARNE </t>
  </si>
  <si>
    <t xml:space="preserve">MASSAGEADOR </t>
  </si>
  <si>
    <t xml:space="preserve">MASSEIRA </t>
  </si>
  <si>
    <t xml:space="preserve">MERGULHÃO </t>
  </si>
  <si>
    <t xml:space="preserve">MICRO COMPUTADOR </t>
  </si>
  <si>
    <t xml:space="preserve">MICRO FORNO ELÉTRICO </t>
  </si>
  <si>
    <t xml:space="preserve">MICROONDAS </t>
  </si>
  <si>
    <t xml:space="preserve">MICROSCÓPIO ELETRÔNICO </t>
  </si>
  <si>
    <t xml:space="preserve">MINILAB </t>
  </si>
  <si>
    <t xml:space="preserve">MIX </t>
  </si>
  <si>
    <t xml:space="preserve">MODELADORA </t>
  </si>
  <si>
    <t xml:space="preserve">MOEDOR DE CAFÉ </t>
  </si>
  <si>
    <t xml:space="preserve">MOEDOR DE CARNE </t>
  </si>
  <si>
    <t xml:space="preserve">MOINHO </t>
  </si>
  <si>
    <t xml:space="preserve">MONITOR </t>
  </si>
  <si>
    <t xml:space="preserve">MOTOR </t>
  </si>
  <si>
    <t xml:space="preserve">MOTOR DE PISCINA </t>
  </si>
  <si>
    <t xml:space="preserve">MULTI CORTE </t>
  </si>
  <si>
    <t xml:space="preserve">PANELA ELÉTRICA </t>
  </si>
  <si>
    <t xml:space="preserve">PIPOQUEIRA RESIDENCIAL </t>
  </si>
  <si>
    <t xml:space="preserve">PISTOLA DE SOLDA </t>
  </si>
  <si>
    <t xml:space="preserve">PLACA LUMINOSA </t>
  </si>
  <si>
    <t xml:space="preserve">PLAINA </t>
  </si>
  <si>
    <t xml:space="preserve">POLIDORA </t>
  </si>
  <si>
    <t xml:space="preserve">PONTIADEIRA </t>
  </si>
  <si>
    <t xml:space="preserve">PORTÃO ELÉTRICO </t>
  </si>
  <si>
    <t xml:space="preserve">POSTO MIX </t>
  </si>
  <si>
    <t xml:space="preserve">PRENSA </t>
  </si>
  <si>
    <t xml:space="preserve">PROCESSADOR/CENTRÍFUGA </t>
  </si>
  <si>
    <t xml:space="preserve">PROJETOR </t>
  </si>
  <si>
    <t xml:space="preserve">PURIFICADOR DE AR </t>
  </si>
  <si>
    <t xml:space="preserve">RÁDIO COMUM </t>
  </si>
  <si>
    <t xml:space="preserve">RÁDIO RELÓGIO DIGITAL </t>
  </si>
  <si>
    <t xml:space="preserve">RADIOLA DE FICHA </t>
  </si>
  <si>
    <t xml:space="preserve">RAIOS-X (DENTISTA) </t>
  </si>
  <si>
    <t xml:space="preserve">RAIOS-X (HOSPITAL) </t>
  </si>
  <si>
    <t xml:space="preserve">RALADOR DE COCO </t>
  </si>
  <si>
    <t xml:space="preserve">REBOBINADOR </t>
  </si>
  <si>
    <t xml:space="preserve">RECEPTOR DE SATÉLITE </t>
  </si>
  <si>
    <t xml:space="preserve">REFLETOR </t>
  </si>
  <si>
    <t xml:space="preserve">REFLETOR ODONTOLÓGICO </t>
  </si>
  <si>
    <t xml:space="preserve">REGISTRADORA ELÉTRICA </t>
  </si>
  <si>
    <t xml:space="preserve">SAUNA COMERCIAL </t>
  </si>
  <si>
    <t xml:space="preserve">SAUNA RESIDENCIAL </t>
  </si>
  <si>
    <t xml:space="preserve">SECADOR DE CABELOS GRANDE </t>
  </si>
  <si>
    <t xml:space="preserve">SECADOR DE CABELOS PEQUENO </t>
  </si>
  <si>
    <t xml:space="preserve">SECADOR DE ROUPAS COMERCIAL </t>
  </si>
  <si>
    <t xml:space="preserve">SECADOR DE ROUPAS INDUSTRIAL </t>
  </si>
  <si>
    <t xml:space="preserve">SECADOR DE ROUPAS ENXUTA </t>
  </si>
  <si>
    <t xml:space="preserve">SECRETÁRIA ELETRÔNICA </t>
  </si>
  <si>
    <t xml:space="preserve">SERRA ELÉTRICA </t>
  </si>
  <si>
    <t xml:space="preserve">SERRA TICO TICO GRANDE </t>
  </si>
  <si>
    <t xml:space="preserve">SERRA TICO TICO PEQUENA </t>
  </si>
  <si>
    <t xml:space="preserve">SORVETEIRA </t>
  </si>
  <si>
    <t xml:space="preserve">STERILAIR </t>
  </si>
  <si>
    <t xml:space="preserve">SUPERZON OU SIMILAR </t>
  </si>
  <si>
    <t xml:space="preserve">TECLADO </t>
  </si>
  <si>
    <t xml:space="preserve">TELEFONE SEM FIO </t>
  </si>
  <si>
    <t xml:space="preserve">TELEVISOR 5 A 10 POL </t>
  </si>
  <si>
    <t xml:space="preserve">TELEVISOR 12 A 20 POL </t>
  </si>
  <si>
    <t xml:space="preserve">TELEVISOR 28 A 30 POL </t>
  </si>
  <si>
    <t xml:space="preserve">TELEVISOR PRETO E BRANCO </t>
  </si>
  <si>
    <t xml:space="preserve">TOCA DISCOS </t>
  </si>
  <si>
    <t xml:space="preserve">TORNEIRA ELÉTRICA </t>
  </si>
  <si>
    <t xml:space="preserve">TORNO </t>
  </si>
  <si>
    <t xml:space="preserve">TORRADEIRA </t>
  </si>
  <si>
    <t xml:space="preserve">TOUCA TÉRMICA </t>
  </si>
  <si>
    <t xml:space="preserve">TRAÇADEIRA </t>
  </si>
  <si>
    <t xml:space="preserve">TRITURADOR DE LIXO </t>
  </si>
  <si>
    <t xml:space="preserve">TURBO CIRCULADOR </t>
  </si>
  <si>
    <t xml:space="preserve">TV AM/FM </t>
  </si>
  <si>
    <t xml:space="preserve">VAPORIZADOR </t>
  </si>
  <si>
    <t xml:space="preserve">VENTILADOR GRANDE </t>
  </si>
  <si>
    <t xml:space="preserve">VENTILADOR MÉDIO </t>
  </si>
  <si>
    <t xml:space="preserve">VENTILADOR PEQUENO </t>
  </si>
  <si>
    <t xml:space="preserve">VIBRADOR </t>
  </si>
  <si>
    <t xml:space="preserve">VÍDEO CASSETE </t>
  </si>
  <si>
    <t xml:space="preserve">VÍDEO GAME </t>
  </si>
  <si>
    <t>Aparelho</t>
  </si>
  <si>
    <t>Ar condicionado - 3/4 HP</t>
  </si>
  <si>
    <t>Ar condicionado - 1 HP</t>
  </si>
  <si>
    <t>Ar condicionado - 14000 BTU/h</t>
  </si>
  <si>
    <t>Aparelho de som</t>
  </si>
  <si>
    <t>Aquecedor de água - até 80 litros</t>
  </si>
  <si>
    <t>Aquecedor de água - de 100 a 150 litros</t>
  </si>
  <si>
    <t>Aspirador de pó</t>
  </si>
  <si>
    <t>Aquecedor de ambiente</t>
  </si>
  <si>
    <t>Batedeira</t>
  </si>
  <si>
    <t>Boiler elétrico</t>
  </si>
  <si>
    <t>Cafeteira elétrica</t>
  </si>
  <si>
    <t>Circulador de ar</t>
  </si>
  <si>
    <t>Chuveiro elétrico</t>
  </si>
  <si>
    <t>Enceradeira</t>
  </si>
  <si>
    <t>Ferro elétrico automático</t>
  </si>
  <si>
    <t>Forno à resistência</t>
  </si>
  <si>
    <t>Forno de micro ondas</t>
  </si>
  <si>
    <t>Freezer</t>
  </si>
  <si>
    <t>Geladeira 1 porta</t>
  </si>
  <si>
    <t>Geladeira 2 portas</t>
  </si>
  <si>
    <t>Lavadora de louças</t>
  </si>
  <si>
    <t>Lavadora de roupas</t>
  </si>
  <si>
    <t>Liquidificador</t>
  </si>
  <si>
    <t>Secadora de roupas</t>
  </si>
  <si>
    <t>Torneira elétrica</t>
  </si>
  <si>
    <t>Torradeira</t>
  </si>
  <si>
    <t>TV em cores - 20 polegadas</t>
  </si>
  <si>
    <t>TV em cores - 14 polegadas</t>
  </si>
  <si>
    <t>TV preto e branco</t>
  </si>
  <si>
    <t>Ventilador</t>
  </si>
  <si>
    <t>http://www.light.com.br/Repositorio/Recon/RECON_BT_NOVEMBRO_2016-vigente.pdf</t>
  </si>
  <si>
    <t>Tabela</t>
  </si>
  <si>
    <t>Fonte</t>
  </si>
  <si>
    <t>Tabela 1</t>
  </si>
  <si>
    <t>Tabela 2</t>
  </si>
  <si>
    <t>http://www.cemig.com.br/pt-br/atendimento/Clientes/Documents/Normas%20T%C3%A9cnicas/nd5_1_000001p.pdf</t>
  </si>
  <si>
    <t>Consumo por hora (kWh/h)</t>
  </si>
  <si>
    <t>Aquecedor de água por acumulação até 80 L</t>
  </si>
  <si>
    <t>Aquecedor de água por acumulação de 100 a 150 L</t>
  </si>
  <si>
    <t>Aquecedor de água por acumulação de 200 a 400 L</t>
  </si>
  <si>
    <t>Aspirador de pó residencial</t>
  </si>
  <si>
    <t>Assadeira grande</t>
  </si>
  <si>
    <t>Assadeira pequena</t>
  </si>
  <si>
    <t>Banheira de hidromassagem</t>
  </si>
  <si>
    <t>Batedeira de bolo</t>
  </si>
  <si>
    <t>Bomba d´água 1/4 CV monofásica</t>
  </si>
  <si>
    <t>Bomba d”água 1/3 CV monofásica</t>
  </si>
  <si>
    <t>Bomba d”água 1/2 CV trifásica</t>
  </si>
  <si>
    <t>Bomba d”água 3/4 CV trifásica</t>
  </si>
  <si>
    <t>Bomba d”água 1 CV monofásica</t>
  </si>
  <si>
    <t>Cafeteira elétrica pequena uso doméstico</t>
  </si>
  <si>
    <t>Cafeteira elétrica uso comercial</t>
  </si>
  <si>
    <t>Chuveiro elétrico 127V</t>
  </si>
  <si>
    <t>Chuveiro elétrico 220V</t>
  </si>
  <si>
    <t>Chuveiro 4 estações</t>
  </si>
  <si>
    <t>Conjunto de som</t>
  </si>
  <si>
    <t>Ebulidor</t>
  </si>
  <si>
    <t>Enceradeira residencial</t>
  </si>
  <si>
    <t>Espremedor de frutas</t>
  </si>
  <si>
    <t>Exaustor</t>
  </si>
  <si>
    <t>Ferro elétrico automático de passar roupa</t>
  </si>
  <si>
    <t>Ferro elétrico simples de passar roupa</t>
  </si>
  <si>
    <t>Fogão comum com acendedor</t>
  </si>
  <si>
    <t>Fogão elétrico de 4 bocas potência por cada queimador</t>
  </si>
  <si>
    <t>Fogão elétrico de 6 bocas potência por cada queimador médio</t>
  </si>
  <si>
    <t>Fogão elétrico de 6 bocas potência por cada queimador grande</t>
  </si>
  <si>
    <t>Forno de microondas</t>
  </si>
  <si>
    <t>Forno elétrico de embutir</t>
  </si>
  <si>
    <t>Freezer vertical Pequeno</t>
  </si>
  <si>
    <t>Freezer horizontal médio</t>
  </si>
  <si>
    <t>Freezer Horizontal Grande</t>
  </si>
  <si>
    <t>Geladeira Comum</t>
  </si>
  <si>
    <t>Geladeira Duplex</t>
  </si>
  <si>
    <t>Grill</t>
  </si>
  <si>
    <t>Impressora comum</t>
  </si>
  <si>
    <t>Impressora laser</t>
  </si>
  <si>
    <t>Liquidificador doméstico</t>
  </si>
  <si>
    <t>Lâmpada Incandescente de 15W</t>
  </si>
  <si>
    <t>Lâmpada Incandescente de 20W</t>
  </si>
  <si>
    <t>Lâmpada Incandescente de 25W</t>
  </si>
  <si>
    <t>Lâmpada Incandescente de 40W</t>
  </si>
  <si>
    <t>Lâmpada Incandescente de 60W</t>
  </si>
  <si>
    <t>Lâmpada Incandescente de 100W</t>
  </si>
  <si>
    <t>Lâmpada Incandescente de 150W</t>
  </si>
  <si>
    <t>Lâmpada Incandescente de 200W</t>
  </si>
  <si>
    <t>Lâmpada Incandescente de 250W</t>
  </si>
  <si>
    <t>Lâmpada Fluorescente de 20W</t>
  </si>
  <si>
    <t>Lâmpada Fluorescente de 40W</t>
  </si>
  <si>
    <t>Máquina de lavar louças</t>
  </si>
  <si>
    <t>Máquina de lavar roupas com aquecimento</t>
  </si>
  <si>
    <t>Máquina de secar roupas</t>
  </si>
  <si>
    <t>Máquina para costurar</t>
  </si>
  <si>
    <t>Máquina de lavar pratos</t>
  </si>
  <si>
    <t>Máquina de lavar roupas</t>
  </si>
  <si>
    <t>Máquina de xerox grande</t>
  </si>
  <si>
    <t>Máquina de xerox pequena</t>
  </si>
  <si>
    <t>Micro computador</t>
  </si>
  <si>
    <t>Micro forno elétrico</t>
  </si>
  <si>
    <t>Panela elétrica</t>
  </si>
  <si>
    <t>Raio X (dentista)</t>
  </si>
  <si>
    <t>Raio X (hospital)</t>
  </si>
  <si>
    <t>Refletor odontológico</t>
  </si>
  <si>
    <t>Sanduicheira</t>
  </si>
  <si>
    <t>Sauna comercial</t>
  </si>
  <si>
    <t>Sauna residencial</t>
  </si>
  <si>
    <t>Scanner</t>
  </si>
  <si>
    <t>Secador de cabelos grande</t>
  </si>
  <si>
    <t>Secador de cabelos pequeno</t>
  </si>
  <si>
    <t>Secador de roupa comercial</t>
  </si>
  <si>
    <t>Secador de roupa residencial</t>
  </si>
  <si>
    <t>Televisor colorido</t>
  </si>
  <si>
    <t>Televisor preto e branco</t>
  </si>
  <si>
    <t>Vaporizador</t>
  </si>
  <si>
    <t>Ventilador grande</t>
  </si>
  <si>
    <t>Ventilador médio</t>
  </si>
  <si>
    <t>Ventilador pequeno</t>
  </si>
  <si>
    <t>Vídeo game</t>
  </si>
  <si>
    <t>Tabela 3</t>
  </si>
  <si>
    <t>http://www.fecoergs.com.br/anexos/RIC_BT_035_01_06_01042016.pdf</t>
  </si>
  <si>
    <t>Aquecedor central de água</t>
  </si>
  <si>
    <t>Balcão frigorífico</t>
  </si>
  <si>
    <t>Boiler 40 litros</t>
  </si>
  <si>
    <t>Boiler 80 litros</t>
  </si>
  <si>
    <t>Cafeteira</t>
  </si>
  <si>
    <t>Computador</t>
  </si>
  <si>
    <t>Chuveiro elétrico com controle eletrônico</t>
  </si>
  <si>
    <t>Forno elétrico</t>
  </si>
  <si>
    <t>Forno de micro-ondas</t>
  </si>
  <si>
    <t>Freezer acima de 200 litros</t>
  </si>
  <si>
    <t>Freezer até 200 litros</t>
  </si>
  <si>
    <t>Freezer balcão</t>
  </si>
  <si>
    <t>Fritadeira</t>
  </si>
  <si>
    <t>Impressora jato de tinta</t>
  </si>
  <si>
    <t>Máquina de lavar louça</t>
  </si>
  <si>
    <t>Máquina de lavar roupa</t>
  </si>
  <si>
    <t>Motor ½ cv</t>
  </si>
  <si>
    <t>Motor 1cv</t>
  </si>
  <si>
    <t>Motor 3cv</t>
  </si>
  <si>
    <t>Motor 4cv</t>
  </si>
  <si>
    <t>Motor 5cv</t>
  </si>
  <si>
    <t>Motor 7,5cv</t>
  </si>
  <si>
    <t>Secador de cabelo</t>
  </si>
  <si>
    <t>Secadora de roupa</t>
  </si>
  <si>
    <t>Televisor</t>
  </si>
  <si>
    <t>Ferro elétrico à vapor</t>
  </si>
  <si>
    <t>Ferro elétrico convencional</t>
  </si>
  <si>
    <t>Refrigerador uma porta</t>
  </si>
  <si>
    <t>Refrigerador duplex ou freezer</t>
  </si>
  <si>
    <t>Tabela 4</t>
  </si>
  <si>
    <t>Item</t>
  </si>
  <si>
    <t xml:space="preserve"> AMACIADOR DE CARNE</t>
  </si>
  <si>
    <t xml:space="preserve"> BOMBA D’AGUA ½ HP</t>
  </si>
  <si>
    <t xml:space="preserve"> AMALGAMADOR</t>
  </si>
  <si>
    <t xml:space="preserve"> BOMBA D’AGUA 3 HP</t>
  </si>
  <si>
    <t xml:space="preserve"> AMPLIFICADOR DE SOM</t>
  </si>
  <si>
    <t xml:space="preserve"> BOMBA DE AR P/ AQUARIO</t>
  </si>
  <si>
    <t xml:space="preserve"> APARELHO DE ENDOSC.</t>
  </si>
  <si>
    <t xml:space="preserve"> BOMBA DE COMBUSTÍVEL</t>
  </si>
  <si>
    <t xml:space="preserve"> APARELHO DE ULTRASS.</t>
  </si>
  <si>
    <t xml:space="preserve"> CADEIRA DE DENTISTA</t>
  </si>
  <si>
    <t xml:space="preserve"> AQUEC. ÁGUA (50 A 175L)</t>
  </si>
  <si>
    <t xml:space="preserve"> CARREGADOR DE BATERIA</t>
  </si>
  <si>
    <t xml:space="preserve"> AQUEC. DE ÁGUA (200 L)</t>
  </si>
  <si>
    <t xml:space="preserve"> CAFETEIRA ELÉTR - MEDIA</t>
  </si>
  <si>
    <t xml:space="preserve"> AQUEC. DE AMBIENTE</t>
  </si>
  <si>
    <t xml:space="preserve"> CAFETEIRA ELÉTR. - PEQUENA</t>
  </si>
  <si>
    <t xml:space="preserve"> AR CONDIC. 10000 BTUS</t>
  </si>
  <si>
    <t xml:space="preserve"> CENTRAL TELEFÔNICA</t>
  </si>
  <si>
    <t xml:space="preserve"> AR CONDIC. 11000 BTUS</t>
  </si>
  <si>
    <t xml:space="preserve"> CHUVEIRO ELÉTRICO</t>
  </si>
  <si>
    <t xml:space="preserve"> AR CONDIC. 12000 BTUS</t>
  </si>
  <si>
    <t xml:space="preserve"> CHUVEIRO ELÉT (DUCHA COR.)</t>
  </si>
  <si>
    <t xml:space="preserve"> AR CONDIC. 14000 BTUS</t>
  </si>
  <si>
    <t xml:space="preserve"> CHUVEIRO 4 ESTAÇÕES</t>
  </si>
  <si>
    <t xml:space="preserve"> AR CONDIC. 15000 BTUS</t>
  </si>
  <si>
    <t xml:space="preserve"> CILINDRO (PADARIA)</t>
  </si>
  <si>
    <t xml:space="preserve"> AR CONDIC. 16000 BTUS</t>
  </si>
  <si>
    <t xml:space="preserve"> COMPACT DISC PLAYER</t>
  </si>
  <si>
    <t xml:space="preserve"> AR CONDIC. 18000 BTUS</t>
  </si>
  <si>
    <t xml:space="preserve"> COMPRESSOR - PEQ.</t>
  </si>
  <si>
    <t xml:space="preserve"> AR CONDIC. 21000 BTUS</t>
  </si>
  <si>
    <t xml:space="preserve"> COMPUTADOR DESKTOP</t>
  </si>
  <si>
    <t xml:space="preserve"> AR CONDIC. 26000 BTUS</t>
  </si>
  <si>
    <t xml:space="preserve"> CONJ SOM PROFISSIONAL</t>
  </si>
  <si>
    <t xml:space="preserve"> AR CONDIC. 30000 BTUS</t>
  </si>
  <si>
    <t xml:space="preserve"> CONJ SOM RESIDENCIAL</t>
  </si>
  <si>
    <t xml:space="preserve"> AR CONDIC. 6000 BTUS</t>
  </si>
  <si>
    <t xml:space="preserve"> CARREGADOR TELEF CELULAR</t>
  </si>
  <si>
    <t xml:space="preserve"> AR CONDIC. 7000 BTUS</t>
  </si>
  <si>
    <t xml:space="preserve"> CENTRAL AR TRANE XE 1000</t>
  </si>
  <si>
    <t xml:space="preserve"> AR CONDIC. 7500 BTUS</t>
  </si>
  <si>
    <t xml:space="preserve"> CENTRAL AR TRANE XE MONOF.</t>
  </si>
  <si>
    <t xml:space="preserve"> AR CONDIC. 8000 BTUS</t>
  </si>
  <si>
    <t xml:space="preserve"> CENTRAL AR HITACHI MONOF.</t>
  </si>
  <si>
    <t xml:space="preserve"> AR CONDIC. 9000 BTUS</t>
  </si>
  <si>
    <t xml:space="preserve"> CENTRAL DE AR (1TR) 12000BTU</t>
  </si>
  <si>
    <t xml:space="preserve"> ASPIRAD DE PO COMERC.</t>
  </si>
  <si>
    <t xml:space="preserve"> CORTADOR DE GRAMA</t>
  </si>
  <si>
    <t xml:space="preserve"> ASPIRADOR DE PO RESID.</t>
  </si>
  <si>
    <t xml:space="preserve"> DECK (TOCA FITAS)</t>
  </si>
  <si>
    <t xml:space="preserve"> ASSADEIRA GRANDE</t>
  </si>
  <si>
    <t xml:space="preserve"> DESCASCADOR DE BATATAS</t>
  </si>
  <si>
    <t xml:space="preserve"> ASSADEIRA PEQUENA</t>
  </si>
  <si>
    <t xml:space="preserve"> EQUIPAMENTO DE DVD</t>
  </si>
  <si>
    <t xml:space="preserve"> BALANÇA ELÉTRICA</t>
  </si>
  <si>
    <t xml:space="preserve"> ELEVADOR GRANDE</t>
  </si>
  <si>
    <t xml:space="preserve"> BALCÃO FRIGORÍF. GRD.</t>
  </si>
  <si>
    <t xml:space="preserve"> ELEVADOR DE CARRO 2 CV</t>
  </si>
  <si>
    <t xml:space="preserve"> BALCÃO FRIGORÍF. PEQ.</t>
  </si>
  <si>
    <t xml:space="preserve"> ELEVADOR DE CARRO 3 CV</t>
  </si>
  <si>
    <t xml:space="preserve"> BANHEIRA DE HIDROMAS.</t>
  </si>
  <si>
    <t xml:space="preserve"> ENCERADEIRA RESIDENCIAL</t>
  </si>
  <si>
    <t xml:space="preserve"> BANHO MARIA RESTAUR.</t>
  </si>
  <si>
    <t xml:space="preserve"> ESMERIL</t>
  </si>
  <si>
    <t xml:space="preserve"> BARBEADOR ELÉTRICO</t>
  </si>
  <si>
    <t xml:space="preserve"> ESPREMED. DE LARANJA (ALTO)</t>
  </si>
  <si>
    <t xml:space="preserve"> BATEDEIRA DE BOLO</t>
  </si>
  <si>
    <t xml:space="preserve"> ESPREMED. LARANJA (BAIXO)</t>
  </si>
  <si>
    <t xml:space="preserve"> BEBEDOURO</t>
  </si>
  <si>
    <t xml:space="preserve"> ESTEIRA ROLANTE (CARGA)</t>
  </si>
  <si>
    <t xml:space="preserve"> BETONEIRA</t>
  </si>
  <si>
    <t xml:space="preserve"> ESTERILIZADOR</t>
  </si>
  <si>
    <t xml:space="preserve"> BOMBA D’AGUA ¼ HP</t>
  </si>
  <si>
    <t xml:space="preserve"> FERRO DE SOLDA MÉDIO</t>
  </si>
  <si>
    <t xml:space="preserve"> BOMBA D’AGUA 1 CV</t>
  </si>
  <si>
    <t xml:space="preserve"> EXAUSTOR PEQUENO</t>
  </si>
  <si>
    <t xml:space="preserve"> BOMBA D’AGUA 1/2 CV</t>
  </si>
  <si>
    <t xml:space="preserve"> ETIQUETADORA</t>
  </si>
  <si>
    <t xml:space="preserve"> BOMBA D’AGUA 1/3 CV</t>
  </si>
  <si>
    <t xml:space="preserve"> ESTUFA DE DENTISTA</t>
  </si>
  <si>
    <t xml:space="preserve"> BOMBA D’AGUA 1/3 HP</t>
  </si>
  <si>
    <t xml:space="preserve"> FERRO DE SOLDA GRAND</t>
  </si>
  <si>
    <t xml:space="preserve"> BOMBA D’AGUA 1/4 CV</t>
  </si>
  <si>
    <t xml:space="preserve"> ESTUFA</t>
  </si>
  <si>
    <t xml:space="preserve"> BOMBA D’AGUA 2 CV</t>
  </si>
  <si>
    <t xml:space="preserve"> EXAUSTOR PARA FOGAO</t>
  </si>
  <si>
    <t xml:space="preserve"> BOMBA D’AGUA 2 HP</t>
  </si>
  <si>
    <t xml:space="preserve"> FERRO DE SOLDA PEQ.</t>
  </si>
  <si>
    <t xml:space="preserve"> BOMBA D’AGUA 3 CV</t>
  </si>
  <si>
    <t xml:space="preserve"> FACA ELÉTRICA</t>
  </si>
  <si>
    <t xml:space="preserve"> BOMBA D’AGUA 3/4 CV</t>
  </si>
  <si>
    <t xml:space="preserve"> EXAUSTOR GRANDE</t>
  </si>
  <si>
    <t xml:space="preserve"> BOMBA D’AGUA 5 CV</t>
  </si>
  <si>
    <t xml:space="preserve"> FATIADOR PARA FRIOS</t>
  </si>
  <si>
    <t xml:space="preserve"> BOMBA D’AGUA 7,5 CV</t>
  </si>
  <si>
    <t xml:space="preserve"> FAX</t>
  </si>
  <si>
    <t xml:space="preserve"> FERRO ELÉTRICO</t>
  </si>
  <si>
    <t xml:space="preserve"> GRELHA ELÉTRICA PEQUENA</t>
  </si>
  <si>
    <t xml:space="preserve"> FERRO ELÉTRICO AUTOM.</t>
  </si>
  <si>
    <t xml:space="preserve"> GRILL</t>
  </si>
  <si>
    <t xml:space="preserve"> FLIPERAMA</t>
  </si>
  <si>
    <t xml:space="preserve"> IMPRESSORA COMUM</t>
  </si>
  <si>
    <t xml:space="preserve"> FOGÃO COMUM C/ ACEND</t>
  </si>
  <si>
    <t xml:space="preserve"> IMPRESSORA LASER</t>
  </si>
  <si>
    <t xml:space="preserve"> FOGÃO ELÉTRICO</t>
  </si>
  <si>
    <t xml:space="preserve"> IOGURTEIRA - RESID.</t>
  </si>
  <si>
    <t xml:space="preserve"> FORNO DE MICROONDAS</t>
  </si>
  <si>
    <t xml:space="preserve"> LIQUIDIFICADOR DOMESTICO</t>
  </si>
  <si>
    <t xml:space="preserve"> FORNO ELÉT. (1 CÂMARA)</t>
  </si>
  <si>
    <t xml:space="preserve"> LIQUIDIFICADOR INDUSTRIAL</t>
  </si>
  <si>
    <t xml:space="preserve"> FORNO ELÉT. 2 CÂMARAS</t>
  </si>
  <si>
    <t xml:space="preserve"> LIXADEIRA GRANDE</t>
  </si>
  <si>
    <t xml:space="preserve"> FORNO ELÉT. CURITIBA</t>
  </si>
  <si>
    <t xml:space="preserve"> LIXADEIRA PEQUENA</t>
  </si>
  <si>
    <t xml:space="preserve"> FORNO ELÉT. 3 CÂMARAS</t>
  </si>
  <si>
    <t xml:space="preserve"> MAQ ARTSUL A RESISTENCIA</t>
  </si>
  <si>
    <t xml:space="preserve"> FORNO ELÉT. ESPECIAL</t>
  </si>
  <si>
    <t xml:space="preserve"> MAQ. CAÇA BRINDE (PIG LIG)</t>
  </si>
  <si>
    <t xml:space="preserve"> FORNO ELÉT. HIPER VULC</t>
  </si>
  <si>
    <t xml:space="preserve"> MAQ COLAR SACO</t>
  </si>
  <si>
    <t xml:space="preserve"> FORNO ELÉT. ITAL BRAS</t>
  </si>
  <si>
    <t xml:space="preserve"> MAQ CORTAR TECIDO MANUAL</t>
  </si>
  <si>
    <t xml:space="preserve"> FORNO ELÉT. MAG FORN</t>
  </si>
  <si>
    <t xml:space="preserve"> MAQ DE CALCULAR</t>
  </si>
  <si>
    <t xml:space="preserve"> FORNO ELÉT. METALCON</t>
  </si>
  <si>
    <t xml:space="preserve"> MAQ DE CARTÃO CRED - P.O .S</t>
  </si>
  <si>
    <t xml:space="preserve"> MAQ DE CHOPE</t>
  </si>
  <si>
    <t xml:space="preserve"> FORNO ELÉT. PASTELAR.</t>
  </si>
  <si>
    <t xml:space="preserve"> MAQ DE CORTAR CABELO</t>
  </si>
  <si>
    <t xml:space="preserve"> FORNO ELÉT. SIRE</t>
  </si>
  <si>
    <t xml:space="preserve"> MAQ DE COSTURA</t>
  </si>
  <si>
    <t xml:space="preserve"> FORNO ELÉT. SUPERFEC</t>
  </si>
  <si>
    <t xml:space="preserve"> MAQ ESCREVER ELÉTRICA</t>
  </si>
  <si>
    <t xml:space="preserve"> FORNO ELÉT. TUBOS LISB</t>
  </si>
  <si>
    <t xml:space="preserve"> MAQ JOGO DE BICHO</t>
  </si>
  <si>
    <t xml:space="preserve"> FORNO ELÉT. UNIVERSAL</t>
  </si>
  <si>
    <t xml:space="preserve"> MAQ LAVA JATO</t>
  </si>
  <si>
    <t xml:space="preserve"> FORNO ELÉT. UNIV. 2 CÂM</t>
  </si>
  <si>
    <t xml:space="preserve"> MAQ LAVAR PRATOS</t>
  </si>
  <si>
    <t xml:space="preserve"> FORNO GRANDE CERÂM.</t>
  </si>
  <si>
    <t xml:space="preserve"> MAQ LAVAR ROUPAS</t>
  </si>
  <si>
    <t xml:space="preserve"> FORNO MÉDIO P/ CERÂM.</t>
  </si>
  <si>
    <t xml:space="preserve"> MAQ LAVAR ARNO</t>
  </si>
  <si>
    <t xml:space="preserve"> FORNO PEQ P/ CERÂMICA</t>
  </si>
  <si>
    <t xml:space="preserve"> MAQ LAVAR DAKO</t>
  </si>
  <si>
    <t xml:space="preserve"> FORRAGEIRA</t>
  </si>
  <si>
    <t xml:space="preserve"> MAQ DE OVERLOCK INDUSTRIAL</t>
  </si>
  <si>
    <t xml:space="preserve"> FOTOCOLORÍMETRO</t>
  </si>
  <si>
    <t xml:space="preserve"> MAQ. DE PLASTIFICAÇÃO</t>
  </si>
  <si>
    <t xml:space="preserve"> FREEZER EXPOSITOR</t>
  </si>
  <si>
    <t xml:space="preserve"> MAQ. DE REFRIGERANTE</t>
  </si>
  <si>
    <t xml:space="preserve"> FREEZER HORIZ 170L 1-P</t>
  </si>
  <si>
    <t xml:space="preserve"> MAQ. DE SORVETE</t>
  </si>
  <si>
    <t xml:space="preserve"> FREEZER HORIZ 220L 1-P</t>
  </si>
  <si>
    <t xml:space="preserve"> MAQ DE SOLDA - PEQ.</t>
  </si>
  <si>
    <t xml:space="preserve"> FREEZER HORIZ 330L 2-P</t>
  </si>
  <si>
    <t xml:space="preserve"> MAQ DE VULCANIZAR</t>
  </si>
  <si>
    <t xml:space="preserve"> FREEZER HORIZ 480L 3-P</t>
  </si>
  <si>
    <t xml:space="preserve"> MAQ DE XEROX GRANDE</t>
  </si>
  <si>
    <t xml:space="preserve"> FREEZER HORIZ 600L 4-P</t>
  </si>
  <si>
    <t xml:space="preserve"> MAQ DE XEROX PEQUENA</t>
  </si>
  <si>
    <t xml:space="preserve"> FREEZER VERTICAL 120L</t>
  </si>
  <si>
    <t xml:space="preserve"> MAQ INJET C/ MOTOR ELETRICO</t>
  </si>
  <si>
    <t xml:space="preserve"> FREEZER VERTICAL 180L</t>
  </si>
  <si>
    <t xml:space="preserve"> MAQ DE FATIAR PAO</t>
  </si>
  <si>
    <t xml:space="preserve"> FREEZER VERTICAL 280L</t>
  </si>
  <si>
    <t xml:space="preserve"> MAQ DE MOER FARINHA ROSCA</t>
  </si>
  <si>
    <t xml:space="preserve"> FRIGOBAR</t>
  </si>
  <si>
    <t xml:space="preserve"> MAQ. MEXEDEIRA (PADARIA)</t>
  </si>
  <si>
    <t xml:space="preserve"> FRITADEIRA BATATA PEQ.</t>
  </si>
  <si>
    <t xml:space="preserve"> MAQ POLICORTE</t>
  </si>
  <si>
    <t xml:space="preserve"> FRITADEIRA BATATA MED.</t>
  </si>
  <si>
    <t xml:space="preserve"> MASSEIRA (PADARIA)</t>
  </si>
  <si>
    <t xml:space="preserve"> FRITADEIRA BATATA GRD.</t>
  </si>
  <si>
    <t xml:space="preserve"> MICRO COMPUTADOR</t>
  </si>
  <si>
    <t xml:space="preserve"> FURADEIRA GRANDE</t>
  </si>
  <si>
    <t xml:space="preserve"> MICRO FORNO ELETRICO</t>
  </si>
  <si>
    <t xml:space="preserve"> FURADEIRA PEQUENA</t>
  </si>
  <si>
    <t xml:space="preserve"> MICROSCOPIO ELETRONICO</t>
  </si>
  <si>
    <t xml:space="preserve"> GELADEIRA</t>
  </si>
  <si>
    <t xml:space="preserve"> MINE COOLER</t>
  </si>
  <si>
    <t xml:space="preserve"> GELADEIRA COMUM 253L</t>
  </si>
  <si>
    <t xml:space="preserve"> MIX WALITA</t>
  </si>
  <si>
    <t xml:space="preserve"> GELADEIRA COMUM 280L</t>
  </si>
  <si>
    <t xml:space="preserve"> MODELADORA (PADARIA)</t>
  </si>
  <si>
    <t xml:space="preserve"> GELADEIRA COMUM 310L</t>
  </si>
  <si>
    <t xml:space="preserve"> MOEDOR DE CAFÉ</t>
  </si>
  <si>
    <t xml:space="preserve"> GELADEIRA DUPLEX 430L</t>
  </si>
  <si>
    <t xml:space="preserve"> MOEDOR DE CARNE</t>
  </si>
  <si>
    <t xml:space="preserve"> GELADEIRA TRIPLEX 430L</t>
  </si>
  <si>
    <t xml:space="preserve"> MOINHO PARA GRÃOS</t>
  </si>
  <si>
    <t xml:space="preserve"> GELAGUA</t>
  </si>
  <si>
    <t xml:space="preserve"> MULTI CORTE</t>
  </si>
  <si>
    <t xml:space="preserve"> GRELHA ELÉTRICA GRANDE</t>
  </si>
  <si>
    <t xml:space="preserve"> ORGAO ELETRICO</t>
  </si>
  <si>
    <t xml:space="preserve"> PANELA ELETRICA</t>
  </si>
  <si>
    <t xml:space="preserve"> TURBO CIRCULADOR ENGEL</t>
  </si>
  <si>
    <t xml:space="preserve"> PIPOQUEIRA RESIDENC.</t>
  </si>
  <si>
    <t xml:space="preserve"> TV AM / FM</t>
  </si>
  <si>
    <t xml:space="preserve"> PISTOLA DE SOLDA</t>
  </si>
  <si>
    <t xml:space="preserve"> VAPORIZADOR (VAPORETO)</t>
  </si>
  <si>
    <t xml:space="preserve"> PLACA LUMINOSA</t>
  </si>
  <si>
    <t xml:space="preserve"> VENTILADOR MALLORY COLUNA</t>
  </si>
  <si>
    <t xml:space="preserve"> POLIDORA</t>
  </si>
  <si>
    <t xml:space="preserve"> VENTILADOR CICLONE</t>
  </si>
  <si>
    <t xml:space="preserve"> POST MIX</t>
  </si>
  <si>
    <t xml:space="preserve"> VENTILADOR 30 CM</t>
  </si>
  <si>
    <t xml:space="preserve"> PRENSA HIDRÁULICA</t>
  </si>
  <si>
    <t xml:space="preserve"> VENTILADOR GRANDE 50 CM</t>
  </si>
  <si>
    <t xml:space="preserve"> PROCESSAD / CENTRIF.</t>
  </si>
  <si>
    <t xml:space="preserve"> VENTILADOR MEDIO 40 CM</t>
  </si>
  <si>
    <t xml:space="preserve"> PROJETOR/RETROPROJ.</t>
  </si>
  <si>
    <t xml:space="preserve"> VENTILADOR PEQUENO 20 CM</t>
  </si>
  <si>
    <t xml:space="preserve"> RADIO RELOGIO DIGITAL</t>
  </si>
  <si>
    <t xml:space="preserve"> VIBRADOR PARA CONCRETO</t>
  </si>
  <si>
    <t xml:space="preserve"> RADIO TRANSISTORIZADO</t>
  </si>
  <si>
    <t xml:space="preserve"> VIDEO CASSETE</t>
  </si>
  <si>
    <t xml:space="preserve"> RADIOLA DE FICHA</t>
  </si>
  <si>
    <t xml:space="preserve"> VIDEO GAME</t>
  </si>
  <si>
    <t xml:space="preserve"> RADIOLA DE FICHA CD</t>
  </si>
  <si>
    <t xml:space="preserve"> VIDEO POKER</t>
  </si>
  <si>
    <t xml:space="preserve"> RAIO X (DENTISTA)</t>
  </si>
  <si>
    <t xml:space="preserve"> RAIO X (HOSPITAL)</t>
  </si>
  <si>
    <t xml:space="preserve"> REBOBINADOR FITA VHS</t>
  </si>
  <si>
    <t xml:space="preserve"> RECEPTOR DE SATELITE</t>
  </si>
  <si>
    <t xml:space="preserve"> REFLET. P/ ILUMINAÇÃO</t>
  </si>
  <si>
    <t xml:space="preserve"> REFLETOR ODONTOLOG.</t>
  </si>
  <si>
    <t xml:space="preserve"> REFRESQUEIRA</t>
  </si>
  <si>
    <t xml:space="preserve"> REGISTRAD. ELETRICA</t>
  </si>
  <si>
    <t xml:space="preserve"> SANDUICHEIRA</t>
  </si>
  <si>
    <t xml:space="preserve"> SAUNA COMERCIAL</t>
  </si>
  <si>
    <t xml:space="preserve"> SAUNA RESIDENCIAL</t>
  </si>
  <si>
    <t xml:space="preserve"> SCANNER</t>
  </si>
  <si>
    <t xml:space="preserve"> SECADOR DE CAB. GRD.</t>
  </si>
  <si>
    <t xml:space="preserve"> SECADOR DE CAB. PEQ</t>
  </si>
  <si>
    <t xml:space="preserve"> SECAD. DE ROUPA COM.</t>
  </si>
  <si>
    <t xml:space="preserve"> SECAD. ROUPA RESIDEN.</t>
  </si>
  <si>
    <t xml:space="preserve"> SECAD. ROUPA ENXUTA</t>
  </si>
  <si>
    <t xml:space="preserve"> SECRET. ELETRONICA</t>
  </si>
  <si>
    <t xml:space="preserve"> SERRA DE CARNE</t>
  </si>
  <si>
    <t xml:space="preserve"> SERRA ELETRICA</t>
  </si>
  <si>
    <t xml:space="preserve"> SERRA TICO TICO GRD.</t>
  </si>
  <si>
    <t xml:space="preserve"> SERRA TICO TICO PEQ.</t>
  </si>
  <si>
    <t xml:space="preserve"> SORVETEIRA CASEIRA</t>
  </si>
  <si>
    <t xml:space="preserve"> STERILAIR</t>
  </si>
  <si>
    <t xml:space="preserve"> SUPERZON OU SIMILAR</t>
  </si>
  <si>
    <t xml:space="preserve"> SUGGAR</t>
  </si>
  <si>
    <t xml:space="preserve"> TELEFONE SEM FIO</t>
  </si>
  <si>
    <t xml:space="preserve"> TELEVISOR 05 A 10 POL.</t>
  </si>
  <si>
    <t xml:space="preserve"> TELEVISOR 12 A 20 POL.</t>
  </si>
  <si>
    <t xml:space="preserve"> TELEVISOR 28 A 30 POL.</t>
  </si>
  <si>
    <t xml:space="preserve"> TELEVISOR ACIMA 30 POL</t>
  </si>
  <si>
    <t xml:space="preserve"> TELEV. PRETO E BRANCO</t>
  </si>
  <si>
    <t xml:space="preserve"> TOCA DISCOS</t>
  </si>
  <si>
    <t xml:space="preserve"> TORNEIRA ELETRICA</t>
  </si>
  <si>
    <t xml:space="preserve"> TORNO DE BANCADA</t>
  </si>
  <si>
    <t xml:space="preserve"> TORRADEIRA DE PÃO</t>
  </si>
  <si>
    <t xml:space="preserve"> TOUCA TERMICA</t>
  </si>
  <si>
    <t>Tabela 5</t>
  </si>
  <si>
    <t>http://servicos.coelba.com.br/Documents/NOR.DISTRIBU-ENGE-0022%20-%2001%20-%20MODELO%201%20NORMA.pdf</t>
  </si>
  <si>
    <t>Aparelhos Elétricos</t>
  </si>
  <si>
    <t>Aparelho de blu ray</t>
  </si>
  <si>
    <t>Aparelho de DVD</t>
  </si>
  <si>
    <t>Aquecedor de mamadeira</t>
  </si>
  <si>
    <t>Aquecedor de marmita</t>
  </si>
  <si>
    <t>Ar-condicionado tipo janela menor ou igual a 9.000 BTU/h</t>
  </si>
  <si>
    <t>Ar-condicionado tipo janela de 9.001 a 14.000 BTU/h</t>
  </si>
  <si>
    <t>Ar-condicionado tipo janela maior que 14.000 BTU/h</t>
  </si>
  <si>
    <t>Ar-condicionado tipo split menor ou igual a 10.000 BTU/h</t>
  </si>
  <si>
    <t>Ar-condicionado tipo split de 10.001 a 15.000 BTU/h</t>
  </si>
  <si>
    <t>Ar-condicionado tipo split de 15.001 a 20.000 BTU/h</t>
  </si>
  <si>
    <t>Ar-condicionado tipo split de 20.001 a 30.000 BTU/h</t>
  </si>
  <si>
    <t>Ar-condicionado tipo split maior que 30.000 BTU/h</t>
  </si>
  <si>
    <t>Boiler elétrico de 200 L</t>
  </si>
  <si>
    <t>Bomba d'água 1/2 cv</t>
  </si>
  <si>
    <t>Bomba d'água 1/3 cv</t>
  </si>
  <si>
    <t>Cafeteira expresso</t>
  </si>
  <si>
    <t>Chaleira elétrica</t>
  </si>
  <si>
    <t>Churrasqueira elétrica</t>
  </si>
  <si>
    <t>Chuveiro elétrico - 4500 W</t>
  </si>
  <si>
    <t>Chuveiro elétrico - 5500 W</t>
  </si>
  <si>
    <t>Exaustor fogão</t>
  </si>
  <si>
    <t>Fax modem em stand by</t>
  </si>
  <si>
    <t>Ferro elétrico automático a seco - 1050 W</t>
  </si>
  <si>
    <t>Ferro elétrico automático a vapor - 1200 W</t>
  </si>
  <si>
    <t>Forno micro-ondas - 25 L</t>
  </si>
  <si>
    <t>Freezer vertical/horizontal</t>
  </si>
  <si>
    <t>Freezer vertical frost free</t>
  </si>
  <si>
    <t>Frigobar</t>
  </si>
  <si>
    <t>Fritadeira elétrica</t>
  </si>
  <si>
    <t>Furadeira</t>
  </si>
  <si>
    <t>Geladeira 1 porta frost free</t>
  </si>
  <si>
    <t>Geladeira 2 portas frost free</t>
  </si>
  <si>
    <t>Home theater - 350 W</t>
  </si>
  <si>
    <t>Impressora</t>
  </si>
  <si>
    <t>Lâmpada fluorescente compacta - 11 W</t>
  </si>
  <si>
    <t>Lâmpada fluorescente compacta - 15 W</t>
  </si>
  <si>
    <t>Lâmpada fluorescente compacta - 23 W</t>
  </si>
  <si>
    <t>Lâmpada incandescente - 40 W</t>
  </si>
  <si>
    <t>Lâmpada incandescente - 60 W</t>
  </si>
  <si>
    <t>Lâmpada incandescente - 100 W</t>
  </si>
  <si>
    <t>Máquina de costura</t>
  </si>
  <si>
    <t>Modem de internet</t>
  </si>
  <si>
    <t>Monitor</t>
  </si>
  <si>
    <t>Monitor LCD</t>
  </si>
  <si>
    <t>Multiprocessador</t>
  </si>
  <si>
    <t>Nebulizador</t>
  </si>
  <si>
    <t>Notebook</t>
  </si>
  <si>
    <t>Prancha (chapinha)</t>
  </si>
  <si>
    <t>Projetor</t>
  </si>
  <si>
    <t>Rádio elétrico pequeno</t>
  </si>
  <si>
    <t>Rádio relógio</t>
  </si>
  <si>
    <t>Roteador</t>
  </si>
  <si>
    <t>Secador de cabelo - 1000 W</t>
  </si>
  <si>
    <t>Tanquinho</t>
  </si>
  <si>
    <t>Telefone sem fio</t>
  </si>
  <si>
    <t>Torneira elétrica - 3250 W</t>
  </si>
  <si>
    <t>TV em cores - 14" (tubo)</t>
  </si>
  <si>
    <t>TV em cores - 29" (tubo)</t>
  </si>
  <si>
    <t>TV em cores - 32" (LCD)</t>
  </si>
  <si>
    <t>TV em cores - 40" (LED)</t>
  </si>
  <si>
    <t>TV em cores - 42" (LED)</t>
  </si>
  <si>
    <t>TV portátil</t>
  </si>
  <si>
    <t>Ventilador de mesa</t>
  </si>
  <si>
    <t>Ventilador de teto</t>
  </si>
  <si>
    <t>Videogame</t>
  </si>
  <si>
    <t>Consumo Médio Mensal
(kWh)</t>
  </si>
  <si>
    <t>http://www.procelinfo.com.br/main.asp?View={E6BC2A5F-E787-48AF-B485-439862B17000}</t>
  </si>
  <si>
    <t>Fogão elétrico - cook top (por queimador)</t>
  </si>
  <si>
    <t>Média
Utilização/Dia (h/dia)</t>
  </si>
  <si>
    <t>Dias Estimados
Uso/Mês (dia/mês)</t>
  </si>
  <si>
    <t>Tabela 6</t>
  </si>
  <si>
    <t>Ar-condicionado 7.000 BTUs</t>
  </si>
  <si>
    <t>Ar-condicionado 7.500 BTUs</t>
  </si>
  <si>
    <t>Ar-condicionado 10.000 BTUs</t>
  </si>
  <si>
    <t>Ar-condicionado 12.000 BTUs</t>
  </si>
  <si>
    <t>Carregador de bateria</t>
  </si>
  <si>
    <t>Equipamento de som (3 em 1)</t>
  </si>
  <si>
    <t>Espremedor de frutas doméstico</t>
  </si>
  <si>
    <t>Ferro elétrico (roupas)</t>
  </si>
  <si>
    <t>Ferro elétrico automático (roupas)</t>
  </si>
  <si>
    <t>Forno micro-ondas</t>
  </si>
  <si>
    <t>Freezer horizontal 1 ou 2 portas</t>
  </si>
  <si>
    <t>Geladeira comum</t>
  </si>
  <si>
    <t>Geladeira dúplex 430 litros</t>
  </si>
  <si>
    <t>Gelágua</t>
  </si>
  <si>
    <t>Gril</t>
  </si>
  <si>
    <t>Hidromassagem com aquecedor</t>
  </si>
  <si>
    <t>Impressora a laser</t>
  </si>
  <si>
    <t>Lâmpada fluorescente compacta 9W</t>
  </si>
  <si>
    <t>Lâmpada fluorescente compacta 15W</t>
  </si>
  <si>
    <t>Lâmpada fluorescente compacta 20W</t>
  </si>
  <si>
    <t>Microcomputador</t>
  </si>
  <si>
    <t>Microforno elétrico</t>
  </si>
  <si>
    <t>Televisor 29’’</t>
  </si>
  <si>
    <t>Televisor LCD 26’’</t>
  </si>
  <si>
    <t>Televisor LCD 32”</t>
  </si>
  <si>
    <t>Televisor LCD 40”</t>
  </si>
  <si>
    <t>Televisor LCD 42”</t>
  </si>
  <si>
    <t>http://www.poupestar.com.br/cartilha.pdf</t>
  </si>
  <si>
    <t>Equipamento</t>
  </si>
  <si>
    <t>Tabela 7</t>
  </si>
  <si>
    <t>https://www.energy.gov/energysaver/save-electricity-and-fuel/appliances-and-electronics/estimating-appliance-and-home</t>
  </si>
  <si>
    <t>Aquarium equipment</t>
  </si>
  <si>
    <t>Boom box</t>
  </si>
  <si>
    <t>Cable box</t>
  </si>
  <si>
    <t>CD player</t>
  </si>
  <si>
    <t>Ceiling fan</t>
  </si>
  <si>
    <t>Clothes dryer</t>
  </si>
  <si>
    <t>Clothes washer</t>
  </si>
  <si>
    <t>Coffee maker</t>
  </si>
  <si>
    <t>Compactors</t>
  </si>
  <si>
    <t>Computer - desktop PC</t>
  </si>
  <si>
    <t>Computer - notebook PC</t>
  </si>
  <si>
    <t>Deep fryer</t>
  </si>
  <si>
    <t>Desktop computer monitor</t>
  </si>
  <si>
    <t>Dishwasher</t>
  </si>
  <si>
    <t>DVD/VCR</t>
  </si>
  <si>
    <t>Electric blanket</t>
  </si>
  <si>
    <t>Electronic air cleaner/filter</t>
  </si>
  <si>
    <t>Furnace fan</t>
  </si>
  <si>
    <t>Garage door opener</t>
  </si>
  <si>
    <t>Hair dryer</t>
  </si>
  <si>
    <t>Humidifier</t>
  </si>
  <si>
    <t>Iron</t>
  </si>
  <si>
    <t>Lawn sprinkler</t>
  </si>
  <si>
    <t>Microwave oven</t>
  </si>
  <si>
    <t>Pool pump</t>
  </si>
  <si>
    <t>Portable spa</t>
  </si>
  <si>
    <t>Printer (inkjet)</t>
  </si>
  <si>
    <t>Printer (laser)</t>
  </si>
  <si>
    <t>Printer/multi-function</t>
  </si>
  <si>
    <t>Receiver</t>
  </si>
  <si>
    <t>Rechargeable power tool</t>
  </si>
  <si>
    <t>Refrigerator</t>
  </si>
  <si>
    <t>Router/DSL/cable modem</t>
  </si>
  <si>
    <t>Slow cooker</t>
  </si>
  <si>
    <t>Space heater</t>
  </si>
  <si>
    <t>Stereo systems</t>
  </si>
  <si>
    <t>Television analog &lt; 40</t>
  </si>
  <si>
    <t>Television analog &gt; 40</t>
  </si>
  <si>
    <t>Television CRT</t>
  </si>
  <si>
    <t>Television CRT - projection</t>
  </si>
  <si>
    <t>Television DLP</t>
  </si>
  <si>
    <t>Television ED/HD TV &lt; 40</t>
  </si>
  <si>
    <t>Television ED/HD TV &gt; 40</t>
  </si>
  <si>
    <t>Television LCD</t>
  </si>
  <si>
    <t>Television plasma</t>
  </si>
  <si>
    <t>Television set-top box</t>
  </si>
  <si>
    <t>Toaster</t>
  </si>
  <si>
    <t>Toaster oven</t>
  </si>
  <si>
    <t>Torchiere lamp-halogen</t>
  </si>
  <si>
    <t>Vacuum</t>
  </si>
  <si>
    <t>Video game system</t>
  </si>
  <si>
    <t>Water heater</t>
  </si>
  <si>
    <t>Waterbed heater</t>
  </si>
  <si>
    <t>Well pump</t>
  </si>
  <si>
    <t>Power (W)</t>
  </si>
  <si>
    <t>Appliance</t>
  </si>
  <si>
    <t>Tabela 8</t>
  </si>
  <si>
    <t>Tabela 9</t>
  </si>
  <si>
    <t>Potência Máxima (W)</t>
  </si>
  <si>
    <t>Potência Mínima (W)</t>
  </si>
  <si>
    <t>Corrente média para tensão de 220 Vrms (A)</t>
  </si>
  <si>
    <t>Corrente média para tensão de 127 Vrms (A)</t>
  </si>
  <si>
    <t>Média da potência de todos os aparelhos com potência &lt;= 4400W (W)</t>
  </si>
  <si>
    <t>Média da potência de todos os aparelhos com potência (W)</t>
  </si>
  <si>
    <t>Nº</t>
  </si>
  <si>
    <t>Aparelhos</t>
  </si>
  <si>
    <t>Amalgamador</t>
  </si>
  <si>
    <t>Amplificador de som</t>
  </si>
  <si>
    <t>Aparelho de endoscopia</t>
  </si>
  <si>
    <t>Aparelho de ultrasonografia</t>
  </si>
  <si>
    <t>Aparelho de obturação</t>
  </si>
  <si>
    <t>Ar condicionado 6000 btu's</t>
  </si>
  <si>
    <t>Ar condicionado 7100 btu's</t>
  </si>
  <si>
    <t>Ar condicionado 7500 btu's</t>
  </si>
  <si>
    <t>Ar condicionado 8500 btu's</t>
  </si>
  <si>
    <t>Ar condicionado 9000 btu's</t>
  </si>
  <si>
    <t>Ar condicionado 10000 btu's</t>
  </si>
  <si>
    <t>Ar condicionado 10500 btu's</t>
  </si>
  <si>
    <t>Ar condicionado 11000 btu's</t>
  </si>
  <si>
    <t>Ar condicionado 12000 btu's</t>
  </si>
  <si>
    <t>Ar condicionado 14000 btu's</t>
  </si>
  <si>
    <t>Ar condicionado 15000 btu's</t>
  </si>
  <si>
    <t>Ar condicionado 16000 btu's</t>
  </si>
  <si>
    <t>Ar condicionado 18000 btu's</t>
  </si>
  <si>
    <t>Ar condicionado 21000 btu's</t>
  </si>
  <si>
    <t>Ar condicionado 26000 btu's</t>
  </si>
  <si>
    <t>Ar condicionado 30000 btu's</t>
  </si>
  <si>
    <t>Aspirador de pó comercial</t>
  </si>
  <si>
    <t>Balança elétrica</t>
  </si>
  <si>
    <t>Balcão frigorífico grande</t>
  </si>
  <si>
    <t>Balcão frigorífico pequeno</t>
  </si>
  <si>
    <t>Balcão para sorvete</t>
  </si>
  <si>
    <t>Balcão térmico</t>
  </si>
  <si>
    <t>Banho maria (restaurante)</t>
  </si>
  <si>
    <t>Barbeador elétrico</t>
  </si>
  <si>
    <t>Batedeira industrial</t>
  </si>
  <si>
    <t>Bebedouro</t>
  </si>
  <si>
    <t>Betoneira</t>
  </si>
  <si>
    <t>Boiller</t>
  </si>
  <si>
    <t>Bomba d'água 1/4 cv</t>
  </si>
  <si>
    <t>Bomba d'água 3/4 cv</t>
  </si>
  <si>
    <t>Bomba d'água 1 cv</t>
  </si>
  <si>
    <t>Bomba d'água 1 1/4 cv</t>
  </si>
  <si>
    <t>Bomba d'água 1 1/2 cv</t>
  </si>
  <si>
    <t>Bomba d'água 2 cv</t>
  </si>
  <si>
    <t>Bomba d'água 3 cv</t>
  </si>
  <si>
    <t>Bomba de combustível</t>
  </si>
  <si>
    <t>Bomba sapo</t>
  </si>
  <si>
    <t>Cadeira de dentista</t>
  </si>
  <si>
    <t>Câmara de fermentação</t>
  </si>
  <si>
    <t>Câmara frigorífica</t>
  </si>
  <si>
    <t>Central de ar (1tr)</t>
  </si>
  <si>
    <t>Central telefônica</t>
  </si>
  <si>
    <t>Chuveiro quatro estações</t>
  </si>
  <si>
    <t>Cilindro</t>
  </si>
  <si>
    <t>Compact disc laser</t>
  </si>
  <si>
    <t>Compressor</t>
  </si>
  <si>
    <t>Conjunto de som/microsystem</t>
  </si>
  <si>
    <t>Cortador de grama</t>
  </si>
  <si>
    <t>Deck</t>
  </si>
  <si>
    <t>Depenador de galinha</t>
  </si>
  <si>
    <t>Descascador de batatas</t>
  </si>
  <si>
    <t>Desempeno</t>
  </si>
  <si>
    <t>Dvd</t>
  </si>
  <si>
    <t>Elevador grande</t>
  </si>
  <si>
    <t>Equalizador</t>
  </si>
  <si>
    <t>Esmeril</t>
  </si>
  <si>
    <t>Espigadeira</t>
  </si>
  <si>
    <t>Estabilizador</t>
  </si>
  <si>
    <t>Esteira rolante</t>
  </si>
  <si>
    <t>Esterelizador mat s. beleza</t>
  </si>
  <si>
    <t>Estufa</t>
  </si>
  <si>
    <t>Estufa dentista</t>
  </si>
  <si>
    <t>Etiquetadora</t>
  </si>
  <si>
    <t>Exaustor grande</t>
  </si>
  <si>
    <t>Exaustor pequeno</t>
  </si>
  <si>
    <t>Faca elétrica</t>
  </si>
  <si>
    <t>Fatiador</t>
  </si>
  <si>
    <t>Fax</t>
  </si>
  <si>
    <t>Ferro de solda grande</t>
  </si>
  <si>
    <t>Ferro de solda médio</t>
  </si>
  <si>
    <t>Ferro de solda pequeno</t>
  </si>
  <si>
    <t>Ferro elétrico</t>
  </si>
  <si>
    <t>Fogão comum c/acendedor</t>
  </si>
  <si>
    <t>Fogão elétrico</t>
  </si>
  <si>
    <t>Forno microondas</t>
  </si>
  <si>
    <t>Forno elét. abc c/1 câmara</t>
  </si>
  <si>
    <t>Forno elét. capital c/2 c</t>
  </si>
  <si>
    <t>Forno elét. curitiba</t>
  </si>
  <si>
    <t>Forno elét. eletro grant c/3 c</t>
  </si>
  <si>
    <t>Forno elét. especial c/2 câmaras</t>
  </si>
  <si>
    <t>Forno elét. hiper vulcão c/4 c</t>
  </si>
  <si>
    <t>Forno elét. ital bras c/2 c</t>
  </si>
  <si>
    <t>Forno elét. mag forno c/2 c</t>
  </si>
  <si>
    <t>Forno elét. metalconte c/1 c</t>
  </si>
  <si>
    <t>Forno elét. olímpio c/2 câmaras</t>
  </si>
  <si>
    <t>Forno elét. pastelar ital bras</t>
  </si>
  <si>
    <t>Forno elét. sire c/1 câmara</t>
  </si>
  <si>
    <t>Forno elét.superfecta c/2 c</t>
  </si>
  <si>
    <t>Forno elét. tubos lisboa c/1 c</t>
  </si>
  <si>
    <t>Forno elét. universal c/2 c</t>
  </si>
  <si>
    <t>Forno p/cerâmica grande</t>
  </si>
  <si>
    <t>Forno p/cerâmica médio</t>
  </si>
  <si>
    <t>Forno p/cerâmica pequeno</t>
  </si>
  <si>
    <t>Forrageira</t>
  </si>
  <si>
    <t>Fotocolorimento</t>
  </si>
  <si>
    <t>Fritadeira pequena</t>
  </si>
  <si>
    <t>Fritadeira média</t>
  </si>
  <si>
    <t>Fritadeira grande</t>
  </si>
  <si>
    <t>Furadeira grande</t>
  </si>
  <si>
    <t>Furadeira pequena</t>
  </si>
  <si>
    <t>Geladeira</t>
  </si>
  <si>
    <t>Freezer vertical 280 L</t>
  </si>
  <si>
    <t>Freezer horizontal 170 L</t>
  </si>
  <si>
    <t>Freezer horizontal 220 L</t>
  </si>
  <si>
    <t>Freezer horizontal 330 L</t>
  </si>
  <si>
    <t>Freezer horizontal 480 L</t>
  </si>
  <si>
    <t>Freezer horizontal 600 L</t>
  </si>
  <si>
    <t>Freezer vertical 120 L</t>
  </si>
  <si>
    <t>Freezer vertical 180 L</t>
  </si>
  <si>
    <t>Geladeira comum 253 L</t>
  </si>
  <si>
    <t>Aquecedor de água (200 L)</t>
  </si>
  <si>
    <t>Aquecedor de água (50 a 175 L)</t>
  </si>
  <si>
    <t>Grelha elétrica grande</t>
  </si>
  <si>
    <t>Grelha elétrica pequena</t>
  </si>
  <si>
    <t>Hidromassagem</t>
  </si>
  <si>
    <t>Iogurteira</t>
  </si>
  <si>
    <t>Lâmpada incandescente</t>
  </si>
  <si>
    <t>Lâmpada dicroica</t>
  </si>
  <si>
    <t>Lâmpada fluorescente</t>
  </si>
  <si>
    <t>Lâmpada infravermelha</t>
  </si>
  <si>
    <t>Lâmpada mista</t>
  </si>
  <si>
    <t>Lâmpada pl</t>
  </si>
  <si>
    <t>Lâmpada vapor mercúrio</t>
  </si>
  <si>
    <t>Lâmpada vapor sódio</t>
  </si>
  <si>
    <t>Lava jato</t>
  </si>
  <si>
    <t>Liquidificador industrial</t>
  </si>
  <si>
    <t>Lixadeira grande</t>
  </si>
  <si>
    <t>Lixadeira pequena</t>
  </si>
  <si>
    <t>Máquina colar saco</t>
  </si>
  <si>
    <t>Máquina cortar tecido manual</t>
  </si>
  <si>
    <t>Máquina de calcular</t>
  </si>
  <si>
    <t>Máquina de chopp</t>
  </si>
  <si>
    <t>Máquina de escrever elétrica</t>
  </si>
  <si>
    <t>Máquina de gelo</t>
  </si>
  <si>
    <t>Máquina de lava jato</t>
  </si>
  <si>
    <t>Máquina de overlock industrial</t>
  </si>
  <si>
    <t>Máquina de passar roupas</t>
  </si>
  <si>
    <t>Máquina de solda</t>
  </si>
  <si>
    <t>Máquina de vulcanizar</t>
  </si>
  <si>
    <t>Máq. engetora c/ motor elétrico</t>
  </si>
  <si>
    <t>Máquina fatiar pão</t>
  </si>
  <si>
    <t>Máquina moer farinha roxa</t>
  </si>
  <si>
    <t>Máquina p/amaciar carne</t>
  </si>
  <si>
    <t>Massageador</t>
  </si>
  <si>
    <t>Masseira</t>
  </si>
  <si>
    <t>Mergulhão</t>
  </si>
  <si>
    <t>Microondas</t>
  </si>
  <si>
    <t>Microscópio eletrônico</t>
  </si>
  <si>
    <t>Minilab</t>
  </si>
  <si>
    <t>Mix</t>
  </si>
  <si>
    <t>Modeladora</t>
  </si>
  <si>
    <t>Moedor de carne</t>
  </si>
  <si>
    <t>Moinho</t>
  </si>
  <si>
    <t>Motor</t>
  </si>
  <si>
    <t>Motor de piscina</t>
  </si>
  <si>
    <t>Multi corte</t>
  </si>
  <si>
    <t>Pipoqueira residencial</t>
  </si>
  <si>
    <t>Pistola de solda</t>
  </si>
  <si>
    <t>Placa luminosa</t>
  </si>
  <si>
    <t>Plaina</t>
  </si>
  <si>
    <t>Polidora</t>
  </si>
  <si>
    <t>Pontiadeira</t>
  </si>
  <si>
    <t>Portão elétrico</t>
  </si>
  <si>
    <t>Posto mix</t>
  </si>
  <si>
    <t>Prensa</t>
  </si>
  <si>
    <t>Processador/centrífuga</t>
  </si>
  <si>
    <t>Purificador de ar</t>
  </si>
  <si>
    <t>Rádio comum</t>
  </si>
  <si>
    <t>Rádio relógio digital</t>
  </si>
  <si>
    <t>Radiola de ficha</t>
  </si>
  <si>
    <t>Raios</t>
  </si>
  <si>
    <t>Ralador de coco</t>
  </si>
  <si>
    <t>Rebobinador</t>
  </si>
  <si>
    <t>Receptor de satélite</t>
  </si>
  <si>
    <t>Refletor</t>
  </si>
  <si>
    <t>Registradora elétrica</t>
  </si>
  <si>
    <t>Secador de roupas comercial</t>
  </si>
  <si>
    <t>Secador de roupas industrial</t>
  </si>
  <si>
    <t>Secador de roupas enxuta</t>
  </si>
  <si>
    <t>Secretária eletrônica</t>
  </si>
  <si>
    <t>Serra elétrica</t>
  </si>
  <si>
    <t>Serra tico tico grande</t>
  </si>
  <si>
    <t>Serra tico tico pequena</t>
  </si>
  <si>
    <t>Sorveteira</t>
  </si>
  <si>
    <t>Sterilair</t>
  </si>
  <si>
    <t>Superzon ou similar</t>
  </si>
  <si>
    <t>Teclado</t>
  </si>
  <si>
    <t>Televisor 5 a 10 pol</t>
  </si>
  <si>
    <t>Televisor 12 a 20 pol</t>
  </si>
  <si>
    <t>Televisor 28 a 30 pol</t>
  </si>
  <si>
    <t>Toca discos</t>
  </si>
  <si>
    <t>Torno</t>
  </si>
  <si>
    <t>Touca térmica</t>
  </si>
  <si>
    <t>Traçadeira</t>
  </si>
  <si>
    <t>Triturador de lixo</t>
  </si>
  <si>
    <t>Turbo circulador</t>
  </si>
  <si>
    <t>Tv am/fm</t>
  </si>
  <si>
    <t>Vibrador</t>
  </si>
  <si>
    <t>Vídeo cassete</t>
  </si>
  <si>
    <t>Geladeira comum 280 L</t>
  </si>
  <si>
    <t>Moedor de café</t>
  </si>
  <si>
    <t>Geladeira comum 310 L</t>
  </si>
  <si>
    <t>Geladeira duplex 430 L</t>
  </si>
  <si>
    <t>Geladeira triplex 430 L</t>
  </si>
  <si>
    <t>Amaciador de carne</t>
  </si>
  <si>
    <t>Aparelho de endosc.</t>
  </si>
  <si>
    <t>Aparelho de ultrass.</t>
  </si>
  <si>
    <t>Aquec. de ambiente</t>
  </si>
  <si>
    <t>Aquec. de água (200 l)</t>
  </si>
  <si>
    <t>Aquec. água (50 a 175l)</t>
  </si>
  <si>
    <t>Ar condic. 6000 btus</t>
  </si>
  <si>
    <t>Ar condic. 7000 btus</t>
  </si>
  <si>
    <t>Ar condic. 7500 btus</t>
  </si>
  <si>
    <t>Ar condic. 8000 btus</t>
  </si>
  <si>
    <t>Ar condic. 9000 btus</t>
  </si>
  <si>
    <t>Ar condic. 10000 btus</t>
  </si>
  <si>
    <t>Ar condic. 11000 btus</t>
  </si>
  <si>
    <t>Ar condic. 12000 btus</t>
  </si>
  <si>
    <t>Ar condic. 14000 btus</t>
  </si>
  <si>
    <t>Ar condic. 15000 btus</t>
  </si>
  <si>
    <t>Ar condic. 16000 btus</t>
  </si>
  <si>
    <t>Ar condic. 18000 btus</t>
  </si>
  <si>
    <t>Ar condic. 21000 btus</t>
  </si>
  <si>
    <t>Ar condic. 26000 btus</t>
  </si>
  <si>
    <t>Ar condic. 30000 btus</t>
  </si>
  <si>
    <t>Balcão frigoríf. grd.</t>
  </si>
  <si>
    <t>Balcão frigoríf. peq.</t>
  </si>
  <si>
    <t>Banheira de hidromas.</t>
  </si>
  <si>
    <t>Banho maria restaur.</t>
  </si>
  <si>
    <t>Bomba d’agua 1/4 cv</t>
  </si>
  <si>
    <t>Bomba d’agua 1/3 cv</t>
  </si>
  <si>
    <t>Bomba d’agua 1/2 cv</t>
  </si>
  <si>
    <t>Bomba d’agua 3/4 cv</t>
  </si>
  <si>
    <t>Bomba d’agua 1 cv</t>
  </si>
  <si>
    <t>Bomba d’agua 2 cv</t>
  </si>
  <si>
    <t>Bomba d’agua 3 cv</t>
  </si>
  <si>
    <t>Bomba d’agua 5 cv</t>
  </si>
  <si>
    <t>Bomba d’agua 7,5 cv</t>
  </si>
  <si>
    <t>Bomba d’agua 1/3 hp</t>
  </si>
  <si>
    <t>Bomba d’agua ¼ hp</t>
  </si>
  <si>
    <t>Bomba d’agua 2 hp</t>
  </si>
  <si>
    <t>Bomba d’agua ½ hp</t>
  </si>
  <si>
    <t>Bomba d’agua 3 hp</t>
  </si>
  <si>
    <t>Bomba de ar p/ aquario</t>
  </si>
  <si>
    <t>Cafeteira elétr. - pequena</t>
  </si>
  <si>
    <t>Carregador telef celular</t>
  </si>
  <si>
    <t>Central ar trane xe 1000</t>
  </si>
  <si>
    <t>Central ar trane xe monof.</t>
  </si>
  <si>
    <t>Central ar hitachi monof.</t>
  </si>
  <si>
    <t>Central de ar (1tr) 12000btu</t>
  </si>
  <si>
    <t>Cilindro (padaria)</t>
  </si>
  <si>
    <t>Compact disc player</t>
  </si>
  <si>
    <t>Compressor - peq.</t>
  </si>
  <si>
    <t>Computador desktop</t>
  </si>
  <si>
    <t>Deck (toca fitas)</t>
  </si>
  <si>
    <t>Equipamento de dvd</t>
  </si>
  <si>
    <t>Elevador de carro 2 cv</t>
  </si>
  <si>
    <t>Elevador de carro 3 cv</t>
  </si>
  <si>
    <t>Espremed. de laranja (alto)</t>
  </si>
  <si>
    <t>Espremed. laranja (baixo)</t>
  </si>
  <si>
    <t>Esteira rolante (carga)</t>
  </si>
  <si>
    <t>Esterilizador</t>
  </si>
  <si>
    <t>Estufa de dentista</t>
  </si>
  <si>
    <t>Exaustor para fogao</t>
  </si>
  <si>
    <t>Fatiador para frios</t>
  </si>
  <si>
    <t>Ferro de solda grand</t>
  </si>
  <si>
    <t>Ferro de solda peq.</t>
  </si>
  <si>
    <t>Ferro elétrico autom.</t>
  </si>
  <si>
    <t>Fliperama</t>
  </si>
  <si>
    <t>Fogão comum c/ acend</t>
  </si>
  <si>
    <t>Forno elét. 2 câmaras</t>
  </si>
  <si>
    <t>Forno elét. 3 câmaras</t>
  </si>
  <si>
    <t>Forno elét. especial</t>
  </si>
  <si>
    <t>Forno elét. hiper vulc</t>
  </si>
  <si>
    <t>Forno elét. ital bras</t>
  </si>
  <si>
    <t>Forno elét. mag forn</t>
  </si>
  <si>
    <t>Forno elét. metalcon</t>
  </si>
  <si>
    <t>Forno elét. pastelar.</t>
  </si>
  <si>
    <t>Forno elét. sire</t>
  </si>
  <si>
    <t>Forno elét. superfec</t>
  </si>
  <si>
    <t>Forno elét. tubos lisb</t>
  </si>
  <si>
    <t>Forno elét. universal</t>
  </si>
  <si>
    <t>Forno elét. univ. 2 câm</t>
  </si>
  <si>
    <t>Forno grande cerâm.</t>
  </si>
  <si>
    <t>Forno médio p/ cerâm.</t>
  </si>
  <si>
    <t>Fotocolorímetro</t>
  </si>
  <si>
    <t>Freezer expositor</t>
  </si>
  <si>
    <t>Freezer horiz 170l 1-p</t>
  </si>
  <si>
    <t>Freezer horiz 220l 1-p</t>
  </si>
  <si>
    <t>Freezer horiz 330l 2-p</t>
  </si>
  <si>
    <t>Freezer horiz 480l 3-p</t>
  </si>
  <si>
    <t>Freezer horiz 600l 4-p</t>
  </si>
  <si>
    <t>Freezer vertical 120l</t>
  </si>
  <si>
    <t>Fritadeira batata peq.</t>
  </si>
  <si>
    <t>Fritadeira batata med.</t>
  </si>
  <si>
    <t>Fritadeira batata grd.</t>
  </si>
  <si>
    <t>Gelagua</t>
  </si>
  <si>
    <t>Iogurteira - resid.</t>
  </si>
  <si>
    <t>Liquidificador domestico</t>
  </si>
  <si>
    <t>Maq. de plastificação</t>
  </si>
  <si>
    <t>Maq. de refrigerante</t>
  </si>
  <si>
    <t>Maq. de sorvete</t>
  </si>
  <si>
    <t>Maq. mexedeira (padaria)</t>
  </si>
  <si>
    <t>Masseira (padaria)</t>
  </si>
  <si>
    <t>Micro forno eletrico</t>
  </si>
  <si>
    <t>Microscopio eletronico</t>
  </si>
  <si>
    <t>Mine cooler</t>
  </si>
  <si>
    <t>Mix walita</t>
  </si>
  <si>
    <t>Modeladora (padaria)</t>
  </si>
  <si>
    <t>Moinho para grãos</t>
  </si>
  <si>
    <t>Pipoqueira residenc.</t>
  </si>
  <si>
    <t>Post mix</t>
  </si>
  <si>
    <t>Prensa hidráulica</t>
  </si>
  <si>
    <t>Processad / centrif.</t>
  </si>
  <si>
    <t>Projetor/retroproj.</t>
  </si>
  <si>
    <t>Radio relogio digital</t>
  </si>
  <si>
    <t>Radio transistorizado</t>
  </si>
  <si>
    <t>Radiola de ficha cd</t>
  </si>
  <si>
    <t>Raio x (dentista)</t>
  </si>
  <si>
    <t>Raio x (hospital)</t>
  </si>
  <si>
    <t>Rebobinador fita vhs</t>
  </si>
  <si>
    <t>Reflet. p/ iluminação</t>
  </si>
  <si>
    <t>Refletor odontolog.</t>
  </si>
  <si>
    <t>Refresqueira</t>
  </si>
  <si>
    <t>Registrad. eletrica</t>
  </si>
  <si>
    <t>Secador de cab. grd.</t>
  </si>
  <si>
    <t>Secador de cab. peq</t>
  </si>
  <si>
    <t>Secad. de roupa com.</t>
  </si>
  <si>
    <t>Secad. roupa residen.</t>
  </si>
  <si>
    <t>Secad. roupa enxuta</t>
  </si>
  <si>
    <t>Serra de carne</t>
  </si>
  <si>
    <t>Serra tico tico grd.</t>
  </si>
  <si>
    <t>Serra tico tico peq.</t>
  </si>
  <si>
    <t>Sorveteira caseira</t>
  </si>
  <si>
    <t>Suggar</t>
  </si>
  <si>
    <t>Televisor 05 a 10 pol.</t>
  </si>
  <si>
    <t>Televisor 12 a 20 pol.</t>
  </si>
  <si>
    <t>Televisor 28 a 30 pol.</t>
  </si>
  <si>
    <t>Televisor acima 30 pol</t>
  </si>
  <si>
    <t>Telev. preto e branco</t>
  </si>
  <si>
    <t>Torno de bancada</t>
  </si>
  <si>
    <t>Torradeira de pão</t>
  </si>
  <si>
    <t>Turbo circulador engel</t>
  </si>
  <si>
    <t>Tv am / fm</t>
  </si>
  <si>
    <t>Vaporizador (vaporeto)</t>
  </si>
  <si>
    <t>Ventilador mallory coluna</t>
  </si>
  <si>
    <t>Ventilador ciclone</t>
  </si>
  <si>
    <t>Ventilador 30 cm</t>
  </si>
  <si>
    <t>Ventilador grande 50 cm</t>
  </si>
  <si>
    <t>Ventilador medio 40 cm</t>
  </si>
  <si>
    <t>Ventilador pequeno 20 cm</t>
  </si>
  <si>
    <t>Vibrador para concreto</t>
  </si>
  <si>
    <t>Video cassete</t>
  </si>
  <si>
    <t>Video game</t>
  </si>
  <si>
    <t>Video poker</t>
  </si>
  <si>
    <t>Freezer vertical 180L</t>
  </si>
  <si>
    <t>Freezer vertical 280L</t>
  </si>
  <si>
    <t>Geladeira comum 253L</t>
  </si>
  <si>
    <t>Geladeira comum 280L</t>
  </si>
  <si>
    <t>Geladeira comum 310L</t>
  </si>
  <si>
    <t>Geladeira duplex 430L</t>
  </si>
  <si>
    <t>Geladeira triplex 430L</t>
  </si>
  <si>
    <t>Maq. cortar tecido manual</t>
  </si>
  <si>
    <t>Maq. de calcular</t>
  </si>
  <si>
    <t>Maq. de cartão cred - p.o .s</t>
  </si>
  <si>
    <t>Maq. de chope</t>
  </si>
  <si>
    <t>Maq. de cortar cabelo</t>
  </si>
  <si>
    <t>Maq. de costura</t>
  </si>
  <si>
    <t>Maq. escrever elétrica</t>
  </si>
  <si>
    <t>Maq. jogo de bicho</t>
  </si>
  <si>
    <t>Maq. lava jato</t>
  </si>
  <si>
    <t>Maq. lavar pratos</t>
  </si>
  <si>
    <t>Maq. lavar roupas</t>
  </si>
  <si>
    <t>Maq. lavar arno</t>
  </si>
  <si>
    <t>Maq. lavar dako</t>
  </si>
  <si>
    <t>Maq. de overlock industrial</t>
  </si>
  <si>
    <t>Maq. de solda - peq.</t>
  </si>
  <si>
    <t>Maq. de vulcanizar</t>
  </si>
  <si>
    <t>Maq. de xerox grande</t>
  </si>
  <si>
    <t>Maq. de xerox pequena</t>
  </si>
  <si>
    <t>Maq. injet c/ motor eletrico</t>
  </si>
  <si>
    <t>Maq. de moer farinha rosca</t>
  </si>
  <si>
    <t>Maq. policorte</t>
  </si>
  <si>
    <t>Maq. artsul a resistencia</t>
  </si>
  <si>
    <t>Maq.. caça brinde (pig lig)</t>
  </si>
  <si>
    <t>Maq. colar saco</t>
  </si>
  <si>
    <t>Maq. de fatiar pão</t>
  </si>
  <si>
    <t>Orgao elétrico</t>
  </si>
  <si>
    <t>Secret. eletrônica</t>
  </si>
  <si>
    <t>Forno peq. p/ cerâmica</t>
  </si>
  <si>
    <t>Forno elét. 1 câmara</t>
  </si>
  <si>
    <t>Conj. som residencial</t>
  </si>
  <si>
    <t>Conj. som profissional</t>
  </si>
  <si>
    <t>Chuveiro elét (ducha cor.)</t>
  </si>
  <si>
    <t>Cafeteira elétr. - media</t>
  </si>
  <si>
    <t>Aspirador de pó resid.</t>
  </si>
  <si>
    <t>Aspirad de pó comerc.</t>
  </si>
  <si>
    <t>Caixa de som</t>
  </si>
  <si>
    <t>Máquina de café</t>
  </si>
  <si>
    <t>Compactadores</t>
  </si>
  <si>
    <t>Computador - PC de mesa</t>
  </si>
  <si>
    <t>Computador - notebook</t>
  </si>
  <si>
    <t>Lava-louças</t>
  </si>
  <si>
    <t>DVD / VCR</t>
  </si>
  <si>
    <t>Cobertor elétrico</t>
  </si>
  <si>
    <t>Filtro de ar eletrônico / filtro</t>
  </si>
  <si>
    <t>Abridor de porta da garagem</t>
  </si>
  <si>
    <t>Umidificador</t>
  </si>
  <si>
    <t>Ferro</t>
  </si>
  <si>
    <t>Aspersor de gramado</t>
  </si>
  <si>
    <t>Bomba de piscina</t>
  </si>
  <si>
    <t>Spa portátil</t>
  </si>
  <si>
    <t>Impressora (jato de tinta)</t>
  </si>
  <si>
    <t>Impressora (laser)</t>
  </si>
  <si>
    <t>Impressora / multifuncional</t>
  </si>
  <si>
    <t>Receptor</t>
  </si>
  <si>
    <t>Ferramenta elétrica recarregável</t>
  </si>
  <si>
    <t>Frigorífico</t>
  </si>
  <si>
    <t>Router / DSL / cable modem</t>
  </si>
  <si>
    <t>Aquecedor</t>
  </si>
  <si>
    <t>Sistemas estéreo</t>
  </si>
  <si>
    <t>Televisão CRT</t>
  </si>
  <si>
    <t>Televisão CRT - projeção</t>
  </si>
  <si>
    <t>DLP de televisão</t>
  </si>
  <si>
    <t>LCD de televisão</t>
  </si>
  <si>
    <t>Plasma de televisão</t>
  </si>
  <si>
    <t>Set-top box de televisão</t>
  </si>
  <si>
    <t>Lâmpada de halogênio Torchiere</t>
  </si>
  <si>
    <t>Vácuo</t>
  </si>
  <si>
    <t>Sistema de videogame</t>
  </si>
  <si>
    <t>Aquecedor de água</t>
  </si>
  <si>
    <t>Aquecedor de colchão de água</t>
  </si>
  <si>
    <t>Aquário</t>
  </si>
  <si>
    <t>Tocador de CD</t>
  </si>
  <si>
    <t>Caixa de cabos</t>
  </si>
  <si>
    <t>Secadora</t>
  </si>
  <si>
    <t>Máquina de lavar</t>
  </si>
  <si>
    <t>Monitor de computador</t>
  </si>
  <si>
    <t>Ventilador de forno</t>
  </si>
  <si>
    <t>Fogão</t>
  </si>
  <si>
    <t>Televisão analógica &lt; 40</t>
  </si>
  <si>
    <t>Televisão analógica &gt; 40</t>
  </si>
  <si>
    <t>Televisão ED / HD TV &gt; 40</t>
  </si>
  <si>
    <t>Televisão ED / HD TV &lt; 40</t>
  </si>
  <si>
    <t>Bomba de 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</si>
</sst>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/>
    <xf numFmtId="0" fontId="2" fillId="2" borderId="1" xfId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2" fillId="2" borderId="1" xfId="1" applyAlignment="1">
      <alignment horizontal="center"/>
    </xf>
    <xf numFmtId="3" fontId="2" fillId="2" borderId="1" xfId="1" applyNumberFormat="1" applyAlignment="1">
      <alignment horizontal="center" vertical="center"/>
    </xf>
    <xf numFmtId="0" fontId="4" fillId="2" borderId="1" xfId="1" applyFont="1" applyAlignment="1">
      <alignment horizontal="left" vertical="center" wrapText="1"/>
    </xf>
    <xf numFmtId="0" fontId="4" fillId="2" borderId="1" xfId="1" applyFont="1" applyAlignment="1">
      <alignment horizontal="left" vertical="center"/>
    </xf>
    <xf numFmtId="0" fontId="4" fillId="2" borderId="1" xfId="1" applyFont="1" applyAlignment="1">
      <alignment horizontal="left" wrapText="1"/>
    </xf>
    <xf numFmtId="0" fontId="0" fillId="0" borderId="0" xfId="0" applyFont="1"/>
    <xf numFmtId="0" fontId="2" fillId="2" borderId="2" xfId="1" applyBorder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2" fontId="2" fillId="2" borderId="1" xfId="1" applyNumberFormat="1" applyAlignment="1">
      <alignment horizontal="center"/>
    </xf>
    <xf numFmtId="1" fontId="2" fillId="2" borderId="1" xfId="1" applyNumberFormat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 wrapText="1"/>
    </xf>
    <xf numFmtId="0" fontId="2" fillId="2" borderId="1" xfId="1" applyFont="1" applyAlignment="1">
      <alignment horizontal="center" vertical="center"/>
    </xf>
    <xf numFmtId="2" fontId="2" fillId="2" borderId="2" xfId="1" applyNumberFormat="1" applyBorder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7" fillId="6" borderId="1" xfId="2" applyFont="1" applyFill="1" applyBorder="1" applyAlignment="1">
      <alignment horizontal="center" vertical="center" wrapText="1"/>
    </xf>
    <xf numFmtId="0" fontId="9" fillId="5" borderId="1" xfId="1" applyFont="1" applyFill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4" borderId="1" xfId="1" applyFont="1" applyFill="1" applyAlignment="1">
      <alignment horizontal="center" vertical="center" wrapText="1"/>
    </xf>
    <xf numFmtId="0" fontId="9" fillId="2" borderId="1" xfId="1" applyFont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5" fillId="5" borderId="1" xfId="1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2" borderId="2" xfId="1" applyFont="1" applyBorder="1" applyAlignment="1">
      <alignment horizontal="center" vertical="center" wrapText="1"/>
    </xf>
    <xf numFmtId="0" fontId="7" fillId="6" borderId="2" xfId="2" applyFont="1" applyFill="1" applyBorder="1" applyAlignment="1">
      <alignment horizontal="center" vertical="center"/>
    </xf>
    <xf numFmtId="0" fontId="9" fillId="2" borderId="2" xfId="1" applyFont="1" applyBorder="1" applyAlignment="1">
      <alignment horizontal="center" vertical="center"/>
    </xf>
    <xf numFmtId="3" fontId="9" fillId="2" borderId="2" xfId="1" applyNumberFormat="1" applyFont="1" applyBorder="1" applyAlignment="1">
      <alignment horizontal="center" vertical="center"/>
    </xf>
    <xf numFmtId="2" fontId="0" fillId="0" borderId="0" xfId="0" applyNumberFormat="1"/>
    <xf numFmtId="0" fontId="9" fillId="5" borderId="2" xfId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0" fillId="5" borderId="2" xfId="0" applyFill="1" applyBorder="1"/>
    <xf numFmtId="0" fontId="3" fillId="4" borderId="2" xfId="2" applyFont="1" applyFill="1" applyBorder="1" applyAlignment="1">
      <alignment horizontal="center"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0" fontId="3" fillId="4" borderId="2" xfId="2" applyFont="1" applyFill="1" applyBorder="1" applyAlignment="1">
      <alignment horizontal="center"/>
    </xf>
    <xf numFmtId="1" fontId="2" fillId="2" borderId="1" xfId="1" applyNumberFormat="1" applyAlignment="1">
      <alignment horizontal="center" vertical="center"/>
    </xf>
    <xf numFmtId="0" fontId="3" fillId="4" borderId="2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/>
    </xf>
    <xf numFmtId="0" fontId="3" fillId="4" borderId="3" xfId="2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</cellXfs>
  <cellStyles count="3">
    <cellStyle name="60% - Ênfase3" xfId="2" builtinId="40"/>
    <cellStyle name="Normal" xfId="0" builtinId="0"/>
    <cellStyle name="Saída" xfId="1" builtinId="21"/>
  </cellStyles>
  <dxfs count="1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ergisa.com.br/Normas%20Tcnicas/NDU%20001%20-%20Fornecimento%20de%20Energia%20El%C3%A9trica%20em%20Tens%C3%A3o%20Secund%C3%A1ria%20Edifica%C3%A7%C3%B5es%20Individuais%20ou%20Agrupadas%20at%C3%A9%203%20Unidades%20V5.pdf" TargetMode="External"/><Relationship Id="rId3" Type="http://schemas.openxmlformats.org/officeDocument/2006/relationships/hyperlink" Target="http://www.procelinfo.com.br/main.asp?View=%7bE6BC2A5F-E787-48AF-B485-439862B17000%7d" TargetMode="External"/><Relationship Id="rId7" Type="http://schemas.openxmlformats.org/officeDocument/2006/relationships/hyperlink" Target="http://www.light.com.br/Repositorio/Recon/RECON_BT_NOVEMBRO_2016-vigente.pdf" TargetMode="External"/><Relationship Id="rId2" Type="http://schemas.openxmlformats.org/officeDocument/2006/relationships/hyperlink" Target="http://www.poupestar.com.br/cartilha.pdf" TargetMode="External"/><Relationship Id="rId1" Type="http://schemas.openxmlformats.org/officeDocument/2006/relationships/hyperlink" Target="https://www.energy.gov/energysaver/save-electricity-and-fuel/appliances-and-electronics/estimating-appliance-and-home" TargetMode="External"/><Relationship Id="rId6" Type="http://schemas.openxmlformats.org/officeDocument/2006/relationships/hyperlink" Target="http://www.cemig.com.br/pt-br/atendimento/Clientes/Documents/Normas%20T%C3%A9cnicas/nd5_1_000001p.pdf" TargetMode="External"/><Relationship Id="rId5" Type="http://schemas.openxmlformats.org/officeDocument/2006/relationships/hyperlink" Target="http://www.fecoergs.com.br/anexos/RIC_BT_035_01_06_01042016.pdf" TargetMode="External"/><Relationship Id="rId4" Type="http://schemas.openxmlformats.org/officeDocument/2006/relationships/hyperlink" Target="http://servicos.coelba.com.br/Documents/NOR.DISTRIBU-ENGE-0022%20-%2001%20-%20MODELO%201%20NORM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23C8-0BFF-4CC3-BC3B-55375C414B18}">
  <sheetPr codeName="Planilha1"/>
  <dimension ref="C2:AN271"/>
  <sheetViews>
    <sheetView tabSelected="1" topLeftCell="Y1" zoomScale="85" zoomScaleNormal="85" workbookViewId="0">
      <selection activeCell="AJ37" sqref="AJ37"/>
    </sheetView>
  </sheetViews>
  <sheetFormatPr defaultRowHeight="15" x14ac:dyDescent="0.25"/>
  <cols>
    <col min="1" max="1" width="6.42578125" customWidth="1"/>
    <col min="2" max="2" width="6.140625" customWidth="1"/>
    <col min="3" max="3" width="7.140625" bestFit="1" customWidth="1"/>
    <col min="4" max="4" width="35.42578125" bestFit="1" customWidth="1"/>
    <col min="5" max="5" width="12.42578125" bestFit="1" customWidth="1"/>
    <col min="6" max="6" width="13.28515625" bestFit="1" customWidth="1"/>
    <col min="7" max="7" width="6.85546875" customWidth="1"/>
    <col min="8" max="8" width="38" bestFit="1" customWidth="1"/>
    <col min="9" max="9" width="13.28515625" bestFit="1" customWidth="1"/>
    <col min="11" max="11" width="57.42578125" bestFit="1" customWidth="1"/>
    <col min="12" max="12" width="12.42578125" bestFit="1" customWidth="1"/>
    <col min="13" max="13" width="25.5703125" bestFit="1" customWidth="1"/>
    <col min="15" max="15" width="38.85546875" bestFit="1" customWidth="1"/>
    <col min="16" max="16" width="12.42578125" bestFit="1" customWidth="1"/>
    <col min="18" max="18" width="5.140625" bestFit="1" customWidth="1"/>
    <col min="19" max="19" width="30" bestFit="1" customWidth="1"/>
    <col min="20" max="20" width="12.42578125" bestFit="1" customWidth="1"/>
    <col min="22" max="22" width="52.85546875" bestFit="1" customWidth="1"/>
    <col min="23" max="23" width="18.28515625" bestFit="1" customWidth="1"/>
    <col min="24" max="24" width="20.140625" bestFit="1" customWidth="1"/>
    <col min="25" max="25" width="22.7109375" bestFit="1" customWidth="1"/>
    <col min="26" max="26" width="18.7109375" bestFit="1" customWidth="1"/>
    <col min="28" max="28" width="34.5703125" bestFit="1" customWidth="1"/>
    <col min="29" max="29" width="13.85546875" bestFit="1" customWidth="1"/>
    <col min="31" max="31" width="25.28515625" bestFit="1" customWidth="1"/>
    <col min="32" max="32" width="10.42578125" bestFit="1" customWidth="1"/>
    <col min="34" max="34" width="6.85546875" bestFit="1" customWidth="1"/>
    <col min="35" max="35" width="28.5703125" bestFit="1" customWidth="1"/>
    <col min="36" max="36" width="38.140625" bestFit="1" customWidth="1"/>
    <col min="37" max="37" width="19.5703125" bestFit="1" customWidth="1"/>
    <col min="38" max="38" width="20.140625" bestFit="1" customWidth="1"/>
    <col min="39" max="40" width="21.7109375" bestFit="1" customWidth="1"/>
  </cols>
  <sheetData>
    <row r="2" spans="3:40" ht="15.75" customHeight="1" x14ac:dyDescent="0.25">
      <c r="C2" s="51" t="s">
        <v>291</v>
      </c>
      <c r="D2" s="51"/>
      <c r="E2" s="51"/>
      <c r="F2" s="51"/>
      <c r="G2" s="2"/>
      <c r="H2" s="52" t="s">
        <v>292</v>
      </c>
      <c r="I2" s="53"/>
      <c r="K2" s="48" t="s">
        <v>375</v>
      </c>
      <c r="L2" s="48"/>
      <c r="M2" s="48"/>
      <c r="O2" s="45" t="s">
        <v>406</v>
      </c>
      <c r="P2" s="45"/>
      <c r="R2" s="48" t="s">
        <v>666</v>
      </c>
      <c r="S2" s="48"/>
      <c r="T2" s="48"/>
      <c r="V2" s="48" t="s">
        <v>739</v>
      </c>
      <c r="W2" s="48"/>
      <c r="X2" s="48"/>
      <c r="Y2" s="48"/>
      <c r="Z2" s="48"/>
    </row>
    <row r="3" spans="3:40" x14ac:dyDescent="0.25">
      <c r="C3" s="15" t="s">
        <v>1</v>
      </c>
      <c r="D3" s="15" t="s">
        <v>2</v>
      </c>
      <c r="E3" s="15" t="s">
        <v>3</v>
      </c>
      <c r="F3" s="15" t="s">
        <v>4</v>
      </c>
      <c r="H3" s="16" t="s">
        <v>257</v>
      </c>
      <c r="I3" s="16" t="s">
        <v>4</v>
      </c>
      <c r="K3" s="16" t="s">
        <v>257</v>
      </c>
      <c r="L3" s="16" t="s">
        <v>3</v>
      </c>
      <c r="M3" s="16" t="s">
        <v>294</v>
      </c>
      <c r="O3" s="16" t="s">
        <v>257</v>
      </c>
      <c r="P3" s="16" t="s">
        <v>3</v>
      </c>
      <c r="R3" s="16" t="s">
        <v>407</v>
      </c>
      <c r="S3" s="16" t="s">
        <v>2</v>
      </c>
      <c r="T3" s="16" t="s">
        <v>3</v>
      </c>
      <c r="V3" s="45" t="s">
        <v>668</v>
      </c>
      <c r="W3" s="50" t="s">
        <v>738</v>
      </c>
      <c r="X3" s="50" t="s">
        <v>737</v>
      </c>
      <c r="Y3" s="50" t="s">
        <v>734</v>
      </c>
      <c r="Z3" s="45" t="s">
        <v>3</v>
      </c>
      <c r="AB3" s="45" t="s">
        <v>769</v>
      </c>
      <c r="AC3" s="45"/>
      <c r="AE3" s="48" t="s">
        <v>827</v>
      </c>
      <c r="AF3" s="48"/>
      <c r="AH3" s="45" t="s">
        <v>828</v>
      </c>
      <c r="AI3" s="45"/>
      <c r="AJ3" s="45"/>
      <c r="AK3" s="45"/>
      <c r="AL3" s="45"/>
      <c r="AM3" s="45"/>
      <c r="AN3" s="45"/>
    </row>
    <row r="4" spans="3:40" ht="31.5" customHeight="1" x14ac:dyDescent="0.25">
      <c r="C4" s="3">
        <v>1</v>
      </c>
      <c r="D4" s="3" t="s">
        <v>5</v>
      </c>
      <c r="E4" s="3">
        <v>200</v>
      </c>
      <c r="F4" s="3">
        <v>217</v>
      </c>
      <c r="H4" s="5" t="s">
        <v>258</v>
      </c>
      <c r="I4" s="5">
        <v>1125</v>
      </c>
      <c r="K4" s="5" t="s">
        <v>295</v>
      </c>
      <c r="L4" s="5">
        <v>1500</v>
      </c>
      <c r="M4" s="13">
        <v>1.5</v>
      </c>
      <c r="O4" s="3" t="s">
        <v>261</v>
      </c>
      <c r="P4" s="3">
        <v>200</v>
      </c>
      <c r="R4" s="3">
        <v>1</v>
      </c>
      <c r="S4" s="18" t="s">
        <v>408</v>
      </c>
      <c r="T4" s="3">
        <v>890</v>
      </c>
      <c r="V4" s="45"/>
      <c r="W4" s="45"/>
      <c r="X4" s="45"/>
      <c r="Y4" s="45"/>
      <c r="Z4" s="45"/>
      <c r="AB4" s="16" t="s">
        <v>768</v>
      </c>
      <c r="AC4" s="16" t="s">
        <v>3</v>
      </c>
      <c r="AE4" s="16" t="s">
        <v>826</v>
      </c>
      <c r="AF4" s="16" t="s">
        <v>825</v>
      </c>
      <c r="AH4" s="16" t="s">
        <v>289</v>
      </c>
      <c r="AI4" s="17" t="s">
        <v>834</v>
      </c>
      <c r="AJ4" s="17" t="s">
        <v>833</v>
      </c>
      <c r="AK4" s="17" t="s">
        <v>829</v>
      </c>
      <c r="AL4" s="17" t="s">
        <v>830</v>
      </c>
      <c r="AM4" s="17" t="s">
        <v>832</v>
      </c>
      <c r="AN4" s="17" t="s">
        <v>831</v>
      </c>
    </row>
    <row r="5" spans="3:40" x14ac:dyDescent="0.25">
      <c r="C5" s="3">
        <v>2</v>
      </c>
      <c r="D5" s="3" t="s">
        <v>6</v>
      </c>
      <c r="E5" s="3">
        <v>100</v>
      </c>
      <c r="F5" s="3">
        <v>109</v>
      </c>
      <c r="H5" s="5" t="s">
        <v>259</v>
      </c>
      <c r="I5" s="5">
        <v>1500</v>
      </c>
      <c r="K5" s="5" t="s">
        <v>296</v>
      </c>
      <c r="L5" s="5">
        <v>2500</v>
      </c>
      <c r="M5" s="13">
        <v>2.5</v>
      </c>
      <c r="O5" s="3" t="s">
        <v>265</v>
      </c>
      <c r="P5" s="6">
        <v>1500</v>
      </c>
      <c r="R5" s="3">
        <v>2</v>
      </c>
      <c r="S5" s="18" t="s">
        <v>410</v>
      </c>
      <c r="T5" s="3">
        <v>200</v>
      </c>
      <c r="V5" s="3" t="s">
        <v>669</v>
      </c>
      <c r="W5" s="14">
        <v>8</v>
      </c>
      <c r="X5" s="12">
        <v>2</v>
      </c>
      <c r="Y5" s="12">
        <v>0.19</v>
      </c>
      <c r="Z5" s="12">
        <f>((1000*Y5)/(W5*X5))</f>
        <v>11.875</v>
      </c>
      <c r="AB5" s="3" t="s">
        <v>740</v>
      </c>
      <c r="AC5" s="3">
        <v>900</v>
      </c>
      <c r="AE5" s="3" t="s">
        <v>771</v>
      </c>
      <c r="AF5" s="3">
        <v>24</v>
      </c>
      <c r="AH5" s="11">
        <v>1</v>
      </c>
      <c r="AI5" s="19">
        <f>AVERAGE(E4:E271)</f>
        <v>2531.7350746268658</v>
      </c>
      <c r="AJ5" s="19">
        <f>AVERAGEIF(E4:E271,"&lt;=4400")</f>
        <v>718.1784232365145</v>
      </c>
      <c r="AK5" s="11">
        <f>MAX(E4:E271)</f>
        <v>52200</v>
      </c>
      <c r="AL5" s="11">
        <f>MIN(E4:E271)</f>
        <v>10</v>
      </c>
      <c r="AM5" s="19">
        <f>AJ5/127</f>
        <v>5.6549482144607444</v>
      </c>
      <c r="AN5" s="19">
        <f>AJ5/220</f>
        <v>3.2644473783477932</v>
      </c>
    </row>
    <row r="6" spans="3:40" x14ac:dyDescent="0.25">
      <c r="C6" s="3">
        <v>3</v>
      </c>
      <c r="D6" s="3" t="s">
        <v>7</v>
      </c>
      <c r="E6" s="3">
        <v>45</v>
      </c>
      <c r="F6" s="3">
        <v>49</v>
      </c>
      <c r="H6" s="5" t="s">
        <v>260</v>
      </c>
      <c r="I6" s="5">
        <v>1900</v>
      </c>
      <c r="K6" s="5" t="s">
        <v>297</v>
      </c>
      <c r="L6" s="5">
        <v>4000</v>
      </c>
      <c r="M6" s="13">
        <v>4</v>
      </c>
      <c r="O6" s="3" t="s">
        <v>264</v>
      </c>
      <c r="P6" s="6">
        <v>1000</v>
      </c>
      <c r="R6" s="3">
        <v>3</v>
      </c>
      <c r="S6" s="18" t="s">
        <v>412</v>
      </c>
      <c r="T6" s="3">
        <v>50</v>
      </c>
      <c r="V6" s="3" t="s">
        <v>670</v>
      </c>
      <c r="W6" s="14">
        <v>8</v>
      </c>
      <c r="X6" s="12">
        <v>2</v>
      </c>
      <c r="Y6" s="12">
        <v>0.24</v>
      </c>
      <c r="Z6" s="12">
        <f t="shared" ref="Z6:Z69" si="0">((1000*Y6)/(W6*X6))</f>
        <v>15</v>
      </c>
      <c r="AB6" s="3" t="s">
        <v>741</v>
      </c>
      <c r="AC6" s="3">
        <v>950</v>
      </c>
      <c r="AE6" s="3" t="s">
        <v>772</v>
      </c>
      <c r="AF6" s="3">
        <v>8</v>
      </c>
      <c r="AH6" s="11">
        <v>2</v>
      </c>
      <c r="AI6" s="19">
        <f>AVERAGE(I4:I33)</f>
        <v>1079.5</v>
      </c>
      <c r="AJ6" s="19">
        <f>AVERAGEIF(I4:I33,"&lt;=4400")</f>
        <v>1079.5</v>
      </c>
      <c r="AK6" s="11">
        <f>MAX(I4:I33)</f>
        <v>4400</v>
      </c>
      <c r="AL6" s="11">
        <f>MIN(I4:I33)</f>
        <v>40</v>
      </c>
      <c r="AM6" s="19">
        <f t="shared" ref="AM6:AM12" si="1">AJ6/127</f>
        <v>8.5</v>
      </c>
      <c r="AN6" s="19">
        <f t="shared" ref="AN6:AN12" si="2">AJ6/220</f>
        <v>4.9068181818181822</v>
      </c>
    </row>
    <row r="7" spans="3:40" x14ac:dyDescent="0.25">
      <c r="C7" s="3">
        <v>4</v>
      </c>
      <c r="D7" s="3" t="s">
        <v>8</v>
      </c>
      <c r="E7" s="3">
        <v>600</v>
      </c>
      <c r="F7" s="3">
        <v>652</v>
      </c>
      <c r="H7" s="5" t="s">
        <v>261</v>
      </c>
      <c r="I7" s="5">
        <v>120</v>
      </c>
      <c r="K7" s="5" t="s">
        <v>265</v>
      </c>
      <c r="L7" s="5">
        <v>1000</v>
      </c>
      <c r="M7" s="13">
        <v>1</v>
      </c>
      <c r="O7" s="3" t="s">
        <v>377</v>
      </c>
      <c r="P7" s="6">
        <v>5000</v>
      </c>
      <c r="R7" s="3">
        <v>4</v>
      </c>
      <c r="S7" s="18" t="s">
        <v>414</v>
      </c>
      <c r="T7" s="3">
        <v>45</v>
      </c>
      <c r="V7" s="3" t="s">
        <v>261</v>
      </c>
      <c r="W7" s="14">
        <v>20</v>
      </c>
      <c r="X7" s="12">
        <v>3</v>
      </c>
      <c r="Y7" s="12">
        <v>6.6</v>
      </c>
      <c r="Z7" s="12">
        <f t="shared" si="0"/>
        <v>110</v>
      </c>
      <c r="AB7" s="3" t="s">
        <v>742</v>
      </c>
      <c r="AC7" s="6">
        <v>1200</v>
      </c>
      <c r="AE7" s="3" t="s">
        <v>773</v>
      </c>
      <c r="AF7" s="3">
        <v>140</v>
      </c>
      <c r="AH7" s="11">
        <v>3</v>
      </c>
      <c r="AI7" s="19">
        <f>AVERAGE(L4:L85)</f>
        <v>1418.2926829268292</v>
      </c>
      <c r="AJ7" s="19">
        <f>AVERAGEIF(L4:L85,"&lt;=4400")</f>
        <v>798.64864864864865</v>
      </c>
      <c r="AK7" s="11">
        <f>MAX(L4:L85)</f>
        <v>12100</v>
      </c>
      <c r="AL7" s="11">
        <f>MIN(L4:L85)</f>
        <v>10</v>
      </c>
      <c r="AM7" s="19">
        <f t="shared" si="1"/>
        <v>6.2885720366035329</v>
      </c>
      <c r="AN7" s="19">
        <f t="shared" si="2"/>
        <v>3.63022113022113</v>
      </c>
    </row>
    <row r="8" spans="3:40" x14ac:dyDescent="0.25">
      <c r="C8" s="3">
        <v>5</v>
      </c>
      <c r="D8" s="3" t="s">
        <v>9</v>
      </c>
      <c r="E8" s="3">
        <v>155</v>
      </c>
      <c r="F8" s="3">
        <v>168</v>
      </c>
      <c r="H8" s="5" t="s">
        <v>262</v>
      </c>
      <c r="I8" s="5">
        <v>1500</v>
      </c>
      <c r="K8" s="5" t="s">
        <v>298</v>
      </c>
      <c r="L8" s="5">
        <v>600</v>
      </c>
      <c r="M8" s="13">
        <v>0.6</v>
      </c>
      <c r="O8" s="3" t="s">
        <v>378</v>
      </c>
      <c r="P8" s="3">
        <v>900</v>
      </c>
      <c r="R8" s="3">
        <v>5</v>
      </c>
      <c r="S8" s="18" t="s">
        <v>416</v>
      </c>
      <c r="T8" s="3">
        <v>500</v>
      </c>
      <c r="V8" s="3" t="s">
        <v>265</v>
      </c>
      <c r="W8" s="14">
        <v>15</v>
      </c>
      <c r="X8" s="12">
        <v>8</v>
      </c>
      <c r="Y8" s="12">
        <v>193.44</v>
      </c>
      <c r="Z8" s="12">
        <f t="shared" si="0"/>
        <v>1612</v>
      </c>
      <c r="AB8" s="3" t="s">
        <v>743</v>
      </c>
      <c r="AC8" s="6">
        <v>1400</v>
      </c>
      <c r="AE8" s="3" t="s">
        <v>774</v>
      </c>
      <c r="AF8" s="3">
        <v>7</v>
      </c>
      <c r="AH8" s="11">
        <v>4</v>
      </c>
      <c r="AI8" s="19">
        <f>AVERAGE(P4:P44)</f>
        <v>1606.4878048780488</v>
      </c>
      <c r="AJ8" s="19">
        <f>AVERAGEIF(P4:P44,"&lt;=4400")</f>
        <v>1023.5</v>
      </c>
      <c r="AK8" s="11">
        <f>MAX(P4:P44)</f>
        <v>7500</v>
      </c>
      <c r="AL8" s="11">
        <f>MIN(P4:P44)</f>
        <v>50</v>
      </c>
      <c r="AM8" s="19">
        <f t="shared" si="1"/>
        <v>8.059055118110237</v>
      </c>
      <c r="AN8" s="19">
        <f t="shared" si="2"/>
        <v>4.6522727272727273</v>
      </c>
    </row>
    <row r="9" spans="3:40" x14ac:dyDescent="0.25">
      <c r="C9" s="3">
        <v>6</v>
      </c>
      <c r="D9" s="3" t="s">
        <v>10</v>
      </c>
      <c r="E9" s="3">
        <v>2000</v>
      </c>
      <c r="F9" s="3">
        <v>2000</v>
      </c>
      <c r="H9" s="5" t="s">
        <v>263</v>
      </c>
      <c r="I9" s="5">
        <v>2500</v>
      </c>
      <c r="K9" s="5" t="s">
        <v>299</v>
      </c>
      <c r="L9" s="5">
        <v>1000</v>
      </c>
      <c r="M9" s="13">
        <v>1</v>
      </c>
      <c r="O9" s="3" t="s">
        <v>266</v>
      </c>
      <c r="P9" s="3">
        <v>450</v>
      </c>
      <c r="R9" s="3">
        <v>6</v>
      </c>
      <c r="S9" s="18" t="s">
        <v>422</v>
      </c>
      <c r="T9" s="3">
        <v>1000</v>
      </c>
      <c r="V9" s="3" t="s">
        <v>671</v>
      </c>
      <c r="W9" s="14">
        <v>30</v>
      </c>
      <c r="X9" s="12">
        <f>1/4</f>
        <v>0.25</v>
      </c>
      <c r="Y9" s="12">
        <v>0.75</v>
      </c>
      <c r="Z9" s="12">
        <f t="shared" si="0"/>
        <v>100</v>
      </c>
      <c r="AB9" s="3" t="s">
        <v>298</v>
      </c>
      <c r="AC9" s="3">
        <v>750</v>
      </c>
      <c r="AE9" s="3" t="s">
        <v>775</v>
      </c>
      <c r="AF9" s="3">
        <v>35</v>
      </c>
      <c r="AH9" s="11">
        <v>5</v>
      </c>
      <c r="AI9" s="19">
        <f>AVERAGE(T4:T261)</f>
        <v>2243.9069767441861</v>
      </c>
      <c r="AJ9" s="19">
        <f>AVERAGEIF(T4:T261,"&lt;=4400")</f>
        <v>737.54506437768237</v>
      </c>
      <c r="AK9" s="11">
        <f>MAX(T4:T261)</f>
        <v>38000</v>
      </c>
      <c r="AL9" s="11">
        <f>MIN(T4:T261)</f>
        <v>5</v>
      </c>
      <c r="AM9" s="19">
        <f t="shared" si="1"/>
        <v>5.8074414517927746</v>
      </c>
      <c r="AN9" s="19">
        <f t="shared" si="2"/>
        <v>3.3524775653531016</v>
      </c>
    </row>
    <row r="10" spans="3:40" x14ac:dyDescent="0.25">
      <c r="C10" s="3">
        <v>7</v>
      </c>
      <c r="D10" s="3" t="s">
        <v>11</v>
      </c>
      <c r="E10" s="3">
        <v>1500</v>
      </c>
      <c r="F10" s="3">
        <v>1500</v>
      </c>
      <c r="H10" s="5" t="s">
        <v>264</v>
      </c>
      <c r="I10" s="5">
        <v>200</v>
      </c>
      <c r="K10" s="5" t="s">
        <v>300</v>
      </c>
      <c r="L10" s="5">
        <v>500</v>
      </c>
      <c r="M10" s="13">
        <v>0.5</v>
      </c>
      <c r="O10" s="3" t="s">
        <v>379</v>
      </c>
      <c r="P10" s="3">
        <v>900</v>
      </c>
      <c r="R10" s="3">
        <v>7</v>
      </c>
      <c r="S10" s="18" t="s">
        <v>420</v>
      </c>
      <c r="T10" s="3">
        <v>2000</v>
      </c>
      <c r="V10" s="3" t="s">
        <v>672</v>
      </c>
      <c r="W10" s="14">
        <v>20</v>
      </c>
      <c r="X10" s="12">
        <f>1/2</f>
        <v>0.5</v>
      </c>
      <c r="Y10" s="12">
        <v>0.6</v>
      </c>
      <c r="Z10" s="12">
        <f t="shared" si="0"/>
        <v>60</v>
      </c>
      <c r="AB10" s="3" t="s">
        <v>302</v>
      </c>
      <c r="AC10" s="3">
        <v>100</v>
      </c>
      <c r="AE10" s="3" t="s">
        <v>776</v>
      </c>
      <c r="AF10" s="3">
        <v>2790</v>
      </c>
      <c r="AH10" s="11">
        <v>6</v>
      </c>
      <c r="AI10" s="19">
        <f>AVERAGE(Z5:Z91)</f>
        <v>592.82477390180873</v>
      </c>
      <c r="AJ10" s="19">
        <f>AVERAGEIF(Z5:Z91,"&lt;=4400")</f>
        <v>487.89203042328052</v>
      </c>
      <c r="AK10" s="11">
        <f>MAX(Z5:Z91)</f>
        <v>5500</v>
      </c>
      <c r="AL10" s="11">
        <f>MIN(Z5:Z91)</f>
        <v>3</v>
      </c>
      <c r="AM10" s="19">
        <f t="shared" si="1"/>
        <v>3.8416695308919726</v>
      </c>
      <c r="AN10" s="19">
        <f t="shared" si="2"/>
        <v>2.2176910473785476</v>
      </c>
    </row>
    <row r="11" spans="3:40" x14ac:dyDescent="0.25">
      <c r="C11" s="3">
        <v>8</v>
      </c>
      <c r="D11" s="3" t="s">
        <v>12</v>
      </c>
      <c r="E11" s="3">
        <v>800</v>
      </c>
      <c r="F11" s="3">
        <v>1000</v>
      </c>
      <c r="H11" s="5" t="s">
        <v>265</v>
      </c>
      <c r="I11" s="5">
        <v>1000</v>
      </c>
      <c r="K11" s="5" t="s">
        <v>301</v>
      </c>
      <c r="L11" s="5">
        <v>6600</v>
      </c>
      <c r="M11" s="13">
        <v>6.6</v>
      </c>
      <c r="O11" s="3" t="s">
        <v>380</v>
      </c>
      <c r="P11" s="6">
        <v>1200</v>
      </c>
      <c r="R11" s="3">
        <v>8</v>
      </c>
      <c r="S11" s="18" t="s">
        <v>418</v>
      </c>
      <c r="T11" s="3">
        <v>1500</v>
      </c>
      <c r="V11" s="3" t="s">
        <v>673</v>
      </c>
      <c r="W11" s="14">
        <v>30</v>
      </c>
      <c r="X11" s="12">
        <v>8</v>
      </c>
      <c r="Y11" s="12">
        <v>128.80000000000001</v>
      </c>
      <c r="Z11" s="12">
        <f t="shared" si="0"/>
        <v>536.66666666666674</v>
      </c>
      <c r="AB11" s="3" t="s">
        <v>268</v>
      </c>
      <c r="AC11" s="3">
        <v>750</v>
      </c>
      <c r="AE11" s="3" t="s">
        <v>777</v>
      </c>
      <c r="AF11" s="3">
        <v>255</v>
      </c>
      <c r="AH11" s="11">
        <v>7</v>
      </c>
      <c r="AI11" s="19">
        <f>AVERAGE(AC5:AC47)</f>
        <v>741.88372093023258</v>
      </c>
      <c r="AJ11" s="19">
        <f>AVERAGEIF(AC5:AC47,"&lt;=4400")</f>
        <v>602.40476190476193</v>
      </c>
      <c r="AK11" s="11">
        <f>MAX(AC5:AC47)</f>
        <v>6600</v>
      </c>
      <c r="AL11" s="11">
        <f>MIN(AC5:AC47)</f>
        <v>9</v>
      </c>
      <c r="AM11" s="19">
        <f t="shared" si="1"/>
        <v>4.7433445819272588</v>
      </c>
      <c r="AN11" s="19">
        <f t="shared" si="2"/>
        <v>2.7382034632034631</v>
      </c>
    </row>
    <row r="12" spans="3:40" x14ac:dyDescent="0.25">
      <c r="C12" s="3">
        <v>9</v>
      </c>
      <c r="D12" s="3" t="s">
        <v>13</v>
      </c>
      <c r="E12" s="3">
        <v>900</v>
      </c>
      <c r="F12" s="3">
        <v>1100</v>
      </c>
      <c r="H12" s="5" t="s">
        <v>266</v>
      </c>
      <c r="I12" s="5">
        <v>100</v>
      </c>
      <c r="K12" s="5" t="s">
        <v>302</v>
      </c>
      <c r="L12" s="5">
        <v>100</v>
      </c>
      <c r="M12" s="13">
        <v>0.1</v>
      </c>
      <c r="O12" s="3" t="s">
        <v>381</v>
      </c>
      <c r="P12" s="3">
        <v>300</v>
      </c>
      <c r="R12" s="3">
        <v>9</v>
      </c>
      <c r="S12" s="18" t="s">
        <v>444</v>
      </c>
      <c r="T12" s="3">
        <v>800</v>
      </c>
      <c r="V12" s="3" t="s">
        <v>674</v>
      </c>
      <c r="W12" s="14">
        <v>30</v>
      </c>
      <c r="X12" s="12">
        <v>8</v>
      </c>
      <c r="Y12" s="12">
        <v>181.6</v>
      </c>
      <c r="Z12" s="12">
        <f t="shared" si="0"/>
        <v>756.66666666666663</v>
      </c>
      <c r="AB12" s="3" t="s">
        <v>744</v>
      </c>
      <c r="AC12" s="3">
        <v>500</v>
      </c>
      <c r="AE12" s="3" t="s">
        <v>778</v>
      </c>
      <c r="AF12" s="3">
        <v>1000</v>
      </c>
      <c r="AH12" s="11">
        <v>8</v>
      </c>
      <c r="AI12" s="19">
        <f>AVERAGE(AF5:AF58)</f>
        <v>522.98148148148152</v>
      </c>
      <c r="AJ12" s="19">
        <f>AVERAGEIF(AF5:AF58,"&lt;=4400")</f>
        <v>447.94339622641508</v>
      </c>
      <c r="AK12" s="11">
        <f>MAX(AF5:AF58)</f>
        <v>4500</v>
      </c>
      <c r="AL12" s="11">
        <f>MIN(AF5:AF58)</f>
        <v>6</v>
      </c>
      <c r="AM12" s="19">
        <f t="shared" si="1"/>
        <v>3.5271133561135044</v>
      </c>
      <c r="AN12" s="19">
        <f t="shared" si="2"/>
        <v>2.036106346483705</v>
      </c>
    </row>
    <row r="13" spans="3:40" x14ac:dyDescent="0.25">
      <c r="C13" s="3">
        <v>10</v>
      </c>
      <c r="D13" s="3" t="s">
        <v>14</v>
      </c>
      <c r="E13" s="3">
        <v>1200</v>
      </c>
      <c r="F13" s="3">
        <v>1412</v>
      </c>
      <c r="H13" s="5" t="s">
        <v>267</v>
      </c>
      <c r="I13" s="5">
        <v>2500</v>
      </c>
      <c r="K13" s="5" t="s">
        <v>303</v>
      </c>
      <c r="L13" s="5">
        <v>390</v>
      </c>
      <c r="M13" s="13">
        <v>0.39</v>
      </c>
      <c r="O13" s="3" t="s">
        <v>382</v>
      </c>
      <c r="P13" s="3">
        <v>350</v>
      </c>
      <c r="R13" s="3">
        <v>10</v>
      </c>
      <c r="S13" s="18" t="s">
        <v>446</v>
      </c>
      <c r="T13" s="3">
        <v>900</v>
      </c>
      <c r="V13" s="3" t="s">
        <v>675</v>
      </c>
      <c r="W13" s="14">
        <v>30</v>
      </c>
      <c r="X13" s="12">
        <v>8</v>
      </c>
      <c r="Y13" s="12">
        <v>374</v>
      </c>
      <c r="Z13" s="12">
        <f t="shared" si="0"/>
        <v>1558.3333333333333</v>
      </c>
      <c r="AB13" s="3" t="s">
        <v>270</v>
      </c>
      <c r="AC13" s="6">
        <v>4400</v>
      </c>
      <c r="AE13" s="3" t="s">
        <v>779</v>
      </c>
      <c r="AF13" s="3">
        <v>400</v>
      </c>
    </row>
    <row r="14" spans="3:40" x14ac:dyDescent="0.25">
      <c r="C14" s="3">
        <v>11</v>
      </c>
      <c r="D14" s="3" t="s">
        <v>15</v>
      </c>
      <c r="E14" s="3">
        <v>1300</v>
      </c>
      <c r="F14" s="3">
        <v>1500</v>
      </c>
      <c r="H14" s="5" t="s">
        <v>268</v>
      </c>
      <c r="I14" s="5">
        <v>600</v>
      </c>
      <c r="K14" s="5" t="s">
        <v>304</v>
      </c>
      <c r="L14" s="5">
        <v>520</v>
      </c>
      <c r="M14" s="13">
        <v>0.52</v>
      </c>
      <c r="O14" s="3" t="s">
        <v>383</v>
      </c>
      <c r="P14" s="6">
        <v>7500</v>
      </c>
      <c r="R14" s="3">
        <v>11</v>
      </c>
      <c r="S14" s="18" t="s">
        <v>448</v>
      </c>
      <c r="T14" s="3">
        <v>950</v>
      </c>
      <c r="V14" s="3" t="s">
        <v>676</v>
      </c>
      <c r="W14" s="14">
        <v>30</v>
      </c>
      <c r="X14" s="12">
        <v>8</v>
      </c>
      <c r="Y14" s="12">
        <v>142.28</v>
      </c>
      <c r="Z14" s="12">
        <f t="shared" si="0"/>
        <v>592.83333333333337</v>
      </c>
      <c r="AB14" s="3" t="s">
        <v>745</v>
      </c>
      <c r="AC14" s="3">
        <v>50</v>
      </c>
      <c r="AE14" s="3" t="s">
        <v>780</v>
      </c>
      <c r="AF14" s="3">
        <v>75</v>
      </c>
    </row>
    <row r="15" spans="3:40" x14ac:dyDescent="0.25">
      <c r="C15" s="3">
        <v>12</v>
      </c>
      <c r="D15" s="3" t="s">
        <v>16</v>
      </c>
      <c r="E15" s="3">
        <v>1400</v>
      </c>
      <c r="F15" s="3">
        <v>1647</v>
      </c>
      <c r="H15" s="5" t="s">
        <v>269</v>
      </c>
      <c r="I15" s="5">
        <v>150</v>
      </c>
      <c r="K15" s="5" t="s">
        <v>305</v>
      </c>
      <c r="L15" s="5">
        <v>570</v>
      </c>
      <c r="M15" s="13">
        <v>0.56999999999999995</v>
      </c>
      <c r="O15" s="3" t="s">
        <v>270</v>
      </c>
      <c r="P15" s="6">
        <v>5500</v>
      </c>
      <c r="R15" s="3">
        <v>12</v>
      </c>
      <c r="S15" s="18" t="s">
        <v>450</v>
      </c>
      <c r="T15" s="3">
        <v>1000</v>
      </c>
      <c r="V15" s="3" t="s">
        <v>677</v>
      </c>
      <c r="W15" s="14">
        <v>30</v>
      </c>
      <c r="X15" s="12">
        <v>8</v>
      </c>
      <c r="Y15" s="12">
        <v>193.76</v>
      </c>
      <c r="Z15" s="12">
        <f t="shared" si="0"/>
        <v>807.33333333333337</v>
      </c>
      <c r="AB15" s="3" t="s">
        <v>746</v>
      </c>
      <c r="AC15" s="3">
        <v>200</v>
      </c>
      <c r="AE15" s="3" t="s">
        <v>781</v>
      </c>
      <c r="AF15" s="3">
        <v>25</v>
      </c>
    </row>
    <row r="16" spans="3:40" x14ac:dyDescent="0.25">
      <c r="C16" s="3">
        <v>13</v>
      </c>
      <c r="D16" s="3" t="s">
        <v>17</v>
      </c>
      <c r="E16" s="3">
        <v>1400</v>
      </c>
      <c r="F16" s="3">
        <v>1650</v>
      </c>
      <c r="H16" s="5" t="s">
        <v>270</v>
      </c>
      <c r="I16" s="5">
        <v>4400</v>
      </c>
      <c r="K16" s="5" t="s">
        <v>306</v>
      </c>
      <c r="L16" s="5">
        <v>820</v>
      </c>
      <c r="M16" s="13">
        <v>0.82</v>
      </c>
      <c r="O16" s="3" t="s">
        <v>271</v>
      </c>
      <c r="P16" s="3">
        <v>350</v>
      </c>
      <c r="R16" s="3">
        <v>13</v>
      </c>
      <c r="S16" s="18" t="s">
        <v>452</v>
      </c>
      <c r="T16" s="3">
        <v>1100</v>
      </c>
      <c r="V16" s="3" t="s">
        <v>678</v>
      </c>
      <c r="W16" s="14">
        <v>30</v>
      </c>
      <c r="X16" s="12">
        <v>8</v>
      </c>
      <c r="Y16" s="12">
        <v>293.68</v>
      </c>
      <c r="Z16" s="12">
        <f t="shared" si="0"/>
        <v>1223.6666666666667</v>
      </c>
      <c r="AB16" s="3" t="s">
        <v>747</v>
      </c>
      <c r="AC16" s="3">
        <v>550</v>
      </c>
      <c r="AE16" s="3" t="s">
        <v>782</v>
      </c>
      <c r="AF16" s="3">
        <v>1000</v>
      </c>
    </row>
    <row r="17" spans="3:40" x14ac:dyDescent="0.25">
      <c r="C17" s="3">
        <v>14</v>
      </c>
      <c r="D17" s="3" t="s">
        <v>18</v>
      </c>
      <c r="E17" s="3">
        <v>1550</v>
      </c>
      <c r="F17" s="3">
        <v>1824</v>
      </c>
      <c r="H17" s="5" t="s">
        <v>271</v>
      </c>
      <c r="I17" s="5">
        <v>300</v>
      </c>
      <c r="K17" s="5" t="s">
        <v>307</v>
      </c>
      <c r="L17" s="5">
        <v>1100</v>
      </c>
      <c r="M17" s="13">
        <v>1.1000000000000001</v>
      </c>
      <c r="O17" s="3" t="s">
        <v>317</v>
      </c>
      <c r="P17" s="3">
        <v>300</v>
      </c>
      <c r="R17" s="3">
        <v>14</v>
      </c>
      <c r="S17" s="18" t="s">
        <v>424</v>
      </c>
      <c r="T17" s="3">
        <v>1200</v>
      </c>
      <c r="V17" s="3" t="s">
        <v>679</v>
      </c>
      <c r="W17" s="14">
        <v>30</v>
      </c>
      <c r="X17" s="12">
        <v>8</v>
      </c>
      <c r="Y17" s="12">
        <v>439.2</v>
      </c>
      <c r="Z17" s="12">
        <f t="shared" si="0"/>
        <v>1830</v>
      </c>
      <c r="AB17" s="3" t="s">
        <v>748</v>
      </c>
      <c r="AC17" s="6">
        <v>1000</v>
      </c>
      <c r="AE17" s="3" t="s">
        <v>783</v>
      </c>
      <c r="AF17" s="3">
        <v>42</v>
      </c>
    </row>
    <row r="18" spans="3:40" x14ac:dyDescent="0.25">
      <c r="C18" s="3">
        <v>15</v>
      </c>
      <c r="D18" s="3" t="s">
        <v>19</v>
      </c>
      <c r="E18" s="3">
        <v>1600</v>
      </c>
      <c r="F18" s="3">
        <v>1882</v>
      </c>
      <c r="H18" s="5" t="s">
        <v>272</v>
      </c>
      <c r="I18" s="5">
        <v>1000</v>
      </c>
      <c r="K18" s="5" t="s">
        <v>308</v>
      </c>
      <c r="L18" s="5">
        <v>600</v>
      </c>
      <c r="M18" s="13">
        <v>0.6</v>
      </c>
      <c r="O18" s="3" t="s">
        <v>403</v>
      </c>
      <c r="P18" s="3">
        <v>750</v>
      </c>
      <c r="R18" s="3">
        <v>15</v>
      </c>
      <c r="S18" s="18" t="s">
        <v>426</v>
      </c>
      <c r="T18" s="3">
        <v>1300</v>
      </c>
      <c r="V18" s="3" t="s">
        <v>680</v>
      </c>
      <c r="W18" s="14">
        <v>30</v>
      </c>
      <c r="X18" s="12">
        <v>8</v>
      </c>
      <c r="Y18" s="12">
        <v>679.2</v>
      </c>
      <c r="Z18" s="12">
        <f t="shared" si="0"/>
        <v>2830</v>
      </c>
      <c r="AB18" s="3" t="s">
        <v>320</v>
      </c>
      <c r="AC18" s="3">
        <v>90</v>
      </c>
      <c r="AE18" s="3" t="s">
        <v>784</v>
      </c>
      <c r="AF18" s="3">
        <v>330</v>
      </c>
    </row>
    <row r="19" spans="3:40" x14ac:dyDescent="0.25">
      <c r="C19" s="3">
        <v>16</v>
      </c>
      <c r="D19" s="3" t="s">
        <v>20</v>
      </c>
      <c r="E19" s="3">
        <v>1700</v>
      </c>
      <c r="F19" s="3">
        <v>1900</v>
      </c>
      <c r="H19" s="5" t="s">
        <v>273</v>
      </c>
      <c r="I19" s="5">
        <v>1500</v>
      </c>
      <c r="K19" s="5" t="s">
        <v>309</v>
      </c>
      <c r="L19" s="5">
        <v>1200</v>
      </c>
      <c r="M19" s="13">
        <v>1.2</v>
      </c>
      <c r="O19" s="3" t="s">
        <v>402</v>
      </c>
      <c r="P19" s="6">
        <v>1500</v>
      </c>
      <c r="R19" s="3">
        <v>16</v>
      </c>
      <c r="S19" s="18" t="s">
        <v>428</v>
      </c>
      <c r="T19" s="3">
        <v>1400</v>
      </c>
      <c r="V19" s="3" t="s">
        <v>264</v>
      </c>
      <c r="W19" s="14">
        <v>30</v>
      </c>
      <c r="X19" s="12">
        <f>20/60</f>
        <v>0.33333333333333331</v>
      </c>
      <c r="Y19" s="12">
        <v>7.17</v>
      </c>
      <c r="Z19" s="12">
        <f t="shared" si="0"/>
        <v>717</v>
      </c>
      <c r="AB19" s="3" t="s">
        <v>749</v>
      </c>
      <c r="AC19" s="6">
        <v>1150</v>
      </c>
      <c r="AE19" s="3" t="s">
        <v>785</v>
      </c>
      <c r="AF19" s="3">
        <v>17</v>
      </c>
    </row>
    <row r="20" spans="3:40" x14ac:dyDescent="0.25">
      <c r="C20" s="3">
        <v>17</v>
      </c>
      <c r="D20" s="3" t="s">
        <v>21</v>
      </c>
      <c r="E20" s="3">
        <v>1900</v>
      </c>
      <c r="F20" s="3">
        <v>2100</v>
      </c>
      <c r="H20" s="5" t="s">
        <v>274</v>
      </c>
      <c r="I20" s="5">
        <v>1300</v>
      </c>
      <c r="K20" s="5" t="s">
        <v>310</v>
      </c>
      <c r="L20" s="5">
        <v>4400</v>
      </c>
      <c r="M20" s="13">
        <v>4.4000000000000004</v>
      </c>
      <c r="O20" s="3" t="s">
        <v>384</v>
      </c>
      <c r="P20" s="6">
        <v>2400</v>
      </c>
      <c r="R20" s="3">
        <v>17</v>
      </c>
      <c r="S20" s="18" t="s">
        <v>430</v>
      </c>
      <c r="T20" s="3">
        <v>1600</v>
      </c>
      <c r="V20" s="3" t="s">
        <v>266</v>
      </c>
      <c r="W20" s="14">
        <v>8</v>
      </c>
      <c r="X20" s="12">
        <f>20/60</f>
        <v>0.33333333333333331</v>
      </c>
      <c r="Y20" s="12">
        <v>0.4</v>
      </c>
      <c r="Z20" s="12">
        <f t="shared" si="0"/>
        <v>150</v>
      </c>
      <c r="AB20" s="3" t="s">
        <v>750</v>
      </c>
      <c r="AC20" s="3">
        <v>375</v>
      </c>
      <c r="AE20" s="3" t="s">
        <v>786</v>
      </c>
      <c r="AF20" s="3">
        <v>400</v>
      </c>
    </row>
    <row r="21" spans="3:40" x14ac:dyDescent="0.25">
      <c r="C21" s="3">
        <v>18</v>
      </c>
      <c r="D21" s="3" t="s">
        <v>22</v>
      </c>
      <c r="E21" s="3">
        <v>2000</v>
      </c>
      <c r="F21" s="3">
        <v>2222</v>
      </c>
      <c r="H21" s="5" t="s">
        <v>275</v>
      </c>
      <c r="I21" s="5">
        <v>400</v>
      </c>
      <c r="K21" s="5" t="s">
        <v>311</v>
      </c>
      <c r="L21" s="5">
        <v>6000</v>
      </c>
      <c r="M21" s="13">
        <v>6</v>
      </c>
      <c r="O21" s="3" t="s">
        <v>385</v>
      </c>
      <c r="P21" s="6">
        <v>1300</v>
      </c>
      <c r="R21" s="3">
        <v>18</v>
      </c>
      <c r="S21" s="18" t="s">
        <v>432</v>
      </c>
      <c r="T21" s="3">
        <v>1800</v>
      </c>
      <c r="V21" s="3" t="s">
        <v>681</v>
      </c>
      <c r="W21" s="14">
        <v>30</v>
      </c>
      <c r="X21" s="12">
        <v>24</v>
      </c>
      <c r="Y21" s="12">
        <v>346.75</v>
      </c>
      <c r="Z21" s="12">
        <f t="shared" si="0"/>
        <v>481.59722222222223</v>
      </c>
      <c r="AB21" s="3" t="s">
        <v>696</v>
      </c>
      <c r="AC21" s="3">
        <v>80</v>
      </c>
      <c r="AE21" s="3" t="s">
        <v>787</v>
      </c>
      <c r="AF21" s="3">
        <v>50</v>
      </c>
    </row>
    <row r="22" spans="3:40" x14ac:dyDescent="0.25">
      <c r="C22" s="3">
        <v>19</v>
      </c>
      <c r="D22" s="3" t="s">
        <v>23</v>
      </c>
      <c r="E22" s="3">
        <v>2100</v>
      </c>
      <c r="F22" s="3">
        <v>2333</v>
      </c>
      <c r="H22" s="5" t="s">
        <v>276</v>
      </c>
      <c r="I22" s="5">
        <v>200</v>
      </c>
      <c r="K22" s="5" t="s">
        <v>312</v>
      </c>
      <c r="L22" s="5">
        <v>6500</v>
      </c>
      <c r="M22" s="13">
        <v>6.5</v>
      </c>
      <c r="O22" s="3" t="s">
        <v>386</v>
      </c>
      <c r="P22" s="3">
        <v>150</v>
      </c>
      <c r="R22" s="3">
        <v>19</v>
      </c>
      <c r="S22" s="18" t="s">
        <v>434</v>
      </c>
      <c r="T22" s="3">
        <v>1950</v>
      </c>
      <c r="V22" s="3" t="s">
        <v>682</v>
      </c>
      <c r="W22" s="14">
        <v>30</v>
      </c>
      <c r="X22" s="12">
        <v>0.5</v>
      </c>
      <c r="Y22" s="12">
        <v>7.2</v>
      </c>
      <c r="Z22" s="12">
        <f t="shared" si="0"/>
        <v>480</v>
      </c>
      <c r="AB22" s="3" t="s">
        <v>751</v>
      </c>
      <c r="AC22" s="3">
        <v>86</v>
      </c>
      <c r="AE22" s="3" t="s">
        <v>788</v>
      </c>
      <c r="AF22" s="3">
        <v>295</v>
      </c>
      <c r="AI22">
        <v>2531.7350746268658</v>
      </c>
      <c r="AJ22">
        <v>718.1784232365145</v>
      </c>
      <c r="AK22">
        <v>52200</v>
      </c>
      <c r="AL22">
        <v>10</v>
      </c>
      <c r="AM22">
        <v>5.6549482144607444</v>
      </c>
      <c r="AN22">
        <v>3.2644473783477932</v>
      </c>
    </row>
    <row r="23" spans="3:40" x14ac:dyDescent="0.25">
      <c r="C23" s="3">
        <v>20</v>
      </c>
      <c r="D23" s="3" t="s">
        <v>24</v>
      </c>
      <c r="E23" s="3">
        <v>2600</v>
      </c>
      <c r="F23" s="3">
        <v>2860</v>
      </c>
      <c r="H23" s="5" t="s">
        <v>277</v>
      </c>
      <c r="I23" s="5">
        <v>300</v>
      </c>
      <c r="K23" s="5" t="s">
        <v>313</v>
      </c>
      <c r="L23" s="5">
        <v>100</v>
      </c>
      <c r="M23" s="13">
        <v>0.1</v>
      </c>
      <c r="O23" s="3" t="s">
        <v>387</v>
      </c>
      <c r="P23" s="3">
        <v>120</v>
      </c>
      <c r="R23" s="3">
        <v>20</v>
      </c>
      <c r="S23" s="18" t="s">
        <v>436</v>
      </c>
      <c r="T23" s="3">
        <v>2350</v>
      </c>
      <c r="V23" s="3" t="s">
        <v>683</v>
      </c>
      <c r="W23" s="14">
        <v>30</v>
      </c>
      <c r="X23" s="12">
        <v>0.5</v>
      </c>
      <c r="Y23" s="12">
        <v>6.15</v>
      </c>
      <c r="Z23" s="12">
        <f t="shared" si="0"/>
        <v>410</v>
      </c>
      <c r="AB23" s="3" t="s">
        <v>752</v>
      </c>
      <c r="AC23" s="3">
        <v>250</v>
      </c>
      <c r="AE23" s="3" t="s">
        <v>789</v>
      </c>
      <c r="AF23" s="3">
        <v>400</v>
      </c>
      <c r="AI23">
        <v>1079.5</v>
      </c>
      <c r="AJ23">
        <v>1079.5</v>
      </c>
      <c r="AK23">
        <v>4400</v>
      </c>
      <c r="AL23">
        <v>40</v>
      </c>
      <c r="AM23">
        <v>8.5</v>
      </c>
      <c r="AN23">
        <v>4.9068181818181822</v>
      </c>
    </row>
    <row r="24" spans="3:40" x14ac:dyDescent="0.25">
      <c r="C24" s="3">
        <v>21</v>
      </c>
      <c r="D24" s="3" t="s">
        <v>25</v>
      </c>
      <c r="E24" s="3">
        <v>2800</v>
      </c>
      <c r="F24" s="3">
        <v>3080</v>
      </c>
      <c r="H24" s="5" t="s">
        <v>278</v>
      </c>
      <c r="I24" s="5">
        <v>1500</v>
      </c>
      <c r="K24" s="5" t="s">
        <v>314</v>
      </c>
      <c r="L24" s="5">
        <v>1000</v>
      </c>
      <c r="M24" s="13">
        <v>1</v>
      </c>
      <c r="O24" s="3" t="s">
        <v>388</v>
      </c>
      <c r="P24" s="3">
        <v>140</v>
      </c>
      <c r="R24" s="3">
        <v>21</v>
      </c>
      <c r="S24" s="18" t="s">
        <v>438</v>
      </c>
      <c r="T24" s="3">
        <v>2400</v>
      </c>
      <c r="V24" s="3" t="s">
        <v>268</v>
      </c>
      <c r="W24" s="14">
        <v>30</v>
      </c>
      <c r="X24" s="12">
        <v>1</v>
      </c>
      <c r="Y24" s="12">
        <v>6.56</v>
      </c>
      <c r="Z24" s="12">
        <f t="shared" si="0"/>
        <v>218.66666666666666</v>
      </c>
      <c r="AB24" s="3" t="s">
        <v>753</v>
      </c>
      <c r="AC24" s="3">
        <v>120</v>
      </c>
      <c r="AE24" s="3" t="s">
        <v>790</v>
      </c>
      <c r="AF24" s="3">
        <v>710</v>
      </c>
      <c r="AI24">
        <v>1418.2926829268292</v>
      </c>
      <c r="AJ24">
        <v>798.64864864864865</v>
      </c>
      <c r="AK24">
        <v>12100</v>
      </c>
      <c r="AL24">
        <v>10</v>
      </c>
      <c r="AM24">
        <v>6.2885720366035329</v>
      </c>
      <c r="AN24">
        <v>3.63022113022113</v>
      </c>
    </row>
    <row r="25" spans="3:40" x14ac:dyDescent="0.25">
      <c r="C25" s="3">
        <v>22</v>
      </c>
      <c r="D25" s="3" t="s">
        <v>26</v>
      </c>
      <c r="E25" s="3">
        <v>3200</v>
      </c>
      <c r="F25" s="3">
        <v>3516</v>
      </c>
      <c r="H25" s="5" t="s">
        <v>279</v>
      </c>
      <c r="I25" s="5">
        <v>1000</v>
      </c>
      <c r="K25" s="5" t="s">
        <v>315</v>
      </c>
      <c r="L25" s="5">
        <v>300</v>
      </c>
      <c r="M25" s="13">
        <v>0.3</v>
      </c>
      <c r="O25" s="3" t="s">
        <v>389</v>
      </c>
      <c r="P25" s="6">
        <v>1200</v>
      </c>
      <c r="R25" s="3">
        <v>22</v>
      </c>
      <c r="S25" s="18" t="s">
        <v>440</v>
      </c>
      <c r="T25" s="3">
        <v>2850</v>
      </c>
      <c r="V25" s="3" t="s">
        <v>684</v>
      </c>
      <c r="W25" s="14">
        <v>30</v>
      </c>
      <c r="X25" s="12">
        <v>1</v>
      </c>
      <c r="Y25" s="12">
        <v>23.82</v>
      </c>
      <c r="Z25" s="12">
        <f t="shared" si="0"/>
        <v>794</v>
      </c>
      <c r="AB25" s="3" t="s">
        <v>754</v>
      </c>
      <c r="AC25" s="6">
        <v>1200</v>
      </c>
      <c r="AE25" s="3" t="s">
        <v>791</v>
      </c>
      <c r="AF25" s="3">
        <v>11</v>
      </c>
      <c r="AI25">
        <v>1606.4878048780488</v>
      </c>
      <c r="AJ25">
        <v>1023.5</v>
      </c>
      <c r="AK25">
        <v>7500</v>
      </c>
      <c r="AL25">
        <v>50</v>
      </c>
      <c r="AM25">
        <v>8.059055118110237</v>
      </c>
      <c r="AN25">
        <v>4.6522727272727273</v>
      </c>
    </row>
    <row r="26" spans="3:40" x14ac:dyDescent="0.25">
      <c r="C26" s="3">
        <v>23</v>
      </c>
      <c r="D26" s="3" t="s">
        <v>27</v>
      </c>
      <c r="E26" s="3">
        <v>3600</v>
      </c>
      <c r="F26" s="3">
        <v>4000</v>
      </c>
      <c r="H26" s="5" t="s">
        <v>280</v>
      </c>
      <c r="I26" s="5">
        <v>200</v>
      </c>
      <c r="K26" s="5" t="s">
        <v>316</v>
      </c>
      <c r="L26" s="5">
        <v>200</v>
      </c>
      <c r="M26" s="13">
        <v>0.2</v>
      </c>
      <c r="O26" s="3" t="s">
        <v>331</v>
      </c>
      <c r="P26" s="6">
        <v>1200</v>
      </c>
      <c r="R26" s="3">
        <v>23</v>
      </c>
      <c r="S26" s="18" t="s">
        <v>442</v>
      </c>
      <c r="T26" s="3">
        <v>3200</v>
      </c>
      <c r="V26" s="3" t="s">
        <v>685</v>
      </c>
      <c r="W26" s="14">
        <v>30</v>
      </c>
      <c r="X26" s="12">
        <v>1</v>
      </c>
      <c r="Y26" s="12">
        <v>28.23</v>
      </c>
      <c r="Z26" s="12">
        <f t="shared" si="0"/>
        <v>941</v>
      </c>
      <c r="AB26" s="3" t="s">
        <v>755</v>
      </c>
      <c r="AC26" s="6">
        <v>6600</v>
      </c>
      <c r="AE26" s="3" t="s">
        <v>792</v>
      </c>
      <c r="AF26" s="3">
        <v>1100</v>
      </c>
      <c r="AI26">
        <v>2243.9069767441861</v>
      </c>
      <c r="AJ26">
        <v>737.54506437768237</v>
      </c>
      <c r="AK26">
        <v>38000</v>
      </c>
      <c r="AL26">
        <v>5</v>
      </c>
      <c r="AM26">
        <v>5.8074414517927746</v>
      </c>
      <c r="AN26">
        <v>3.3524775653531016</v>
      </c>
    </row>
    <row r="27" spans="3:40" x14ac:dyDescent="0.25">
      <c r="C27" s="3">
        <v>24</v>
      </c>
      <c r="D27" s="3" t="s">
        <v>28</v>
      </c>
      <c r="E27" s="3">
        <v>2240</v>
      </c>
      <c r="F27" s="3">
        <v>2435</v>
      </c>
      <c r="H27" s="5" t="s">
        <v>281</v>
      </c>
      <c r="I27" s="5">
        <v>3500</v>
      </c>
      <c r="K27" s="5" t="s">
        <v>317</v>
      </c>
      <c r="L27" s="5">
        <v>150</v>
      </c>
      <c r="M27" s="13">
        <v>0.15</v>
      </c>
      <c r="O27" s="3" t="s">
        <v>390</v>
      </c>
      <c r="P27" s="3">
        <v>50</v>
      </c>
      <c r="R27" s="3">
        <v>24</v>
      </c>
      <c r="S27" s="18" t="s">
        <v>454</v>
      </c>
      <c r="T27" s="3">
        <v>2240</v>
      </c>
      <c r="V27" s="3" t="s">
        <v>686</v>
      </c>
      <c r="W27" s="14">
        <v>5</v>
      </c>
      <c r="X27" s="12">
        <v>4</v>
      </c>
      <c r="Y27" s="12">
        <v>76</v>
      </c>
      <c r="Z27" s="12">
        <f t="shared" si="0"/>
        <v>3800</v>
      </c>
      <c r="AB27" s="3" t="s">
        <v>332</v>
      </c>
      <c r="AC27" s="3">
        <v>90</v>
      </c>
      <c r="AE27" s="3" t="s">
        <v>793</v>
      </c>
      <c r="AF27" s="3">
        <v>11</v>
      </c>
      <c r="AI27">
        <v>592.82477390180873</v>
      </c>
      <c r="AJ27">
        <v>487.89203042328052</v>
      </c>
      <c r="AK27">
        <v>5500</v>
      </c>
      <c r="AL27">
        <v>3</v>
      </c>
      <c r="AM27">
        <v>3.8416695308919726</v>
      </c>
      <c r="AN27">
        <v>2.2176910473785476</v>
      </c>
    </row>
    <row r="28" spans="3:40" x14ac:dyDescent="0.25">
      <c r="C28" s="3">
        <v>25</v>
      </c>
      <c r="D28" s="3" t="s">
        <v>28</v>
      </c>
      <c r="E28" s="3">
        <v>1000</v>
      </c>
      <c r="F28" s="3">
        <v>1087</v>
      </c>
      <c r="H28" s="5" t="s">
        <v>282</v>
      </c>
      <c r="I28" s="5">
        <v>2500</v>
      </c>
      <c r="K28" s="5" t="s">
        <v>318</v>
      </c>
      <c r="L28" s="5">
        <v>1000</v>
      </c>
      <c r="M28" s="13">
        <v>1</v>
      </c>
      <c r="O28" s="3" t="s">
        <v>333</v>
      </c>
      <c r="P28" s="3">
        <v>400</v>
      </c>
      <c r="R28" s="3">
        <v>25</v>
      </c>
      <c r="S28" s="18" t="s">
        <v>456</v>
      </c>
      <c r="T28" s="3">
        <v>750</v>
      </c>
      <c r="V28" s="3" t="s">
        <v>687</v>
      </c>
      <c r="W28" s="14">
        <v>30</v>
      </c>
      <c r="X28" s="12">
        <f>32/60</f>
        <v>0.53333333333333333</v>
      </c>
      <c r="Y28" s="12">
        <v>72</v>
      </c>
      <c r="Z28" s="12">
        <f t="shared" si="0"/>
        <v>4500</v>
      </c>
      <c r="AB28" s="3" t="s">
        <v>756</v>
      </c>
      <c r="AC28" s="3">
        <v>900</v>
      </c>
      <c r="AE28" s="3" t="s">
        <v>794</v>
      </c>
      <c r="AF28" s="3">
        <v>1500</v>
      </c>
      <c r="AI28">
        <v>741.88372093023258</v>
      </c>
      <c r="AJ28">
        <v>602.40476190476193</v>
      </c>
      <c r="AK28">
        <v>6600</v>
      </c>
      <c r="AL28">
        <v>9</v>
      </c>
      <c r="AM28">
        <v>4.7433445819272588</v>
      </c>
      <c r="AN28">
        <v>2.7382034632034631</v>
      </c>
    </row>
    <row r="29" spans="3:40" x14ac:dyDescent="0.25">
      <c r="C29" s="3">
        <v>26</v>
      </c>
      <c r="D29" s="3" t="s">
        <v>29</v>
      </c>
      <c r="E29" s="3">
        <v>750</v>
      </c>
      <c r="F29" s="3">
        <v>815</v>
      </c>
      <c r="H29" s="5" t="s">
        <v>283</v>
      </c>
      <c r="I29" s="5">
        <v>800</v>
      </c>
      <c r="K29" s="5" t="s">
        <v>319</v>
      </c>
      <c r="L29" s="5">
        <v>500</v>
      </c>
      <c r="M29" s="13">
        <v>0.5</v>
      </c>
      <c r="O29" s="3" t="s">
        <v>280</v>
      </c>
      <c r="P29" s="3">
        <v>400</v>
      </c>
      <c r="R29" s="3">
        <v>26</v>
      </c>
      <c r="S29" s="18" t="s">
        <v>458</v>
      </c>
      <c r="T29" s="3">
        <v>1000</v>
      </c>
      <c r="V29" s="3" t="s">
        <v>688</v>
      </c>
      <c r="W29" s="14">
        <v>30</v>
      </c>
      <c r="X29" s="12">
        <f>32/60</f>
        <v>0.53333333333333333</v>
      </c>
      <c r="Y29" s="12">
        <v>88</v>
      </c>
      <c r="Z29" s="12">
        <f t="shared" si="0"/>
        <v>5500</v>
      </c>
      <c r="AB29" s="3" t="s">
        <v>757</v>
      </c>
      <c r="AC29" s="3">
        <v>9</v>
      </c>
      <c r="AE29" s="3" t="s">
        <v>795</v>
      </c>
      <c r="AF29" s="3">
        <v>1000</v>
      </c>
      <c r="AI29">
        <v>522.98148148148152</v>
      </c>
      <c r="AJ29">
        <v>447.94339622641508</v>
      </c>
      <c r="AK29">
        <v>4500</v>
      </c>
      <c r="AL29">
        <v>6</v>
      </c>
      <c r="AM29">
        <v>3.5271133561135044</v>
      </c>
      <c r="AN29">
        <v>2.036106346483705</v>
      </c>
    </row>
    <row r="30" spans="3:40" x14ac:dyDescent="0.25">
      <c r="C30" s="3">
        <v>27</v>
      </c>
      <c r="D30" s="3" t="s">
        <v>30</v>
      </c>
      <c r="E30" s="3">
        <v>1000</v>
      </c>
      <c r="F30" s="3">
        <v>1000</v>
      </c>
      <c r="H30" s="5" t="s">
        <v>284</v>
      </c>
      <c r="I30" s="5">
        <v>90</v>
      </c>
      <c r="K30" s="5" t="s">
        <v>320</v>
      </c>
      <c r="L30" s="5">
        <v>90</v>
      </c>
      <c r="M30" s="13">
        <v>0.9</v>
      </c>
      <c r="O30" s="3" t="s">
        <v>391</v>
      </c>
      <c r="P30" s="6">
        <v>2700</v>
      </c>
      <c r="R30" s="3">
        <v>27</v>
      </c>
      <c r="S30" s="18" t="s">
        <v>460</v>
      </c>
      <c r="T30" s="3">
        <v>500</v>
      </c>
      <c r="V30" s="3" t="s">
        <v>382</v>
      </c>
      <c r="W30" s="14">
        <v>30</v>
      </c>
      <c r="X30" s="12">
        <v>8</v>
      </c>
      <c r="Y30" s="12">
        <v>15.12</v>
      </c>
      <c r="Z30" s="12">
        <f t="shared" si="0"/>
        <v>63</v>
      </c>
      <c r="AB30" s="3" t="s">
        <v>758</v>
      </c>
      <c r="AC30" s="3">
        <v>15</v>
      </c>
      <c r="AE30" s="3" t="s">
        <v>796</v>
      </c>
      <c r="AF30" s="3">
        <v>4350</v>
      </c>
      <c r="AK30" s="20"/>
    </row>
    <row r="31" spans="3:40" x14ac:dyDescent="0.25">
      <c r="C31" s="3">
        <v>28</v>
      </c>
      <c r="D31" s="3" t="s">
        <v>31</v>
      </c>
      <c r="E31" s="3">
        <v>500</v>
      </c>
      <c r="F31" s="3">
        <v>500</v>
      </c>
      <c r="H31" s="5" t="s">
        <v>285</v>
      </c>
      <c r="I31" s="5">
        <v>60</v>
      </c>
      <c r="K31" s="5" t="s">
        <v>321</v>
      </c>
      <c r="L31" s="5">
        <v>1500</v>
      </c>
      <c r="M31" s="13">
        <v>1.5</v>
      </c>
      <c r="O31" s="3" t="s">
        <v>392</v>
      </c>
      <c r="P31" s="6">
        <v>1500</v>
      </c>
      <c r="R31" s="3">
        <v>28</v>
      </c>
      <c r="S31" s="18" t="s">
        <v>462</v>
      </c>
      <c r="T31" s="3">
        <v>20</v>
      </c>
      <c r="V31" s="3" t="s">
        <v>271</v>
      </c>
      <c r="W31" s="14">
        <v>2</v>
      </c>
      <c r="X31" s="12">
        <v>2</v>
      </c>
      <c r="Y31" s="12">
        <v>1.8</v>
      </c>
      <c r="Z31" s="12">
        <f t="shared" si="0"/>
        <v>450</v>
      </c>
      <c r="AB31" s="3" t="s">
        <v>759</v>
      </c>
      <c r="AC31" s="3">
        <v>20</v>
      </c>
      <c r="AE31" s="3" t="s">
        <v>797</v>
      </c>
      <c r="AF31" s="3">
        <v>13</v>
      </c>
    </row>
    <row r="32" spans="3:40" x14ac:dyDescent="0.25">
      <c r="C32" s="3">
        <v>29</v>
      </c>
      <c r="D32" s="3" t="s">
        <v>32</v>
      </c>
      <c r="E32" s="3">
        <v>20</v>
      </c>
      <c r="F32" s="3">
        <v>20</v>
      </c>
      <c r="H32" s="5" t="s">
        <v>286</v>
      </c>
      <c r="I32" s="5">
        <v>40</v>
      </c>
      <c r="K32" s="5" t="s">
        <v>322</v>
      </c>
      <c r="L32" s="5">
        <v>2100</v>
      </c>
      <c r="M32" s="13">
        <v>2.1</v>
      </c>
      <c r="O32" s="3" t="s">
        <v>393</v>
      </c>
      <c r="P32" s="3">
        <v>368</v>
      </c>
      <c r="R32" s="3">
        <v>29</v>
      </c>
      <c r="S32" s="18" t="s">
        <v>464</v>
      </c>
      <c r="T32" s="3">
        <v>1000</v>
      </c>
      <c r="V32" s="3" t="s">
        <v>316</v>
      </c>
      <c r="W32" s="14">
        <v>20</v>
      </c>
      <c r="X32" s="12">
        <f>10/60</f>
        <v>0.16666666666666666</v>
      </c>
      <c r="Y32" s="12">
        <v>0.18</v>
      </c>
      <c r="Z32" s="12">
        <f t="shared" si="0"/>
        <v>54.000000000000007</v>
      </c>
      <c r="AB32" s="3" t="s">
        <v>280</v>
      </c>
      <c r="AC32" s="3">
        <v>200</v>
      </c>
      <c r="AE32" s="3" t="s">
        <v>798</v>
      </c>
      <c r="AF32" s="3">
        <v>250</v>
      </c>
    </row>
    <row r="33" spans="3:32" x14ac:dyDescent="0.25">
      <c r="C33" s="3">
        <v>30</v>
      </c>
      <c r="D33" s="3" t="s">
        <v>33</v>
      </c>
      <c r="E33" s="3">
        <v>1000</v>
      </c>
      <c r="F33" s="3">
        <v>1111</v>
      </c>
      <c r="H33" s="5" t="s">
        <v>287</v>
      </c>
      <c r="I33" s="5">
        <v>100</v>
      </c>
      <c r="K33" s="5" t="s">
        <v>323</v>
      </c>
      <c r="L33" s="5">
        <v>2700</v>
      </c>
      <c r="M33" s="13">
        <v>2.1</v>
      </c>
      <c r="O33" s="3" t="s">
        <v>394</v>
      </c>
      <c r="P33" s="3">
        <v>736</v>
      </c>
      <c r="R33" s="3">
        <v>30</v>
      </c>
      <c r="S33" s="18" t="s">
        <v>466</v>
      </c>
      <c r="T33" s="3">
        <v>500</v>
      </c>
      <c r="V33" s="3" t="s">
        <v>689</v>
      </c>
      <c r="W33" s="14">
        <v>30</v>
      </c>
      <c r="X33" s="12">
        <v>2</v>
      </c>
      <c r="Y33" s="12">
        <v>9.9600000000000009</v>
      </c>
      <c r="Z33" s="12">
        <f t="shared" si="0"/>
        <v>166</v>
      </c>
      <c r="AB33" s="3" t="s">
        <v>709</v>
      </c>
      <c r="AC33" s="3">
        <v>850</v>
      </c>
      <c r="AE33" s="3" t="s">
        <v>799</v>
      </c>
      <c r="AF33" s="3">
        <v>18</v>
      </c>
    </row>
    <row r="34" spans="3:32" x14ac:dyDescent="0.25">
      <c r="C34" s="3">
        <v>31</v>
      </c>
      <c r="D34" s="3" t="s">
        <v>34</v>
      </c>
      <c r="E34" s="3">
        <v>500</v>
      </c>
      <c r="F34" s="3">
        <v>556</v>
      </c>
      <c r="K34" s="5" t="s">
        <v>324</v>
      </c>
      <c r="L34" s="5">
        <v>750</v>
      </c>
      <c r="M34" s="13">
        <v>0.75</v>
      </c>
      <c r="O34" s="3" t="s">
        <v>395</v>
      </c>
      <c r="P34" s="6">
        <v>2208</v>
      </c>
      <c r="R34" s="3">
        <v>31</v>
      </c>
      <c r="S34" s="18" t="s">
        <v>468</v>
      </c>
      <c r="T34" s="3">
        <v>6600</v>
      </c>
      <c r="V34" s="3" t="s">
        <v>690</v>
      </c>
      <c r="W34" s="14">
        <v>30</v>
      </c>
      <c r="X34" s="12">
        <v>24</v>
      </c>
      <c r="Y34" s="12">
        <v>2.16</v>
      </c>
      <c r="Z34" s="12">
        <f t="shared" si="0"/>
        <v>3</v>
      </c>
      <c r="AB34" s="3" t="s">
        <v>346</v>
      </c>
      <c r="AC34" s="6">
        <v>1200</v>
      </c>
      <c r="AE34" s="3" t="s">
        <v>800</v>
      </c>
      <c r="AF34" s="3">
        <v>28</v>
      </c>
    </row>
    <row r="35" spans="3:32" x14ac:dyDescent="0.25">
      <c r="C35" s="3">
        <v>32</v>
      </c>
      <c r="D35" s="3" t="s">
        <v>35</v>
      </c>
      <c r="E35" s="3">
        <v>1304</v>
      </c>
      <c r="F35" s="3">
        <v>1449</v>
      </c>
      <c r="K35" s="5" t="s">
        <v>325</v>
      </c>
      <c r="L35" s="5">
        <v>4500</v>
      </c>
      <c r="M35" s="13">
        <v>4.5</v>
      </c>
      <c r="O35" s="3" t="s">
        <v>396</v>
      </c>
      <c r="P35" s="6">
        <v>2944</v>
      </c>
      <c r="R35" s="3">
        <v>32</v>
      </c>
      <c r="S35" s="18" t="s">
        <v>470</v>
      </c>
      <c r="T35" s="3">
        <v>1800</v>
      </c>
      <c r="V35" s="3" t="s">
        <v>691</v>
      </c>
      <c r="W35" s="14">
        <v>12</v>
      </c>
      <c r="X35" s="12">
        <v>1</v>
      </c>
      <c r="Y35" s="12">
        <v>2.4</v>
      </c>
      <c r="Z35" s="12">
        <f t="shared" si="0"/>
        <v>200</v>
      </c>
      <c r="AB35" s="3" t="s">
        <v>351</v>
      </c>
      <c r="AC35" s="3">
        <v>950</v>
      </c>
      <c r="AE35" s="3" t="s">
        <v>801</v>
      </c>
      <c r="AF35" s="3">
        <v>13</v>
      </c>
    </row>
    <row r="36" spans="3:32" x14ac:dyDescent="0.25">
      <c r="C36" s="3">
        <v>33</v>
      </c>
      <c r="D36" s="3" t="s">
        <v>36</v>
      </c>
      <c r="E36" s="3">
        <v>762</v>
      </c>
      <c r="F36" s="3">
        <v>847</v>
      </c>
      <c r="K36" s="5" t="s">
        <v>326</v>
      </c>
      <c r="L36" s="5">
        <v>300</v>
      </c>
      <c r="M36" s="13">
        <v>0.3</v>
      </c>
      <c r="O36" s="3" t="s">
        <v>397</v>
      </c>
      <c r="P36" s="6">
        <v>3680</v>
      </c>
      <c r="R36" s="3">
        <v>33</v>
      </c>
      <c r="S36" s="18" t="s">
        <v>472</v>
      </c>
      <c r="T36" s="3">
        <v>50</v>
      </c>
      <c r="V36" s="3" t="s">
        <v>692</v>
      </c>
      <c r="W36" s="14">
        <v>12</v>
      </c>
      <c r="X36" s="12">
        <v>1</v>
      </c>
      <c r="Y36" s="12">
        <v>7.2</v>
      </c>
      <c r="Z36" s="12">
        <f t="shared" si="0"/>
        <v>600</v>
      </c>
      <c r="AB36" s="3" t="s">
        <v>348</v>
      </c>
      <c r="AC36" s="6">
        <v>1100</v>
      </c>
      <c r="AE36" s="3" t="s">
        <v>802</v>
      </c>
      <c r="AF36" s="3">
        <v>225</v>
      </c>
    </row>
    <row r="37" spans="3:32" x14ac:dyDescent="0.25">
      <c r="C37" s="3">
        <v>34</v>
      </c>
      <c r="D37" s="3" t="s">
        <v>37</v>
      </c>
      <c r="E37" s="3">
        <v>1822</v>
      </c>
      <c r="F37" s="3">
        <v>1822</v>
      </c>
      <c r="K37" s="5" t="s">
        <v>327</v>
      </c>
      <c r="L37" s="5">
        <v>400</v>
      </c>
      <c r="M37" s="13">
        <v>0.4</v>
      </c>
      <c r="O37" s="3" t="s">
        <v>398</v>
      </c>
      <c r="P37" s="6">
        <v>5520</v>
      </c>
      <c r="R37" s="3">
        <v>34</v>
      </c>
      <c r="S37" s="18" t="s">
        <v>474</v>
      </c>
      <c r="T37" s="3">
        <v>100</v>
      </c>
      <c r="V37" s="46" t="s">
        <v>736</v>
      </c>
      <c r="W37" s="49">
        <v>30</v>
      </c>
      <c r="X37" s="47">
        <v>1</v>
      </c>
      <c r="Y37" s="47">
        <v>68.55</v>
      </c>
      <c r="Z37" s="47">
        <f t="shared" si="0"/>
        <v>2285</v>
      </c>
      <c r="AB37" s="3" t="s">
        <v>760</v>
      </c>
      <c r="AC37" s="3">
        <v>250</v>
      </c>
      <c r="AE37" s="3" t="s">
        <v>803</v>
      </c>
      <c r="AF37" s="3">
        <v>6</v>
      </c>
    </row>
    <row r="38" spans="3:32" x14ac:dyDescent="0.25">
      <c r="C38" s="3">
        <v>35</v>
      </c>
      <c r="D38" s="3" t="s">
        <v>38</v>
      </c>
      <c r="E38" s="3">
        <v>50</v>
      </c>
      <c r="F38" s="3">
        <v>56</v>
      </c>
      <c r="K38" s="5" t="s">
        <v>328</v>
      </c>
      <c r="L38" s="5">
        <v>500</v>
      </c>
      <c r="M38" s="13">
        <v>0.5</v>
      </c>
      <c r="O38" s="3" t="s">
        <v>404</v>
      </c>
      <c r="P38" s="3">
        <v>200</v>
      </c>
      <c r="R38" s="3">
        <v>35</v>
      </c>
      <c r="S38" s="18" t="s">
        <v>476</v>
      </c>
      <c r="T38" s="3">
        <v>200</v>
      </c>
      <c r="V38" s="46"/>
      <c r="W38" s="49"/>
      <c r="X38" s="47"/>
      <c r="Y38" s="47"/>
      <c r="Z38" s="47"/>
      <c r="AB38" s="3" t="s">
        <v>761</v>
      </c>
      <c r="AC38" s="6">
        <v>1000</v>
      </c>
      <c r="AE38" s="3" t="s">
        <v>804</v>
      </c>
      <c r="AF38" s="3">
        <v>200</v>
      </c>
    </row>
    <row r="39" spans="3:32" x14ac:dyDescent="0.25">
      <c r="C39" s="3">
        <v>36</v>
      </c>
      <c r="D39" s="3" t="s">
        <v>39</v>
      </c>
      <c r="E39" s="3">
        <v>100</v>
      </c>
      <c r="F39" s="3">
        <v>111</v>
      </c>
      <c r="K39" s="5" t="s">
        <v>329</v>
      </c>
      <c r="L39" s="5">
        <v>250</v>
      </c>
      <c r="M39" s="13">
        <v>0.25</v>
      </c>
      <c r="O39" s="3" t="s">
        <v>405</v>
      </c>
      <c r="P39" s="3">
        <v>350</v>
      </c>
      <c r="R39" s="3">
        <v>36</v>
      </c>
      <c r="S39" s="18" t="s">
        <v>478</v>
      </c>
      <c r="T39" s="3">
        <v>1000</v>
      </c>
      <c r="V39" s="3" t="s">
        <v>384</v>
      </c>
      <c r="W39" s="14">
        <v>30</v>
      </c>
      <c r="X39" s="12">
        <v>1</v>
      </c>
      <c r="Y39" s="12">
        <v>15</v>
      </c>
      <c r="Z39" s="12">
        <f t="shared" si="0"/>
        <v>500</v>
      </c>
      <c r="AB39" s="3" t="s">
        <v>399</v>
      </c>
      <c r="AC39" s="6">
        <v>1000</v>
      </c>
      <c r="AE39" s="3" t="s">
        <v>805</v>
      </c>
      <c r="AF39" s="3">
        <v>1320</v>
      </c>
    </row>
    <row r="40" spans="3:32" x14ac:dyDescent="0.25">
      <c r="C40" s="3">
        <v>37</v>
      </c>
      <c r="D40" s="3" t="s">
        <v>40</v>
      </c>
      <c r="E40" s="3">
        <v>304</v>
      </c>
      <c r="F40" s="3">
        <v>338</v>
      </c>
      <c r="K40" s="5" t="s">
        <v>330</v>
      </c>
      <c r="L40" s="5">
        <v>300</v>
      </c>
      <c r="M40" s="13">
        <v>0.3</v>
      </c>
      <c r="O40" s="3" t="s">
        <v>399</v>
      </c>
      <c r="P40" s="6">
        <v>1300</v>
      </c>
      <c r="R40" s="3">
        <v>37</v>
      </c>
      <c r="S40" s="18" t="s">
        <v>490</v>
      </c>
      <c r="T40" s="3">
        <v>184</v>
      </c>
      <c r="V40" s="3" t="s">
        <v>693</v>
      </c>
      <c r="W40" s="14">
        <v>30</v>
      </c>
      <c r="X40" s="12">
        <f>20/60</f>
        <v>0.33333333333333331</v>
      </c>
      <c r="Y40" s="12">
        <v>13.98</v>
      </c>
      <c r="Z40" s="12">
        <f t="shared" si="0"/>
        <v>1398</v>
      </c>
      <c r="AB40" s="3" t="s">
        <v>762</v>
      </c>
      <c r="AC40" s="3">
        <v>150</v>
      </c>
      <c r="AE40" s="3" t="s">
        <v>806</v>
      </c>
      <c r="AF40" s="3">
        <v>33</v>
      </c>
    </row>
    <row r="41" spans="3:32" x14ac:dyDescent="0.25">
      <c r="C41" s="3">
        <v>38</v>
      </c>
      <c r="D41" s="3" t="s">
        <v>41</v>
      </c>
      <c r="E41" s="3">
        <v>200</v>
      </c>
      <c r="F41" s="3">
        <v>222</v>
      </c>
      <c r="K41" s="5" t="s">
        <v>331</v>
      </c>
      <c r="L41" s="5">
        <v>1200</v>
      </c>
      <c r="M41" s="13">
        <v>1.2</v>
      </c>
      <c r="O41" s="3" t="s">
        <v>400</v>
      </c>
      <c r="P41" s="6">
        <v>3500</v>
      </c>
      <c r="R41" s="3">
        <v>38</v>
      </c>
      <c r="S41" s="18" t="s">
        <v>486</v>
      </c>
      <c r="T41" s="3">
        <v>245</v>
      </c>
      <c r="V41" s="3" t="s">
        <v>694</v>
      </c>
      <c r="W41" s="14">
        <v>30</v>
      </c>
      <c r="X41" s="12">
        <v>24</v>
      </c>
      <c r="Y41" s="12">
        <v>47.55</v>
      </c>
      <c r="Z41" s="12">
        <f t="shared" si="0"/>
        <v>66.041666666666671</v>
      </c>
      <c r="AB41" s="3" t="s">
        <v>763</v>
      </c>
      <c r="AC41" s="3">
        <v>50</v>
      </c>
      <c r="AE41" s="3" t="s">
        <v>807</v>
      </c>
      <c r="AF41" s="3">
        <v>86</v>
      </c>
    </row>
    <row r="42" spans="3:32" x14ac:dyDescent="0.25">
      <c r="C42" s="3">
        <v>39</v>
      </c>
      <c r="D42" s="3" t="s">
        <v>42</v>
      </c>
      <c r="E42" s="3">
        <v>1000</v>
      </c>
      <c r="F42" s="3">
        <v>1111</v>
      </c>
      <c r="K42" s="5" t="s">
        <v>332</v>
      </c>
      <c r="L42" s="5">
        <v>90</v>
      </c>
      <c r="M42" s="13">
        <v>0.1</v>
      </c>
      <c r="O42" s="3" t="s">
        <v>401</v>
      </c>
      <c r="P42" s="3">
        <v>200</v>
      </c>
      <c r="R42" s="3">
        <v>39</v>
      </c>
      <c r="S42" s="18" t="s">
        <v>484</v>
      </c>
      <c r="T42" s="3">
        <v>368</v>
      </c>
      <c r="V42" s="3" t="s">
        <v>695</v>
      </c>
      <c r="W42" s="14">
        <v>30</v>
      </c>
      <c r="X42" s="12">
        <v>24</v>
      </c>
      <c r="Y42" s="12">
        <v>54</v>
      </c>
      <c r="Z42" s="12">
        <f t="shared" si="0"/>
        <v>75</v>
      </c>
      <c r="AB42" s="3" t="s">
        <v>764</v>
      </c>
      <c r="AC42" s="3">
        <v>70</v>
      </c>
      <c r="AE42" s="3" t="s">
        <v>808</v>
      </c>
      <c r="AF42" s="3">
        <v>156</v>
      </c>
    </row>
    <row r="43" spans="3:32" x14ac:dyDescent="0.25">
      <c r="C43" s="3">
        <v>40</v>
      </c>
      <c r="D43" s="3" t="s">
        <v>43</v>
      </c>
      <c r="E43" s="3">
        <v>1122</v>
      </c>
      <c r="F43" s="3">
        <v>1122</v>
      </c>
      <c r="K43" s="5" t="s">
        <v>333</v>
      </c>
      <c r="L43" s="5">
        <v>900</v>
      </c>
      <c r="M43" s="13">
        <v>0.9</v>
      </c>
      <c r="O43" s="3" t="s">
        <v>282</v>
      </c>
      <c r="P43" s="6">
        <v>5500</v>
      </c>
      <c r="R43" s="3">
        <v>40</v>
      </c>
      <c r="S43" s="18" t="s">
        <v>498</v>
      </c>
      <c r="T43" s="3">
        <v>552</v>
      </c>
      <c r="V43" s="3" t="s">
        <v>696</v>
      </c>
      <c r="W43" s="14">
        <v>30</v>
      </c>
      <c r="X43" s="12">
        <v>24</v>
      </c>
      <c r="Y43" s="12">
        <v>18.899999999999999</v>
      </c>
      <c r="Z43" s="12">
        <f t="shared" si="0"/>
        <v>26.25</v>
      </c>
      <c r="AB43" s="3" t="s">
        <v>765</v>
      </c>
      <c r="AC43" s="3">
        <v>80</v>
      </c>
      <c r="AE43" s="3" t="s">
        <v>809</v>
      </c>
      <c r="AF43" s="3">
        <v>60</v>
      </c>
    </row>
    <row r="44" spans="3:32" x14ac:dyDescent="0.25">
      <c r="C44" s="3">
        <v>41</v>
      </c>
      <c r="D44" s="3" t="s">
        <v>44</v>
      </c>
      <c r="E44" s="3">
        <v>184</v>
      </c>
      <c r="F44" s="3">
        <v>230</v>
      </c>
      <c r="K44" s="5" t="s">
        <v>334</v>
      </c>
      <c r="L44" s="5">
        <v>200</v>
      </c>
      <c r="M44" s="13">
        <v>0.2</v>
      </c>
      <c r="O44" s="3" t="s">
        <v>287</v>
      </c>
      <c r="P44" s="3">
        <v>100</v>
      </c>
      <c r="R44" s="3">
        <v>41</v>
      </c>
      <c r="S44" s="18" t="s">
        <v>482</v>
      </c>
      <c r="T44" s="3">
        <v>736</v>
      </c>
      <c r="V44" s="3" t="s">
        <v>697</v>
      </c>
      <c r="W44" s="14">
        <v>15</v>
      </c>
      <c r="X44" s="12">
        <f>0.5</f>
        <v>0.5</v>
      </c>
      <c r="Y44" s="12">
        <v>6.81</v>
      </c>
      <c r="Z44" s="12">
        <f t="shared" si="0"/>
        <v>908</v>
      </c>
      <c r="AB44" s="3" t="s">
        <v>766</v>
      </c>
      <c r="AC44" s="3">
        <v>100</v>
      </c>
      <c r="AE44" s="3" t="s">
        <v>810</v>
      </c>
      <c r="AF44" s="3">
        <v>225</v>
      </c>
    </row>
    <row r="45" spans="3:32" x14ac:dyDescent="0.25">
      <c r="C45" s="3">
        <v>42</v>
      </c>
      <c r="D45" s="3" t="s">
        <v>45</v>
      </c>
      <c r="E45" s="3">
        <v>368</v>
      </c>
      <c r="F45" s="3">
        <v>460</v>
      </c>
      <c r="K45" s="5" t="s">
        <v>335</v>
      </c>
      <c r="L45" s="5">
        <v>15</v>
      </c>
      <c r="M45" s="13">
        <v>0.02</v>
      </c>
      <c r="R45" s="3">
        <v>42</v>
      </c>
      <c r="S45" s="18" t="s">
        <v>492</v>
      </c>
      <c r="T45" s="3">
        <v>1472</v>
      </c>
      <c r="V45" s="3" t="s">
        <v>698</v>
      </c>
      <c r="W45" s="14">
        <v>4</v>
      </c>
      <c r="X45" s="12">
        <v>1</v>
      </c>
      <c r="Y45" s="12">
        <v>0.94</v>
      </c>
      <c r="Z45" s="12">
        <f t="shared" si="0"/>
        <v>235</v>
      </c>
      <c r="AB45" s="3" t="s">
        <v>283</v>
      </c>
      <c r="AC45" s="6">
        <v>1000</v>
      </c>
      <c r="AE45" s="3" t="s">
        <v>811</v>
      </c>
      <c r="AF45" s="3">
        <v>175</v>
      </c>
    </row>
    <row r="46" spans="3:32" x14ac:dyDescent="0.25">
      <c r="C46" s="3">
        <v>43</v>
      </c>
      <c r="D46" s="3" t="s">
        <v>46</v>
      </c>
      <c r="E46" s="3">
        <v>552</v>
      </c>
      <c r="F46" s="3">
        <v>690</v>
      </c>
      <c r="K46" s="5" t="s">
        <v>336</v>
      </c>
      <c r="L46" s="5">
        <v>20</v>
      </c>
      <c r="M46" s="13">
        <v>0.02</v>
      </c>
      <c r="R46" s="3">
        <v>43</v>
      </c>
      <c r="S46" s="18" t="s">
        <v>496</v>
      </c>
      <c r="T46" s="3">
        <v>2208</v>
      </c>
      <c r="V46" s="3" t="s">
        <v>276</v>
      </c>
      <c r="W46" s="14">
        <v>30</v>
      </c>
      <c r="X46" s="12">
        <v>24</v>
      </c>
      <c r="Y46" s="12">
        <v>25.2</v>
      </c>
      <c r="Z46" s="12">
        <f t="shared" si="0"/>
        <v>35</v>
      </c>
      <c r="AB46" s="3" t="s">
        <v>287</v>
      </c>
      <c r="AC46" s="3">
        <v>100</v>
      </c>
      <c r="AE46" s="3" t="s">
        <v>812</v>
      </c>
      <c r="AF46" s="3">
        <v>150</v>
      </c>
    </row>
    <row r="47" spans="3:32" x14ac:dyDescent="0.25">
      <c r="C47" s="3">
        <v>44</v>
      </c>
      <c r="D47" s="3" t="s">
        <v>47</v>
      </c>
      <c r="E47" s="3">
        <v>736</v>
      </c>
      <c r="F47" s="3">
        <v>920</v>
      </c>
      <c r="K47" s="5" t="s">
        <v>337</v>
      </c>
      <c r="L47" s="5">
        <v>25</v>
      </c>
      <c r="M47" s="13">
        <v>0.03</v>
      </c>
      <c r="R47" s="3">
        <v>44</v>
      </c>
      <c r="S47" s="18" t="s">
        <v>500</v>
      </c>
      <c r="T47" s="3">
        <v>3680</v>
      </c>
      <c r="V47" s="3" t="s">
        <v>699</v>
      </c>
      <c r="W47" s="14">
        <v>30</v>
      </c>
      <c r="X47" s="12">
        <v>24</v>
      </c>
      <c r="Y47" s="12">
        <v>39.6</v>
      </c>
      <c r="Z47" s="12">
        <f t="shared" si="0"/>
        <v>55</v>
      </c>
      <c r="AB47" s="3" t="s">
        <v>733</v>
      </c>
      <c r="AC47" s="3">
        <v>66</v>
      </c>
      <c r="AE47" s="3" t="s">
        <v>813</v>
      </c>
      <c r="AF47" s="3">
        <v>234</v>
      </c>
    </row>
    <row r="48" spans="3:32" x14ac:dyDescent="0.25">
      <c r="C48" s="3">
        <v>45</v>
      </c>
      <c r="D48" s="3" t="s">
        <v>48</v>
      </c>
      <c r="E48" s="3">
        <v>920</v>
      </c>
      <c r="F48" s="3">
        <v>1150</v>
      </c>
      <c r="K48" s="5" t="s">
        <v>338</v>
      </c>
      <c r="L48" s="5">
        <v>40</v>
      </c>
      <c r="M48" s="13">
        <v>0.04</v>
      </c>
      <c r="R48" s="3">
        <v>45</v>
      </c>
      <c r="S48" s="18" t="s">
        <v>502</v>
      </c>
      <c r="T48" s="3">
        <v>5520</v>
      </c>
      <c r="V48" s="3" t="s">
        <v>277</v>
      </c>
      <c r="W48" s="14">
        <v>30</v>
      </c>
      <c r="X48" s="12">
        <v>24</v>
      </c>
      <c r="Y48" s="12">
        <v>48.24</v>
      </c>
      <c r="Z48" s="12">
        <f t="shared" si="0"/>
        <v>67</v>
      </c>
      <c r="AE48" s="3" t="s">
        <v>814</v>
      </c>
      <c r="AF48" s="3">
        <v>150</v>
      </c>
    </row>
    <row r="49" spans="3:32" x14ac:dyDescent="0.25">
      <c r="C49" s="3">
        <v>46</v>
      </c>
      <c r="D49" s="3" t="s">
        <v>49</v>
      </c>
      <c r="E49" s="3">
        <v>1104</v>
      </c>
      <c r="F49" s="3">
        <v>1380</v>
      </c>
      <c r="K49" s="5" t="s">
        <v>339</v>
      </c>
      <c r="L49" s="5">
        <v>60</v>
      </c>
      <c r="M49" s="13">
        <v>0.06</v>
      </c>
      <c r="R49" s="3">
        <v>46</v>
      </c>
      <c r="S49" s="18" t="s">
        <v>488</v>
      </c>
      <c r="T49" s="3">
        <v>249</v>
      </c>
      <c r="V49" s="3" t="s">
        <v>700</v>
      </c>
      <c r="W49" s="14">
        <v>30</v>
      </c>
      <c r="X49" s="12">
        <v>24</v>
      </c>
      <c r="Y49" s="12">
        <v>56.88</v>
      </c>
      <c r="Z49" s="12">
        <f t="shared" si="0"/>
        <v>79</v>
      </c>
      <c r="AE49" s="3" t="s">
        <v>815</v>
      </c>
      <c r="AF49" s="3">
        <v>300</v>
      </c>
    </row>
    <row r="50" spans="3:32" x14ac:dyDescent="0.25">
      <c r="C50" s="3">
        <v>47</v>
      </c>
      <c r="D50" s="3" t="s">
        <v>50</v>
      </c>
      <c r="E50" s="3">
        <v>1472</v>
      </c>
      <c r="F50" s="3">
        <v>1732</v>
      </c>
      <c r="K50" s="5" t="s">
        <v>340</v>
      </c>
      <c r="L50" s="5">
        <v>100</v>
      </c>
      <c r="M50" s="13">
        <v>0.1</v>
      </c>
      <c r="R50" s="3">
        <v>47</v>
      </c>
      <c r="S50" s="18" t="s">
        <v>480</v>
      </c>
      <c r="T50" s="3">
        <v>186</v>
      </c>
      <c r="V50" s="3" t="s">
        <v>331</v>
      </c>
      <c r="W50" s="14">
        <v>10</v>
      </c>
      <c r="X50" s="12">
        <v>0.5</v>
      </c>
      <c r="Y50" s="12">
        <v>3.2</v>
      </c>
      <c r="Z50" s="12">
        <f t="shared" si="0"/>
        <v>640</v>
      </c>
      <c r="AE50" s="3" t="s">
        <v>816</v>
      </c>
      <c r="AF50" s="3">
        <v>20</v>
      </c>
    </row>
    <row r="51" spans="3:32" x14ac:dyDescent="0.25">
      <c r="C51" s="3">
        <v>48</v>
      </c>
      <c r="D51" s="3" t="s">
        <v>51</v>
      </c>
      <c r="E51" s="3">
        <v>2208</v>
      </c>
      <c r="F51" s="3">
        <v>2598</v>
      </c>
      <c r="K51" s="5" t="s">
        <v>341</v>
      </c>
      <c r="L51" s="5">
        <v>150</v>
      </c>
      <c r="M51" s="13">
        <v>0.15</v>
      </c>
      <c r="R51" s="3">
        <v>48</v>
      </c>
      <c r="S51" s="18" t="s">
        <v>494</v>
      </c>
      <c r="T51" s="3">
        <v>1492</v>
      </c>
      <c r="V51" s="3" t="s">
        <v>701</v>
      </c>
      <c r="W51" s="14">
        <v>8</v>
      </c>
      <c r="X51" s="12">
        <v>2</v>
      </c>
      <c r="Y51" s="12">
        <v>5.6</v>
      </c>
      <c r="Z51" s="12">
        <f t="shared" si="0"/>
        <v>350</v>
      </c>
      <c r="AE51" s="3" t="s">
        <v>817</v>
      </c>
      <c r="AF51" s="3">
        <v>1100</v>
      </c>
    </row>
    <row r="52" spans="3:32" x14ac:dyDescent="0.25">
      <c r="C52" s="3">
        <v>49</v>
      </c>
      <c r="D52" s="3" t="s">
        <v>52</v>
      </c>
      <c r="E52" s="3">
        <v>736</v>
      </c>
      <c r="F52" s="3">
        <v>866</v>
      </c>
      <c r="K52" s="5" t="s">
        <v>342</v>
      </c>
      <c r="L52" s="5">
        <v>200</v>
      </c>
      <c r="M52" s="13">
        <v>0.2</v>
      </c>
      <c r="R52" s="3">
        <v>49</v>
      </c>
      <c r="S52" s="18" t="s">
        <v>409</v>
      </c>
      <c r="T52" s="3">
        <v>373</v>
      </c>
      <c r="V52" s="3" t="s">
        <v>702</v>
      </c>
      <c r="W52" s="14">
        <v>30</v>
      </c>
      <c r="X52" s="12">
        <v>1</v>
      </c>
      <c r="Y52" s="12">
        <v>0.45</v>
      </c>
      <c r="Z52" s="12">
        <f t="shared" si="0"/>
        <v>15</v>
      </c>
      <c r="AE52" s="3" t="s">
        <v>818</v>
      </c>
      <c r="AF52" s="3">
        <v>1051</v>
      </c>
    </row>
    <row r="53" spans="3:32" x14ac:dyDescent="0.25">
      <c r="C53" s="3">
        <v>50</v>
      </c>
      <c r="D53" s="3" t="s">
        <v>53</v>
      </c>
      <c r="E53" s="3">
        <v>300</v>
      </c>
      <c r="F53" s="3">
        <v>353</v>
      </c>
      <c r="K53" s="5" t="s">
        <v>343</v>
      </c>
      <c r="L53" s="5">
        <v>250</v>
      </c>
      <c r="M53" s="13">
        <v>0.25</v>
      </c>
      <c r="R53" s="3">
        <v>50</v>
      </c>
      <c r="S53" s="18" t="s">
        <v>411</v>
      </c>
      <c r="T53" s="3">
        <v>2238</v>
      </c>
      <c r="V53" s="3" t="s">
        <v>703</v>
      </c>
      <c r="W53" s="14">
        <v>30</v>
      </c>
      <c r="X53" s="12">
        <v>5</v>
      </c>
      <c r="Y53" s="12">
        <v>1.65</v>
      </c>
      <c r="Z53" s="12">
        <f t="shared" si="0"/>
        <v>11</v>
      </c>
      <c r="AE53" s="3" t="s">
        <v>819</v>
      </c>
      <c r="AF53" s="3">
        <v>300</v>
      </c>
    </row>
    <row r="54" spans="3:32" x14ac:dyDescent="0.25">
      <c r="C54" s="3">
        <v>51</v>
      </c>
      <c r="D54" s="3" t="s">
        <v>54</v>
      </c>
      <c r="E54" s="3">
        <v>184</v>
      </c>
      <c r="F54" s="3">
        <v>216</v>
      </c>
      <c r="K54" s="5" t="s">
        <v>344</v>
      </c>
      <c r="L54" s="5">
        <v>20</v>
      </c>
      <c r="M54" s="13">
        <v>0.02</v>
      </c>
      <c r="R54" s="3">
        <v>51</v>
      </c>
      <c r="S54" s="18" t="s">
        <v>413</v>
      </c>
      <c r="T54" s="3">
        <v>65</v>
      </c>
      <c r="V54" s="3" t="s">
        <v>704</v>
      </c>
      <c r="W54" s="14">
        <v>30</v>
      </c>
      <c r="X54" s="12">
        <v>5</v>
      </c>
      <c r="Y54" s="12">
        <v>2.25</v>
      </c>
      <c r="Z54" s="12">
        <f t="shared" si="0"/>
        <v>15</v>
      </c>
      <c r="AE54" s="3" t="s">
        <v>820</v>
      </c>
      <c r="AF54" s="3">
        <v>542</v>
      </c>
    </row>
    <row r="55" spans="3:32" x14ac:dyDescent="0.25">
      <c r="C55" s="3">
        <v>52</v>
      </c>
      <c r="D55" s="3" t="s">
        <v>55</v>
      </c>
      <c r="E55" s="3">
        <v>500</v>
      </c>
      <c r="F55" s="3">
        <v>500</v>
      </c>
      <c r="K55" s="5" t="s">
        <v>345</v>
      </c>
      <c r="L55" s="5">
        <v>40</v>
      </c>
      <c r="M55" s="13">
        <v>0.04</v>
      </c>
      <c r="R55" s="3">
        <v>52</v>
      </c>
      <c r="S55" s="18" t="s">
        <v>415</v>
      </c>
      <c r="T55" s="3">
        <v>740</v>
      </c>
      <c r="V55" s="3" t="s">
        <v>705</v>
      </c>
      <c r="W55" s="14">
        <v>30</v>
      </c>
      <c r="X55" s="12">
        <v>5</v>
      </c>
      <c r="Y55" s="12">
        <v>3.45</v>
      </c>
      <c r="Z55" s="12">
        <f t="shared" si="0"/>
        <v>23</v>
      </c>
      <c r="AE55" s="3" t="s">
        <v>821</v>
      </c>
      <c r="AF55" s="3">
        <v>36</v>
      </c>
    </row>
    <row r="56" spans="3:32" x14ac:dyDescent="0.25">
      <c r="C56" s="3">
        <v>53</v>
      </c>
      <c r="D56" s="3" t="s">
        <v>55</v>
      </c>
      <c r="E56" s="3">
        <v>750</v>
      </c>
      <c r="F56" s="3">
        <v>750</v>
      </c>
      <c r="K56" s="5" t="s">
        <v>346</v>
      </c>
      <c r="L56" s="5">
        <v>1500</v>
      </c>
      <c r="M56" s="13">
        <v>1.5</v>
      </c>
      <c r="R56" s="3">
        <v>53</v>
      </c>
      <c r="S56" s="18" t="s">
        <v>417</v>
      </c>
      <c r="T56" s="3">
        <v>190</v>
      </c>
      <c r="V56" s="3" t="s">
        <v>706</v>
      </c>
      <c r="W56" s="14">
        <v>30</v>
      </c>
      <c r="X56" s="12">
        <v>5</v>
      </c>
      <c r="Y56" s="12">
        <v>6</v>
      </c>
      <c r="Z56" s="12">
        <f t="shared" si="0"/>
        <v>40</v>
      </c>
      <c r="AE56" s="3" t="s">
        <v>822</v>
      </c>
      <c r="AF56" s="3">
        <v>4500</v>
      </c>
    </row>
    <row r="57" spans="3:32" x14ac:dyDescent="0.25">
      <c r="C57" s="3">
        <v>54</v>
      </c>
      <c r="D57" s="3" t="s">
        <v>56</v>
      </c>
      <c r="E57" s="3">
        <v>350</v>
      </c>
      <c r="F57" s="3">
        <v>350</v>
      </c>
      <c r="K57" s="5" t="s">
        <v>347</v>
      </c>
      <c r="L57" s="5">
        <v>1000</v>
      </c>
      <c r="M57" s="13">
        <v>1</v>
      </c>
      <c r="R57" s="3">
        <v>54</v>
      </c>
      <c r="S57" s="18" t="s">
        <v>423</v>
      </c>
      <c r="T57" s="3">
        <v>500</v>
      </c>
      <c r="V57" s="3" t="s">
        <v>707</v>
      </c>
      <c r="W57" s="14">
        <v>30</v>
      </c>
      <c r="X57" s="12">
        <v>5</v>
      </c>
      <c r="Y57" s="12">
        <v>9</v>
      </c>
      <c r="Z57" s="12">
        <f t="shared" si="0"/>
        <v>60</v>
      </c>
      <c r="AE57" s="3" t="s">
        <v>823</v>
      </c>
      <c r="AF57" s="3">
        <v>350</v>
      </c>
    </row>
    <row r="58" spans="3:32" x14ac:dyDescent="0.25">
      <c r="C58" s="3">
        <v>55</v>
      </c>
      <c r="D58" s="3" t="s">
        <v>57</v>
      </c>
      <c r="E58" s="3">
        <v>22080</v>
      </c>
      <c r="F58" s="3">
        <v>24533</v>
      </c>
      <c r="K58" s="5" t="s">
        <v>348</v>
      </c>
      <c r="L58" s="5">
        <v>3500</v>
      </c>
      <c r="M58" s="13">
        <v>3.5</v>
      </c>
      <c r="R58" s="3">
        <v>55</v>
      </c>
      <c r="S58" s="18" t="s">
        <v>421</v>
      </c>
      <c r="T58" s="3">
        <v>750</v>
      </c>
      <c r="V58" s="3" t="s">
        <v>708</v>
      </c>
      <c r="W58" s="14">
        <v>30</v>
      </c>
      <c r="X58" s="12">
        <v>5</v>
      </c>
      <c r="Y58" s="12">
        <v>15</v>
      </c>
      <c r="Z58" s="12">
        <f t="shared" si="0"/>
        <v>100</v>
      </c>
      <c r="AE58" s="3" t="s">
        <v>824</v>
      </c>
      <c r="AF58" s="3">
        <v>725</v>
      </c>
    </row>
    <row r="59" spans="3:32" x14ac:dyDescent="0.25">
      <c r="C59" s="3">
        <v>56</v>
      </c>
      <c r="D59" s="3" t="s">
        <v>58</v>
      </c>
      <c r="E59" s="3">
        <v>660</v>
      </c>
      <c r="F59" s="3">
        <v>733</v>
      </c>
      <c r="K59" s="5" t="s">
        <v>349</v>
      </c>
      <c r="L59" s="5">
        <v>100</v>
      </c>
      <c r="M59" s="13">
        <v>0.1</v>
      </c>
      <c r="R59" s="3">
        <v>56</v>
      </c>
      <c r="S59" s="18" t="s">
        <v>419</v>
      </c>
      <c r="T59" s="3">
        <v>1200</v>
      </c>
      <c r="V59" s="3" t="s">
        <v>278</v>
      </c>
      <c r="W59" s="14">
        <v>30</v>
      </c>
      <c r="X59" s="12">
        <f>40/60</f>
        <v>0.66666666666666663</v>
      </c>
      <c r="Y59" s="12">
        <v>30.86</v>
      </c>
      <c r="Z59" s="12">
        <f t="shared" si="0"/>
        <v>1543</v>
      </c>
    </row>
    <row r="60" spans="3:32" x14ac:dyDescent="0.25">
      <c r="C60" s="3">
        <v>57</v>
      </c>
      <c r="D60" s="3" t="s">
        <v>59</v>
      </c>
      <c r="E60" s="3">
        <v>1817</v>
      </c>
      <c r="F60" s="3">
        <v>2019</v>
      </c>
      <c r="K60" s="5" t="s">
        <v>350</v>
      </c>
      <c r="L60" s="5">
        <v>1200</v>
      </c>
      <c r="M60" s="13">
        <v>1.2</v>
      </c>
      <c r="R60" s="3">
        <v>57</v>
      </c>
      <c r="S60" s="18" t="s">
        <v>445</v>
      </c>
      <c r="T60" s="3">
        <v>5</v>
      </c>
      <c r="V60" s="3" t="s">
        <v>279</v>
      </c>
      <c r="W60" s="14">
        <v>12</v>
      </c>
      <c r="X60" s="12">
        <v>1</v>
      </c>
      <c r="Y60" s="12">
        <v>1.76</v>
      </c>
      <c r="Z60" s="12">
        <f t="shared" si="0"/>
        <v>146.66666666666666</v>
      </c>
    </row>
    <row r="61" spans="3:32" x14ac:dyDescent="0.25">
      <c r="C61" s="3">
        <v>58</v>
      </c>
      <c r="D61" s="3" t="s">
        <v>60</v>
      </c>
      <c r="E61" s="3">
        <v>30</v>
      </c>
      <c r="F61" s="3">
        <v>33</v>
      </c>
      <c r="K61" s="5" t="s">
        <v>351</v>
      </c>
      <c r="L61" s="5">
        <v>1500</v>
      </c>
      <c r="M61" s="13">
        <v>1.5</v>
      </c>
      <c r="R61" s="3">
        <v>58</v>
      </c>
      <c r="S61" s="18" t="s">
        <v>447</v>
      </c>
      <c r="T61" s="3">
        <v>170</v>
      </c>
      <c r="V61" s="3" t="s">
        <v>280</v>
      </c>
      <c r="W61" s="14">
        <v>15</v>
      </c>
      <c r="X61" s="12">
        <f>15/60</f>
        <v>0.25</v>
      </c>
      <c r="Y61" s="12">
        <v>0.8</v>
      </c>
      <c r="Z61" s="12">
        <f t="shared" si="0"/>
        <v>213.33333333333334</v>
      </c>
    </row>
    <row r="62" spans="3:32" x14ac:dyDescent="0.25">
      <c r="C62" s="3">
        <v>59</v>
      </c>
      <c r="D62" s="3" t="s">
        <v>61</v>
      </c>
      <c r="E62" s="3">
        <v>4500</v>
      </c>
      <c r="F62" s="3">
        <v>4500</v>
      </c>
      <c r="K62" s="5" t="s">
        <v>352</v>
      </c>
      <c r="L62" s="5">
        <v>2000</v>
      </c>
      <c r="M62" s="13">
        <v>2</v>
      </c>
      <c r="R62" s="3">
        <v>59</v>
      </c>
      <c r="S62" s="18" t="s">
        <v>449</v>
      </c>
      <c r="T62" s="3">
        <v>5060</v>
      </c>
      <c r="V62" s="3" t="s">
        <v>709</v>
      </c>
      <c r="W62" s="14">
        <v>10</v>
      </c>
      <c r="X62" s="12">
        <v>3</v>
      </c>
      <c r="Y62" s="12">
        <v>3</v>
      </c>
      <c r="Z62" s="12">
        <f t="shared" si="0"/>
        <v>100</v>
      </c>
    </row>
    <row r="63" spans="3:32" x14ac:dyDescent="0.25">
      <c r="C63" s="3">
        <v>60</v>
      </c>
      <c r="D63" s="3" t="s">
        <v>62</v>
      </c>
      <c r="E63" s="3">
        <v>6500</v>
      </c>
      <c r="F63" s="3">
        <v>6500</v>
      </c>
      <c r="K63" s="5" t="s">
        <v>353</v>
      </c>
      <c r="L63" s="5">
        <v>1500</v>
      </c>
      <c r="M63" s="13">
        <v>1.5</v>
      </c>
      <c r="R63" s="3">
        <v>60</v>
      </c>
      <c r="S63" s="18" t="s">
        <v>451</v>
      </c>
      <c r="T63" s="3">
        <v>1200</v>
      </c>
      <c r="V63" s="3" t="s">
        <v>710</v>
      </c>
      <c r="W63" s="14">
        <v>30</v>
      </c>
      <c r="X63" s="12">
        <v>8</v>
      </c>
      <c r="Y63" s="12">
        <v>1.92</v>
      </c>
      <c r="Z63" s="12">
        <f t="shared" si="0"/>
        <v>8</v>
      </c>
    </row>
    <row r="64" spans="3:32" x14ac:dyDescent="0.25">
      <c r="C64" s="3">
        <v>61</v>
      </c>
      <c r="D64" s="3" t="s">
        <v>63</v>
      </c>
      <c r="E64" s="3">
        <v>2210</v>
      </c>
      <c r="F64" s="3">
        <v>2456</v>
      </c>
      <c r="K64" s="5" t="s">
        <v>354</v>
      </c>
      <c r="L64" s="5">
        <v>250</v>
      </c>
      <c r="M64" s="13">
        <v>0.25</v>
      </c>
      <c r="R64" s="3">
        <v>61</v>
      </c>
      <c r="S64" s="18" t="s">
        <v>453</v>
      </c>
      <c r="T64" s="3">
        <v>1700</v>
      </c>
      <c r="V64" s="3" t="s">
        <v>711</v>
      </c>
      <c r="W64" s="14">
        <v>30</v>
      </c>
      <c r="X64" s="12">
        <v>8</v>
      </c>
      <c r="Y64" s="12">
        <v>13.2</v>
      </c>
      <c r="Z64" s="12">
        <f t="shared" si="0"/>
        <v>55</v>
      </c>
    </row>
    <row r="65" spans="3:26" x14ac:dyDescent="0.25">
      <c r="C65" s="3">
        <v>62</v>
      </c>
      <c r="D65" s="3" t="s">
        <v>64</v>
      </c>
      <c r="E65" s="3">
        <v>30</v>
      </c>
      <c r="F65" s="3">
        <v>33</v>
      </c>
      <c r="K65" s="5" t="s">
        <v>355</v>
      </c>
      <c r="L65" s="5">
        <v>1000</v>
      </c>
      <c r="M65" s="13">
        <v>1</v>
      </c>
      <c r="R65" s="3">
        <v>62</v>
      </c>
      <c r="S65" s="18" t="s">
        <v>425</v>
      </c>
      <c r="T65" s="3">
        <v>30</v>
      </c>
      <c r="V65" s="3" t="s">
        <v>712</v>
      </c>
      <c r="W65" s="14">
        <v>30</v>
      </c>
      <c r="X65" s="12">
        <v>8</v>
      </c>
      <c r="Y65" s="12">
        <v>8.16</v>
      </c>
      <c r="Z65" s="12">
        <f t="shared" si="0"/>
        <v>34</v>
      </c>
    </row>
    <row r="66" spans="3:26" x14ac:dyDescent="0.25">
      <c r="C66" s="3">
        <v>63</v>
      </c>
      <c r="D66" s="3" t="s">
        <v>65</v>
      </c>
      <c r="E66" s="3">
        <v>368</v>
      </c>
      <c r="F66" s="3">
        <v>409</v>
      </c>
      <c r="K66" s="5" t="s">
        <v>356</v>
      </c>
      <c r="L66" s="5">
        <v>1200</v>
      </c>
      <c r="M66" s="13">
        <v>1.2</v>
      </c>
      <c r="R66" s="3">
        <v>63</v>
      </c>
      <c r="S66" s="18" t="s">
        <v>427</v>
      </c>
      <c r="T66" s="3">
        <v>2500</v>
      </c>
      <c r="V66" s="3" t="s">
        <v>713</v>
      </c>
      <c r="W66" s="14">
        <v>20</v>
      </c>
      <c r="X66" s="12">
        <v>1</v>
      </c>
      <c r="Y66" s="12">
        <v>8.56</v>
      </c>
      <c r="Z66" s="12">
        <f t="shared" si="0"/>
        <v>428</v>
      </c>
    </row>
    <row r="67" spans="3:26" x14ac:dyDescent="0.25">
      <c r="C67" s="3">
        <v>64</v>
      </c>
      <c r="D67" s="3" t="s">
        <v>66</v>
      </c>
      <c r="E67" s="3">
        <v>300</v>
      </c>
      <c r="F67" s="3">
        <v>333</v>
      </c>
      <c r="K67" s="5" t="s">
        <v>357</v>
      </c>
      <c r="L67" s="5">
        <v>1090</v>
      </c>
      <c r="M67" s="13">
        <v>1.0900000000000001</v>
      </c>
      <c r="R67" s="3">
        <v>64</v>
      </c>
      <c r="S67" s="18" t="s">
        <v>429</v>
      </c>
      <c r="T67" s="3">
        <v>4400</v>
      </c>
      <c r="V67" s="3" t="s">
        <v>714</v>
      </c>
      <c r="W67" s="14">
        <v>16</v>
      </c>
      <c r="X67" s="12">
        <v>2.5</v>
      </c>
      <c r="Y67" s="12">
        <v>1.68</v>
      </c>
      <c r="Z67" s="12">
        <f t="shared" si="0"/>
        <v>42</v>
      </c>
    </row>
    <row r="68" spans="3:26" x14ac:dyDescent="0.25">
      <c r="C68" s="3">
        <v>65</v>
      </c>
      <c r="D68" s="3" t="s">
        <v>67</v>
      </c>
      <c r="E68" s="3">
        <v>100</v>
      </c>
      <c r="F68" s="3">
        <v>111</v>
      </c>
      <c r="K68" s="5" t="s">
        <v>358</v>
      </c>
      <c r="L68" s="5">
        <v>12100</v>
      </c>
      <c r="M68" s="13">
        <v>12.1</v>
      </c>
      <c r="R68" s="3">
        <v>65</v>
      </c>
      <c r="S68" s="18" t="s">
        <v>431</v>
      </c>
      <c r="T68" s="3">
        <v>6500</v>
      </c>
      <c r="V68" s="3" t="s">
        <v>715</v>
      </c>
      <c r="W68" s="14">
        <v>30</v>
      </c>
      <c r="X68" s="12">
        <v>8</v>
      </c>
      <c r="Y68" s="12">
        <v>4.8</v>
      </c>
      <c r="Z68" s="12">
        <f t="shared" si="0"/>
        <v>20</v>
      </c>
    </row>
    <row r="69" spans="3:26" x14ac:dyDescent="0.25">
      <c r="C69" s="3">
        <v>66</v>
      </c>
      <c r="D69" s="3" t="s">
        <v>68</v>
      </c>
      <c r="E69" s="3">
        <v>1600</v>
      </c>
      <c r="F69" s="3">
        <v>1778</v>
      </c>
      <c r="K69" s="5" t="s">
        <v>359</v>
      </c>
      <c r="L69" s="5">
        <v>150</v>
      </c>
      <c r="M69" s="13">
        <v>0.15</v>
      </c>
      <c r="R69" s="3">
        <v>66</v>
      </c>
      <c r="S69" s="18" t="s">
        <v>433</v>
      </c>
      <c r="T69" s="3">
        <v>2200</v>
      </c>
      <c r="V69" s="3" t="s">
        <v>356</v>
      </c>
      <c r="W69" s="14">
        <v>20</v>
      </c>
      <c r="X69" s="12">
        <v>1</v>
      </c>
      <c r="Y69" s="12">
        <v>22</v>
      </c>
      <c r="Z69" s="12">
        <f t="shared" si="0"/>
        <v>1100</v>
      </c>
    </row>
    <row r="70" spans="3:26" x14ac:dyDescent="0.25">
      <c r="C70" s="3">
        <v>67</v>
      </c>
      <c r="D70" s="3" t="s">
        <v>69</v>
      </c>
      <c r="E70" s="3">
        <v>30</v>
      </c>
      <c r="F70" s="3">
        <v>33</v>
      </c>
      <c r="K70" s="5" t="s">
        <v>360</v>
      </c>
      <c r="L70" s="5">
        <v>640</v>
      </c>
      <c r="M70" s="13">
        <v>0.64</v>
      </c>
      <c r="R70" s="3">
        <v>67</v>
      </c>
      <c r="S70" s="18" t="s">
        <v>435</v>
      </c>
      <c r="T70" s="3">
        <v>30</v>
      </c>
      <c r="V70" s="3" t="s">
        <v>716</v>
      </c>
      <c r="W70" s="14">
        <v>20</v>
      </c>
      <c r="X70" s="12">
        <v>0.5</v>
      </c>
      <c r="Y70" s="12">
        <v>0.33</v>
      </c>
      <c r="Z70" s="12">
        <f t="shared" ref="Z70:Z91" si="3">((1000*Y70)/(W70*X70))</f>
        <v>33</v>
      </c>
    </row>
    <row r="71" spans="3:26" x14ac:dyDescent="0.25">
      <c r="C71" s="3">
        <v>68</v>
      </c>
      <c r="D71" s="3" t="s">
        <v>70</v>
      </c>
      <c r="E71" s="3">
        <v>891</v>
      </c>
      <c r="F71" s="3">
        <v>990</v>
      </c>
      <c r="K71" s="5" t="s">
        <v>361</v>
      </c>
      <c r="L71" s="5">
        <v>12000</v>
      </c>
      <c r="M71" s="13">
        <v>12</v>
      </c>
      <c r="R71" s="3">
        <v>68</v>
      </c>
      <c r="S71" s="18" t="s">
        <v>437</v>
      </c>
      <c r="T71" s="3">
        <v>370</v>
      </c>
      <c r="V71" s="3" t="s">
        <v>717</v>
      </c>
      <c r="W71" s="14">
        <v>20</v>
      </c>
      <c r="X71" s="12">
        <v>1</v>
      </c>
      <c r="Y71" s="12">
        <v>4.78</v>
      </c>
      <c r="Z71" s="12">
        <f t="shared" si="3"/>
        <v>239</v>
      </c>
    </row>
    <row r="72" spans="3:26" x14ac:dyDescent="0.25">
      <c r="C72" s="3">
        <v>69</v>
      </c>
      <c r="D72" s="3" t="s">
        <v>71</v>
      </c>
      <c r="E72" s="3">
        <v>1000</v>
      </c>
      <c r="F72" s="3">
        <v>1111</v>
      </c>
      <c r="K72" s="5" t="s">
        <v>362</v>
      </c>
      <c r="L72" s="5">
        <v>4500</v>
      </c>
      <c r="M72" s="13">
        <v>4.5</v>
      </c>
      <c r="R72" s="3">
        <v>69</v>
      </c>
      <c r="S72" s="18" t="s">
        <v>439</v>
      </c>
      <c r="T72" s="3">
        <v>250</v>
      </c>
      <c r="V72" s="3" t="s">
        <v>718</v>
      </c>
      <c r="W72" s="14">
        <v>30</v>
      </c>
      <c r="X72" s="12">
        <v>10</v>
      </c>
      <c r="Y72" s="12">
        <v>1.5</v>
      </c>
      <c r="Z72" s="12">
        <f t="shared" si="3"/>
        <v>5</v>
      </c>
    </row>
    <row r="73" spans="3:26" x14ac:dyDescent="0.25">
      <c r="C73" s="3">
        <v>70</v>
      </c>
      <c r="D73" s="3" t="s">
        <v>72</v>
      </c>
      <c r="E73" s="3">
        <v>368</v>
      </c>
      <c r="F73" s="3">
        <v>409</v>
      </c>
      <c r="K73" s="5" t="s">
        <v>363</v>
      </c>
      <c r="L73" s="5">
        <v>50</v>
      </c>
      <c r="M73" s="13">
        <v>0.05</v>
      </c>
      <c r="R73" s="3">
        <v>70</v>
      </c>
      <c r="S73" s="18" t="s">
        <v>441</v>
      </c>
      <c r="T73" s="3">
        <v>500</v>
      </c>
      <c r="V73" s="3" t="s">
        <v>719</v>
      </c>
      <c r="W73" s="14">
        <v>30</v>
      </c>
      <c r="X73" s="12">
        <v>24</v>
      </c>
      <c r="Y73" s="12">
        <v>3.6</v>
      </c>
      <c r="Z73" s="12">
        <f t="shared" si="3"/>
        <v>5</v>
      </c>
    </row>
    <row r="74" spans="3:26" x14ac:dyDescent="0.25">
      <c r="C74" s="3">
        <v>71</v>
      </c>
      <c r="D74" s="3" t="s">
        <v>73</v>
      </c>
      <c r="E74" s="3">
        <v>30</v>
      </c>
      <c r="F74" s="3">
        <v>33</v>
      </c>
      <c r="K74" s="5" t="s">
        <v>364</v>
      </c>
      <c r="L74" s="5">
        <v>1250</v>
      </c>
      <c r="M74" s="13">
        <v>1.25</v>
      </c>
      <c r="R74" s="3">
        <v>71</v>
      </c>
      <c r="S74" s="18" t="s">
        <v>443</v>
      </c>
      <c r="T74" s="3">
        <v>100</v>
      </c>
      <c r="V74" s="3" t="s">
        <v>720</v>
      </c>
      <c r="W74" s="14">
        <v>30</v>
      </c>
      <c r="X74" s="12">
        <v>8</v>
      </c>
      <c r="Y74" s="12">
        <v>1.44</v>
      </c>
      <c r="Z74" s="12">
        <f t="shared" si="3"/>
        <v>6</v>
      </c>
    </row>
    <row r="75" spans="3:26" x14ac:dyDescent="0.25">
      <c r="C75" s="3">
        <v>72</v>
      </c>
      <c r="D75" s="3" t="s">
        <v>74</v>
      </c>
      <c r="E75" s="3">
        <v>10304</v>
      </c>
      <c r="F75" s="3">
        <v>11449</v>
      </c>
      <c r="K75" s="5" t="s">
        <v>365</v>
      </c>
      <c r="L75" s="5">
        <v>700</v>
      </c>
      <c r="M75" s="13">
        <v>0.7</v>
      </c>
      <c r="R75" s="3">
        <v>72</v>
      </c>
      <c r="S75" s="18" t="s">
        <v>455</v>
      </c>
      <c r="T75" s="3">
        <v>1600</v>
      </c>
      <c r="V75" s="3" t="s">
        <v>360</v>
      </c>
      <c r="W75" s="14">
        <v>30</v>
      </c>
      <c r="X75" s="12">
        <f>10/60</f>
        <v>0.16666666666666666</v>
      </c>
      <c r="Y75" s="12">
        <v>3.35</v>
      </c>
      <c r="Z75" s="12">
        <f t="shared" si="3"/>
        <v>670</v>
      </c>
    </row>
    <row r="76" spans="3:26" x14ac:dyDescent="0.25">
      <c r="C76" s="3">
        <v>73</v>
      </c>
      <c r="D76" s="3" t="s">
        <v>75</v>
      </c>
      <c r="E76" s="3">
        <v>400</v>
      </c>
      <c r="F76" s="3">
        <v>444</v>
      </c>
      <c r="K76" s="5" t="s">
        <v>366</v>
      </c>
      <c r="L76" s="5">
        <v>5000</v>
      </c>
      <c r="M76" s="13">
        <v>5</v>
      </c>
      <c r="R76" s="3">
        <v>73</v>
      </c>
      <c r="S76" s="18" t="s">
        <v>457</v>
      </c>
      <c r="T76" s="3">
        <v>30</v>
      </c>
      <c r="V76" s="3" t="s">
        <v>363</v>
      </c>
      <c r="W76" s="14">
        <v>30</v>
      </c>
      <c r="X76" s="12">
        <v>1</v>
      </c>
      <c r="Y76" s="12">
        <v>0.27</v>
      </c>
      <c r="Z76" s="12">
        <f t="shared" si="3"/>
        <v>9</v>
      </c>
    </row>
    <row r="77" spans="3:26" x14ac:dyDescent="0.25">
      <c r="C77" s="3">
        <v>74</v>
      </c>
      <c r="D77" s="3" t="s">
        <v>76</v>
      </c>
      <c r="E77" s="3">
        <v>30</v>
      </c>
      <c r="F77" s="3">
        <v>33</v>
      </c>
      <c r="K77" s="5" t="s">
        <v>367</v>
      </c>
      <c r="L77" s="5">
        <v>1100</v>
      </c>
      <c r="M77" s="13">
        <v>1.1000000000000001</v>
      </c>
      <c r="R77" s="3">
        <v>74</v>
      </c>
      <c r="S77" s="18" t="s">
        <v>459</v>
      </c>
      <c r="T77" s="3">
        <v>250</v>
      </c>
      <c r="V77" s="3" t="s">
        <v>721</v>
      </c>
      <c r="W77" s="14">
        <v>30</v>
      </c>
      <c r="X77" s="12">
        <f>10/60</f>
        <v>0.16666666666666666</v>
      </c>
      <c r="Y77" s="12">
        <v>5.21</v>
      </c>
      <c r="Z77" s="12">
        <f t="shared" si="3"/>
        <v>1042</v>
      </c>
    </row>
    <row r="78" spans="3:26" x14ac:dyDescent="0.25">
      <c r="C78" s="3">
        <v>75</v>
      </c>
      <c r="D78" s="3" t="s">
        <v>77</v>
      </c>
      <c r="E78" s="3">
        <v>2208</v>
      </c>
      <c r="F78" s="3">
        <v>2453</v>
      </c>
      <c r="K78" s="5" t="s">
        <v>368</v>
      </c>
      <c r="L78" s="5">
        <v>200</v>
      </c>
      <c r="M78" s="13">
        <v>0.2</v>
      </c>
      <c r="R78" s="3">
        <v>75</v>
      </c>
      <c r="S78" s="18" t="s">
        <v>461</v>
      </c>
      <c r="T78" s="3">
        <v>50</v>
      </c>
      <c r="V78" s="3" t="s">
        <v>400</v>
      </c>
      <c r="W78" s="14">
        <v>8</v>
      </c>
      <c r="X78" s="12">
        <v>1</v>
      </c>
      <c r="Y78" s="12">
        <v>14.92</v>
      </c>
      <c r="Z78" s="12">
        <f t="shared" si="3"/>
        <v>1865</v>
      </c>
    </row>
    <row r="79" spans="3:26" x14ac:dyDescent="0.25">
      <c r="C79" s="3">
        <v>76</v>
      </c>
      <c r="D79" s="3" t="s">
        <v>78</v>
      </c>
      <c r="E79" s="3">
        <v>2208</v>
      </c>
      <c r="F79" s="3">
        <v>2453</v>
      </c>
      <c r="K79" s="5" t="s">
        <v>369</v>
      </c>
      <c r="L79" s="5">
        <v>90</v>
      </c>
      <c r="M79" s="13">
        <v>0.09</v>
      </c>
      <c r="R79" s="3">
        <v>76</v>
      </c>
      <c r="S79" s="18" t="s">
        <v>463</v>
      </c>
      <c r="T79" s="3">
        <v>10300</v>
      </c>
      <c r="V79" s="3" t="s">
        <v>722</v>
      </c>
      <c r="W79" s="14">
        <v>12</v>
      </c>
      <c r="X79" s="12">
        <v>1</v>
      </c>
      <c r="Y79" s="12">
        <v>0.84</v>
      </c>
      <c r="Z79" s="12">
        <f t="shared" si="3"/>
        <v>70</v>
      </c>
    </row>
    <row r="80" spans="3:26" x14ac:dyDescent="0.25">
      <c r="C80" s="3">
        <v>77</v>
      </c>
      <c r="D80" s="3" t="s">
        <v>79</v>
      </c>
      <c r="E80" s="3">
        <v>50</v>
      </c>
      <c r="F80" s="3">
        <v>56</v>
      </c>
      <c r="K80" s="5" t="s">
        <v>282</v>
      </c>
      <c r="L80" s="5">
        <v>2000</v>
      </c>
      <c r="M80" s="13">
        <v>2</v>
      </c>
      <c r="R80" s="3">
        <v>77</v>
      </c>
      <c r="S80" s="18" t="s">
        <v>465</v>
      </c>
      <c r="T80" s="3">
        <v>1472</v>
      </c>
      <c r="V80" s="3" t="s">
        <v>723</v>
      </c>
      <c r="W80" s="14">
        <v>30</v>
      </c>
      <c r="X80" s="12">
        <v>24</v>
      </c>
      <c r="Y80" s="12">
        <v>2.16</v>
      </c>
      <c r="Z80" s="12">
        <f t="shared" si="3"/>
        <v>3</v>
      </c>
    </row>
    <row r="81" spans="3:26" x14ac:dyDescent="0.25">
      <c r="C81" s="3">
        <v>78</v>
      </c>
      <c r="D81" s="3" t="s">
        <v>80</v>
      </c>
      <c r="E81" s="3">
        <v>920</v>
      </c>
      <c r="F81" s="3">
        <v>1022</v>
      </c>
      <c r="K81" s="5" t="s">
        <v>370</v>
      </c>
      <c r="L81" s="5">
        <v>300</v>
      </c>
      <c r="M81" s="13">
        <v>0.3</v>
      </c>
      <c r="R81" s="3">
        <v>78</v>
      </c>
      <c r="S81" s="18" t="s">
        <v>467</v>
      </c>
      <c r="T81" s="3">
        <v>2208</v>
      </c>
      <c r="V81" s="3" t="s">
        <v>724</v>
      </c>
      <c r="W81" s="14">
        <v>30</v>
      </c>
      <c r="X81" s="12">
        <v>0.5</v>
      </c>
      <c r="Y81" s="12">
        <v>48.75</v>
      </c>
      <c r="Z81" s="12">
        <f t="shared" si="3"/>
        <v>3250</v>
      </c>
    </row>
    <row r="82" spans="3:26" x14ac:dyDescent="0.25">
      <c r="C82" s="3">
        <v>79</v>
      </c>
      <c r="D82" s="3" t="s">
        <v>81</v>
      </c>
      <c r="E82" s="3">
        <v>1472</v>
      </c>
      <c r="F82" s="3">
        <v>1636</v>
      </c>
      <c r="K82" s="5" t="s">
        <v>371</v>
      </c>
      <c r="L82" s="5">
        <v>250</v>
      </c>
      <c r="M82" s="13">
        <v>0.25</v>
      </c>
      <c r="R82" s="3">
        <v>79</v>
      </c>
      <c r="S82" s="18" t="s">
        <v>469</v>
      </c>
      <c r="T82" s="3">
        <v>400</v>
      </c>
      <c r="V82" s="3" t="s">
        <v>283</v>
      </c>
      <c r="W82" s="14">
        <v>30</v>
      </c>
      <c r="X82" s="12">
        <f>10/60</f>
        <v>0.16666666666666666</v>
      </c>
      <c r="Y82" s="12">
        <v>4</v>
      </c>
      <c r="Z82" s="12">
        <f t="shared" si="3"/>
        <v>800</v>
      </c>
    </row>
    <row r="83" spans="3:26" x14ac:dyDescent="0.25">
      <c r="C83" s="3">
        <v>80</v>
      </c>
      <c r="D83" s="3" t="s">
        <v>82</v>
      </c>
      <c r="E83" s="3">
        <v>50</v>
      </c>
      <c r="F83" s="3">
        <v>56</v>
      </c>
      <c r="K83" s="5" t="s">
        <v>372</v>
      </c>
      <c r="L83" s="5">
        <v>200</v>
      </c>
      <c r="M83" s="13">
        <v>0.2</v>
      </c>
      <c r="R83" s="3">
        <v>80</v>
      </c>
      <c r="S83" s="18" t="s">
        <v>471</v>
      </c>
      <c r="T83" s="3">
        <v>2200</v>
      </c>
      <c r="V83" s="3" t="s">
        <v>725</v>
      </c>
      <c r="W83" s="14">
        <v>30</v>
      </c>
      <c r="X83" s="12">
        <v>5</v>
      </c>
      <c r="Y83" s="12">
        <v>6.3</v>
      </c>
      <c r="Z83" s="12">
        <f t="shared" si="3"/>
        <v>42</v>
      </c>
    </row>
    <row r="84" spans="3:26" x14ac:dyDescent="0.25">
      <c r="C84" s="3">
        <v>81</v>
      </c>
      <c r="D84" s="3" t="s">
        <v>83</v>
      </c>
      <c r="E84" s="3">
        <v>1000</v>
      </c>
      <c r="F84" s="3">
        <v>1000</v>
      </c>
      <c r="K84" s="5" t="s">
        <v>373</v>
      </c>
      <c r="L84" s="5">
        <v>70</v>
      </c>
      <c r="M84" s="13">
        <v>7.0000000000000007E-2</v>
      </c>
      <c r="R84" s="3">
        <v>81</v>
      </c>
      <c r="S84" s="18" t="s">
        <v>473</v>
      </c>
      <c r="T84" s="3">
        <v>250</v>
      </c>
      <c r="V84" s="3" t="s">
        <v>726</v>
      </c>
      <c r="W84" s="14">
        <v>30</v>
      </c>
      <c r="X84" s="12">
        <v>5</v>
      </c>
      <c r="Y84" s="12">
        <v>15.15</v>
      </c>
      <c r="Z84" s="12">
        <f t="shared" si="3"/>
        <v>101</v>
      </c>
    </row>
    <row r="85" spans="3:26" x14ac:dyDescent="0.25">
      <c r="C85" s="3">
        <v>82</v>
      </c>
      <c r="D85" s="3" t="s">
        <v>84</v>
      </c>
      <c r="E85" s="3">
        <v>1000</v>
      </c>
      <c r="F85" s="3">
        <v>1000</v>
      </c>
      <c r="K85" s="5" t="s">
        <v>374</v>
      </c>
      <c r="L85" s="5">
        <v>10</v>
      </c>
      <c r="M85" s="13">
        <v>0.01</v>
      </c>
      <c r="R85" s="3">
        <v>82</v>
      </c>
      <c r="S85" s="18" t="s">
        <v>475</v>
      </c>
      <c r="T85" s="3">
        <v>150</v>
      </c>
      <c r="V85" s="3" t="s">
        <v>727</v>
      </c>
      <c r="W85" s="14">
        <v>30</v>
      </c>
      <c r="X85" s="12">
        <v>5</v>
      </c>
      <c r="Y85" s="12">
        <v>14.25</v>
      </c>
      <c r="Z85" s="12">
        <f t="shared" si="3"/>
        <v>95</v>
      </c>
    </row>
    <row r="86" spans="3:26" x14ac:dyDescent="0.25">
      <c r="C86" s="3">
        <v>83</v>
      </c>
      <c r="D86" s="3" t="s">
        <v>85</v>
      </c>
      <c r="E86" s="3">
        <v>70</v>
      </c>
      <c r="F86" s="3">
        <v>78</v>
      </c>
      <c r="R86" s="3">
        <v>83</v>
      </c>
      <c r="S86" s="18" t="s">
        <v>477</v>
      </c>
      <c r="T86" s="3">
        <v>1470</v>
      </c>
      <c r="V86" s="3" t="s">
        <v>728</v>
      </c>
      <c r="W86" s="14">
        <v>30</v>
      </c>
      <c r="X86" s="12">
        <v>5</v>
      </c>
      <c r="Y86" s="12">
        <v>12.45</v>
      </c>
      <c r="Z86" s="12">
        <f t="shared" si="3"/>
        <v>83</v>
      </c>
    </row>
    <row r="87" spans="3:26" x14ac:dyDescent="0.25">
      <c r="C87" s="3">
        <v>84</v>
      </c>
      <c r="D87" s="3" t="s">
        <v>86</v>
      </c>
      <c r="E87" s="3">
        <v>400</v>
      </c>
      <c r="F87" s="3">
        <v>444</v>
      </c>
      <c r="R87" s="3">
        <v>84</v>
      </c>
      <c r="S87" s="18" t="s">
        <v>479</v>
      </c>
      <c r="T87" s="3">
        <v>1000</v>
      </c>
      <c r="V87" s="3" t="s">
        <v>729</v>
      </c>
      <c r="W87" s="14">
        <v>30</v>
      </c>
      <c r="X87" s="12">
        <v>5</v>
      </c>
      <c r="Y87" s="12">
        <v>30.45</v>
      </c>
      <c r="Z87" s="12">
        <f t="shared" si="3"/>
        <v>203</v>
      </c>
    </row>
    <row r="88" spans="3:26" x14ac:dyDescent="0.25">
      <c r="C88" s="3">
        <v>85</v>
      </c>
      <c r="D88" s="3" t="s">
        <v>87</v>
      </c>
      <c r="E88" s="3">
        <v>200</v>
      </c>
      <c r="F88" s="3">
        <v>222</v>
      </c>
      <c r="R88" s="3">
        <v>85</v>
      </c>
      <c r="S88" s="18" t="s">
        <v>491</v>
      </c>
      <c r="T88" s="3">
        <v>1000</v>
      </c>
      <c r="V88" s="3" t="s">
        <v>730</v>
      </c>
      <c r="W88" s="14">
        <v>30</v>
      </c>
      <c r="X88" s="12">
        <v>5</v>
      </c>
      <c r="Y88" s="12">
        <v>7.05</v>
      </c>
      <c r="Z88" s="12">
        <f t="shared" si="3"/>
        <v>47</v>
      </c>
    </row>
    <row r="89" spans="3:26" x14ac:dyDescent="0.25">
      <c r="C89" s="3">
        <v>86</v>
      </c>
      <c r="D89" s="3" t="s">
        <v>88</v>
      </c>
      <c r="E89" s="3">
        <v>140</v>
      </c>
      <c r="F89" s="3">
        <v>156</v>
      </c>
      <c r="R89" s="3">
        <v>86</v>
      </c>
      <c r="S89" s="18" t="s">
        <v>487</v>
      </c>
      <c r="T89" s="3">
        <v>1000</v>
      </c>
      <c r="V89" s="3" t="s">
        <v>731</v>
      </c>
      <c r="W89" s="14">
        <v>30</v>
      </c>
      <c r="X89" s="12">
        <v>8</v>
      </c>
      <c r="Y89" s="12">
        <v>17.28</v>
      </c>
      <c r="Z89" s="12">
        <f t="shared" si="3"/>
        <v>72</v>
      </c>
    </row>
    <row r="90" spans="3:26" x14ac:dyDescent="0.25">
      <c r="C90" s="3">
        <v>87</v>
      </c>
      <c r="D90" s="3" t="s">
        <v>89</v>
      </c>
      <c r="E90" s="3">
        <v>736</v>
      </c>
      <c r="F90" s="3">
        <v>818</v>
      </c>
      <c r="R90" s="3">
        <v>87</v>
      </c>
      <c r="S90" s="18" t="s">
        <v>485</v>
      </c>
      <c r="T90" s="3">
        <v>70</v>
      </c>
      <c r="V90" s="3" t="s">
        <v>732</v>
      </c>
      <c r="W90" s="14">
        <v>30</v>
      </c>
      <c r="X90" s="12">
        <v>8</v>
      </c>
      <c r="Y90" s="12">
        <v>17.52</v>
      </c>
      <c r="Z90" s="12">
        <f t="shared" si="3"/>
        <v>73</v>
      </c>
    </row>
    <row r="91" spans="3:26" x14ac:dyDescent="0.25">
      <c r="C91" s="3">
        <v>88</v>
      </c>
      <c r="D91" s="3" t="s">
        <v>90</v>
      </c>
      <c r="E91" s="3">
        <v>50</v>
      </c>
      <c r="F91" s="3">
        <v>56</v>
      </c>
      <c r="R91" s="3">
        <v>88</v>
      </c>
      <c r="S91" s="18" t="s">
        <v>499</v>
      </c>
      <c r="T91" s="3">
        <v>400</v>
      </c>
      <c r="V91" s="3" t="s">
        <v>733</v>
      </c>
      <c r="W91" s="14">
        <v>15</v>
      </c>
      <c r="X91" s="12">
        <v>4</v>
      </c>
      <c r="Y91" s="12">
        <v>1.44</v>
      </c>
      <c r="Z91" s="12">
        <f t="shared" si="3"/>
        <v>24</v>
      </c>
    </row>
    <row r="92" spans="3:26" x14ac:dyDescent="0.25">
      <c r="C92" s="3">
        <v>89</v>
      </c>
      <c r="D92" s="3" t="s">
        <v>91</v>
      </c>
      <c r="E92" s="3">
        <v>600</v>
      </c>
      <c r="F92" s="3">
        <v>600</v>
      </c>
      <c r="R92" s="3">
        <v>89</v>
      </c>
      <c r="S92" s="18" t="s">
        <v>483</v>
      </c>
      <c r="T92" s="3">
        <v>200</v>
      </c>
    </row>
    <row r="93" spans="3:26" x14ac:dyDescent="0.25">
      <c r="C93" s="3">
        <v>90</v>
      </c>
      <c r="D93" s="3" t="s">
        <v>92</v>
      </c>
      <c r="E93" s="3">
        <v>400</v>
      </c>
      <c r="F93" s="3">
        <v>400</v>
      </c>
      <c r="R93" s="3">
        <v>90</v>
      </c>
      <c r="S93" s="18" t="s">
        <v>493</v>
      </c>
      <c r="T93" s="3">
        <v>100</v>
      </c>
    </row>
    <row r="94" spans="3:26" x14ac:dyDescent="0.25">
      <c r="C94" s="3">
        <v>91</v>
      </c>
      <c r="D94" s="3" t="s">
        <v>93</v>
      </c>
      <c r="E94" s="3">
        <v>100</v>
      </c>
      <c r="F94" s="3">
        <v>100</v>
      </c>
      <c r="R94" s="3">
        <v>91</v>
      </c>
      <c r="S94" s="18" t="s">
        <v>497</v>
      </c>
      <c r="T94" s="3">
        <v>140</v>
      </c>
    </row>
    <row r="95" spans="3:26" x14ac:dyDescent="0.25">
      <c r="C95" s="3">
        <v>92</v>
      </c>
      <c r="D95" s="3" t="s">
        <v>94</v>
      </c>
      <c r="E95" s="3">
        <v>550</v>
      </c>
      <c r="F95" s="3">
        <v>550</v>
      </c>
      <c r="R95" s="3">
        <v>92</v>
      </c>
      <c r="S95" s="18" t="s">
        <v>501</v>
      </c>
      <c r="T95" s="3">
        <v>740</v>
      </c>
    </row>
    <row r="96" spans="3:26" x14ac:dyDescent="0.25">
      <c r="C96" s="3">
        <v>93</v>
      </c>
      <c r="D96" s="3" t="s">
        <v>95</v>
      </c>
      <c r="E96" s="3">
        <v>1000</v>
      </c>
      <c r="F96" s="3">
        <v>1000</v>
      </c>
      <c r="R96" s="3">
        <v>93</v>
      </c>
      <c r="S96" s="18" t="s">
        <v>503</v>
      </c>
      <c r="T96" s="3">
        <v>240</v>
      </c>
    </row>
    <row r="97" spans="3:20" x14ac:dyDescent="0.25">
      <c r="C97" s="3">
        <v>94</v>
      </c>
      <c r="D97" s="3" t="s">
        <v>96</v>
      </c>
      <c r="E97" s="3">
        <v>90</v>
      </c>
      <c r="F97" s="3">
        <v>90</v>
      </c>
      <c r="R97" s="3">
        <v>94</v>
      </c>
      <c r="S97" s="18" t="s">
        <v>489</v>
      </c>
      <c r="T97" s="3">
        <v>600</v>
      </c>
    </row>
    <row r="98" spans="3:20" x14ac:dyDescent="0.25">
      <c r="C98" s="3">
        <v>95</v>
      </c>
      <c r="D98" s="3" t="s">
        <v>97</v>
      </c>
      <c r="E98" s="3">
        <v>2000</v>
      </c>
      <c r="F98" s="3">
        <v>2000</v>
      </c>
      <c r="R98" s="3">
        <v>95</v>
      </c>
      <c r="S98" s="18" t="s">
        <v>481</v>
      </c>
      <c r="T98" s="3">
        <v>400</v>
      </c>
    </row>
    <row r="99" spans="3:20" x14ac:dyDescent="0.25">
      <c r="C99" s="3">
        <v>96</v>
      </c>
      <c r="D99" s="3" t="s">
        <v>98</v>
      </c>
      <c r="E99" s="3">
        <v>1140</v>
      </c>
      <c r="F99" s="3">
        <v>1239</v>
      </c>
      <c r="R99" s="3">
        <v>96</v>
      </c>
      <c r="S99" s="18" t="s">
        <v>495</v>
      </c>
      <c r="T99" s="3">
        <v>100</v>
      </c>
    </row>
    <row r="100" spans="3:20" x14ac:dyDescent="0.25">
      <c r="C100" s="3">
        <v>97</v>
      </c>
      <c r="D100" s="3" t="s">
        <v>99</v>
      </c>
      <c r="E100" s="3">
        <v>2000</v>
      </c>
      <c r="F100" s="3">
        <v>2000</v>
      </c>
      <c r="R100" s="3">
        <v>97</v>
      </c>
      <c r="S100" s="18" t="s">
        <v>504</v>
      </c>
      <c r="T100" s="3">
        <v>550</v>
      </c>
    </row>
    <row r="101" spans="3:20" x14ac:dyDescent="0.25">
      <c r="C101" s="3">
        <v>98</v>
      </c>
      <c r="D101" s="3" t="s">
        <v>100</v>
      </c>
      <c r="E101" s="3">
        <v>10000</v>
      </c>
      <c r="F101" s="3">
        <v>10000</v>
      </c>
      <c r="R101" s="3">
        <v>98</v>
      </c>
      <c r="S101" s="18" t="s">
        <v>506</v>
      </c>
      <c r="T101" s="3">
        <v>1000</v>
      </c>
    </row>
    <row r="102" spans="3:20" x14ac:dyDescent="0.25">
      <c r="C102" s="3">
        <v>99</v>
      </c>
      <c r="D102" s="3" t="s">
        <v>101</v>
      </c>
      <c r="E102" s="3">
        <v>38000</v>
      </c>
      <c r="F102" s="3">
        <v>38000</v>
      </c>
      <c r="R102" s="3">
        <v>99</v>
      </c>
      <c r="S102" s="18" t="s">
        <v>508</v>
      </c>
      <c r="T102" s="3">
        <v>90</v>
      </c>
    </row>
    <row r="103" spans="3:20" x14ac:dyDescent="0.25">
      <c r="C103" s="3">
        <v>100</v>
      </c>
      <c r="D103" s="3" t="s">
        <v>102</v>
      </c>
      <c r="E103" s="3">
        <v>24400</v>
      </c>
      <c r="F103" s="3">
        <v>24400</v>
      </c>
      <c r="R103" s="3">
        <v>100</v>
      </c>
      <c r="S103" s="18" t="s">
        <v>510</v>
      </c>
      <c r="T103" s="3">
        <v>90</v>
      </c>
    </row>
    <row r="104" spans="3:20" x14ac:dyDescent="0.25">
      <c r="C104" s="3">
        <v>101</v>
      </c>
      <c r="D104" s="3" t="s">
        <v>103</v>
      </c>
      <c r="E104" s="3">
        <v>30000</v>
      </c>
      <c r="F104" s="3">
        <v>30000</v>
      </c>
      <c r="R104" s="3">
        <v>101</v>
      </c>
      <c r="S104" s="18" t="s">
        <v>512</v>
      </c>
      <c r="T104" s="3">
        <v>2000</v>
      </c>
    </row>
    <row r="105" spans="3:20" x14ac:dyDescent="0.25">
      <c r="C105" s="3">
        <v>102</v>
      </c>
      <c r="D105" s="3" t="s">
        <v>104</v>
      </c>
      <c r="E105" s="3">
        <v>22000</v>
      </c>
      <c r="F105" s="3">
        <v>22000</v>
      </c>
      <c r="R105" s="3">
        <v>102</v>
      </c>
      <c r="S105" s="18" t="s">
        <v>514</v>
      </c>
      <c r="T105" s="3">
        <v>1150</v>
      </c>
    </row>
    <row r="106" spans="3:20" x14ac:dyDescent="0.25">
      <c r="C106" s="3">
        <v>103</v>
      </c>
      <c r="D106" s="3" t="s">
        <v>105</v>
      </c>
      <c r="E106" s="3">
        <v>25000</v>
      </c>
      <c r="F106" s="3">
        <v>25000</v>
      </c>
      <c r="R106" s="3">
        <v>103</v>
      </c>
      <c r="S106" s="18" t="s">
        <v>516</v>
      </c>
      <c r="T106" s="3">
        <v>2000</v>
      </c>
    </row>
    <row r="107" spans="3:20" x14ac:dyDescent="0.25">
      <c r="C107" s="3">
        <v>104</v>
      </c>
      <c r="D107" s="3" t="s">
        <v>106</v>
      </c>
      <c r="E107" s="3">
        <v>21600</v>
      </c>
      <c r="F107" s="3">
        <v>21600</v>
      </c>
      <c r="R107" s="3">
        <v>104</v>
      </c>
      <c r="S107" s="18" t="s">
        <v>518</v>
      </c>
      <c r="T107" s="3">
        <v>10000</v>
      </c>
    </row>
    <row r="108" spans="3:20" x14ac:dyDescent="0.25">
      <c r="C108" s="3">
        <v>105</v>
      </c>
      <c r="D108" s="3" t="s">
        <v>107</v>
      </c>
      <c r="E108" s="3">
        <v>3000</v>
      </c>
      <c r="F108" s="3">
        <v>3000</v>
      </c>
      <c r="R108" s="3">
        <v>105</v>
      </c>
      <c r="S108" s="18" t="s">
        <v>520</v>
      </c>
      <c r="T108" s="3">
        <v>38000</v>
      </c>
    </row>
    <row r="109" spans="3:20" x14ac:dyDescent="0.25">
      <c r="C109" s="3">
        <v>106</v>
      </c>
      <c r="D109" s="3" t="s">
        <v>108</v>
      </c>
      <c r="E109" s="3">
        <v>52200</v>
      </c>
      <c r="F109" s="3">
        <v>52200</v>
      </c>
      <c r="R109" s="3">
        <v>106</v>
      </c>
      <c r="S109" s="18" t="s">
        <v>522</v>
      </c>
      <c r="T109" s="3">
        <v>24400</v>
      </c>
    </row>
    <row r="110" spans="3:20" x14ac:dyDescent="0.25">
      <c r="C110" s="3">
        <v>107</v>
      </c>
      <c r="D110" s="3" t="s">
        <v>109</v>
      </c>
      <c r="E110" s="3">
        <v>16500</v>
      </c>
      <c r="F110" s="3">
        <v>16500</v>
      </c>
      <c r="R110" s="3">
        <v>107</v>
      </c>
      <c r="S110" s="18" t="s">
        <v>524</v>
      </c>
      <c r="T110" s="3">
        <v>30000</v>
      </c>
    </row>
    <row r="111" spans="3:20" x14ac:dyDescent="0.25">
      <c r="C111" s="3">
        <v>108</v>
      </c>
      <c r="D111" s="3" t="s">
        <v>110</v>
      </c>
      <c r="E111" s="3">
        <v>3000</v>
      </c>
      <c r="F111" s="3">
        <v>3000</v>
      </c>
      <c r="R111" s="3">
        <v>108</v>
      </c>
      <c r="S111" s="18" t="s">
        <v>526</v>
      </c>
      <c r="T111" s="3">
        <v>22000</v>
      </c>
    </row>
    <row r="112" spans="3:20" x14ac:dyDescent="0.25">
      <c r="C112" s="3">
        <v>109</v>
      </c>
      <c r="D112" s="3" t="s">
        <v>111</v>
      </c>
      <c r="E112" s="3">
        <v>28000</v>
      </c>
      <c r="F112" s="3">
        <v>28000</v>
      </c>
      <c r="R112" s="3">
        <v>109</v>
      </c>
      <c r="S112" s="18" t="s">
        <v>528</v>
      </c>
      <c r="T112" s="3">
        <v>25000</v>
      </c>
    </row>
    <row r="113" spans="3:20" x14ac:dyDescent="0.25">
      <c r="C113" s="3">
        <v>110</v>
      </c>
      <c r="D113" s="3" t="s">
        <v>112</v>
      </c>
      <c r="E113" s="3">
        <v>28000</v>
      </c>
      <c r="F113" s="3">
        <v>28000</v>
      </c>
      <c r="R113" s="3">
        <v>110</v>
      </c>
      <c r="S113" s="18" t="s">
        <v>530</v>
      </c>
      <c r="T113" s="3">
        <v>21600</v>
      </c>
    </row>
    <row r="114" spans="3:20" x14ac:dyDescent="0.25">
      <c r="C114" s="3">
        <v>111</v>
      </c>
      <c r="D114" s="3" t="s">
        <v>113</v>
      </c>
      <c r="E114" s="3">
        <v>35000</v>
      </c>
      <c r="F114" s="3">
        <v>35000</v>
      </c>
      <c r="R114" s="3">
        <v>111</v>
      </c>
      <c r="S114" s="18" t="s">
        <v>532</v>
      </c>
      <c r="T114" s="3">
        <v>3000</v>
      </c>
    </row>
    <row r="115" spans="3:20" x14ac:dyDescent="0.25">
      <c r="C115" s="3">
        <v>112</v>
      </c>
      <c r="D115" s="3" t="s">
        <v>113</v>
      </c>
      <c r="E115" s="3">
        <v>36000</v>
      </c>
      <c r="F115" s="3">
        <v>36000</v>
      </c>
      <c r="R115" s="38">
        <v>112</v>
      </c>
      <c r="S115" s="18" t="s">
        <v>535</v>
      </c>
      <c r="T115" s="3">
        <v>16500</v>
      </c>
    </row>
    <row r="116" spans="3:20" x14ac:dyDescent="0.25">
      <c r="C116" s="3">
        <v>113</v>
      </c>
      <c r="D116" s="3" t="s">
        <v>114</v>
      </c>
      <c r="E116" s="3">
        <v>8500</v>
      </c>
      <c r="F116" s="3">
        <v>8500</v>
      </c>
      <c r="R116" s="38">
        <v>113</v>
      </c>
      <c r="S116" s="18" t="s">
        <v>537</v>
      </c>
      <c r="T116" s="3">
        <v>3000</v>
      </c>
    </row>
    <row r="117" spans="3:20" x14ac:dyDescent="0.25">
      <c r="C117" s="3">
        <v>114</v>
      </c>
      <c r="D117" s="3" t="s">
        <v>115</v>
      </c>
      <c r="E117" s="3">
        <v>6000</v>
      </c>
      <c r="F117" s="3">
        <v>6000</v>
      </c>
      <c r="R117" s="38">
        <v>114</v>
      </c>
      <c r="S117" s="18" t="s">
        <v>539</v>
      </c>
      <c r="T117" s="3">
        <v>28000</v>
      </c>
    </row>
    <row r="118" spans="3:20" x14ac:dyDescent="0.25">
      <c r="C118" s="3">
        <v>115</v>
      </c>
      <c r="D118" s="3" t="s">
        <v>116</v>
      </c>
      <c r="E118" s="3">
        <v>2000</v>
      </c>
      <c r="F118" s="3">
        <v>2000</v>
      </c>
      <c r="R118" s="38">
        <v>115</v>
      </c>
      <c r="S118" s="18" t="s">
        <v>541</v>
      </c>
      <c r="T118" s="3">
        <v>28000</v>
      </c>
    </row>
    <row r="119" spans="3:20" x14ac:dyDescent="0.25">
      <c r="C119" s="3">
        <v>116</v>
      </c>
      <c r="D119" s="3" t="s">
        <v>117</v>
      </c>
      <c r="E119" s="3">
        <v>736</v>
      </c>
      <c r="F119" s="3">
        <v>866</v>
      </c>
      <c r="R119" s="38">
        <v>116</v>
      </c>
      <c r="S119" s="18" t="s">
        <v>543</v>
      </c>
      <c r="T119" s="3">
        <v>35000</v>
      </c>
    </row>
    <row r="120" spans="3:20" x14ac:dyDescent="0.25">
      <c r="C120" s="3">
        <v>117</v>
      </c>
      <c r="D120" s="3" t="s">
        <v>118</v>
      </c>
      <c r="E120" s="3">
        <v>550</v>
      </c>
      <c r="F120" s="3">
        <v>550</v>
      </c>
      <c r="R120" s="38">
        <v>117</v>
      </c>
      <c r="S120" s="18" t="s">
        <v>545</v>
      </c>
      <c r="T120" s="3">
        <v>36000</v>
      </c>
    </row>
    <row r="121" spans="3:20" x14ac:dyDescent="0.25">
      <c r="C121" s="3">
        <v>118</v>
      </c>
      <c r="D121" s="3" t="s">
        <v>119</v>
      </c>
      <c r="E121" s="3">
        <v>100</v>
      </c>
      <c r="F121" s="3">
        <v>111</v>
      </c>
      <c r="R121" s="38">
        <v>118</v>
      </c>
      <c r="S121" s="18" t="s">
        <v>547</v>
      </c>
      <c r="T121" s="3">
        <v>8500</v>
      </c>
    </row>
    <row r="122" spans="3:20" x14ac:dyDescent="0.25">
      <c r="C122" s="3">
        <v>119</v>
      </c>
      <c r="D122" s="3" t="s">
        <v>120</v>
      </c>
      <c r="E122" s="3">
        <v>90</v>
      </c>
      <c r="F122" s="3">
        <v>100</v>
      </c>
      <c r="R122" s="38">
        <v>119</v>
      </c>
      <c r="S122" s="18" t="s">
        <v>549</v>
      </c>
      <c r="T122" s="3">
        <v>6000</v>
      </c>
    </row>
    <row r="123" spans="3:20" x14ac:dyDescent="0.25">
      <c r="C123" s="3">
        <v>120</v>
      </c>
      <c r="D123" s="3" t="s">
        <v>121</v>
      </c>
      <c r="E123" s="3">
        <v>120</v>
      </c>
      <c r="F123" s="3">
        <v>133</v>
      </c>
      <c r="R123" s="38">
        <v>120</v>
      </c>
      <c r="S123" s="18" t="s">
        <v>551</v>
      </c>
      <c r="T123" s="3">
        <v>2000</v>
      </c>
    </row>
    <row r="124" spans="3:20" x14ac:dyDescent="0.25">
      <c r="C124" s="3">
        <v>121</v>
      </c>
      <c r="D124" s="3" t="s">
        <v>122</v>
      </c>
      <c r="E124" s="3">
        <v>150</v>
      </c>
      <c r="F124" s="3">
        <v>167</v>
      </c>
      <c r="R124" s="38">
        <v>121</v>
      </c>
      <c r="S124" s="18" t="s">
        <v>553</v>
      </c>
      <c r="T124" s="3">
        <v>1200</v>
      </c>
    </row>
    <row r="125" spans="3:20" x14ac:dyDescent="0.25">
      <c r="C125" s="3">
        <v>122</v>
      </c>
      <c r="D125" s="3" t="s">
        <v>123</v>
      </c>
      <c r="E125" s="3">
        <v>750</v>
      </c>
      <c r="F125" s="3">
        <v>833</v>
      </c>
      <c r="R125" s="38">
        <v>122</v>
      </c>
      <c r="S125" s="18" t="s">
        <v>555</v>
      </c>
      <c r="T125" s="3">
        <v>550</v>
      </c>
    </row>
    <row r="126" spans="3:20" x14ac:dyDescent="0.25">
      <c r="C126" s="3">
        <v>123</v>
      </c>
      <c r="D126" s="3" t="s">
        <v>124</v>
      </c>
      <c r="E126" s="3">
        <v>750</v>
      </c>
      <c r="F126" s="3">
        <v>833</v>
      </c>
      <c r="R126" s="38">
        <v>123</v>
      </c>
      <c r="S126" s="18" t="s">
        <v>557</v>
      </c>
      <c r="T126" s="3">
        <v>250</v>
      </c>
    </row>
    <row r="127" spans="3:20" x14ac:dyDescent="0.25">
      <c r="C127" s="3">
        <v>124</v>
      </c>
      <c r="D127" s="3" t="s">
        <v>125</v>
      </c>
      <c r="E127" s="3">
        <v>90</v>
      </c>
      <c r="F127" s="3">
        <v>100</v>
      </c>
      <c r="R127" s="38">
        <v>124</v>
      </c>
      <c r="S127" s="18" t="s">
        <v>559</v>
      </c>
      <c r="T127" s="3">
        <v>150</v>
      </c>
    </row>
    <row r="128" spans="3:20" x14ac:dyDescent="0.25">
      <c r="C128" s="3">
        <v>125</v>
      </c>
      <c r="D128" s="3" t="s">
        <v>126</v>
      </c>
      <c r="E128" s="3">
        <v>120</v>
      </c>
      <c r="F128" s="3">
        <v>133</v>
      </c>
      <c r="R128" s="38">
        <v>125</v>
      </c>
      <c r="S128" s="18" t="s">
        <v>561</v>
      </c>
      <c r="T128" s="3">
        <v>170</v>
      </c>
    </row>
    <row r="129" spans="3:20" x14ac:dyDescent="0.25">
      <c r="C129" s="3">
        <v>126</v>
      </c>
      <c r="D129" s="3" t="s">
        <v>127</v>
      </c>
      <c r="E129" s="3">
        <v>150</v>
      </c>
      <c r="F129" s="3">
        <v>167</v>
      </c>
      <c r="R129" s="38">
        <v>126</v>
      </c>
      <c r="S129" s="18" t="s">
        <v>563</v>
      </c>
      <c r="T129" s="3">
        <v>200</v>
      </c>
    </row>
    <row r="130" spans="3:20" x14ac:dyDescent="0.25">
      <c r="C130" s="3">
        <v>127</v>
      </c>
      <c r="D130" s="3" t="s">
        <v>128</v>
      </c>
      <c r="E130" s="3">
        <v>80</v>
      </c>
      <c r="F130" s="3">
        <v>89</v>
      </c>
      <c r="R130" s="38">
        <v>127</v>
      </c>
      <c r="S130" s="18" t="s">
        <v>565</v>
      </c>
      <c r="T130" s="3">
        <v>280</v>
      </c>
    </row>
    <row r="131" spans="3:20" x14ac:dyDescent="0.25">
      <c r="C131" s="3">
        <v>128</v>
      </c>
      <c r="D131" s="3" t="s">
        <v>129</v>
      </c>
      <c r="E131" s="3">
        <v>2000</v>
      </c>
      <c r="F131" s="3">
        <v>2000</v>
      </c>
      <c r="R131" s="38">
        <v>128</v>
      </c>
      <c r="S131" s="18" t="s">
        <v>567</v>
      </c>
      <c r="T131" s="3">
        <v>280</v>
      </c>
    </row>
    <row r="132" spans="3:20" x14ac:dyDescent="0.25">
      <c r="C132" s="3">
        <v>129</v>
      </c>
      <c r="D132" s="3" t="s">
        <v>130</v>
      </c>
      <c r="E132" s="3">
        <v>3000</v>
      </c>
      <c r="F132" s="3">
        <v>3000</v>
      </c>
      <c r="R132" s="38">
        <v>129</v>
      </c>
      <c r="S132" s="18" t="s">
        <v>569</v>
      </c>
      <c r="T132" s="3">
        <v>130</v>
      </c>
    </row>
    <row r="133" spans="3:20" x14ac:dyDescent="0.25">
      <c r="C133" s="3">
        <v>130</v>
      </c>
      <c r="D133" s="3" t="s">
        <v>131</v>
      </c>
      <c r="E133" s="3">
        <v>5000</v>
      </c>
      <c r="F133" s="3">
        <v>5000</v>
      </c>
      <c r="R133" s="38">
        <v>130</v>
      </c>
      <c r="S133" s="18" t="s">
        <v>571</v>
      </c>
      <c r="T133" s="3">
        <v>150</v>
      </c>
    </row>
    <row r="134" spans="3:20" x14ac:dyDescent="0.25">
      <c r="C134" s="3">
        <v>131</v>
      </c>
      <c r="D134" s="3" t="s">
        <v>132</v>
      </c>
      <c r="E134" s="3">
        <v>1000</v>
      </c>
      <c r="F134" s="3">
        <v>1000</v>
      </c>
      <c r="R134" s="38">
        <v>131</v>
      </c>
      <c r="S134" s="18" t="s">
        <v>573</v>
      </c>
      <c r="T134" s="3">
        <v>200</v>
      </c>
    </row>
    <row r="135" spans="3:20" x14ac:dyDescent="0.25">
      <c r="C135" s="3">
        <v>132</v>
      </c>
      <c r="D135" s="3" t="s">
        <v>133</v>
      </c>
      <c r="E135" s="3">
        <v>350</v>
      </c>
      <c r="F135" s="3">
        <v>350</v>
      </c>
      <c r="R135" s="38">
        <v>132</v>
      </c>
      <c r="S135" s="18" t="s">
        <v>575</v>
      </c>
      <c r="T135" s="3">
        <v>80</v>
      </c>
    </row>
    <row r="136" spans="3:20" x14ac:dyDescent="0.25">
      <c r="C136" s="3">
        <v>133</v>
      </c>
      <c r="D136" s="3" t="s">
        <v>134</v>
      </c>
      <c r="E136" s="3">
        <v>90</v>
      </c>
      <c r="F136" s="3">
        <v>100</v>
      </c>
      <c r="R136" s="38">
        <v>133</v>
      </c>
      <c r="S136" s="18" t="s">
        <v>577</v>
      </c>
      <c r="T136" s="3">
        <v>2500</v>
      </c>
    </row>
    <row r="137" spans="3:20" x14ac:dyDescent="0.25">
      <c r="C137" s="3">
        <v>134</v>
      </c>
      <c r="D137" s="3" t="s">
        <v>135</v>
      </c>
      <c r="E137" s="3">
        <v>90</v>
      </c>
      <c r="F137" s="3">
        <v>100</v>
      </c>
      <c r="R137" s="38">
        <v>134</v>
      </c>
      <c r="S137" s="18" t="s">
        <v>579</v>
      </c>
      <c r="T137" s="3">
        <v>3000</v>
      </c>
    </row>
    <row r="138" spans="3:20" x14ac:dyDescent="0.25">
      <c r="C138" s="3">
        <v>135</v>
      </c>
      <c r="D138" s="3" t="s">
        <v>136</v>
      </c>
      <c r="E138" s="3">
        <v>100</v>
      </c>
      <c r="F138" s="3">
        <v>111</v>
      </c>
      <c r="R138" s="38">
        <v>135</v>
      </c>
      <c r="S138" s="18" t="s">
        <v>581</v>
      </c>
      <c r="T138" s="3">
        <v>5000</v>
      </c>
    </row>
    <row r="139" spans="3:20" x14ac:dyDescent="0.25">
      <c r="C139" s="3">
        <v>136</v>
      </c>
      <c r="D139" s="3" t="s">
        <v>137</v>
      </c>
      <c r="E139" s="3">
        <v>120</v>
      </c>
      <c r="F139" s="3">
        <v>133</v>
      </c>
      <c r="R139" s="38">
        <v>136</v>
      </c>
      <c r="S139" s="18" t="s">
        <v>583</v>
      </c>
      <c r="T139" s="3">
        <v>1000</v>
      </c>
    </row>
    <row r="140" spans="3:20" x14ac:dyDescent="0.25">
      <c r="C140" s="3">
        <v>137</v>
      </c>
      <c r="D140" s="3" t="s">
        <v>138</v>
      </c>
      <c r="E140" s="3">
        <v>150</v>
      </c>
      <c r="F140" s="3">
        <v>167</v>
      </c>
      <c r="R140" s="38">
        <v>137</v>
      </c>
      <c r="S140" s="18" t="s">
        <v>585</v>
      </c>
      <c r="T140" s="3">
        <v>350</v>
      </c>
    </row>
    <row r="141" spans="3:20" x14ac:dyDescent="0.25">
      <c r="C141" s="3">
        <v>138</v>
      </c>
      <c r="D141" s="3" t="s">
        <v>139</v>
      </c>
      <c r="E141" s="3">
        <v>150</v>
      </c>
      <c r="F141" s="3">
        <v>167</v>
      </c>
      <c r="R141" s="38">
        <v>138</v>
      </c>
      <c r="S141" s="18" t="s">
        <v>587</v>
      </c>
      <c r="T141" s="3">
        <v>150</v>
      </c>
    </row>
    <row r="142" spans="3:20" x14ac:dyDescent="0.25">
      <c r="C142" s="3">
        <v>139</v>
      </c>
      <c r="D142" s="3" t="s">
        <v>140</v>
      </c>
      <c r="E142" s="3">
        <v>1500</v>
      </c>
      <c r="F142" s="3">
        <v>1500</v>
      </c>
      <c r="R142" s="38">
        <v>139</v>
      </c>
      <c r="S142" s="18" t="s">
        <v>589</v>
      </c>
      <c r="T142" s="3">
        <v>155</v>
      </c>
    </row>
    <row r="143" spans="3:20" x14ac:dyDescent="0.25">
      <c r="C143" s="3">
        <v>140</v>
      </c>
      <c r="D143" s="3" t="s">
        <v>141</v>
      </c>
      <c r="E143" s="3">
        <v>500</v>
      </c>
      <c r="F143" s="3">
        <v>500</v>
      </c>
      <c r="R143" s="38">
        <v>140</v>
      </c>
      <c r="S143" s="18" t="s">
        <v>591</v>
      </c>
      <c r="T143" s="3">
        <v>160</v>
      </c>
    </row>
    <row r="144" spans="3:20" x14ac:dyDescent="0.25">
      <c r="C144" s="3">
        <v>141</v>
      </c>
      <c r="D144" s="3" t="s">
        <v>142</v>
      </c>
      <c r="E144" s="3">
        <v>1200</v>
      </c>
      <c r="F144" s="3">
        <v>1200</v>
      </c>
      <c r="R144" s="38">
        <v>141</v>
      </c>
      <c r="S144" s="18" t="s">
        <v>593</v>
      </c>
      <c r="T144" s="3">
        <v>190</v>
      </c>
    </row>
    <row r="145" spans="3:20" x14ac:dyDescent="0.25">
      <c r="C145" s="3">
        <v>142</v>
      </c>
      <c r="D145" s="3" t="s">
        <v>143</v>
      </c>
      <c r="E145" s="3">
        <v>368</v>
      </c>
      <c r="F145" s="3">
        <v>433</v>
      </c>
      <c r="R145" s="38">
        <v>142</v>
      </c>
      <c r="S145" s="18" t="s">
        <v>595</v>
      </c>
      <c r="T145" s="3">
        <v>380</v>
      </c>
    </row>
    <row r="146" spans="3:20" x14ac:dyDescent="0.25">
      <c r="C146" s="3">
        <v>143</v>
      </c>
      <c r="D146" s="3" t="s">
        <v>144</v>
      </c>
      <c r="E146" s="3">
        <v>90</v>
      </c>
      <c r="F146" s="3">
        <v>106</v>
      </c>
      <c r="R146" s="38">
        <v>143</v>
      </c>
      <c r="S146" s="18" t="s">
        <v>597</v>
      </c>
      <c r="T146" s="3">
        <v>380</v>
      </c>
    </row>
    <row r="147" spans="3:20" x14ac:dyDescent="0.25">
      <c r="C147" s="3">
        <v>144</v>
      </c>
      <c r="D147" s="3" t="s">
        <v>145</v>
      </c>
      <c r="E147" s="3">
        <v>800</v>
      </c>
      <c r="F147" s="3">
        <v>941</v>
      </c>
      <c r="R147" s="38">
        <v>144</v>
      </c>
      <c r="S147" s="18" t="s">
        <v>599</v>
      </c>
      <c r="T147" s="3">
        <v>125</v>
      </c>
    </row>
    <row r="148" spans="3:20" x14ac:dyDescent="0.25">
      <c r="C148" s="3">
        <v>145</v>
      </c>
      <c r="D148" s="3" t="s">
        <v>146</v>
      </c>
      <c r="E148" s="3">
        <v>30</v>
      </c>
      <c r="F148" s="3">
        <v>35</v>
      </c>
      <c r="R148" s="38">
        <v>145</v>
      </c>
      <c r="S148" s="18" t="s">
        <v>601</v>
      </c>
      <c r="T148" s="3">
        <v>1500</v>
      </c>
    </row>
    <row r="149" spans="3:20" x14ac:dyDescent="0.25">
      <c r="C149" s="3">
        <v>146</v>
      </c>
      <c r="D149" s="3" t="s">
        <v>147</v>
      </c>
      <c r="E149" s="3">
        <v>40</v>
      </c>
      <c r="F149" s="3">
        <v>40</v>
      </c>
      <c r="R149" s="38">
        <v>146</v>
      </c>
      <c r="S149" s="18" t="s">
        <v>505</v>
      </c>
      <c r="T149" s="3">
        <v>500</v>
      </c>
    </row>
    <row r="150" spans="3:20" x14ac:dyDescent="0.25">
      <c r="C150" s="3">
        <v>147</v>
      </c>
      <c r="D150" s="3" t="s">
        <v>147</v>
      </c>
      <c r="E150" s="3">
        <v>60</v>
      </c>
      <c r="F150" s="3">
        <v>60</v>
      </c>
      <c r="R150" s="38">
        <v>147</v>
      </c>
      <c r="S150" s="18" t="s">
        <v>507</v>
      </c>
      <c r="T150" s="3">
        <v>1200</v>
      </c>
    </row>
    <row r="151" spans="3:20" x14ac:dyDescent="0.25">
      <c r="C151" s="3">
        <v>148</v>
      </c>
      <c r="D151" s="3" t="s">
        <v>147</v>
      </c>
      <c r="E151" s="3">
        <v>100</v>
      </c>
      <c r="F151" s="3">
        <v>100</v>
      </c>
      <c r="R151" s="38">
        <v>148</v>
      </c>
      <c r="S151" s="18" t="s">
        <v>509</v>
      </c>
      <c r="T151" s="3">
        <v>90</v>
      </c>
    </row>
    <row r="152" spans="3:20" x14ac:dyDescent="0.25">
      <c r="C152" s="3">
        <v>149</v>
      </c>
      <c r="D152" s="3" t="s">
        <v>147</v>
      </c>
      <c r="E152" s="3">
        <v>150</v>
      </c>
      <c r="F152" s="3">
        <v>150</v>
      </c>
      <c r="R152" s="38">
        <v>149</v>
      </c>
      <c r="S152" s="18" t="s">
        <v>511</v>
      </c>
      <c r="T152" s="3">
        <v>900</v>
      </c>
    </row>
    <row r="153" spans="3:20" x14ac:dyDescent="0.25">
      <c r="C153" s="3">
        <v>150</v>
      </c>
      <c r="D153" s="3" t="s">
        <v>148</v>
      </c>
      <c r="E153" s="3">
        <v>50</v>
      </c>
      <c r="F153" s="3">
        <v>50</v>
      </c>
      <c r="R153" s="38">
        <v>150</v>
      </c>
      <c r="S153" s="18" t="s">
        <v>513</v>
      </c>
      <c r="T153" s="3">
        <v>26</v>
      </c>
    </row>
    <row r="154" spans="3:20" x14ac:dyDescent="0.25">
      <c r="C154" s="3">
        <v>151</v>
      </c>
      <c r="D154" s="3" t="s">
        <v>149</v>
      </c>
      <c r="E154" s="3">
        <v>20</v>
      </c>
      <c r="F154" s="3">
        <v>22</v>
      </c>
      <c r="R154" s="38">
        <v>151</v>
      </c>
      <c r="S154" s="18" t="s">
        <v>515</v>
      </c>
      <c r="T154" s="3">
        <v>320</v>
      </c>
    </row>
    <row r="155" spans="3:20" x14ac:dyDescent="0.25">
      <c r="C155" s="3">
        <v>152</v>
      </c>
      <c r="D155" s="3" t="s">
        <v>149</v>
      </c>
      <c r="E155" s="3">
        <v>40</v>
      </c>
      <c r="F155" s="3">
        <v>43</v>
      </c>
      <c r="R155" s="38">
        <v>152</v>
      </c>
      <c r="S155" s="18" t="s">
        <v>517</v>
      </c>
      <c r="T155" s="3">
        <v>1000</v>
      </c>
    </row>
    <row r="156" spans="3:20" x14ac:dyDescent="0.25">
      <c r="C156" s="3">
        <v>153</v>
      </c>
      <c r="D156" s="3" t="s">
        <v>150</v>
      </c>
      <c r="E156" s="3">
        <v>150</v>
      </c>
      <c r="F156" s="3">
        <v>150</v>
      </c>
      <c r="R156" s="38">
        <v>153</v>
      </c>
      <c r="S156" s="18" t="s">
        <v>519</v>
      </c>
      <c r="T156" s="3">
        <v>1000</v>
      </c>
    </row>
    <row r="157" spans="3:20" x14ac:dyDescent="0.25">
      <c r="C157" s="3">
        <v>154</v>
      </c>
      <c r="D157" s="3" t="s">
        <v>151</v>
      </c>
      <c r="E157" s="3">
        <v>160</v>
      </c>
      <c r="F157" s="3">
        <v>160</v>
      </c>
      <c r="R157" s="38">
        <v>154</v>
      </c>
      <c r="S157" s="18" t="s">
        <v>521</v>
      </c>
      <c r="T157" s="3">
        <v>850</v>
      </c>
    </row>
    <row r="158" spans="3:20" x14ac:dyDescent="0.25">
      <c r="C158" s="3">
        <v>155</v>
      </c>
      <c r="D158" s="3" t="s">
        <v>151</v>
      </c>
      <c r="E158" s="3">
        <v>250</v>
      </c>
      <c r="F158" s="3">
        <v>250</v>
      </c>
      <c r="R158" s="38">
        <v>155</v>
      </c>
      <c r="S158" s="18" t="s">
        <v>523</v>
      </c>
      <c r="T158" s="3">
        <v>730</v>
      </c>
    </row>
    <row r="159" spans="3:20" x14ac:dyDescent="0.25">
      <c r="C159" s="3">
        <v>156</v>
      </c>
      <c r="D159" s="3" t="s">
        <v>152</v>
      </c>
      <c r="E159" s="3">
        <v>10</v>
      </c>
      <c r="F159" s="3">
        <v>11</v>
      </c>
      <c r="R159" s="38">
        <v>156</v>
      </c>
      <c r="S159" s="18" t="s">
        <v>525</v>
      </c>
      <c r="T159" s="3">
        <v>200</v>
      </c>
    </row>
    <row r="160" spans="3:20" x14ac:dyDescent="0.25">
      <c r="C160" s="3">
        <v>157</v>
      </c>
      <c r="D160" s="3" t="s">
        <v>152</v>
      </c>
      <c r="E160" s="3">
        <v>15</v>
      </c>
      <c r="F160" s="3">
        <v>17</v>
      </c>
      <c r="R160" s="38">
        <v>157</v>
      </c>
      <c r="S160" s="18" t="s">
        <v>527</v>
      </c>
      <c r="T160" s="3">
        <v>280</v>
      </c>
    </row>
    <row r="161" spans="3:20" x14ac:dyDescent="0.25">
      <c r="C161" s="3">
        <v>158</v>
      </c>
      <c r="D161" s="3" t="s">
        <v>152</v>
      </c>
      <c r="E161" s="3">
        <v>20</v>
      </c>
      <c r="F161" s="3">
        <v>22</v>
      </c>
      <c r="R161" s="38">
        <v>158</v>
      </c>
      <c r="S161" s="18" t="s">
        <v>529</v>
      </c>
      <c r="T161" s="3">
        <v>370</v>
      </c>
    </row>
    <row r="162" spans="3:20" x14ac:dyDescent="0.25">
      <c r="C162" s="3">
        <v>159</v>
      </c>
      <c r="D162" s="3" t="s">
        <v>152</v>
      </c>
      <c r="E162" s="3">
        <v>30</v>
      </c>
      <c r="F162" s="3">
        <v>33</v>
      </c>
      <c r="R162" s="38">
        <v>159</v>
      </c>
      <c r="S162" s="18" t="s">
        <v>531</v>
      </c>
      <c r="T162" s="3">
        <v>10</v>
      </c>
    </row>
    <row r="163" spans="3:20" x14ac:dyDescent="0.25">
      <c r="C163" s="3">
        <v>160</v>
      </c>
      <c r="D163" s="3" t="s">
        <v>153</v>
      </c>
      <c r="E163" s="3">
        <v>125</v>
      </c>
      <c r="F163" s="3">
        <v>136</v>
      </c>
      <c r="R163" s="38">
        <v>160</v>
      </c>
      <c r="S163" s="18" t="s">
        <v>533</v>
      </c>
      <c r="T163" s="3">
        <v>60</v>
      </c>
    </row>
    <row r="164" spans="3:20" x14ac:dyDescent="0.25">
      <c r="C164" s="3">
        <v>161</v>
      </c>
      <c r="D164" s="3" t="s">
        <v>153</v>
      </c>
      <c r="E164" s="3">
        <v>250</v>
      </c>
      <c r="F164" s="3">
        <v>272</v>
      </c>
      <c r="R164" s="38">
        <v>161</v>
      </c>
      <c r="S164" s="18" t="s">
        <v>534</v>
      </c>
      <c r="T164" s="3">
        <v>900</v>
      </c>
    </row>
    <row r="165" spans="3:20" x14ac:dyDescent="0.25">
      <c r="C165" s="3">
        <v>162</v>
      </c>
      <c r="D165" s="3" t="s">
        <v>154</v>
      </c>
      <c r="E165" s="3">
        <v>70</v>
      </c>
      <c r="F165" s="3">
        <v>76</v>
      </c>
      <c r="R165" s="38">
        <v>162</v>
      </c>
      <c r="S165" s="18" t="s">
        <v>536</v>
      </c>
      <c r="T165" s="3">
        <v>200</v>
      </c>
    </row>
    <row r="166" spans="3:20" x14ac:dyDescent="0.25">
      <c r="C166" s="3">
        <v>163</v>
      </c>
      <c r="D166" s="3" t="s">
        <v>154</v>
      </c>
      <c r="E166" s="3">
        <v>100</v>
      </c>
      <c r="F166" s="3">
        <v>109</v>
      </c>
      <c r="R166" s="38">
        <v>163</v>
      </c>
      <c r="S166" s="18" t="s">
        <v>538</v>
      </c>
      <c r="T166" s="3">
        <v>105</v>
      </c>
    </row>
    <row r="167" spans="3:20" x14ac:dyDescent="0.25">
      <c r="C167" s="3">
        <v>164</v>
      </c>
      <c r="D167" s="3" t="s">
        <v>154</v>
      </c>
      <c r="E167" s="3">
        <v>150</v>
      </c>
      <c r="F167" s="3">
        <v>163</v>
      </c>
      <c r="R167" s="38">
        <v>164</v>
      </c>
      <c r="S167" s="18" t="s">
        <v>540</v>
      </c>
      <c r="T167" s="3">
        <v>140</v>
      </c>
    </row>
    <row r="168" spans="3:20" x14ac:dyDescent="0.25">
      <c r="C168" s="3">
        <v>165</v>
      </c>
      <c r="D168" s="3" t="s">
        <v>154</v>
      </c>
      <c r="E168" s="3">
        <v>250</v>
      </c>
      <c r="F168" s="3">
        <v>272</v>
      </c>
      <c r="R168" s="38">
        <v>165</v>
      </c>
      <c r="S168" s="18" t="s">
        <v>542</v>
      </c>
      <c r="T168" s="3">
        <v>60</v>
      </c>
    </row>
    <row r="169" spans="3:20" x14ac:dyDescent="0.25">
      <c r="C169" s="3">
        <v>166</v>
      </c>
      <c r="D169" s="3" t="s">
        <v>154</v>
      </c>
      <c r="E169" s="3">
        <v>400</v>
      </c>
      <c r="F169" s="3">
        <v>435</v>
      </c>
      <c r="R169" s="38">
        <v>166</v>
      </c>
      <c r="S169" s="18" t="s">
        <v>544</v>
      </c>
      <c r="T169" s="3">
        <v>1700</v>
      </c>
    </row>
    <row r="170" spans="3:20" x14ac:dyDescent="0.25">
      <c r="C170" s="3">
        <v>167</v>
      </c>
      <c r="D170" s="3" t="s">
        <v>155</v>
      </c>
      <c r="E170" s="3">
        <v>30276</v>
      </c>
      <c r="F170" s="3">
        <v>35619</v>
      </c>
      <c r="R170" s="38">
        <v>167</v>
      </c>
      <c r="S170" s="18" t="s">
        <v>546</v>
      </c>
      <c r="T170" s="3">
        <v>1200</v>
      </c>
    </row>
    <row r="171" spans="3:20" x14ac:dyDescent="0.25">
      <c r="C171" s="3">
        <v>168</v>
      </c>
      <c r="D171" s="3" t="s">
        <v>156</v>
      </c>
      <c r="E171" s="3">
        <v>200</v>
      </c>
      <c r="F171" s="3">
        <v>222</v>
      </c>
      <c r="R171" s="38">
        <v>168</v>
      </c>
      <c r="S171" s="18" t="s">
        <v>548</v>
      </c>
      <c r="T171" s="3">
        <v>1500</v>
      </c>
    </row>
    <row r="172" spans="3:20" x14ac:dyDescent="0.25">
      <c r="C172" s="3">
        <v>169</v>
      </c>
      <c r="D172" s="3" t="s">
        <v>157</v>
      </c>
      <c r="E172" s="3">
        <v>1000</v>
      </c>
      <c r="F172" s="3">
        <v>1111</v>
      </c>
      <c r="R172" s="38">
        <v>169</v>
      </c>
      <c r="S172" s="18" t="s">
        <v>550</v>
      </c>
      <c r="T172" s="3">
        <v>500</v>
      </c>
    </row>
    <row r="173" spans="3:20" x14ac:dyDescent="0.25">
      <c r="C173" s="3">
        <v>170</v>
      </c>
      <c r="D173" s="3" t="s">
        <v>158</v>
      </c>
      <c r="E173" s="3">
        <v>1000</v>
      </c>
      <c r="F173" s="3">
        <v>1111</v>
      </c>
      <c r="R173" s="38">
        <v>170</v>
      </c>
      <c r="S173" s="18" t="s">
        <v>552</v>
      </c>
      <c r="T173" s="3">
        <v>180</v>
      </c>
    </row>
    <row r="174" spans="3:20" x14ac:dyDescent="0.25">
      <c r="C174" s="3">
        <v>171</v>
      </c>
      <c r="D174" s="3" t="s">
        <v>159</v>
      </c>
      <c r="E174" s="3">
        <v>850</v>
      </c>
      <c r="F174" s="3">
        <v>944</v>
      </c>
      <c r="R174" s="38">
        <v>171</v>
      </c>
      <c r="S174" s="18" t="s">
        <v>554</v>
      </c>
      <c r="T174" s="3">
        <v>370</v>
      </c>
    </row>
    <row r="175" spans="3:20" x14ac:dyDescent="0.25">
      <c r="C175" s="3">
        <v>172</v>
      </c>
      <c r="D175" s="3" t="s">
        <v>160</v>
      </c>
      <c r="E175" s="3">
        <v>281</v>
      </c>
      <c r="F175" s="3">
        <v>281</v>
      </c>
      <c r="R175" s="38">
        <v>172</v>
      </c>
      <c r="S175" s="18" t="s">
        <v>556</v>
      </c>
      <c r="T175" s="3">
        <v>320</v>
      </c>
    </row>
    <row r="176" spans="3:20" x14ac:dyDescent="0.25">
      <c r="C176" s="3">
        <v>173</v>
      </c>
      <c r="D176" s="3" t="s">
        <v>161</v>
      </c>
      <c r="E176" s="3">
        <v>373</v>
      </c>
      <c r="F176" s="3">
        <v>373</v>
      </c>
      <c r="R176" s="38">
        <v>173</v>
      </c>
      <c r="S176" s="18" t="s">
        <v>558</v>
      </c>
      <c r="T176" s="3">
        <v>910</v>
      </c>
    </row>
    <row r="177" spans="3:20" x14ac:dyDescent="0.25">
      <c r="C177" s="3">
        <v>174</v>
      </c>
      <c r="D177" s="3" t="s">
        <v>162</v>
      </c>
      <c r="E177" s="3">
        <v>100</v>
      </c>
      <c r="F177" s="3">
        <v>111</v>
      </c>
      <c r="R177" s="38">
        <v>174</v>
      </c>
      <c r="S177" s="18" t="s">
        <v>560</v>
      </c>
      <c r="T177" s="3">
        <v>2200</v>
      </c>
    </row>
    <row r="178" spans="3:20" x14ac:dyDescent="0.25">
      <c r="C178" s="3">
        <v>175</v>
      </c>
      <c r="D178" s="3" t="s">
        <v>163</v>
      </c>
      <c r="E178" s="3">
        <v>911</v>
      </c>
      <c r="F178" s="3">
        <v>1012</v>
      </c>
      <c r="R178" s="38">
        <v>175</v>
      </c>
      <c r="S178" s="18" t="s">
        <v>562</v>
      </c>
      <c r="T178" s="3">
        <v>1000</v>
      </c>
    </row>
    <row r="179" spans="3:20" x14ac:dyDescent="0.25">
      <c r="C179" s="3">
        <v>176</v>
      </c>
      <c r="D179" s="3" t="s">
        <v>164</v>
      </c>
      <c r="E179" s="3">
        <v>850</v>
      </c>
      <c r="F179" s="3">
        <v>944</v>
      </c>
      <c r="R179" s="38">
        <v>176</v>
      </c>
      <c r="S179" s="18" t="s">
        <v>564</v>
      </c>
      <c r="T179" s="3">
        <v>400</v>
      </c>
    </row>
    <row r="180" spans="3:20" x14ac:dyDescent="0.25">
      <c r="C180" s="3">
        <v>177</v>
      </c>
      <c r="D180" s="3" t="s">
        <v>165</v>
      </c>
      <c r="E180" s="3">
        <v>140</v>
      </c>
      <c r="F180" s="3">
        <v>140</v>
      </c>
      <c r="R180" s="38">
        <v>177</v>
      </c>
      <c r="S180" s="18" t="s">
        <v>566</v>
      </c>
      <c r="T180" s="3">
        <v>2000</v>
      </c>
    </row>
    <row r="181" spans="3:20" x14ac:dyDescent="0.25">
      <c r="C181" s="3">
        <v>178</v>
      </c>
      <c r="D181" s="3" t="s">
        <v>166</v>
      </c>
      <c r="E181" s="3">
        <v>792</v>
      </c>
      <c r="F181" s="3">
        <v>880</v>
      </c>
      <c r="R181" s="38">
        <v>178</v>
      </c>
      <c r="S181" s="18" t="s">
        <v>568</v>
      </c>
      <c r="T181" s="3">
        <v>1500</v>
      </c>
    </row>
    <row r="182" spans="3:20" x14ac:dyDescent="0.25">
      <c r="C182" s="3">
        <v>179</v>
      </c>
      <c r="D182" s="3" t="s">
        <v>167</v>
      </c>
      <c r="E182" s="3">
        <v>1700</v>
      </c>
      <c r="F182" s="3">
        <v>1889</v>
      </c>
      <c r="R182" s="38">
        <v>179</v>
      </c>
      <c r="S182" s="18" t="s">
        <v>570</v>
      </c>
      <c r="T182" s="3">
        <v>5500</v>
      </c>
    </row>
    <row r="183" spans="3:20" x14ac:dyDescent="0.25">
      <c r="C183" s="3">
        <v>180</v>
      </c>
      <c r="D183" s="3" t="s">
        <v>168</v>
      </c>
      <c r="E183" s="3">
        <v>1200</v>
      </c>
      <c r="F183" s="3">
        <v>1333</v>
      </c>
      <c r="R183" s="38">
        <v>180</v>
      </c>
      <c r="S183" s="18" t="s">
        <v>572</v>
      </c>
      <c r="T183" s="3">
        <v>320</v>
      </c>
    </row>
    <row r="184" spans="3:20" x14ac:dyDescent="0.25">
      <c r="C184" s="3">
        <v>181</v>
      </c>
      <c r="D184" s="3" t="s">
        <v>169</v>
      </c>
      <c r="E184" s="3">
        <v>1000</v>
      </c>
      <c r="F184" s="3">
        <v>1111</v>
      </c>
      <c r="R184" s="38">
        <v>181</v>
      </c>
      <c r="S184" s="18" t="s">
        <v>574</v>
      </c>
      <c r="T184" s="3">
        <v>1104</v>
      </c>
    </row>
    <row r="185" spans="3:20" x14ac:dyDescent="0.25">
      <c r="C185" s="3">
        <v>182</v>
      </c>
      <c r="D185" s="3" t="s">
        <v>170</v>
      </c>
      <c r="E185" s="3">
        <v>373</v>
      </c>
      <c r="F185" s="3">
        <v>414</v>
      </c>
      <c r="R185" s="38">
        <v>182</v>
      </c>
      <c r="S185" s="18" t="s">
        <v>576</v>
      </c>
      <c r="T185" s="3">
        <v>600</v>
      </c>
    </row>
    <row r="186" spans="3:20" x14ac:dyDescent="0.25">
      <c r="C186" s="3">
        <v>183</v>
      </c>
      <c r="D186" s="3" t="s">
        <v>171</v>
      </c>
      <c r="E186" s="3">
        <v>6400</v>
      </c>
      <c r="F186" s="3">
        <v>6400</v>
      </c>
      <c r="R186" s="38">
        <v>183</v>
      </c>
      <c r="S186" s="18" t="s">
        <v>578</v>
      </c>
      <c r="T186" s="3">
        <v>1000</v>
      </c>
    </row>
    <row r="187" spans="3:20" x14ac:dyDescent="0.25">
      <c r="C187" s="3">
        <v>184</v>
      </c>
      <c r="D187" s="3" t="s">
        <v>172</v>
      </c>
      <c r="E187" s="3">
        <v>1000</v>
      </c>
      <c r="F187" s="3">
        <v>1111</v>
      </c>
      <c r="R187" s="38">
        <v>184</v>
      </c>
      <c r="S187" s="18" t="s">
        <v>580</v>
      </c>
      <c r="T187" s="3">
        <v>2200</v>
      </c>
    </row>
    <row r="188" spans="3:20" x14ac:dyDescent="0.25">
      <c r="C188" s="3">
        <v>185</v>
      </c>
      <c r="D188" s="3" t="s">
        <v>173</v>
      </c>
      <c r="E188" s="3">
        <v>396</v>
      </c>
      <c r="F188" s="3">
        <v>440</v>
      </c>
      <c r="R188" s="38">
        <v>185</v>
      </c>
      <c r="S188" s="18" t="s">
        <v>582</v>
      </c>
      <c r="T188" s="3">
        <v>250</v>
      </c>
    </row>
    <row r="189" spans="3:20" x14ac:dyDescent="0.25">
      <c r="C189" s="3">
        <v>186</v>
      </c>
      <c r="D189" s="3" t="s">
        <v>174</v>
      </c>
      <c r="E189" s="3">
        <v>2000</v>
      </c>
      <c r="F189" s="3">
        <v>2222</v>
      </c>
      <c r="R189" s="38">
        <v>186</v>
      </c>
      <c r="S189" s="18" t="s">
        <v>584</v>
      </c>
      <c r="T189" s="3">
        <v>1000</v>
      </c>
    </row>
    <row r="190" spans="3:20" x14ac:dyDescent="0.25">
      <c r="C190" s="3">
        <v>187</v>
      </c>
      <c r="D190" s="3" t="s">
        <v>175</v>
      </c>
      <c r="E190" s="3">
        <v>1400</v>
      </c>
      <c r="F190" s="3">
        <v>1556</v>
      </c>
      <c r="R190" s="38">
        <v>187</v>
      </c>
      <c r="S190" s="18" t="s">
        <v>586</v>
      </c>
      <c r="T190" s="3">
        <v>40</v>
      </c>
    </row>
    <row r="191" spans="3:20" x14ac:dyDescent="0.25">
      <c r="C191" s="3">
        <v>188</v>
      </c>
      <c r="D191" s="3" t="s">
        <v>176</v>
      </c>
      <c r="E191" s="3">
        <v>5520</v>
      </c>
      <c r="F191" s="3">
        <v>6133</v>
      </c>
      <c r="R191" s="38">
        <v>188</v>
      </c>
      <c r="S191" s="18" t="s">
        <v>588</v>
      </c>
      <c r="T191" s="3">
        <v>220</v>
      </c>
    </row>
    <row r="192" spans="3:20" x14ac:dyDescent="0.25">
      <c r="C192" s="3">
        <v>189</v>
      </c>
      <c r="D192" s="3" t="s">
        <v>177</v>
      </c>
      <c r="E192" s="3">
        <v>324</v>
      </c>
      <c r="F192" s="3">
        <v>360</v>
      </c>
      <c r="R192" s="38">
        <v>189</v>
      </c>
      <c r="S192" s="18" t="s">
        <v>590</v>
      </c>
      <c r="T192" s="3">
        <v>80</v>
      </c>
    </row>
    <row r="193" spans="3:20" x14ac:dyDescent="0.25">
      <c r="C193" s="3">
        <v>190</v>
      </c>
      <c r="D193" s="3" t="s">
        <v>178</v>
      </c>
      <c r="E193" s="3">
        <v>1104</v>
      </c>
      <c r="F193" s="3">
        <v>1227</v>
      </c>
      <c r="R193" s="38">
        <v>190</v>
      </c>
      <c r="S193" s="18" t="s">
        <v>592</v>
      </c>
      <c r="T193" s="3">
        <v>490</v>
      </c>
    </row>
    <row r="194" spans="3:20" x14ac:dyDescent="0.25">
      <c r="C194" s="3">
        <v>191</v>
      </c>
      <c r="D194" s="3" t="s">
        <v>179</v>
      </c>
      <c r="E194" s="3">
        <v>1417</v>
      </c>
      <c r="F194" s="3">
        <v>1574</v>
      </c>
      <c r="R194" s="38">
        <v>191</v>
      </c>
      <c r="S194" s="18" t="s">
        <v>594</v>
      </c>
      <c r="T194" s="3">
        <v>370</v>
      </c>
    </row>
    <row r="195" spans="3:20" x14ac:dyDescent="0.25">
      <c r="C195" s="3">
        <v>192</v>
      </c>
      <c r="D195" s="3" t="s">
        <v>180</v>
      </c>
      <c r="E195" s="3">
        <v>220</v>
      </c>
      <c r="F195" s="3">
        <v>244</v>
      </c>
      <c r="R195" s="38">
        <v>192</v>
      </c>
      <c r="S195" s="18" t="s">
        <v>596</v>
      </c>
      <c r="T195" s="3">
        <v>320</v>
      </c>
    </row>
    <row r="196" spans="3:20" x14ac:dyDescent="0.25">
      <c r="C196" s="3">
        <v>193</v>
      </c>
      <c r="D196" s="3" t="s">
        <v>181</v>
      </c>
      <c r="E196" s="3">
        <v>2208</v>
      </c>
      <c r="F196" s="3">
        <v>2453</v>
      </c>
      <c r="R196" s="38">
        <v>193</v>
      </c>
      <c r="S196" s="18" t="s">
        <v>598</v>
      </c>
      <c r="T196" s="3">
        <v>600</v>
      </c>
    </row>
    <row r="197" spans="3:20" x14ac:dyDescent="0.25">
      <c r="C197" s="3">
        <v>194</v>
      </c>
      <c r="D197" s="3" t="s">
        <v>182</v>
      </c>
      <c r="E197" s="3">
        <v>583</v>
      </c>
      <c r="F197" s="3">
        <v>648</v>
      </c>
      <c r="R197" s="38">
        <v>194</v>
      </c>
      <c r="S197" s="18" t="s">
        <v>600</v>
      </c>
      <c r="T197" s="3">
        <v>180</v>
      </c>
    </row>
    <row r="198" spans="3:20" x14ac:dyDescent="0.25">
      <c r="C198" s="3">
        <v>195</v>
      </c>
      <c r="D198" s="3" t="s">
        <v>183</v>
      </c>
      <c r="E198" s="3">
        <v>350</v>
      </c>
      <c r="F198" s="3">
        <v>389</v>
      </c>
      <c r="R198" s="38">
        <v>195</v>
      </c>
      <c r="S198" s="18" t="s">
        <v>602</v>
      </c>
      <c r="T198" s="3">
        <v>30</v>
      </c>
    </row>
    <row r="199" spans="3:20" x14ac:dyDescent="0.25">
      <c r="C199" s="3">
        <v>196</v>
      </c>
      <c r="D199" s="3" t="s">
        <v>184</v>
      </c>
      <c r="E199" s="3">
        <v>1000</v>
      </c>
      <c r="F199" s="3">
        <v>1111</v>
      </c>
      <c r="R199" s="38">
        <v>196</v>
      </c>
      <c r="S199" s="18" t="s">
        <v>603</v>
      </c>
      <c r="T199" s="3">
        <v>1200</v>
      </c>
    </row>
    <row r="200" spans="3:20" x14ac:dyDescent="0.25">
      <c r="C200" s="3">
        <v>197</v>
      </c>
      <c r="D200" s="3" t="s">
        <v>185</v>
      </c>
      <c r="E200" s="3">
        <v>1200</v>
      </c>
      <c r="F200" s="3">
        <v>1333</v>
      </c>
      <c r="R200" s="38">
        <v>197</v>
      </c>
      <c r="S200" s="18" t="s">
        <v>605</v>
      </c>
      <c r="T200" s="3">
        <v>80</v>
      </c>
    </row>
    <row r="201" spans="3:20" x14ac:dyDescent="0.25">
      <c r="C201" s="3">
        <v>198</v>
      </c>
      <c r="D201" s="3" t="s">
        <v>186</v>
      </c>
      <c r="E201" s="3">
        <v>40</v>
      </c>
      <c r="F201" s="3">
        <v>44</v>
      </c>
      <c r="R201" s="38">
        <v>198</v>
      </c>
      <c r="S201" s="18" t="s">
        <v>607</v>
      </c>
      <c r="T201" s="3">
        <v>100</v>
      </c>
    </row>
    <row r="202" spans="3:20" x14ac:dyDescent="0.25">
      <c r="C202" s="3">
        <v>199</v>
      </c>
      <c r="D202" s="3" t="s">
        <v>187</v>
      </c>
      <c r="E202" s="3">
        <v>3000</v>
      </c>
      <c r="F202" s="3">
        <v>3333</v>
      </c>
      <c r="R202" s="38">
        <v>199</v>
      </c>
      <c r="S202" s="18" t="s">
        <v>609</v>
      </c>
      <c r="T202" s="3">
        <v>220</v>
      </c>
    </row>
    <row r="203" spans="3:20" x14ac:dyDescent="0.25">
      <c r="C203" s="3">
        <v>200</v>
      </c>
      <c r="D203" s="3" t="s">
        <v>188</v>
      </c>
      <c r="E203" s="3">
        <v>80</v>
      </c>
      <c r="F203" s="3">
        <v>89</v>
      </c>
      <c r="R203" s="38">
        <v>200</v>
      </c>
      <c r="S203" s="18" t="s">
        <v>611</v>
      </c>
      <c r="T203" s="3">
        <v>50</v>
      </c>
    </row>
    <row r="204" spans="3:20" x14ac:dyDescent="0.25">
      <c r="C204" s="3">
        <v>201</v>
      </c>
      <c r="D204" s="3" t="s">
        <v>189</v>
      </c>
      <c r="E204" s="3">
        <v>490</v>
      </c>
      <c r="F204" s="3">
        <v>544</v>
      </c>
      <c r="R204" s="38">
        <v>201</v>
      </c>
      <c r="S204" s="18" t="s">
        <v>613</v>
      </c>
      <c r="T204" s="3">
        <v>280</v>
      </c>
    </row>
    <row r="205" spans="3:20" x14ac:dyDescent="0.25">
      <c r="C205" s="3">
        <v>202</v>
      </c>
      <c r="D205" s="3" t="s">
        <v>190</v>
      </c>
      <c r="E205" s="3">
        <v>370</v>
      </c>
      <c r="F205" s="3">
        <v>411</v>
      </c>
      <c r="R205" s="38">
        <v>202</v>
      </c>
      <c r="S205" s="18" t="s">
        <v>615</v>
      </c>
      <c r="T205" s="3">
        <v>1100</v>
      </c>
    </row>
    <row r="206" spans="3:20" x14ac:dyDescent="0.25">
      <c r="C206" s="3">
        <v>203</v>
      </c>
      <c r="D206" s="3" t="s">
        <v>191</v>
      </c>
      <c r="E206" s="3">
        <v>320</v>
      </c>
      <c r="F206" s="3">
        <v>356</v>
      </c>
      <c r="R206" s="38">
        <v>203</v>
      </c>
      <c r="S206" s="18" t="s">
        <v>617</v>
      </c>
      <c r="T206" s="3">
        <v>460</v>
      </c>
    </row>
    <row r="207" spans="3:20" x14ac:dyDescent="0.25">
      <c r="C207" s="3">
        <v>204</v>
      </c>
      <c r="D207" s="3" t="s">
        <v>192</v>
      </c>
      <c r="E207" s="3">
        <v>606</v>
      </c>
      <c r="F207" s="3">
        <v>673</v>
      </c>
      <c r="R207" s="38">
        <v>204</v>
      </c>
      <c r="S207" s="18" t="s">
        <v>619</v>
      </c>
      <c r="T207" s="3">
        <v>210</v>
      </c>
    </row>
    <row r="208" spans="3:20" x14ac:dyDescent="0.25">
      <c r="C208" s="3">
        <v>205</v>
      </c>
      <c r="D208" s="3" t="s">
        <v>193</v>
      </c>
      <c r="E208" s="3">
        <v>154</v>
      </c>
      <c r="F208" s="3">
        <v>171</v>
      </c>
      <c r="R208" s="38">
        <v>205</v>
      </c>
      <c r="S208" s="18" t="s">
        <v>621</v>
      </c>
      <c r="T208" s="3">
        <v>40</v>
      </c>
    </row>
    <row r="209" spans="3:20" x14ac:dyDescent="0.25">
      <c r="C209" s="3">
        <v>206</v>
      </c>
      <c r="D209" s="3" t="s">
        <v>194</v>
      </c>
      <c r="E209" s="3">
        <v>750</v>
      </c>
      <c r="F209" s="3">
        <v>833</v>
      </c>
      <c r="R209" s="38">
        <v>206</v>
      </c>
      <c r="S209" s="18" t="s">
        <v>623</v>
      </c>
      <c r="T209" s="3">
        <v>30</v>
      </c>
    </row>
    <row r="210" spans="3:20" x14ac:dyDescent="0.25">
      <c r="C210" s="3">
        <v>207</v>
      </c>
      <c r="D210" s="3" t="s">
        <v>195</v>
      </c>
      <c r="E210" s="3">
        <v>552</v>
      </c>
      <c r="F210" s="3">
        <v>613</v>
      </c>
      <c r="R210" s="38">
        <v>207</v>
      </c>
      <c r="S210" s="18" t="s">
        <v>625</v>
      </c>
      <c r="T210" s="3">
        <v>300</v>
      </c>
    </row>
    <row r="211" spans="3:20" x14ac:dyDescent="0.25">
      <c r="C211" s="3">
        <v>208</v>
      </c>
      <c r="D211" s="3" t="s">
        <v>196</v>
      </c>
      <c r="E211" s="3">
        <v>180</v>
      </c>
      <c r="F211" s="3">
        <v>200</v>
      </c>
      <c r="R211" s="38">
        <v>208</v>
      </c>
      <c r="S211" s="18" t="s">
        <v>627</v>
      </c>
      <c r="T211" s="3">
        <v>120</v>
      </c>
    </row>
    <row r="212" spans="3:20" x14ac:dyDescent="0.25">
      <c r="C212" s="3">
        <v>209</v>
      </c>
      <c r="D212" s="3" t="s">
        <v>197</v>
      </c>
      <c r="E212" s="3">
        <v>1200</v>
      </c>
      <c r="F212" s="3">
        <v>1333</v>
      </c>
      <c r="R212" s="38">
        <v>209</v>
      </c>
      <c r="S212" s="18" t="s">
        <v>629</v>
      </c>
      <c r="T212" s="3">
        <v>1090</v>
      </c>
    </row>
    <row r="213" spans="3:20" x14ac:dyDescent="0.25">
      <c r="C213" s="3">
        <v>210</v>
      </c>
      <c r="D213" s="3" t="s">
        <v>198</v>
      </c>
      <c r="E213" s="3">
        <v>80</v>
      </c>
      <c r="F213" s="3">
        <v>89</v>
      </c>
      <c r="R213" s="38">
        <v>210</v>
      </c>
      <c r="S213" s="18" t="s">
        <v>630</v>
      </c>
      <c r="T213" s="3">
        <v>12100</v>
      </c>
    </row>
    <row r="214" spans="3:20" x14ac:dyDescent="0.25">
      <c r="C214" s="3">
        <v>211</v>
      </c>
      <c r="D214" s="3" t="s">
        <v>199</v>
      </c>
      <c r="E214" s="3">
        <v>100</v>
      </c>
      <c r="F214" s="3">
        <v>111</v>
      </c>
      <c r="R214" s="38">
        <v>211</v>
      </c>
      <c r="S214" s="18" t="s">
        <v>631</v>
      </c>
      <c r="T214" s="3">
        <v>15</v>
      </c>
    </row>
    <row r="215" spans="3:20" x14ac:dyDescent="0.25">
      <c r="C215" s="3">
        <v>212</v>
      </c>
      <c r="D215" s="3" t="s">
        <v>200</v>
      </c>
      <c r="E215" s="3">
        <v>220</v>
      </c>
      <c r="F215" s="3">
        <v>244</v>
      </c>
      <c r="R215" s="38">
        <v>212</v>
      </c>
      <c r="S215" s="18" t="s">
        <v>632</v>
      </c>
      <c r="T215" s="3">
        <v>110</v>
      </c>
    </row>
    <row r="216" spans="3:20" x14ac:dyDescent="0.25">
      <c r="C216" s="3">
        <v>213</v>
      </c>
      <c r="D216" s="3" t="s">
        <v>201</v>
      </c>
      <c r="E216" s="3">
        <v>746</v>
      </c>
      <c r="F216" s="3">
        <v>829</v>
      </c>
      <c r="R216" s="38">
        <v>213</v>
      </c>
      <c r="S216" s="18" t="s">
        <v>633</v>
      </c>
      <c r="T216" s="3">
        <v>500</v>
      </c>
    </row>
    <row r="217" spans="3:20" x14ac:dyDescent="0.25">
      <c r="C217" s="3">
        <v>214</v>
      </c>
      <c r="D217" s="3" t="s">
        <v>202</v>
      </c>
      <c r="E217" s="3">
        <v>50</v>
      </c>
      <c r="F217" s="3">
        <v>56</v>
      </c>
      <c r="R217" s="38">
        <v>214</v>
      </c>
      <c r="S217" s="18" t="s">
        <v>634</v>
      </c>
      <c r="T217" s="3">
        <v>150</v>
      </c>
    </row>
    <row r="218" spans="3:20" x14ac:dyDescent="0.25">
      <c r="C218" s="3">
        <v>215</v>
      </c>
      <c r="D218" s="3" t="s">
        <v>203</v>
      </c>
      <c r="E218" s="3">
        <v>1417</v>
      </c>
      <c r="F218" s="3">
        <v>1574</v>
      </c>
      <c r="R218" s="38">
        <v>215</v>
      </c>
      <c r="S218" s="18" t="s">
        <v>635</v>
      </c>
      <c r="T218" s="3">
        <v>370</v>
      </c>
    </row>
    <row r="219" spans="3:20" x14ac:dyDescent="0.25">
      <c r="C219" s="3">
        <v>216</v>
      </c>
      <c r="D219" s="3" t="s">
        <v>204</v>
      </c>
      <c r="E219" s="3">
        <v>184</v>
      </c>
      <c r="F219" s="3">
        <v>204</v>
      </c>
      <c r="R219" s="38">
        <v>216</v>
      </c>
      <c r="S219" s="18" t="s">
        <v>636</v>
      </c>
      <c r="T219" s="3">
        <v>100</v>
      </c>
    </row>
    <row r="220" spans="3:20" x14ac:dyDescent="0.25">
      <c r="C220" s="3">
        <v>217</v>
      </c>
      <c r="D220" s="3" t="s">
        <v>205</v>
      </c>
      <c r="E220" s="3">
        <v>281</v>
      </c>
      <c r="F220" s="3">
        <v>312</v>
      </c>
      <c r="R220" s="38">
        <v>217</v>
      </c>
      <c r="S220" s="18" t="s">
        <v>637</v>
      </c>
      <c r="T220" s="3">
        <v>640</v>
      </c>
    </row>
    <row r="221" spans="3:20" x14ac:dyDescent="0.25">
      <c r="C221" s="3">
        <v>218</v>
      </c>
      <c r="D221" s="3" t="s">
        <v>206</v>
      </c>
      <c r="E221" s="3">
        <v>1104</v>
      </c>
      <c r="F221" s="3">
        <v>1227</v>
      </c>
      <c r="R221" s="38">
        <v>218</v>
      </c>
      <c r="S221" s="18" t="s">
        <v>638</v>
      </c>
      <c r="T221" s="3">
        <v>12000</v>
      </c>
    </row>
    <row r="222" spans="3:20" x14ac:dyDescent="0.25">
      <c r="C222" s="3">
        <v>219</v>
      </c>
      <c r="D222" s="3" t="s">
        <v>207</v>
      </c>
      <c r="E222" s="3">
        <v>460</v>
      </c>
      <c r="F222" s="3">
        <v>511</v>
      </c>
      <c r="R222" s="38">
        <v>219</v>
      </c>
      <c r="S222" s="18" t="s">
        <v>639</v>
      </c>
      <c r="T222" s="3">
        <v>4500</v>
      </c>
    </row>
    <row r="223" spans="3:20" x14ac:dyDescent="0.25">
      <c r="C223" s="3">
        <v>220</v>
      </c>
      <c r="D223" s="3" t="s">
        <v>208</v>
      </c>
      <c r="E223" s="3">
        <v>215</v>
      </c>
      <c r="F223" s="3">
        <v>239</v>
      </c>
      <c r="R223" s="38">
        <v>220</v>
      </c>
      <c r="S223" s="18" t="s">
        <v>640</v>
      </c>
      <c r="T223" s="3">
        <v>50</v>
      </c>
    </row>
    <row r="224" spans="3:20" x14ac:dyDescent="0.25">
      <c r="C224" s="3">
        <v>221</v>
      </c>
      <c r="D224" s="3" t="s">
        <v>209</v>
      </c>
      <c r="E224" s="3">
        <v>25</v>
      </c>
      <c r="F224" s="3">
        <v>28</v>
      </c>
      <c r="R224" s="38">
        <v>221</v>
      </c>
      <c r="S224" s="18" t="s">
        <v>641</v>
      </c>
      <c r="T224" s="3">
        <v>1250</v>
      </c>
    </row>
    <row r="225" spans="3:20" x14ac:dyDescent="0.25">
      <c r="C225" s="3">
        <v>222</v>
      </c>
      <c r="D225" s="3" t="s">
        <v>210</v>
      </c>
      <c r="E225" s="3">
        <v>30</v>
      </c>
      <c r="F225" s="3">
        <v>33</v>
      </c>
      <c r="R225" s="38">
        <v>222</v>
      </c>
      <c r="S225" s="18" t="s">
        <v>642</v>
      </c>
      <c r="T225" s="3">
        <v>700</v>
      </c>
    </row>
    <row r="226" spans="3:20" x14ac:dyDescent="0.25">
      <c r="C226" s="3">
        <v>223</v>
      </c>
      <c r="D226" s="3" t="s">
        <v>211</v>
      </c>
      <c r="E226" s="3">
        <v>40</v>
      </c>
      <c r="F226" s="3">
        <v>44</v>
      </c>
      <c r="R226" s="38">
        <v>223</v>
      </c>
      <c r="S226" s="18" t="s">
        <v>643</v>
      </c>
      <c r="T226" s="3">
        <v>5000</v>
      </c>
    </row>
    <row r="227" spans="3:20" x14ac:dyDescent="0.25">
      <c r="C227" s="3">
        <v>224</v>
      </c>
      <c r="D227" s="3" t="s">
        <v>212</v>
      </c>
      <c r="E227" s="3">
        <v>300</v>
      </c>
      <c r="F227" s="3">
        <v>333</v>
      </c>
      <c r="R227" s="38">
        <v>224</v>
      </c>
      <c r="S227" s="18" t="s">
        <v>644</v>
      </c>
      <c r="T227" s="3">
        <v>1100</v>
      </c>
    </row>
    <row r="228" spans="3:20" x14ac:dyDescent="0.25">
      <c r="C228" s="3">
        <v>225</v>
      </c>
      <c r="D228" s="3" t="s">
        <v>213</v>
      </c>
      <c r="E228" s="3">
        <v>1087</v>
      </c>
      <c r="F228" s="3">
        <v>1208</v>
      </c>
      <c r="R228" s="38">
        <v>225</v>
      </c>
      <c r="S228" s="18" t="s">
        <v>645</v>
      </c>
      <c r="T228" s="3">
        <v>2430</v>
      </c>
    </row>
    <row r="229" spans="3:20" x14ac:dyDescent="0.25">
      <c r="C229" s="3">
        <v>226</v>
      </c>
      <c r="D229" s="3" t="s">
        <v>214</v>
      </c>
      <c r="E229" s="3">
        <v>12144</v>
      </c>
      <c r="F229" s="3">
        <v>13493</v>
      </c>
      <c r="R229" s="38">
        <v>226</v>
      </c>
      <c r="S229" s="18" t="s">
        <v>646</v>
      </c>
      <c r="T229" s="3">
        <v>20</v>
      </c>
    </row>
    <row r="230" spans="3:20" x14ac:dyDescent="0.25">
      <c r="C230" s="3">
        <v>227</v>
      </c>
      <c r="D230" s="3" t="s">
        <v>215</v>
      </c>
      <c r="E230" s="3">
        <v>467</v>
      </c>
      <c r="F230" s="3">
        <v>519</v>
      </c>
      <c r="R230" s="38">
        <v>227</v>
      </c>
      <c r="S230" s="18" t="s">
        <v>647</v>
      </c>
      <c r="T230" s="3">
        <v>1000</v>
      </c>
    </row>
    <row r="231" spans="3:20" x14ac:dyDescent="0.25">
      <c r="C231" s="3">
        <v>228</v>
      </c>
      <c r="D231" s="3" t="s">
        <v>216</v>
      </c>
      <c r="E231" s="3">
        <v>15</v>
      </c>
      <c r="F231" s="3">
        <v>17</v>
      </c>
      <c r="R231" s="38">
        <v>228</v>
      </c>
      <c r="S231" s="18" t="s">
        <v>648</v>
      </c>
      <c r="T231" s="3">
        <v>1000</v>
      </c>
    </row>
    <row r="232" spans="3:20" x14ac:dyDescent="0.25">
      <c r="C232" s="3">
        <v>229</v>
      </c>
      <c r="D232" s="3" t="s">
        <v>217</v>
      </c>
      <c r="E232" s="3">
        <v>110</v>
      </c>
      <c r="F232" s="3">
        <v>122</v>
      </c>
      <c r="R232" s="38">
        <v>229</v>
      </c>
      <c r="S232" s="18" t="s">
        <v>649</v>
      </c>
      <c r="T232" s="3">
        <v>600</v>
      </c>
    </row>
    <row r="233" spans="3:20" x14ac:dyDescent="0.25">
      <c r="C233" s="3">
        <v>230</v>
      </c>
      <c r="D233" s="3" t="s">
        <v>218</v>
      </c>
      <c r="E233" s="3">
        <v>500</v>
      </c>
      <c r="F233" s="3">
        <v>556</v>
      </c>
      <c r="R233" s="38">
        <v>230</v>
      </c>
      <c r="S233" s="18" t="s">
        <v>650</v>
      </c>
      <c r="T233" s="3">
        <v>240</v>
      </c>
    </row>
    <row r="234" spans="3:20" x14ac:dyDescent="0.25">
      <c r="C234" s="3">
        <v>231</v>
      </c>
      <c r="D234" s="3" t="s">
        <v>219</v>
      </c>
      <c r="E234" s="3">
        <v>150</v>
      </c>
      <c r="F234" s="3">
        <v>150</v>
      </c>
      <c r="R234" s="38">
        <v>231</v>
      </c>
      <c r="S234" s="18" t="s">
        <v>651</v>
      </c>
      <c r="T234" s="3">
        <v>20</v>
      </c>
    </row>
    <row r="235" spans="3:20" x14ac:dyDescent="0.25">
      <c r="C235" s="3">
        <v>232</v>
      </c>
      <c r="D235" s="3" t="s">
        <v>220</v>
      </c>
      <c r="E235" s="3">
        <v>100</v>
      </c>
      <c r="F235" s="3">
        <v>111</v>
      </c>
      <c r="R235" s="38">
        <v>232</v>
      </c>
      <c r="S235" s="18" t="s">
        <v>652</v>
      </c>
      <c r="T235" s="3">
        <v>400</v>
      </c>
    </row>
    <row r="236" spans="3:20" x14ac:dyDescent="0.25">
      <c r="C236" s="3">
        <v>233</v>
      </c>
      <c r="D236" s="3" t="s">
        <v>221</v>
      </c>
      <c r="E236" s="3">
        <v>12000</v>
      </c>
      <c r="F236" s="3">
        <v>12000</v>
      </c>
      <c r="R236" s="38">
        <v>233</v>
      </c>
      <c r="S236" s="18" t="s">
        <v>653</v>
      </c>
      <c r="T236" s="3">
        <v>40</v>
      </c>
    </row>
    <row r="237" spans="3:20" x14ac:dyDescent="0.25">
      <c r="C237" s="3">
        <v>234</v>
      </c>
      <c r="D237" s="3" t="s">
        <v>222</v>
      </c>
      <c r="E237" s="3">
        <v>4500</v>
      </c>
      <c r="F237" s="3">
        <v>4500</v>
      </c>
      <c r="R237" s="38">
        <v>234</v>
      </c>
      <c r="S237" s="18" t="s">
        <v>654</v>
      </c>
      <c r="T237" s="3">
        <v>200</v>
      </c>
    </row>
    <row r="238" spans="3:20" x14ac:dyDescent="0.25">
      <c r="C238" s="3">
        <v>235</v>
      </c>
      <c r="D238" s="3" t="s">
        <v>223</v>
      </c>
      <c r="E238" s="3">
        <v>1500</v>
      </c>
      <c r="F238" s="3">
        <v>1500</v>
      </c>
      <c r="R238" s="38">
        <v>235</v>
      </c>
      <c r="S238" s="18" t="s">
        <v>655</v>
      </c>
      <c r="T238" s="3">
        <v>10</v>
      </c>
    </row>
    <row r="239" spans="3:20" x14ac:dyDescent="0.25">
      <c r="C239" s="3">
        <v>236</v>
      </c>
      <c r="D239" s="3" t="s">
        <v>224</v>
      </c>
      <c r="E239" s="3">
        <v>1000</v>
      </c>
      <c r="F239" s="3">
        <v>1000</v>
      </c>
      <c r="R239" s="38">
        <v>236</v>
      </c>
      <c r="S239" s="18" t="s">
        <v>656</v>
      </c>
      <c r="T239" s="3">
        <v>50</v>
      </c>
    </row>
    <row r="240" spans="3:20" x14ac:dyDescent="0.25">
      <c r="C240" s="3">
        <v>237</v>
      </c>
      <c r="D240" s="3" t="s">
        <v>225</v>
      </c>
      <c r="E240" s="3">
        <v>5000</v>
      </c>
      <c r="F240" s="3">
        <v>5000</v>
      </c>
      <c r="R240" s="38">
        <v>237</v>
      </c>
      <c r="S240" s="18" t="s">
        <v>657</v>
      </c>
      <c r="T240" s="3">
        <v>100</v>
      </c>
    </row>
    <row r="241" spans="3:20" x14ac:dyDescent="0.25">
      <c r="C241" s="3">
        <v>238</v>
      </c>
      <c r="D241" s="3" t="s">
        <v>226</v>
      </c>
      <c r="E241" s="3">
        <v>1100</v>
      </c>
      <c r="F241" s="3">
        <v>1100</v>
      </c>
      <c r="R241" s="38">
        <v>238</v>
      </c>
      <c r="S241" s="18" t="s">
        <v>658</v>
      </c>
      <c r="T241" s="3">
        <v>150</v>
      </c>
    </row>
    <row r="242" spans="3:20" x14ac:dyDescent="0.25">
      <c r="C242" s="3">
        <v>239</v>
      </c>
      <c r="D242" s="3" t="s">
        <v>227</v>
      </c>
      <c r="E242" s="3">
        <v>2429</v>
      </c>
      <c r="F242" s="3">
        <v>2429</v>
      </c>
      <c r="R242" s="38">
        <v>239</v>
      </c>
      <c r="S242" s="18" t="s">
        <v>659</v>
      </c>
      <c r="T242" s="3">
        <v>200</v>
      </c>
    </row>
    <row r="243" spans="3:20" x14ac:dyDescent="0.25">
      <c r="C243" s="3">
        <v>240</v>
      </c>
      <c r="D243" s="3" t="s">
        <v>228</v>
      </c>
      <c r="E243" s="3">
        <v>20</v>
      </c>
      <c r="F243" s="3">
        <v>22</v>
      </c>
      <c r="R243" s="38">
        <v>240</v>
      </c>
      <c r="S243" s="18" t="s">
        <v>660</v>
      </c>
      <c r="T243" s="3">
        <v>90</v>
      </c>
    </row>
    <row r="244" spans="3:20" x14ac:dyDescent="0.25">
      <c r="C244" s="3">
        <v>241</v>
      </c>
      <c r="D244" s="3" t="s">
        <v>229</v>
      </c>
      <c r="E244" s="3">
        <v>1000</v>
      </c>
      <c r="F244" s="3">
        <v>1111</v>
      </c>
      <c r="R244" s="38">
        <v>241</v>
      </c>
      <c r="S244" s="18" t="s">
        <v>661</v>
      </c>
      <c r="T244" s="3">
        <v>30</v>
      </c>
    </row>
    <row r="245" spans="3:20" x14ac:dyDescent="0.25">
      <c r="C245" s="3">
        <v>242</v>
      </c>
      <c r="D245" s="3" t="s">
        <v>230</v>
      </c>
      <c r="E245" s="3">
        <v>600</v>
      </c>
      <c r="F245" s="3">
        <v>667</v>
      </c>
      <c r="R245" s="38">
        <v>242</v>
      </c>
      <c r="S245" s="18" t="s">
        <v>662</v>
      </c>
      <c r="T245" s="3">
        <v>2000</v>
      </c>
    </row>
    <row r="246" spans="3:20" x14ac:dyDescent="0.25">
      <c r="C246" s="3">
        <v>243</v>
      </c>
      <c r="D246" s="3" t="s">
        <v>231</v>
      </c>
      <c r="E246" s="3">
        <v>240</v>
      </c>
      <c r="F246" s="3">
        <v>267</v>
      </c>
      <c r="R246" s="38">
        <v>243</v>
      </c>
      <c r="S246" s="18" t="s">
        <v>663</v>
      </c>
      <c r="T246" s="3">
        <v>1820</v>
      </c>
    </row>
    <row r="247" spans="3:20" x14ac:dyDescent="0.25">
      <c r="C247" s="3">
        <v>244</v>
      </c>
      <c r="D247" s="3" t="s">
        <v>232</v>
      </c>
      <c r="E247" s="3">
        <v>20</v>
      </c>
      <c r="F247" s="3">
        <v>22</v>
      </c>
      <c r="R247" s="38">
        <v>244</v>
      </c>
      <c r="S247" s="18" t="s">
        <v>664</v>
      </c>
      <c r="T247" s="3">
        <v>800</v>
      </c>
    </row>
    <row r="248" spans="3:20" x14ac:dyDescent="0.25">
      <c r="C248" s="3">
        <v>245</v>
      </c>
      <c r="D248" s="3" t="s">
        <v>233</v>
      </c>
      <c r="E248" s="3">
        <v>396</v>
      </c>
      <c r="F248" s="3">
        <v>440</v>
      </c>
      <c r="R248" s="38">
        <v>245</v>
      </c>
      <c r="S248" s="18" t="s">
        <v>665</v>
      </c>
      <c r="T248" s="3">
        <v>700</v>
      </c>
    </row>
    <row r="249" spans="3:20" x14ac:dyDescent="0.25">
      <c r="C249" s="3">
        <v>246</v>
      </c>
      <c r="D249" s="3" t="s">
        <v>234</v>
      </c>
      <c r="E249" s="3">
        <v>40</v>
      </c>
      <c r="F249" s="3">
        <v>44</v>
      </c>
      <c r="R249" s="38">
        <v>246</v>
      </c>
      <c r="S249" s="18" t="s">
        <v>604</v>
      </c>
      <c r="T249" s="3">
        <v>200</v>
      </c>
    </row>
    <row r="250" spans="3:20" x14ac:dyDescent="0.25">
      <c r="C250" s="3">
        <v>247</v>
      </c>
      <c r="D250" s="3" t="s">
        <v>235</v>
      </c>
      <c r="E250" s="3">
        <v>50</v>
      </c>
      <c r="F250" s="3">
        <v>56</v>
      </c>
      <c r="R250" s="38">
        <v>247</v>
      </c>
      <c r="S250" s="18" t="s">
        <v>606</v>
      </c>
      <c r="T250" s="3">
        <v>50</v>
      </c>
    </row>
    <row r="251" spans="3:20" x14ac:dyDescent="0.25">
      <c r="C251" s="3">
        <v>248</v>
      </c>
      <c r="D251" s="3" t="s">
        <v>236</v>
      </c>
      <c r="E251" s="3">
        <v>10</v>
      </c>
      <c r="F251" s="3">
        <v>11</v>
      </c>
      <c r="R251" s="38">
        <v>248</v>
      </c>
      <c r="S251" s="18" t="s">
        <v>608</v>
      </c>
      <c r="T251" s="3">
        <v>300</v>
      </c>
    </row>
    <row r="252" spans="3:20" x14ac:dyDescent="0.25">
      <c r="C252" s="3">
        <v>249</v>
      </c>
      <c r="D252" s="3" t="s">
        <v>237</v>
      </c>
      <c r="E252" s="3">
        <v>50</v>
      </c>
      <c r="F252" s="3">
        <v>56</v>
      </c>
      <c r="R252" s="38">
        <v>249</v>
      </c>
      <c r="S252" s="18" t="s">
        <v>610</v>
      </c>
      <c r="T252" s="3">
        <v>50</v>
      </c>
    </row>
    <row r="253" spans="3:20" x14ac:dyDescent="0.25">
      <c r="C253" s="3">
        <v>250</v>
      </c>
      <c r="D253" s="3" t="s">
        <v>238</v>
      </c>
      <c r="E253" s="3">
        <v>100</v>
      </c>
      <c r="F253" s="3">
        <v>111</v>
      </c>
      <c r="R253" s="38">
        <v>250</v>
      </c>
      <c r="S253" s="18" t="s">
        <v>612</v>
      </c>
      <c r="T253" s="3">
        <v>250</v>
      </c>
    </row>
    <row r="254" spans="3:20" x14ac:dyDescent="0.25">
      <c r="C254" s="3">
        <v>251</v>
      </c>
      <c r="D254" s="3" t="s">
        <v>239</v>
      </c>
      <c r="E254" s="3">
        <v>150</v>
      </c>
      <c r="F254" s="3">
        <v>167</v>
      </c>
      <c r="R254" s="38">
        <v>251</v>
      </c>
      <c r="S254" s="18" t="s">
        <v>614</v>
      </c>
      <c r="T254" s="3">
        <v>70</v>
      </c>
    </row>
    <row r="255" spans="3:20" x14ac:dyDescent="0.25">
      <c r="C255" s="3">
        <v>252</v>
      </c>
      <c r="D255" s="3" t="s">
        <v>240</v>
      </c>
      <c r="E255" s="3">
        <v>90</v>
      </c>
      <c r="F255" s="3">
        <v>100</v>
      </c>
      <c r="R255" s="38">
        <v>252</v>
      </c>
      <c r="S255" s="18" t="s">
        <v>616</v>
      </c>
      <c r="T255" s="3">
        <v>250</v>
      </c>
    </row>
    <row r="256" spans="3:20" x14ac:dyDescent="0.25">
      <c r="C256" s="3">
        <v>253</v>
      </c>
      <c r="D256" s="3" t="s">
        <v>241</v>
      </c>
      <c r="E256" s="3">
        <v>30</v>
      </c>
      <c r="F256" s="3">
        <v>33</v>
      </c>
      <c r="R256" s="38">
        <v>253</v>
      </c>
      <c r="S256" s="18" t="s">
        <v>618</v>
      </c>
      <c r="T256" s="3">
        <v>200</v>
      </c>
    </row>
    <row r="257" spans="3:20" x14ac:dyDescent="0.25">
      <c r="C257" s="3">
        <v>254</v>
      </c>
      <c r="D257" s="3" t="s">
        <v>242</v>
      </c>
      <c r="E257" s="3">
        <v>2000</v>
      </c>
      <c r="F257" s="3">
        <v>2222</v>
      </c>
      <c r="R257" s="38">
        <v>254</v>
      </c>
      <c r="S257" s="18" t="s">
        <v>620</v>
      </c>
      <c r="T257" s="3">
        <v>40</v>
      </c>
    </row>
    <row r="258" spans="3:20" x14ac:dyDescent="0.25">
      <c r="C258" s="3">
        <v>255</v>
      </c>
      <c r="D258" s="3" t="s">
        <v>243</v>
      </c>
      <c r="E258" s="3">
        <v>1817</v>
      </c>
      <c r="F258" s="3">
        <v>2019</v>
      </c>
      <c r="R258" s="38">
        <v>255</v>
      </c>
      <c r="S258" s="18" t="s">
        <v>622</v>
      </c>
      <c r="T258" s="3">
        <v>1000</v>
      </c>
    </row>
    <row r="259" spans="3:20" x14ac:dyDescent="0.25">
      <c r="C259" s="38">
        <v>256</v>
      </c>
      <c r="D259" s="3" t="s">
        <v>244</v>
      </c>
      <c r="E259" s="3">
        <v>800</v>
      </c>
      <c r="F259" s="3">
        <v>889</v>
      </c>
      <c r="R259" s="38">
        <v>256</v>
      </c>
      <c r="S259" s="18" t="s">
        <v>624</v>
      </c>
      <c r="T259" s="3">
        <v>30</v>
      </c>
    </row>
    <row r="260" spans="3:20" x14ac:dyDescent="0.25">
      <c r="C260" s="38">
        <v>257</v>
      </c>
      <c r="D260" s="3" t="s">
        <v>245</v>
      </c>
      <c r="E260" s="3">
        <v>700</v>
      </c>
      <c r="F260" s="3">
        <v>778</v>
      </c>
      <c r="R260" s="38">
        <v>257</v>
      </c>
      <c r="S260" s="18" t="s">
        <v>626</v>
      </c>
      <c r="T260" s="3">
        <v>10</v>
      </c>
    </row>
    <row r="261" spans="3:20" x14ac:dyDescent="0.25">
      <c r="C261" s="38">
        <v>258</v>
      </c>
      <c r="D261" s="3" t="s">
        <v>246</v>
      </c>
      <c r="E261" s="3">
        <v>3680</v>
      </c>
      <c r="F261" s="3">
        <v>4089</v>
      </c>
      <c r="R261" s="38">
        <v>258</v>
      </c>
      <c r="S261" s="18" t="s">
        <v>628</v>
      </c>
      <c r="T261" s="3">
        <v>200</v>
      </c>
    </row>
    <row r="262" spans="3:20" x14ac:dyDescent="0.25">
      <c r="C262" s="38">
        <v>259</v>
      </c>
      <c r="D262" s="3" t="s">
        <v>247</v>
      </c>
      <c r="E262" s="3">
        <v>1214</v>
      </c>
      <c r="F262" s="3">
        <v>1349</v>
      </c>
    </row>
    <row r="263" spans="3:20" x14ac:dyDescent="0.25">
      <c r="C263" s="38">
        <v>260</v>
      </c>
      <c r="D263" s="3" t="s">
        <v>248</v>
      </c>
      <c r="E263" s="3">
        <v>200</v>
      </c>
      <c r="F263" s="3">
        <v>222</v>
      </c>
    </row>
    <row r="264" spans="3:20" x14ac:dyDescent="0.25">
      <c r="C264" s="38">
        <v>261</v>
      </c>
      <c r="D264" s="3" t="s">
        <v>249</v>
      </c>
      <c r="E264" s="3">
        <v>50</v>
      </c>
      <c r="F264" s="3">
        <v>56</v>
      </c>
    </row>
    <row r="265" spans="3:20" x14ac:dyDescent="0.25">
      <c r="C265" s="38">
        <v>262</v>
      </c>
      <c r="D265" s="3" t="s">
        <v>250</v>
      </c>
      <c r="E265" s="3">
        <v>300</v>
      </c>
      <c r="F265" s="3">
        <v>333</v>
      </c>
    </row>
    <row r="266" spans="3:20" x14ac:dyDescent="0.25">
      <c r="C266" s="38">
        <v>263</v>
      </c>
      <c r="D266" s="3" t="s">
        <v>251</v>
      </c>
      <c r="E266" s="3">
        <v>250</v>
      </c>
      <c r="F266" s="3">
        <v>278</v>
      </c>
    </row>
    <row r="267" spans="3:20" x14ac:dyDescent="0.25">
      <c r="C267" s="38">
        <v>264</v>
      </c>
      <c r="D267" s="3" t="s">
        <v>252</v>
      </c>
      <c r="E267" s="3">
        <v>120</v>
      </c>
      <c r="F267" s="3">
        <v>133</v>
      </c>
    </row>
    <row r="268" spans="3:20" x14ac:dyDescent="0.25">
      <c r="C268" s="38">
        <v>265</v>
      </c>
      <c r="D268" s="3" t="s">
        <v>253</v>
      </c>
      <c r="E268" s="3">
        <v>80</v>
      </c>
      <c r="F268" s="3">
        <v>89</v>
      </c>
    </row>
    <row r="269" spans="3:20" x14ac:dyDescent="0.25">
      <c r="C269" s="38">
        <v>266</v>
      </c>
      <c r="D269" s="3" t="s">
        <v>254</v>
      </c>
      <c r="E269" s="3">
        <v>1000</v>
      </c>
      <c r="F269" s="3">
        <v>1111</v>
      </c>
    </row>
    <row r="270" spans="3:20" x14ac:dyDescent="0.25">
      <c r="C270" s="38">
        <v>267</v>
      </c>
      <c r="D270" s="3" t="s">
        <v>255</v>
      </c>
      <c r="E270" s="3">
        <v>30</v>
      </c>
      <c r="F270" s="3">
        <v>33</v>
      </c>
    </row>
    <row r="271" spans="3:20" x14ac:dyDescent="0.25">
      <c r="C271" s="38">
        <v>268</v>
      </c>
      <c r="D271" s="3" t="s">
        <v>256</v>
      </c>
      <c r="E271" s="3">
        <v>20</v>
      </c>
      <c r="F271" s="3">
        <v>22</v>
      </c>
    </row>
  </sheetData>
  <sortState ref="R4:T262">
    <sortCondition ref="R4"/>
  </sortState>
  <mergeCells count="19">
    <mergeCell ref="C2:F2"/>
    <mergeCell ref="H2:I2"/>
    <mergeCell ref="K2:M2"/>
    <mergeCell ref="O2:P2"/>
    <mergeCell ref="R2:T2"/>
    <mergeCell ref="AH3:AN3"/>
    <mergeCell ref="Z3:Z4"/>
    <mergeCell ref="V37:V38"/>
    <mergeCell ref="Z37:Z38"/>
    <mergeCell ref="V2:Z2"/>
    <mergeCell ref="AB3:AC3"/>
    <mergeCell ref="AE3:AF3"/>
    <mergeCell ref="V3:V4"/>
    <mergeCell ref="W37:W38"/>
    <mergeCell ref="X37:X38"/>
    <mergeCell ref="Y37:Y38"/>
    <mergeCell ref="W3:W4"/>
    <mergeCell ref="X3:X4"/>
    <mergeCell ref="Y3:Y4"/>
  </mergeCells>
  <conditionalFormatting sqref="I4:I33">
    <cfRule type="cellIs" dxfId="16" priority="7" operator="greaterThan">
      <formula>4400</formula>
    </cfRule>
    <cfRule type="cellIs" dxfId="15" priority="9" operator="greaterThan">
      <formula>4400</formula>
    </cfRule>
    <cfRule type="cellIs" dxfId="14" priority="10" operator="greaterThan">
      <formula>4500</formula>
    </cfRule>
  </conditionalFormatting>
  <conditionalFormatting sqref="E4:F271 L4:L85 T4:T261">
    <cfRule type="cellIs" dxfId="13" priority="8" operator="greaterThan">
      <formula>4400</formula>
    </cfRule>
  </conditionalFormatting>
  <conditionalFormatting sqref="P4:P44">
    <cfRule type="cellIs" dxfId="12" priority="5" operator="greaterThan">
      <formula>4400</formula>
    </cfRule>
  </conditionalFormatting>
  <conditionalFormatting sqref="Z5:Z91">
    <cfRule type="cellIs" dxfId="11" priority="3" operator="greaterThan">
      <formula>4400</formula>
    </cfRule>
  </conditionalFormatting>
  <conditionalFormatting sqref="AC5:AC47">
    <cfRule type="cellIs" dxfId="10" priority="2" operator="greaterThan">
      <formula>4400</formula>
    </cfRule>
  </conditionalFormatting>
  <conditionalFormatting sqref="AF5:AF58">
    <cfRule type="cellIs" dxfId="9" priority="1" operator="greaterThan">
      <formula>4400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51E7-AAE1-4569-949D-B2B9E434BDBD}">
  <dimension ref="A2:G10"/>
  <sheetViews>
    <sheetView workbookViewId="0">
      <selection activeCell="M10" sqref="M10"/>
    </sheetView>
  </sheetViews>
  <sheetFormatPr defaultRowHeight="15" x14ac:dyDescent="0.25"/>
  <cols>
    <col min="1" max="1" width="6.85546875" bestFit="1" customWidth="1"/>
    <col min="2" max="3" width="12" bestFit="1" customWidth="1"/>
    <col min="4" max="5" width="8.7109375" bestFit="1" customWidth="1"/>
    <col min="6" max="7" width="12" bestFit="1" customWidth="1"/>
  </cols>
  <sheetData>
    <row r="2" spans="1:7" ht="105" x14ac:dyDescent="0.25">
      <c r="A2" s="39" t="s">
        <v>289</v>
      </c>
      <c r="B2" s="40" t="s">
        <v>834</v>
      </c>
      <c r="C2" s="40" t="s">
        <v>833</v>
      </c>
      <c r="D2" s="40" t="s">
        <v>829</v>
      </c>
      <c r="E2" s="40" t="s">
        <v>830</v>
      </c>
      <c r="F2" s="40" t="s">
        <v>832</v>
      </c>
      <c r="G2" s="40" t="s">
        <v>831</v>
      </c>
    </row>
    <row r="3" spans="1:7" x14ac:dyDescent="0.25">
      <c r="A3" s="11">
        <v>1</v>
      </c>
      <c r="B3" s="44">
        <v>2531.7350746268658</v>
      </c>
      <c r="C3" s="44">
        <v>718.1784232365145</v>
      </c>
      <c r="D3" s="44">
        <v>52200</v>
      </c>
      <c r="E3" s="44">
        <v>10</v>
      </c>
      <c r="F3" s="44">
        <v>5.6549482144607444</v>
      </c>
      <c r="G3" s="44">
        <v>3.2644473783477932</v>
      </c>
    </row>
    <row r="4" spans="1:7" x14ac:dyDescent="0.25">
      <c r="A4" s="11">
        <v>2</v>
      </c>
      <c r="B4" s="44">
        <v>1079.5</v>
      </c>
      <c r="C4" s="44">
        <v>1079.5</v>
      </c>
      <c r="D4" s="44">
        <v>4400</v>
      </c>
      <c r="E4" s="44">
        <v>40</v>
      </c>
      <c r="F4" s="44">
        <v>8.5</v>
      </c>
      <c r="G4" s="44">
        <v>4.9068181818181822</v>
      </c>
    </row>
    <row r="5" spans="1:7" x14ac:dyDescent="0.25">
      <c r="A5" s="11">
        <v>3</v>
      </c>
      <c r="B5" s="44">
        <v>1418.2926829268292</v>
      </c>
      <c r="C5" s="44">
        <v>798.64864864864865</v>
      </c>
      <c r="D5" s="44">
        <v>12100</v>
      </c>
      <c r="E5" s="44">
        <v>10</v>
      </c>
      <c r="F5" s="44">
        <v>6.2885720366035329</v>
      </c>
      <c r="G5" s="44">
        <v>3.63022113022113</v>
      </c>
    </row>
    <row r="6" spans="1:7" x14ac:dyDescent="0.25">
      <c r="A6" s="11">
        <v>4</v>
      </c>
      <c r="B6" s="44">
        <v>1606.4878048780488</v>
      </c>
      <c r="C6" s="44">
        <v>1023.5</v>
      </c>
      <c r="D6" s="44">
        <v>7500</v>
      </c>
      <c r="E6" s="44">
        <v>50</v>
      </c>
      <c r="F6" s="44">
        <v>8.059055118110237</v>
      </c>
      <c r="G6" s="44">
        <v>4.6522727272727273</v>
      </c>
    </row>
    <row r="7" spans="1:7" x14ac:dyDescent="0.25">
      <c r="A7" s="11">
        <v>5</v>
      </c>
      <c r="B7" s="44">
        <v>2243.9069767441861</v>
      </c>
      <c r="C7" s="44">
        <v>737.54506437768237</v>
      </c>
      <c r="D7" s="44">
        <v>38000</v>
      </c>
      <c r="E7" s="44">
        <v>5</v>
      </c>
      <c r="F7" s="44">
        <v>5.8074414517927746</v>
      </c>
      <c r="G7" s="44">
        <v>3.3524775653531016</v>
      </c>
    </row>
    <row r="8" spans="1:7" x14ac:dyDescent="0.25">
      <c r="A8" s="11">
        <v>6</v>
      </c>
      <c r="B8" s="44">
        <v>592.82477390180873</v>
      </c>
      <c r="C8" s="44">
        <v>487.89203042328052</v>
      </c>
      <c r="D8" s="44">
        <v>5500</v>
      </c>
      <c r="E8" s="44">
        <v>3</v>
      </c>
      <c r="F8" s="44">
        <v>3.8416695308919726</v>
      </c>
      <c r="G8" s="44">
        <v>2.2176910473785476</v>
      </c>
    </row>
    <row r="9" spans="1:7" x14ac:dyDescent="0.25">
      <c r="A9" s="11">
        <v>7</v>
      </c>
      <c r="B9" s="44">
        <v>741.88372093023258</v>
      </c>
      <c r="C9" s="44">
        <v>602.40476190476193</v>
      </c>
      <c r="D9" s="44">
        <v>6600</v>
      </c>
      <c r="E9" s="44">
        <v>9</v>
      </c>
      <c r="F9" s="44">
        <v>4.7433445819272588</v>
      </c>
      <c r="G9" s="44">
        <v>2.7382034632034631</v>
      </c>
    </row>
    <row r="10" spans="1:7" x14ac:dyDescent="0.25">
      <c r="A10" s="11">
        <v>8</v>
      </c>
      <c r="B10" s="44">
        <v>522.98148148148152</v>
      </c>
      <c r="C10" s="44">
        <v>447.94339622641508</v>
      </c>
      <c r="D10" s="44">
        <v>4500</v>
      </c>
      <c r="E10" s="44">
        <v>6</v>
      </c>
      <c r="F10" s="44">
        <v>3.5271133561135044</v>
      </c>
      <c r="G10" s="44">
        <v>2.036106346483705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FA0-9B1D-4232-9052-B59A4EBC124D}">
  <sheetPr codeName="Planilha2"/>
  <dimension ref="B2:P11"/>
  <sheetViews>
    <sheetView workbookViewId="0">
      <selection activeCell="B3" sqref="B3"/>
    </sheetView>
  </sheetViews>
  <sheetFormatPr defaultRowHeight="15" x14ac:dyDescent="0.25"/>
  <cols>
    <col min="1" max="1" width="4.5703125" customWidth="1"/>
    <col min="2" max="2" width="65.85546875" customWidth="1"/>
    <col min="3" max="3" width="6.85546875" bestFit="1" customWidth="1"/>
  </cols>
  <sheetData>
    <row r="2" spans="2:16" x14ac:dyDescent="0.25">
      <c r="B2" s="4" t="s">
        <v>290</v>
      </c>
      <c r="C2" s="4" t="s">
        <v>289</v>
      </c>
    </row>
    <row r="3" spans="2:16" ht="60" x14ac:dyDescent="0.25">
      <c r="B3" s="7" t="s">
        <v>0</v>
      </c>
      <c r="C3" s="3">
        <v>1</v>
      </c>
      <c r="P3" s="20"/>
    </row>
    <row r="4" spans="2:16" ht="30" x14ac:dyDescent="0.25">
      <c r="B4" s="7" t="s">
        <v>288</v>
      </c>
      <c r="C4" s="3">
        <v>2</v>
      </c>
    </row>
    <row r="5" spans="2:16" ht="45" x14ac:dyDescent="0.25">
      <c r="B5" s="7" t="s">
        <v>293</v>
      </c>
      <c r="C5" s="3">
        <v>3</v>
      </c>
    </row>
    <row r="6" spans="2:16" x14ac:dyDescent="0.25">
      <c r="B6" s="7" t="s">
        <v>376</v>
      </c>
      <c r="C6" s="3">
        <v>4</v>
      </c>
    </row>
    <row r="7" spans="2:16" ht="30" x14ac:dyDescent="0.25">
      <c r="B7" s="7" t="s">
        <v>667</v>
      </c>
      <c r="C7" s="3">
        <v>5</v>
      </c>
    </row>
    <row r="8" spans="2:16" ht="30" x14ac:dyDescent="0.25">
      <c r="B8" s="7" t="s">
        <v>735</v>
      </c>
      <c r="C8" s="3">
        <v>6</v>
      </c>
    </row>
    <row r="9" spans="2:16" x14ac:dyDescent="0.25">
      <c r="B9" s="8" t="s">
        <v>767</v>
      </c>
      <c r="C9" s="3">
        <v>7</v>
      </c>
    </row>
    <row r="10" spans="2:16" ht="30" x14ac:dyDescent="0.25">
      <c r="B10" s="9" t="s">
        <v>770</v>
      </c>
      <c r="C10" s="3">
        <v>8</v>
      </c>
    </row>
    <row r="11" spans="2:16" x14ac:dyDescent="0.25">
      <c r="B11" s="10"/>
    </row>
  </sheetData>
  <hyperlinks>
    <hyperlink ref="B10" r:id="rId1" xr:uid="{47238604-B768-46EB-A9DA-8777E90038A9}"/>
    <hyperlink ref="B9" r:id="rId2" xr:uid="{4C8629EB-9270-4204-868A-9ACCCD44D263}"/>
    <hyperlink ref="B8" r:id="rId3" xr:uid="{2D76F992-1453-460D-970C-06A9DEC361F7}"/>
    <hyperlink ref="B7" r:id="rId4" xr:uid="{F478295A-3D33-4D0A-8395-0FBE597BD95B}"/>
    <hyperlink ref="B6" r:id="rId5" xr:uid="{6B3EFD88-C57B-4162-B370-1895A5DB8CEE}"/>
    <hyperlink ref="B5" r:id="rId6" xr:uid="{92394FAA-D4B1-432B-BC76-1BC8C56B283D}"/>
    <hyperlink ref="B4" r:id="rId7" xr:uid="{10E53F14-CA90-41A1-AE51-9705F80CFC09}"/>
    <hyperlink ref="B3" r:id="rId8" xr:uid="{5831E858-9D0B-433D-A80A-0C2F2A477F31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0CDA-7864-4A13-8503-15486031DD41}">
  <sheetPr codeName="Planilha3">
    <pageSetUpPr fitToPage="1"/>
  </sheetPr>
  <dimension ref="A1:L135"/>
  <sheetViews>
    <sheetView zoomScaleNormal="100" workbookViewId="0">
      <selection activeCell="G30" sqref="G30"/>
    </sheetView>
  </sheetViews>
  <sheetFormatPr defaultColWidth="16.7109375" defaultRowHeight="15" x14ac:dyDescent="0.25"/>
  <cols>
    <col min="1" max="1" width="4" style="30" bestFit="1" customWidth="1"/>
    <col min="2" max="2" width="27.140625" style="24" bestFit="1" customWidth="1"/>
    <col min="3" max="3" width="11" style="30" bestFit="1" customWidth="1"/>
    <col min="4" max="4" width="4" style="30" bestFit="1" customWidth="1"/>
    <col min="5" max="5" width="26.42578125" style="30" bestFit="1" customWidth="1"/>
    <col min="6" max="6" width="11" style="30" bestFit="1" customWidth="1"/>
    <col min="7" max="8" width="16.7109375" style="1"/>
    <col min="9" max="12" width="16.7109375" style="28"/>
    <col min="13" max="16384" width="16.7109375" style="1"/>
  </cols>
  <sheetData>
    <row r="1" spans="1:12" x14ac:dyDescent="0.25">
      <c r="A1" s="22" t="s">
        <v>835</v>
      </c>
      <c r="B1" s="22" t="s">
        <v>257</v>
      </c>
      <c r="C1" s="22" t="s">
        <v>3</v>
      </c>
      <c r="D1" s="22" t="s">
        <v>835</v>
      </c>
      <c r="E1" s="22" t="s">
        <v>257</v>
      </c>
      <c r="F1" s="22" t="s">
        <v>3</v>
      </c>
      <c r="I1" s="1"/>
      <c r="J1" s="1"/>
      <c r="K1" s="1"/>
      <c r="L1" s="1"/>
    </row>
    <row r="2" spans="1:12" x14ac:dyDescent="0.25">
      <c r="A2" s="25">
        <v>1</v>
      </c>
      <c r="B2" s="23" t="s">
        <v>837</v>
      </c>
      <c r="C2" s="23">
        <v>200</v>
      </c>
      <c r="D2" s="25">
        <v>135</v>
      </c>
      <c r="E2" s="26" t="s">
        <v>1041</v>
      </c>
      <c r="F2" s="27">
        <v>100</v>
      </c>
    </row>
    <row r="3" spans="1:12" x14ac:dyDescent="0.25">
      <c r="A3" s="25">
        <v>2</v>
      </c>
      <c r="B3" s="23" t="s">
        <v>838</v>
      </c>
      <c r="C3" s="23">
        <v>100</v>
      </c>
      <c r="D3" s="25">
        <v>136</v>
      </c>
      <c r="E3" s="26" t="s">
        <v>1043</v>
      </c>
      <c r="F3" s="27">
        <v>120</v>
      </c>
    </row>
    <row r="4" spans="1:12" x14ac:dyDescent="0.25">
      <c r="A4" s="25">
        <v>3</v>
      </c>
      <c r="B4" s="23" t="s">
        <v>839</v>
      </c>
      <c r="C4" s="23">
        <v>45</v>
      </c>
      <c r="D4" s="25">
        <v>137</v>
      </c>
      <c r="E4" s="26" t="s">
        <v>1044</v>
      </c>
      <c r="F4" s="27">
        <v>150</v>
      </c>
    </row>
    <row r="5" spans="1:12" x14ac:dyDescent="0.25">
      <c r="A5" s="25">
        <v>4</v>
      </c>
      <c r="B5" s="23" t="s">
        <v>840</v>
      </c>
      <c r="C5" s="23">
        <v>600</v>
      </c>
      <c r="D5" s="25">
        <v>138</v>
      </c>
      <c r="E5" s="26" t="s">
        <v>1045</v>
      </c>
      <c r="F5" s="27">
        <v>150</v>
      </c>
    </row>
    <row r="6" spans="1:12" x14ac:dyDescent="0.25">
      <c r="A6" s="25">
        <v>5</v>
      </c>
      <c r="B6" s="23" t="s">
        <v>841</v>
      </c>
      <c r="C6" s="23">
        <v>155</v>
      </c>
      <c r="D6" s="25">
        <v>139</v>
      </c>
      <c r="E6" s="26" t="s">
        <v>954</v>
      </c>
      <c r="F6" s="27">
        <v>1500</v>
      </c>
    </row>
    <row r="7" spans="1:12" x14ac:dyDescent="0.25">
      <c r="A7" s="25">
        <v>6</v>
      </c>
      <c r="B7" s="23" t="s">
        <v>952</v>
      </c>
      <c r="C7" s="23">
        <v>2000</v>
      </c>
      <c r="D7" s="25">
        <v>140</v>
      </c>
      <c r="E7" s="26" t="s">
        <v>955</v>
      </c>
      <c r="F7" s="27">
        <v>500</v>
      </c>
    </row>
    <row r="8" spans="1:12" x14ac:dyDescent="0.25">
      <c r="A8" s="25">
        <v>7</v>
      </c>
      <c r="B8" s="23" t="s">
        <v>953</v>
      </c>
      <c r="C8" s="23">
        <v>1500</v>
      </c>
      <c r="D8" s="25">
        <v>141</v>
      </c>
      <c r="E8" s="26" t="s">
        <v>331</v>
      </c>
      <c r="F8" s="27">
        <v>1200</v>
      </c>
    </row>
    <row r="9" spans="1:12" x14ac:dyDescent="0.25">
      <c r="A9" s="25">
        <v>8</v>
      </c>
      <c r="B9" s="23" t="s">
        <v>842</v>
      </c>
      <c r="C9" s="23">
        <v>800</v>
      </c>
      <c r="D9" s="25">
        <v>142</v>
      </c>
      <c r="E9" s="26" t="s">
        <v>956</v>
      </c>
      <c r="F9" s="27">
        <v>368</v>
      </c>
    </row>
    <row r="10" spans="1:12" x14ac:dyDescent="0.25">
      <c r="A10" s="25">
        <v>9</v>
      </c>
      <c r="B10" s="23" t="s">
        <v>843</v>
      </c>
      <c r="C10" s="23">
        <v>900</v>
      </c>
      <c r="D10" s="25">
        <v>143</v>
      </c>
      <c r="E10" s="26" t="s">
        <v>332</v>
      </c>
      <c r="F10" s="27">
        <v>90</v>
      </c>
    </row>
    <row r="11" spans="1:12" x14ac:dyDescent="0.25">
      <c r="A11" s="25">
        <v>10</v>
      </c>
      <c r="B11" s="23" t="s">
        <v>844</v>
      </c>
      <c r="C11" s="23">
        <v>1200</v>
      </c>
      <c r="D11" s="25">
        <v>144</v>
      </c>
      <c r="E11" s="26" t="s">
        <v>333</v>
      </c>
      <c r="F11" s="27">
        <v>800</v>
      </c>
    </row>
    <row r="12" spans="1:12" x14ac:dyDescent="0.25">
      <c r="A12" s="25">
        <v>11</v>
      </c>
      <c r="B12" s="23" t="s">
        <v>845</v>
      </c>
      <c r="C12" s="23">
        <v>1300</v>
      </c>
      <c r="D12" s="25">
        <v>145</v>
      </c>
      <c r="E12" s="26" t="s">
        <v>957</v>
      </c>
      <c r="F12" s="27">
        <v>30</v>
      </c>
    </row>
    <row r="13" spans="1:12" x14ac:dyDescent="0.25">
      <c r="A13" s="25">
        <v>12</v>
      </c>
      <c r="B13" s="23" t="s">
        <v>846</v>
      </c>
      <c r="C13" s="23">
        <v>1400</v>
      </c>
      <c r="D13" s="25">
        <v>146</v>
      </c>
      <c r="E13" s="26" t="s">
        <v>958</v>
      </c>
      <c r="F13" s="27">
        <v>40</v>
      </c>
    </row>
    <row r="14" spans="1:12" x14ac:dyDescent="0.25">
      <c r="A14" s="25">
        <v>13</v>
      </c>
      <c r="B14" s="23" t="s">
        <v>847</v>
      </c>
      <c r="C14" s="23">
        <v>1400</v>
      </c>
      <c r="D14" s="25">
        <v>147</v>
      </c>
      <c r="E14" s="26" t="s">
        <v>958</v>
      </c>
      <c r="F14" s="27">
        <v>60</v>
      </c>
    </row>
    <row r="15" spans="1:12" x14ac:dyDescent="0.25">
      <c r="A15" s="25">
        <v>14</v>
      </c>
      <c r="B15" s="23" t="s">
        <v>848</v>
      </c>
      <c r="C15" s="23">
        <v>1550</v>
      </c>
      <c r="D15" s="25">
        <v>148</v>
      </c>
      <c r="E15" s="26" t="s">
        <v>958</v>
      </c>
      <c r="F15" s="27">
        <v>100</v>
      </c>
    </row>
    <row r="16" spans="1:12" x14ac:dyDescent="0.25">
      <c r="A16" s="25">
        <v>15</v>
      </c>
      <c r="B16" s="23" t="s">
        <v>849</v>
      </c>
      <c r="C16" s="23">
        <v>1600</v>
      </c>
      <c r="D16" s="25">
        <v>149</v>
      </c>
      <c r="E16" s="26" t="s">
        <v>958</v>
      </c>
      <c r="F16" s="27">
        <v>150</v>
      </c>
    </row>
    <row r="17" spans="1:6" x14ac:dyDescent="0.25">
      <c r="A17" s="25">
        <v>16</v>
      </c>
      <c r="B17" s="23" t="s">
        <v>850</v>
      </c>
      <c r="C17" s="23">
        <v>1700</v>
      </c>
      <c r="D17" s="25">
        <v>150</v>
      </c>
      <c r="E17" s="26" t="s">
        <v>959</v>
      </c>
      <c r="F17" s="27">
        <v>50</v>
      </c>
    </row>
    <row r="18" spans="1:6" x14ac:dyDescent="0.25">
      <c r="A18" s="25">
        <v>17</v>
      </c>
      <c r="B18" s="23" t="s">
        <v>851</v>
      </c>
      <c r="C18" s="23">
        <v>1900</v>
      </c>
      <c r="D18" s="25">
        <v>151</v>
      </c>
      <c r="E18" s="26" t="s">
        <v>960</v>
      </c>
      <c r="F18" s="27">
        <v>20</v>
      </c>
    </row>
    <row r="19" spans="1:6" x14ac:dyDescent="0.25">
      <c r="A19" s="25">
        <v>18</v>
      </c>
      <c r="B19" s="23" t="s">
        <v>852</v>
      </c>
      <c r="C19" s="23">
        <v>2000</v>
      </c>
      <c r="D19" s="25">
        <v>152</v>
      </c>
      <c r="E19" s="26" t="s">
        <v>960</v>
      </c>
      <c r="F19" s="27">
        <v>40</v>
      </c>
    </row>
    <row r="20" spans="1:6" x14ac:dyDescent="0.25">
      <c r="A20" s="25">
        <v>19</v>
      </c>
      <c r="B20" s="23" t="s">
        <v>853</v>
      </c>
      <c r="C20" s="23">
        <v>2100</v>
      </c>
      <c r="D20" s="25">
        <v>153</v>
      </c>
      <c r="E20" s="26" t="s">
        <v>961</v>
      </c>
      <c r="F20" s="27">
        <v>150</v>
      </c>
    </row>
    <row r="21" spans="1:6" x14ac:dyDescent="0.25">
      <c r="A21" s="25">
        <v>20</v>
      </c>
      <c r="B21" s="23" t="s">
        <v>854</v>
      </c>
      <c r="C21" s="23">
        <v>2600</v>
      </c>
      <c r="D21" s="25">
        <v>154</v>
      </c>
      <c r="E21" s="26" t="s">
        <v>962</v>
      </c>
      <c r="F21" s="27">
        <v>160</v>
      </c>
    </row>
    <row r="22" spans="1:6" x14ac:dyDescent="0.25">
      <c r="A22" s="25">
        <v>21</v>
      </c>
      <c r="B22" s="23" t="s">
        <v>855</v>
      </c>
      <c r="C22" s="23">
        <v>2800</v>
      </c>
      <c r="D22" s="25">
        <v>155</v>
      </c>
      <c r="E22" s="26" t="s">
        <v>962</v>
      </c>
      <c r="F22" s="27">
        <v>250</v>
      </c>
    </row>
    <row r="23" spans="1:6" x14ac:dyDescent="0.25">
      <c r="A23" s="25">
        <v>22</v>
      </c>
      <c r="B23" s="23" t="s">
        <v>856</v>
      </c>
      <c r="C23" s="23">
        <v>3200</v>
      </c>
      <c r="D23" s="25">
        <v>156</v>
      </c>
      <c r="E23" s="26" t="s">
        <v>963</v>
      </c>
      <c r="F23" s="27">
        <v>10</v>
      </c>
    </row>
    <row r="24" spans="1:6" x14ac:dyDescent="0.25">
      <c r="A24" s="25">
        <v>23</v>
      </c>
      <c r="B24" s="23" t="s">
        <v>857</v>
      </c>
      <c r="C24" s="23">
        <v>3600</v>
      </c>
      <c r="D24" s="25">
        <v>157</v>
      </c>
      <c r="E24" s="26" t="s">
        <v>963</v>
      </c>
      <c r="F24" s="27">
        <v>15</v>
      </c>
    </row>
    <row r="25" spans="1:6" x14ac:dyDescent="0.25">
      <c r="A25" s="25">
        <v>24</v>
      </c>
      <c r="B25" s="23" t="s">
        <v>858</v>
      </c>
      <c r="C25" s="23">
        <v>2240</v>
      </c>
      <c r="D25" s="25">
        <v>158</v>
      </c>
      <c r="E25" s="26" t="s">
        <v>963</v>
      </c>
      <c r="F25" s="27">
        <v>20</v>
      </c>
    </row>
    <row r="26" spans="1:6" x14ac:dyDescent="0.25">
      <c r="A26" s="25">
        <v>25</v>
      </c>
      <c r="B26" s="23" t="s">
        <v>858</v>
      </c>
      <c r="C26" s="23">
        <v>1000</v>
      </c>
      <c r="D26" s="25">
        <v>159</v>
      </c>
      <c r="E26" s="26" t="s">
        <v>963</v>
      </c>
      <c r="F26" s="27">
        <v>30</v>
      </c>
    </row>
    <row r="27" spans="1:6" x14ac:dyDescent="0.25">
      <c r="A27" s="25">
        <v>26</v>
      </c>
      <c r="B27" s="23" t="s">
        <v>298</v>
      </c>
      <c r="C27" s="23">
        <v>750</v>
      </c>
      <c r="D27" s="25">
        <v>160</v>
      </c>
      <c r="E27" s="26" t="s">
        <v>964</v>
      </c>
      <c r="F27" s="27">
        <v>125</v>
      </c>
    </row>
    <row r="28" spans="1:6" x14ac:dyDescent="0.25">
      <c r="A28" s="25">
        <v>27</v>
      </c>
      <c r="B28" s="23" t="s">
        <v>299</v>
      </c>
      <c r="C28" s="23">
        <v>1000</v>
      </c>
      <c r="D28" s="25">
        <v>161</v>
      </c>
      <c r="E28" s="26" t="s">
        <v>964</v>
      </c>
      <c r="F28" s="27">
        <v>250</v>
      </c>
    </row>
    <row r="29" spans="1:6" x14ac:dyDescent="0.25">
      <c r="A29" s="25">
        <v>28</v>
      </c>
      <c r="B29" s="23" t="s">
        <v>300</v>
      </c>
      <c r="C29" s="23">
        <v>500</v>
      </c>
      <c r="D29" s="25">
        <v>162</v>
      </c>
      <c r="E29" s="26" t="s">
        <v>965</v>
      </c>
      <c r="F29" s="27">
        <v>70</v>
      </c>
    </row>
    <row r="30" spans="1:6" x14ac:dyDescent="0.25">
      <c r="A30" s="25">
        <v>29</v>
      </c>
      <c r="B30" s="23" t="s">
        <v>859</v>
      </c>
      <c r="C30" s="23">
        <v>20</v>
      </c>
      <c r="D30" s="25">
        <v>163</v>
      </c>
      <c r="E30" s="26" t="s">
        <v>965</v>
      </c>
      <c r="F30" s="27">
        <v>100</v>
      </c>
    </row>
    <row r="31" spans="1:6" x14ac:dyDescent="0.25">
      <c r="A31" s="25">
        <v>30</v>
      </c>
      <c r="B31" s="23" t="s">
        <v>860</v>
      </c>
      <c r="C31" s="23">
        <v>1000</v>
      </c>
      <c r="D31" s="25">
        <v>164</v>
      </c>
      <c r="E31" s="26" t="s">
        <v>965</v>
      </c>
      <c r="F31" s="27">
        <v>150</v>
      </c>
    </row>
    <row r="32" spans="1:6" x14ac:dyDescent="0.25">
      <c r="A32" s="25">
        <v>31</v>
      </c>
      <c r="B32" s="23" t="s">
        <v>861</v>
      </c>
      <c r="C32" s="23">
        <v>500</v>
      </c>
      <c r="D32" s="25">
        <v>165</v>
      </c>
      <c r="E32" s="26" t="s">
        <v>965</v>
      </c>
      <c r="F32" s="27">
        <v>250</v>
      </c>
    </row>
    <row r="33" spans="1:6" x14ac:dyDescent="0.25">
      <c r="A33" s="25">
        <v>32</v>
      </c>
      <c r="B33" s="23" t="s">
        <v>862</v>
      </c>
      <c r="C33" s="23">
        <v>1304</v>
      </c>
      <c r="D33" s="25">
        <v>166</v>
      </c>
      <c r="E33" s="26" t="s">
        <v>965</v>
      </c>
      <c r="F33" s="27">
        <v>400</v>
      </c>
    </row>
    <row r="34" spans="1:6" x14ac:dyDescent="0.25">
      <c r="A34" s="25">
        <v>33</v>
      </c>
      <c r="B34" s="23" t="s">
        <v>863</v>
      </c>
      <c r="C34" s="23">
        <v>762</v>
      </c>
      <c r="D34" s="25">
        <v>167</v>
      </c>
      <c r="E34" s="26" t="s">
        <v>966</v>
      </c>
      <c r="F34" s="27">
        <v>30276</v>
      </c>
    </row>
    <row r="35" spans="1:6" x14ac:dyDescent="0.25">
      <c r="A35" s="25">
        <v>34</v>
      </c>
      <c r="B35" s="23" t="s">
        <v>864</v>
      </c>
      <c r="C35" s="23">
        <v>1822</v>
      </c>
      <c r="D35" s="25">
        <v>168</v>
      </c>
      <c r="E35" s="26" t="s">
        <v>280</v>
      </c>
      <c r="F35" s="27">
        <v>200</v>
      </c>
    </row>
    <row r="36" spans="1:6" x14ac:dyDescent="0.25">
      <c r="A36" s="25">
        <v>35</v>
      </c>
      <c r="B36" s="23" t="s">
        <v>865</v>
      </c>
      <c r="C36" s="23">
        <v>50</v>
      </c>
      <c r="D36" s="25">
        <v>169</v>
      </c>
      <c r="E36" s="26" t="s">
        <v>967</v>
      </c>
      <c r="F36" s="27">
        <v>1000</v>
      </c>
    </row>
    <row r="37" spans="1:6" x14ac:dyDescent="0.25">
      <c r="A37" s="25">
        <v>36</v>
      </c>
      <c r="B37" s="23" t="s">
        <v>302</v>
      </c>
      <c r="C37" s="23">
        <v>100</v>
      </c>
      <c r="D37" s="25">
        <v>170</v>
      </c>
      <c r="E37" s="26" t="s">
        <v>968</v>
      </c>
      <c r="F37" s="27">
        <v>1000</v>
      </c>
    </row>
    <row r="38" spans="1:6" x14ac:dyDescent="0.25">
      <c r="A38" s="25">
        <v>37</v>
      </c>
      <c r="B38" s="23" t="s">
        <v>866</v>
      </c>
      <c r="C38" s="23">
        <v>304</v>
      </c>
      <c r="D38" s="25">
        <v>171</v>
      </c>
      <c r="E38" s="26" t="s">
        <v>969</v>
      </c>
      <c r="F38" s="27">
        <v>850</v>
      </c>
    </row>
    <row r="39" spans="1:6" x14ac:dyDescent="0.25">
      <c r="A39" s="25">
        <v>38</v>
      </c>
      <c r="B39" s="23" t="s">
        <v>867</v>
      </c>
      <c r="C39" s="23">
        <v>200</v>
      </c>
      <c r="D39" s="25">
        <v>172</v>
      </c>
      <c r="E39" s="26" t="s">
        <v>970</v>
      </c>
      <c r="F39" s="27">
        <v>281</v>
      </c>
    </row>
    <row r="40" spans="1:6" x14ac:dyDescent="0.25">
      <c r="A40" s="25">
        <v>39</v>
      </c>
      <c r="B40" s="23" t="s">
        <v>868</v>
      </c>
      <c r="C40" s="23">
        <v>1000</v>
      </c>
      <c r="D40" s="25">
        <v>173</v>
      </c>
      <c r="E40" s="26" t="s">
        <v>971</v>
      </c>
      <c r="F40" s="27">
        <v>373</v>
      </c>
    </row>
    <row r="41" spans="1:6" x14ac:dyDescent="0.25">
      <c r="A41" s="25">
        <v>40</v>
      </c>
      <c r="B41" s="23" t="s">
        <v>869</v>
      </c>
      <c r="C41" s="23">
        <v>1122</v>
      </c>
      <c r="D41" s="25">
        <v>174</v>
      </c>
      <c r="E41" s="26" t="s">
        <v>972</v>
      </c>
      <c r="F41" s="27">
        <v>100</v>
      </c>
    </row>
    <row r="42" spans="1:6" x14ac:dyDescent="0.25">
      <c r="A42" s="25">
        <v>41</v>
      </c>
      <c r="B42" s="23" t="s">
        <v>870</v>
      </c>
      <c r="C42" s="23">
        <v>184</v>
      </c>
      <c r="D42" s="25">
        <v>175</v>
      </c>
      <c r="E42" s="26" t="s">
        <v>973</v>
      </c>
      <c r="F42" s="27">
        <v>911</v>
      </c>
    </row>
    <row r="43" spans="1:6" x14ac:dyDescent="0.25">
      <c r="A43" s="25">
        <v>42</v>
      </c>
      <c r="B43" s="23" t="s">
        <v>682</v>
      </c>
      <c r="C43" s="23">
        <v>368</v>
      </c>
      <c r="D43" s="25">
        <v>176</v>
      </c>
      <c r="E43" s="26" t="s">
        <v>709</v>
      </c>
      <c r="F43" s="27">
        <v>850</v>
      </c>
    </row>
    <row r="44" spans="1:6" x14ac:dyDescent="0.25">
      <c r="A44" s="25">
        <v>43</v>
      </c>
      <c r="B44" s="23" t="s">
        <v>871</v>
      </c>
      <c r="C44" s="23">
        <v>552</v>
      </c>
      <c r="D44" s="25">
        <v>177</v>
      </c>
      <c r="E44" s="26" t="s">
        <v>974</v>
      </c>
      <c r="F44" s="27">
        <v>140</v>
      </c>
    </row>
    <row r="45" spans="1:6" x14ac:dyDescent="0.25">
      <c r="A45" s="25">
        <v>44</v>
      </c>
      <c r="B45" s="23" t="s">
        <v>872</v>
      </c>
      <c r="C45" s="23">
        <v>736</v>
      </c>
      <c r="D45" s="25">
        <v>178</v>
      </c>
      <c r="E45" s="26" t="s">
        <v>975</v>
      </c>
      <c r="F45" s="27">
        <v>792</v>
      </c>
    </row>
    <row r="46" spans="1:6" x14ac:dyDescent="0.25">
      <c r="A46" s="25">
        <v>45</v>
      </c>
      <c r="B46" s="23" t="s">
        <v>873</v>
      </c>
      <c r="C46" s="23">
        <v>920</v>
      </c>
      <c r="D46" s="25">
        <v>179</v>
      </c>
      <c r="E46" s="26" t="s">
        <v>976</v>
      </c>
      <c r="F46" s="27">
        <v>1700</v>
      </c>
    </row>
    <row r="47" spans="1:6" x14ac:dyDescent="0.25">
      <c r="A47" s="25">
        <v>46</v>
      </c>
      <c r="B47" s="23" t="s">
        <v>874</v>
      </c>
      <c r="C47" s="23">
        <v>1104</v>
      </c>
      <c r="D47" s="25">
        <v>180</v>
      </c>
      <c r="E47" s="26" t="s">
        <v>350</v>
      </c>
      <c r="F47" s="27">
        <v>1200</v>
      </c>
    </row>
    <row r="48" spans="1:6" x14ac:dyDescent="0.25">
      <c r="A48" s="25">
        <v>47</v>
      </c>
      <c r="B48" s="23" t="s">
        <v>875</v>
      </c>
      <c r="C48" s="23">
        <v>1472</v>
      </c>
      <c r="D48" s="25">
        <v>181</v>
      </c>
      <c r="E48" s="26" t="s">
        <v>351</v>
      </c>
      <c r="F48" s="27">
        <v>1000</v>
      </c>
    </row>
    <row r="49" spans="1:6" x14ac:dyDescent="0.25">
      <c r="A49" s="25">
        <v>48</v>
      </c>
      <c r="B49" s="23" t="s">
        <v>876</v>
      </c>
      <c r="C49" s="29">
        <v>2208</v>
      </c>
      <c r="D49" s="25">
        <v>182</v>
      </c>
      <c r="E49" s="26" t="s">
        <v>977</v>
      </c>
      <c r="F49" s="27">
        <v>373</v>
      </c>
    </row>
    <row r="50" spans="1:6" x14ac:dyDescent="0.25">
      <c r="A50" s="25">
        <v>49</v>
      </c>
      <c r="B50" s="23" t="s">
        <v>877</v>
      </c>
      <c r="C50" s="29">
        <v>736</v>
      </c>
      <c r="D50" s="25">
        <v>183</v>
      </c>
      <c r="E50" s="26" t="s">
        <v>978</v>
      </c>
      <c r="F50" s="27">
        <v>6400</v>
      </c>
    </row>
    <row r="51" spans="1:6" x14ac:dyDescent="0.25">
      <c r="A51" s="25">
        <v>50</v>
      </c>
      <c r="B51" s="23" t="s">
        <v>878</v>
      </c>
      <c r="C51" s="29">
        <v>300</v>
      </c>
      <c r="D51" s="25">
        <v>184</v>
      </c>
      <c r="E51" s="26" t="s">
        <v>979</v>
      </c>
      <c r="F51" s="27">
        <v>1000</v>
      </c>
    </row>
    <row r="52" spans="1:6" x14ac:dyDescent="0.25">
      <c r="A52" s="25">
        <v>51</v>
      </c>
      <c r="B52" s="23" t="s">
        <v>879</v>
      </c>
      <c r="C52" s="29">
        <v>184</v>
      </c>
      <c r="D52" s="25">
        <v>185</v>
      </c>
      <c r="E52" s="26" t="s">
        <v>980</v>
      </c>
      <c r="F52" s="27">
        <v>396</v>
      </c>
    </row>
    <row r="53" spans="1:6" x14ac:dyDescent="0.25">
      <c r="A53" s="25">
        <v>52</v>
      </c>
      <c r="B53" s="23" t="s">
        <v>268</v>
      </c>
      <c r="C53" s="29">
        <v>500</v>
      </c>
      <c r="D53" s="25">
        <v>186</v>
      </c>
      <c r="E53" s="26" t="s">
        <v>352</v>
      </c>
      <c r="F53" s="27">
        <v>2000</v>
      </c>
    </row>
    <row r="54" spans="1:6" x14ac:dyDescent="0.25">
      <c r="A54" s="25">
        <v>53</v>
      </c>
      <c r="B54" s="23" t="s">
        <v>268</v>
      </c>
      <c r="C54" s="29">
        <v>750</v>
      </c>
      <c r="D54" s="25">
        <v>187</v>
      </c>
      <c r="E54" s="26" t="s">
        <v>353</v>
      </c>
      <c r="F54" s="27">
        <v>1400</v>
      </c>
    </row>
    <row r="55" spans="1:6" ht="25.5" x14ac:dyDescent="0.25">
      <c r="A55" s="25">
        <v>54</v>
      </c>
      <c r="B55" s="23" t="s">
        <v>880</v>
      </c>
      <c r="C55" s="29">
        <v>350</v>
      </c>
      <c r="D55" s="25">
        <v>188</v>
      </c>
      <c r="E55" s="26" t="s">
        <v>981</v>
      </c>
      <c r="F55" s="27">
        <v>5520</v>
      </c>
    </row>
    <row r="56" spans="1:6" x14ac:dyDescent="0.25">
      <c r="A56" s="25">
        <v>55</v>
      </c>
      <c r="B56" s="23" t="s">
        <v>881</v>
      </c>
      <c r="C56" s="29">
        <v>22080</v>
      </c>
      <c r="D56" s="25">
        <v>189</v>
      </c>
      <c r="E56" s="26" t="s">
        <v>982</v>
      </c>
      <c r="F56" s="27">
        <v>324</v>
      </c>
    </row>
    <row r="57" spans="1:6" x14ac:dyDescent="0.25">
      <c r="A57" s="25">
        <v>56</v>
      </c>
      <c r="B57" s="23" t="s">
        <v>744</v>
      </c>
      <c r="C57" s="29">
        <v>660</v>
      </c>
      <c r="D57" s="25">
        <v>190</v>
      </c>
      <c r="E57" s="26" t="s">
        <v>983</v>
      </c>
      <c r="F57" s="27">
        <v>1104</v>
      </c>
    </row>
    <row r="58" spans="1:6" x14ac:dyDescent="0.25">
      <c r="A58" s="25">
        <v>57</v>
      </c>
      <c r="B58" s="23" t="s">
        <v>882</v>
      </c>
      <c r="C58" s="29">
        <v>1817</v>
      </c>
      <c r="D58" s="25">
        <v>191</v>
      </c>
      <c r="E58" s="26" t="s">
        <v>984</v>
      </c>
      <c r="F58" s="27">
        <v>1417</v>
      </c>
    </row>
    <row r="59" spans="1:6" x14ac:dyDescent="0.25">
      <c r="A59" s="25">
        <v>58</v>
      </c>
      <c r="B59" s="23" t="s">
        <v>883</v>
      </c>
      <c r="C59" s="29">
        <v>30</v>
      </c>
      <c r="D59" s="25">
        <v>192</v>
      </c>
      <c r="E59" s="26" t="s">
        <v>985</v>
      </c>
      <c r="F59" s="27">
        <v>220</v>
      </c>
    </row>
    <row r="60" spans="1:6" x14ac:dyDescent="0.25">
      <c r="A60" s="25">
        <v>59</v>
      </c>
      <c r="B60" s="23" t="s">
        <v>270</v>
      </c>
      <c r="C60" s="29">
        <v>4500</v>
      </c>
      <c r="D60" s="25">
        <v>193</v>
      </c>
      <c r="E60" s="26" t="s">
        <v>986</v>
      </c>
      <c r="F60" s="27">
        <v>2208</v>
      </c>
    </row>
    <row r="61" spans="1:6" x14ac:dyDescent="0.25">
      <c r="A61" s="25">
        <v>60</v>
      </c>
      <c r="B61" s="23" t="s">
        <v>884</v>
      </c>
      <c r="C61" s="29">
        <v>6500</v>
      </c>
      <c r="D61" s="25">
        <v>194</v>
      </c>
      <c r="E61" s="26" t="s">
        <v>987</v>
      </c>
      <c r="F61" s="27">
        <v>583</v>
      </c>
    </row>
    <row r="62" spans="1:6" x14ac:dyDescent="0.25">
      <c r="A62" s="25">
        <v>61</v>
      </c>
      <c r="B62" s="23" t="s">
        <v>885</v>
      </c>
      <c r="C62" s="29">
        <v>2210</v>
      </c>
      <c r="D62" s="25">
        <v>195</v>
      </c>
      <c r="E62" s="26" t="s">
        <v>354</v>
      </c>
      <c r="F62" s="27">
        <v>350</v>
      </c>
    </row>
    <row r="63" spans="1:6" x14ac:dyDescent="0.25">
      <c r="A63" s="25">
        <v>62</v>
      </c>
      <c r="B63" s="23" t="s">
        <v>886</v>
      </c>
      <c r="C63" s="29">
        <v>30</v>
      </c>
      <c r="D63" s="25">
        <v>196</v>
      </c>
      <c r="E63" s="26" t="s">
        <v>355</v>
      </c>
      <c r="F63" s="27">
        <v>1000</v>
      </c>
    </row>
    <row r="64" spans="1:6" x14ac:dyDescent="0.25">
      <c r="A64" s="25">
        <v>63</v>
      </c>
      <c r="B64" s="23" t="s">
        <v>887</v>
      </c>
      <c r="C64" s="29">
        <v>368</v>
      </c>
      <c r="D64" s="25">
        <v>197</v>
      </c>
      <c r="E64" s="26" t="s">
        <v>988</v>
      </c>
      <c r="F64" s="27">
        <v>1200</v>
      </c>
    </row>
    <row r="65" spans="1:6" x14ac:dyDescent="0.25">
      <c r="A65" s="25">
        <v>64</v>
      </c>
      <c r="B65" s="23" t="s">
        <v>382</v>
      </c>
      <c r="C65" s="29">
        <v>300</v>
      </c>
      <c r="D65" s="25">
        <v>198</v>
      </c>
      <c r="E65" s="26" t="s">
        <v>989</v>
      </c>
      <c r="F65" s="27">
        <v>40</v>
      </c>
    </row>
    <row r="66" spans="1:6" x14ac:dyDescent="0.25">
      <c r="A66" s="25">
        <v>65</v>
      </c>
      <c r="B66" s="23" t="s">
        <v>888</v>
      </c>
      <c r="C66" s="29">
        <v>100</v>
      </c>
      <c r="D66" s="25">
        <v>199</v>
      </c>
      <c r="E66" s="26" t="s">
        <v>990</v>
      </c>
      <c r="F66" s="27">
        <v>3000</v>
      </c>
    </row>
    <row r="67" spans="1:6" x14ac:dyDescent="0.25">
      <c r="A67" s="25">
        <v>66</v>
      </c>
      <c r="B67" s="23" t="s">
        <v>889</v>
      </c>
      <c r="C67" s="29">
        <v>1600</v>
      </c>
      <c r="D67" s="25">
        <v>200</v>
      </c>
      <c r="E67" s="26" t="s">
        <v>991</v>
      </c>
      <c r="F67" s="27">
        <v>80</v>
      </c>
    </row>
    <row r="68" spans="1:6" x14ac:dyDescent="0.25">
      <c r="A68" s="25">
        <v>67</v>
      </c>
      <c r="B68" s="23" t="s">
        <v>890</v>
      </c>
      <c r="C68" s="29">
        <v>30</v>
      </c>
      <c r="D68" s="25">
        <v>201</v>
      </c>
      <c r="E68" s="26" t="s">
        <v>992</v>
      </c>
      <c r="F68" s="27">
        <v>490</v>
      </c>
    </row>
    <row r="69" spans="1:6" x14ac:dyDescent="0.25">
      <c r="A69" s="25">
        <v>68</v>
      </c>
      <c r="B69" s="23" t="s">
        <v>891</v>
      </c>
      <c r="C69" s="29">
        <v>891</v>
      </c>
      <c r="D69" s="25">
        <v>202</v>
      </c>
      <c r="E69" s="26" t="s">
        <v>1042</v>
      </c>
      <c r="F69" s="27">
        <v>370</v>
      </c>
    </row>
    <row r="70" spans="1:6" x14ac:dyDescent="0.25">
      <c r="A70" s="25">
        <v>69</v>
      </c>
      <c r="B70" s="23" t="s">
        <v>892</v>
      </c>
      <c r="C70" s="29">
        <v>1000</v>
      </c>
      <c r="D70" s="25">
        <v>203</v>
      </c>
      <c r="E70" s="26" t="s">
        <v>993</v>
      </c>
      <c r="F70" s="27">
        <v>320</v>
      </c>
    </row>
    <row r="71" spans="1:6" x14ac:dyDescent="0.25">
      <c r="A71" s="25">
        <v>70</v>
      </c>
      <c r="B71" s="23" t="s">
        <v>893</v>
      </c>
      <c r="C71" s="29">
        <v>368</v>
      </c>
      <c r="D71" s="25">
        <v>204</v>
      </c>
      <c r="E71" s="26" t="s">
        <v>994</v>
      </c>
      <c r="F71" s="27">
        <v>606</v>
      </c>
    </row>
    <row r="72" spans="1:6" x14ac:dyDescent="0.25">
      <c r="A72" s="25">
        <v>71</v>
      </c>
      <c r="B72" s="23" t="s">
        <v>894</v>
      </c>
      <c r="C72" s="29">
        <v>30</v>
      </c>
      <c r="D72" s="25">
        <v>205</v>
      </c>
      <c r="E72" s="26" t="s">
        <v>711</v>
      </c>
      <c r="F72" s="27">
        <v>154</v>
      </c>
    </row>
    <row r="73" spans="1:6" x14ac:dyDescent="0.25">
      <c r="A73" s="25">
        <v>72</v>
      </c>
      <c r="B73" s="23" t="s">
        <v>895</v>
      </c>
      <c r="C73" s="29">
        <v>10304</v>
      </c>
      <c r="D73" s="25">
        <v>206</v>
      </c>
      <c r="E73" s="26" t="s">
        <v>995</v>
      </c>
      <c r="F73" s="27">
        <v>750</v>
      </c>
    </row>
    <row r="74" spans="1:6" x14ac:dyDescent="0.25">
      <c r="A74" s="25">
        <v>73</v>
      </c>
      <c r="B74" s="23" t="s">
        <v>271</v>
      </c>
      <c r="C74" s="29">
        <v>400</v>
      </c>
      <c r="D74" s="25">
        <v>207</v>
      </c>
      <c r="E74" s="26" t="s">
        <v>996</v>
      </c>
      <c r="F74" s="27">
        <v>552</v>
      </c>
    </row>
    <row r="75" spans="1:6" x14ac:dyDescent="0.25">
      <c r="A75" s="25">
        <v>74</v>
      </c>
      <c r="B75" s="23" t="s">
        <v>896</v>
      </c>
      <c r="C75" s="29">
        <v>30</v>
      </c>
      <c r="D75" s="25">
        <v>208</v>
      </c>
      <c r="E75" s="26" t="s">
        <v>997</v>
      </c>
      <c r="F75" s="27">
        <v>180</v>
      </c>
    </row>
    <row r="76" spans="1:6" x14ac:dyDescent="0.25">
      <c r="A76" s="25">
        <v>75</v>
      </c>
      <c r="B76" s="23" t="s">
        <v>897</v>
      </c>
      <c r="C76" s="29">
        <v>2208</v>
      </c>
      <c r="D76" s="25">
        <v>209</v>
      </c>
      <c r="E76" s="26" t="s">
        <v>356</v>
      </c>
      <c r="F76" s="27">
        <v>1200</v>
      </c>
    </row>
    <row r="77" spans="1:6" x14ac:dyDescent="0.25">
      <c r="A77" s="25">
        <v>76</v>
      </c>
      <c r="B77" s="23" t="s">
        <v>898</v>
      </c>
      <c r="C77" s="29">
        <v>2208</v>
      </c>
      <c r="D77" s="25">
        <v>210</v>
      </c>
      <c r="E77" s="26" t="s">
        <v>998</v>
      </c>
      <c r="F77" s="27">
        <v>80</v>
      </c>
    </row>
    <row r="78" spans="1:6" x14ac:dyDescent="0.25">
      <c r="A78" s="25">
        <v>77</v>
      </c>
      <c r="B78" s="23" t="s">
        <v>316</v>
      </c>
      <c r="C78" s="29">
        <v>50</v>
      </c>
      <c r="D78" s="25">
        <v>211</v>
      </c>
      <c r="E78" s="26" t="s">
        <v>999</v>
      </c>
      <c r="F78" s="27">
        <v>100</v>
      </c>
    </row>
    <row r="79" spans="1:6" x14ac:dyDescent="0.25">
      <c r="A79" s="25">
        <v>78</v>
      </c>
      <c r="B79" s="23" t="s">
        <v>899</v>
      </c>
      <c r="C79" s="29">
        <v>920</v>
      </c>
      <c r="D79" s="25">
        <v>212</v>
      </c>
      <c r="E79" s="26" t="s">
        <v>1000</v>
      </c>
      <c r="F79" s="27">
        <v>220</v>
      </c>
    </row>
    <row r="80" spans="1:6" x14ac:dyDescent="0.25">
      <c r="A80" s="25">
        <v>79</v>
      </c>
      <c r="B80" s="23" t="s">
        <v>900</v>
      </c>
      <c r="C80" s="29">
        <v>1472</v>
      </c>
      <c r="D80" s="25">
        <v>213</v>
      </c>
      <c r="E80" s="26" t="s">
        <v>1001</v>
      </c>
      <c r="F80" s="27">
        <v>746</v>
      </c>
    </row>
    <row r="81" spans="1:6" x14ac:dyDescent="0.25">
      <c r="A81" s="25">
        <v>80</v>
      </c>
      <c r="B81" s="23" t="s">
        <v>901</v>
      </c>
      <c r="C81" s="29">
        <v>50</v>
      </c>
      <c r="D81" s="25">
        <v>214</v>
      </c>
      <c r="E81" s="26" t="s">
        <v>1002</v>
      </c>
      <c r="F81" s="27">
        <v>50</v>
      </c>
    </row>
    <row r="82" spans="1:6" x14ac:dyDescent="0.25">
      <c r="A82" s="25">
        <v>81</v>
      </c>
      <c r="B82" s="23" t="s">
        <v>902</v>
      </c>
      <c r="C82" s="29">
        <v>1000</v>
      </c>
      <c r="D82" s="25">
        <v>215</v>
      </c>
      <c r="E82" s="26" t="s">
        <v>1003</v>
      </c>
      <c r="F82" s="27">
        <v>1417</v>
      </c>
    </row>
    <row r="83" spans="1:6" x14ac:dyDescent="0.25">
      <c r="A83" s="25">
        <v>82</v>
      </c>
      <c r="B83" s="23" t="s">
        <v>903</v>
      </c>
      <c r="C83" s="29">
        <v>1000</v>
      </c>
      <c r="D83" s="25">
        <v>216</v>
      </c>
      <c r="E83" s="26" t="s">
        <v>1004</v>
      </c>
      <c r="F83" s="27">
        <v>184</v>
      </c>
    </row>
    <row r="84" spans="1:6" x14ac:dyDescent="0.25">
      <c r="A84" s="25">
        <v>83</v>
      </c>
      <c r="B84" s="23" t="s">
        <v>904</v>
      </c>
      <c r="C84" s="29">
        <v>70</v>
      </c>
      <c r="D84" s="25">
        <v>217</v>
      </c>
      <c r="E84" s="26" t="s">
        <v>1005</v>
      </c>
      <c r="F84" s="27">
        <v>281</v>
      </c>
    </row>
    <row r="85" spans="1:6" x14ac:dyDescent="0.25">
      <c r="A85" s="25">
        <v>84</v>
      </c>
      <c r="B85" s="23" t="s">
        <v>905</v>
      </c>
      <c r="C85" s="29">
        <v>400</v>
      </c>
      <c r="D85" s="25">
        <v>218</v>
      </c>
      <c r="E85" s="26" t="s">
        <v>1006</v>
      </c>
      <c r="F85" s="27">
        <v>1104</v>
      </c>
    </row>
    <row r="86" spans="1:6" x14ac:dyDescent="0.25">
      <c r="A86" s="25">
        <v>85</v>
      </c>
      <c r="B86" s="23" t="s">
        <v>906</v>
      </c>
      <c r="C86" s="29">
        <v>200</v>
      </c>
      <c r="D86" s="25">
        <v>219</v>
      </c>
      <c r="E86" s="26" t="s">
        <v>1007</v>
      </c>
      <c r="F86" s="27">
        <v>460</v>
      </c>
    </row>
    <row r="87" spans="1:6" x14ac:dyDescent="0.25">
      <c r="A87" s="25">
        <v>86</v>
      </c>
      <c r="B87" s="23" t="s">
        <v>907</v>
      </c>
      <c r="C87" s="29">
        <v>140</v>
      </c>
      <c r="D87" s="25">
        <v>220</v>
      </c>
      <c r="E87" s="26" t="s">
        <v>717</v>
      </c>
      <c r="F87" s="27">
        <v>215</v>
      </c>
    </row>
    <row r="88" spans="1:6" x14ac:dyDescent="0.25">
      <c r="A88" s="25">
        <v>87</v>
      </c>
      <c r="B88" s="23" t="s">
        <v>908</v>
      </c>
      <c r="C88" s="29">
        <v>736</v>
      </c>
      <c r="D88" s="25">
        <v>221</v>
      </c>
      <c r="E88" s="26" t="s">
        <v>1008</v>
      </c>
      <c r="F88" s="27">
        <v>25</v>
      </c>
    </row>
    <row r="89" spans="1:6" x14ac:dyDescent="0.25">
      <c r="A89" s="25">
        <v>88</v>
      </c>
      <c r="B89" s="23" t="s">
        <v>909</v>
      </c>
      <c r="C89" s="29">
        <v>50</v>
      </c>
      <c r="D89" s="25">
        <v>222</v>
      </c>
      <c r="E89" s="26" t="s">
        <v>1009</v>
      </c>
      <c r="F89" s="27">
        <v>30</v>
      </c>
    </row>
    <row r="90" spans="1:6" x14ac:dyDescent="0.25">
      <c r="A90" s="25">
        <v>89</v>
      </c>
      <c r="B90" s="23" t="s">
        <v>910</v>
      </c>
      <c r="C90" s="29">
        <v>600</v>
      </c>
      <c r="D90" s="25">
        <v>223</v>
      </c>
      <c r="E90" s="26" t="s">
        <v>1010</v>
      </c>
      <c r="F90" s="27">
        <v>40</v>
      </c>
    </row>
    <row r="91" spans="1:6" x14ac:dyDescent="0.25">
      <c r="A91" s="25">
        <v>90</v>
      </c>
      <c r="B91" s="23" t="s">
        <v>911</v>
      </c>
      <c r="C91" s="29">
        <v>400</v>
      </c>
      <c r="D91" s="25">
        <v>224</v>
      </c>
      <c r="E91" s="26" t="s">
        <v>1011</v>
      </c>
      <c r="F91" s="27">
        <v>300</v>
      </c>
    </row>
    <row r="92" spans="1:6" x14ac:dyDescent="0.25">
      <c r="A92" s="25">
        <v>91</v>
      </c>
      <c r="B92" s="23" t="s">
        <v>912</v>
      </c>
      <c r="C92" s="29">
        <v>100</v>
      </c>
      <c r="D92" s="25">
        <v>225</v>
      </c>
      <c r="E92" s="26" t="s">
        <v>1012</v>
      </c>
      <c r="F92" s="27">
        <v>1087</v>
      </c>
    </row>
    <row r="93" spans="1:6" x14ac:dyDescent="0.25">
      <c r="A93" s="25">
        <v>92</v>
      </c>
      <c r="B93" s="23" t="s">
        <v>913</v>
      </c>
      <c r="C93" s="29">
        <v>550</v>
      </c>
      <c r="D93" s="25">
        <v>226</v>
      </c>
      <c r="E93" s="26" t="s">
        <v>1012</v>
      </c>
      <c r="F93" s="27">
        <v>12144</v>
      </c>
    </row>
    <row r="94" spans="1:6" x14ac:dyDescent="0.25">
      <c r="A94" s="25">
        <v>93</v>
      </c>
      <c r="B94" s="23" t="s">
        <v>272</v>
      </c>
      <c r="C94" s="29">
        <v>1000</v>
      </c>
      <c r="D94" s="25">
        <v>227</v>
      </c>
      <c r="E94" s="26" t="s">
        <v>1013</v>
      </c>
      <c r="F94" s="27">
        <v>467</v>
      </c>
    </row>
    <row r="95" spans="1:6" x14ac:dyDescent="0.25">
      <c r="A95" s="25">
        <v>94</v>
      </c>
      <c r="B95" s="23" t="s">
        <v>914</v>
      </c>
      <c r="C95" s="29">
        <v>90</v>
      </c>
      <c r="D95" s="25">
        <v>228</v>
      </c>
      <c r="E95" s="26" t="s">
        <v>1014</v>
      </c>
      <c r="F95" s="27">
        <v>15</v>
      </c>
    </row>
    <row r="96" spans="1:6" x14ac:dyDescent="0.25">
      <c r="A96" s="25">
        <v>95</v>
      </c>
      <c r="B96" s="23" t="s">
        <v>915</v>
      </c>
      <c r="C96" s="29">
        <v>2000</v>
      </c>
      <c r="D96" s="25">
        <v>229</v>
      </c>
      <c r="E96" s="26" t="s">
        <v>1015</v>
      </c>
      <c r="F96" s="27">
        <v>110</v>
      </c>
    </row>
    <row r="97" spans="1:6" x14ac:dyDescent="0.25">
      <c r="A97" s="25">
        <v>96</v>
      </c>
      <c r="B97" s="23" t="s">
        <v>916</v>
      </c>
      <c r="C97" s="29">
        <v>1140</v>
      </c>
      <c r="D97" s="25">
        <v>230</v>
      </c>
      <c r="E97" s="26" t="s">
        <v>1016</v>
      </c>
      <c r="F97" s="27">
        <v>500</v>
      </c>
    </row>
    <row r="98" spans="1:6" x14ac:dyDescent="0.25">
      <c r="A98" s="25">
        <v>97</v>
      </c>
      <c r="B98" s="23" t="s">
        <v>917</v>
      </c>
      <c r="C98" s="29">
        <v>2000</v>
      </c>
      <c r="D98" s="25">
        <v>231</v>
      </c>
      <c r="E98" s="26" t="s">
        <v>359</v>
      </c>
      <c r="F98" s="27">
        <v>150</v>
      </c>
    </row>
    <row r="99" spans="1:6" x14ac:dyDescent="0.25">
      <c r="A99" s="25">
        <v>98</v>
      </c>
      <c r="B99" s="23" t="s">
        <v>918</v>
      </c>
      <c r="C99" s="29">
        <v>10000</v>
      </c>
      <c r="D99" s="25">
        <v>232</v>
      </c>
      <c r="E99" s="26" t="s">
        <v>1017</v>
      </c>
      <c r="F99" s="27">
        <v>100</v>
      </c>
    </row>
    <row r="100" spans="1:6" x14ac:dyDescent="0.25">
      <c r="A100" s="25">
        <v>99</v>
      </c>
      <c r="B100" s="23" t="s">
        <v>919</v>
      </c>
      <c r="C100" s="29">
        <v>38000</v>
      </c>
      <c r="D100" s="25">
        <v>233</v>
      </c>
      <c r="E100" s="26" t="s">
        <v>361</v>
      </c>
      <c r="F100" s="27">
        <v>12000</v>
      </c>
    </row>
    <row r="101" spans="1:6" x14ac:dyDescent="0.25">
      <c r="A101" s="25">
        <v>100</v>
      </c>
      <c r="B101" s="23" t="s">
        <v>920</v>
      </c>
      <c r="C101" s="29">
        <v>24400</v>
      </c>
      <c r="D101" s="25">
        <v>234</v>
      </c>
      <c r="E101" s="26" t="s">
        <v>362</v>
      </c>
      <c r="F101" s="27">
        <v>4500</v>
      </c>
    </row>
    <row r="102" spans="1:6" ht="25.5" x14ac:dyDescent="0.25">
      <c r="A102" s="25">
        <v>101</v>
      </c>
      <c r="B102" s="23" t="s">
        <v>921</v>
      </c>
      <c r="C102" s="29">
        <v>30000</v>
      </c>
      <c r="D102" s="25">
        <v>235</v>
      </c>
      <c r="E102" s="26" t="s">
        <v>364</v>
      </c>
      <c r="F102" s="27">
        <v>1500</v>
      </c>
    </row>
    <row r="103" spans="1:6" x14ac:dyDescent="0.25">
      <c r="A103" s="25">
        <v>102</v>
      </c>
      <c r="B103" s="23" t="s">
        <v>922</v>
      </c>
      <c r="C103" s="29">
        <v>22000</v>
      </c>
      <c r="D103" s="25">
        <v>236</v>
      </c>
      <c r="E103" s="26" t="s">
        <v>365</v>
      </c>
      <c r="F103" s="27">
        <v>1000</v>
      </c>
    </row>
    <row r="104" spans="1:6" x14ac:dyDescent="0.25">
      <c r="A104" s="25">
        <v>103</v>
      </c>
      <c r="B104" s="23" t="s">
        <v>923</v>
      </c>
      <c r="C104" s="29">
        <v>25000</v>
      </c>
      <c r="D104" s="25">
        <v>237</v>
      </c>
      <c r="E104" s="26" t="s">
        <v>1018</v>
      </c>
      <c r="F104" s="27">
        <v>5000</v>
      </c>
    </row>
    <row r="105" spans="1:6" x14ac:dyDescent="0.25">
      <c r="A105" s="25">
        <v>104</v>
      </c>
      <c r="B105" s="23" t="s">
        <v>924</v>
      </c>
      <c r="C105" s="29">
        <v>21600</v>
      </c>
      <c r="D105" s="25">
        <v>238</v>
      </c>
      <c r="E105" s="26" t="s">
        <v>1019</v>
      </c>
      <c r="F105" s="27">
        <v>1100</v>
      </c>
    </row>
    <row r="106" spans="1:6" x14ac:dyDescent="0.25">
      <c r="A106" s="25">
        <v>105</v>
      </c>
      <c r="B106" s="23" t="s">
        <v>925</v>
      </c>
      <c r="C106" s="29">
        <v>3000</v>
      </c>
      <c r="D106" s="25">
        <v>239</v>
      </c>
      <c r="E106" s="26" t="s">
        <v>1020</v>
      </c>
      <c r="F106" s="27">
        <v>2429</v>
      </c>
    </row>
    <row r="107" spans="1:6" x14ac:dyDescent="0.25">
      <c r="A107" s="25">
        <v>106</v>
      </c>
      <c r="B107" s="23" t="s">
        <v>926</v>
      </c>
      <c r="C107" s="29">
        <v>52200</v>
      </c>
      <c r="D107" s="25">
        <v>240</v>
      </c>
      <c r="E107" s="26" t="s">
        <v>1021</v>
      </c>
      <c r="F107" s="27">
        <v>20</v>
      </c>
    </row>
    <row r="108" spans="1:6" x14ac:dyDescent="0.25">
      <c r="A108" s="25">
        <v>107</v>
      </c>
      <c r="B108" s="23" t="s">
        <v>927</v>
      </c>
      <c r="C108" s="29">
        <v>16500</v>
      </c>
      <c r="D108" s="25">
        <v>241</v>
      </c>
      <c r="E108" s="26" t="s">
        <v>1022</v>
      </c>
      <c r="F108" s="27">
        <v>1000</v>
      </c>
    </row>
    <row r="109" spans="1:6" x14ac:dyDescent="0.25">
      <c r="A109" s="25">
        <v>108</v>
      </c>
      <c r="B109" s="23" t="s">
        <v>928</v>
      </c>
      <c r="C109" s="29">
        <v>3000</v>
      </c>
      <c r="D109" s="25">
        <v>242</v>
      </c>
      <c r="E109" s="26" t="s">
        <v>1023</v>
      </c>
      <c r="F109" s="27">
        <v>600</v>
      </c>
    </row>
    <row r="110" spans="1:6" x14ac:dyDescent="0.25">
      <c r="A110" s="25">
        <v>109</v>
      </c>
      <c r="B110" s="23" t="s">
        <v>929</v>
      </c>
      <c r="C110" s="29">
        <v>28000</v>
      </c>
      <c r="D110" s="25">
        <v>243</v>
      </c>
      <c r="E110" s="26" t="s">
        <v>1024</v>
      </c>
      <c r="F110" s="27">
        <v>240</v>
      </c>
    </row>
    <row r="111" spans="1:6" x14ac:dyDescent="0.25">
      <c r="A111" s="25">
        <v>110</v>
      </c>
      <c r="B111" s="23" t="s">
        <v>930</v>
      </c>
      <c r="C111" s="29">
        <v>28000</v>
      </c>
      <c r="D111" s="25">
        <v>244</v>
      </c>
      <c r="E111" s="26" t="s">
        <v>1025</v>
      </c>
      <c r="F111" s="27">
        <v>20</v>
      </c>
    </row>
    <row r="112" spans="1:6" x14ac:dyDescent="0.25">
      <c r="A112" s="25">
        <v>111</v>
      </c>
      <c r="B112" s="23" t="s">
        <v>931</v>
      </c>
      <c r="C112" s="29">
        <v>35000</v>
      </c>
      <c r="D112" s="25">
        <v>245</v>
      </c>
      <c r="E112" s="26" t="s">
        <v>1026</v>
      </c>
      <c r="F112" s="27">
        <v>396</v>
      </c>
    </row>
    <row r="113" spans="1:6" x14ac:dyDescent="0.25">
      <c r="A113" s="25">
        <v>112</v>
      </c>
      <c r="B113" s="23" t="s">
        <v>931</v>
      </c>
      <c r="C113" s="29">
        <v>36000</v>
      </c>
      <c r="D113" s="25">
        <v>246</v>
      </c>
      <c r="E113" s="26" t="s">
        <v>1027</v>
      </c>
      <c r="F113" s="27">
        <v>40</v>
      </c>
    </row>
    <row r="114" spans="1:6" x14ac:dyDescent="0.25">
      <c r="A114" s="25">
        <v>113</v>
      </c>
      <c r="B114" s="23" t="s">
        <v>932</v>
      </c>
      <c r="C114" s="29">
        <v>8500</v>
      </c>
      <c r="D114" s="25">
        <v>247</v>
      </c>
      <c r="E114" s="26" t="s">
        <v>1028</v>
      </c>
      <c r="F114" s="27">
        <v>50</v>
      </c>
    </row>
    <row r="115" spans="1:6" x14ac:dyDescent="0.25">
      <c r="A115" s="25">
        <v>114</v>
      </c>
      <c r="B115" s="23" t="s">
        <v>933</v>
      </c>
      <c r="C115" s="29">
        <v>6000</v>
      </c>
      <c r="D115" s="25">
        <v>248</v>
      </c>
      <c r="E115" s="26" t="s">
        <v>723</v>
      </c>
      <c r="F115" s="27">
        <v>10</v>
      </c>
    </row>
    <row r="116" spans="1:6" x14ac:dyDescent="0.25">
      <c r="A116" s="25">
        <v>115</v>
      </c>
      <c r="B116" s="23" t="s">
        <v>934</v>
      </c>
      <c r="C116" s="29">
        <v>2000</v>
      </c>
      <c r="D116" s="25">
        <v>249</v>
      </c>
      <c r="E116" s="26" t="s">
        <v>1029</v>
      </c>
      <c r="F116" s="27">
        <v>50</v>
      </c>
    </row>
    <row r="117" spans="1:6" x14ac:dyDescent="0.25">
      <c r="A117" s="25">
        <v>116</v>
      </c>
      <c r="B117" s="23" t="s">
        <v>935</v>
      </c>
      <c r="C117" s="29">
        <v>736</v>
      </c>
      <c r="D117" s="25">
        <v>250</v>
      </c>
      <c r="E117" s="26" t="s">
        <v>1030</v>
      </c>
      <c r="F117" s="27">
        <v>100</v>
      </c>
    </row>
    <row r="118" spans="1:6" x14ac:dyDescent="0.25">
      <c r="A118" s="25">
        <v>117</v>
      </c>
      <c r="B118" s="23" t="s">
        <v>936</v>
      </c>
      <c r="C118" s="29">
        <v>550</v>
      </c>
      <c r="D118" s="25">
        <v>251</v>
      </c>
      <c r="E118" s="26" t="s">
        <v>1031</v>
      </c>
      <c r="F118" s="27">
        <v>150</v>
      </c>
    </row>
    <row r="119" spans="1:6" x14ac:dyDescent="0.25">
      <c r="A119" s="25">
        <v>118</v>
      </c>
      <c r="B119" s="23" t="s">
        <v>275</v>
      </c>
      <c r="C119" s="29">
        <v>100</v>
      </c>
      <c r="D119" s="25">
        <v>252</v>
      </c>
      <c r="E119" s="26" t="s">
        <v>369</v>
      </c>
      <c r="F119" s="27">
        <v>90</v>
      </c>
    </row>
    <row r="120" spans="1:6" x14ac:dyDescent="0.25">
      <c r="A120" s="25">
        <v>119</v>
      </c>
      <c r="B120" s="23" t="s">
        <v>944</v>
      </c>
      <c r="C120" s="29">
        <v>90</v>
      </c>
      <c r="D120" s="25">
        <v>253</v>
      </c>
      <c r="E120" s="26" t="s">
        <v>1032</v>
      </c>
      <c r="F120" s="27">
        <v>30</v>
      </c>
    </row>
    <row r="121" spans="1:6" x14ac:dyDescent="0.25">
      <c r="A121" s="25">
        <v>120</v>
      </c>
      <c r="B121" s="23" t="s">
        <v>945</v>
      </c>
      <c r="C121" s="29">
        <v>120</v>
      </c>
      <c r="D121" s="25">
        <v>254</v>
      </c>
      <c r="E121" s="26" t="s">
        <v>282</v>
      </c>
      <c r="F121" s="27">
        <v>2000</v>
      </c>
    </row>
    <row r="122" spans="1:6" x14ac:dyDescent="0.25">
      <c r="A122" s="25">
        <v>121</v>
      </c>
      <c r="B122" s="23" t="s">
        <v>946</v>
      </c>
      <c r="C122" s="29">
        <v>150</v>
      </c>
      <c r="D122" s="25">
        <v>255</v>
      </c>
      <c r="E122" s="26" t="s">
        <v>1033</v>
      </c>
      <c r="F122" s="27">
        <v>1817</v>
      </c>
    </row>
    <row r="123" spans="1:6" x14ac:dyDescent="0.25">
      <c r="A123" s="25">
        <v>122</v>
      </c>
      <c r="B123" s="23" t="s">
        <v>947</v>
      </c>
      <c r="C123" s="29">
        <v>750</v>
      </c>
      <c r="D123" s="25">
        <v>256</v>
      </c>
      <c r="E123" s="26" t="s">
        <v>283</v>
      </c>
      <c r="F123" s="27">
        <v>800</v>
      </c>
    </row>
    <row r="124" spans="1:6" x14ac:dyDescent="0.25">
      <c r="A124" s="25">
        <v>123</v>
      </c>
      <c r="B124" s="23" t="s">
        <v>948</v>
      </c>
      <c r="C124" s="29">
        <v>750</v>
      </c>
      <c r="D124" s="25">
        <v>257</v>
      </c>
      <c r="E124" s="26" t="s">
        <v>1034</v>
      </c>
      <c r="F124" s="27">
        <v>700</v>
      </c>
    </row>
    <row r="125" spans="1:6" x14ac:dyDescent="0.25">
      <c r="A125" s="25">
        <v>124</v>
      </c>
      <c r="B125" s="23" t="s">
        <v>949</v>
      </c>
      <c r="C125" s="29">
        <v>90</v>
      </c>
      <c r="D125" s="25">
        <v>258</v>
      </c>
      <c r="E125" s="26" t="s">
        <v>1035</v>
      </c>
      <c r="F125" s="27">
        <v>3680</v>
      </c>
    </row>
    <row r="126" spans="1:6" x14ac:dyDescent="0.25">
      <c r="A126" s="25">
        <v>125</v>
      </c>
      <c r="B126" s="23" t="s">
        <v>950</v>
      </c>
      <c r="C126" s="29">
        <v>120</v>
      </c>
      <c r="D126" s="25">
        <v>259</v>
      </c>
      <c r="E126" s="26" t="s">
        <v>1036</v>
      </c>
      <c r="F126" s="27">
        <v>1214</v>
      </c>
    </row>
    <row r="127" spans="1:6" x14ac:dyDescent="0.25">
      <c r="A127" s="25">
        <v>126</v>
      </c>
      <c r="B127" s="23" t="s">
        <v>943</v>
      </c>
      <c r="C127" s="29">
        <v>150</v>
      </c>
      <c r="D127" s="25">
        <v>260</v>
      </c>
      <c r="E127" s="26" t="s">
        <v>1037</v>
      </c>
      <c r="F127" s="27">
        <v>200</v>
      </c>
    </row>
    <row r="128" spans="1:6" x14ac:dyDescent="0.25">
      <c r="A128" s="25">
        <v>127</v>
      </c>
      <c r="B128" s="23" t="s">
        <v>696</v>
      </c>
      <c r="C128" s="29">
        <v>80</v>
      </c>
      <c r="D128" s="25">
        <v>261</v>
      </c>
      <c r="E128" s="26" t="s">
        <v>1038</v>
      </c>
      <c r="F128" s="27">
        <v>50</v>
      </c>
    </row>
    <row r="129" spans="1:6" x14ac:dyDescent="0.25">
      <c r="A129" s="25">
        <v>128</v>
      </c>
      <c r="B129" s="23" t="s">
        <v>937</v>
      </c>
      <c r="C129" s="29">
        <v>2000</v>
      </c>
      <c r="D129" s="25">
        <v>262</v>
      </c>
      <c r="E129" s="26" t="s">
        <v>370</v>
      </c>
      <c r="F129" s="27">
        <v>300</v>
      </c>
    </row>
    <row r="130" spans="1:6" x14ac:dyDescent="0.25">
      <c r="A130" s="25">
        <v>129</v>
      </c>
      <c r="B130" s="23" t="s">
        <v>938</v>
      </c>
      <c r="C130" s="29">
        <v>3000</v>
      </c>
      <c r="D130" s="25">
        <v>263</v>
      </c>
      <c r="E130" s="26" t="s">
        <v>371</v>
      </c>
      <c r="F130" s="27">
        <v>250</v>
      </c>
    </row>
    <row r="131" spans="1:6" x14ac:dyDescent="0.25">
      <c r="A131" s="25">
        <v>130</v>
      </c>
      <c r="B131" s="23" t="s">
        <v>939</v>
      </c>
      <c r="C131" s="29">
        <v>5000</v>
      </c>
      <c r="D131" s="25">
        <v>264</v>
      </c>
      <c r="E131" s="26" t="s">
        <v>372</v>
      </c>
      <c r="F131" s="27">
        <v>120</v>
      </c>
    </row>
    <row r="132" spans="1:6" x14ac:dyDescent="0.25">
      <c r="A132" s="25">
        <v>131</v>
      </c>
      <c r="B132" s="23" t="s">
        <v>940</v>
      </c>
      <c r="C132" s="29">
        <v>1000</v>
      </c>
      <c r="D132" s="25">
        <v>265</v>
      </c>
      <c r="E132" s="26" t="s">
        <v>373</v>
      </c>
      <c r="F132" s="27">
        <v>80</v>
      </c>
    </row>
    <row r="133" spans="1:6" x14ac:dyDescent="0.25">
      <c r="A133" s="25">
        <v>132</v>
      </c>
      <c r="B133" s="23" t="s">
        <v>941</v>
      </c>
      <c r="C133" s="29">
        <v>350</v>
      </c>
      <c r="D133" s="25">
        <v>266</v>
      </c>
      <c r="E133" s="26" t="s">
        <v>1039</v>
      </c>
      <c r="F133" s="27">
        <v>1000</v>
      </c>
    </row>
    <row r="134" spans="1:6" x14ac:dyDescent="0.25">
      <c r="A134" s="25">
        <v>133</v>
      </c>
      <c r="B134" s="23" t="s">
        <v>942</v>
      </c>
      <c r="C134" s="29">
        <v>90</v>
      </c>
      <c r="D134" s="25">
        <v>267</v>
      </c>
      <c r="E134" s="26" t="s">
        <v>1040</v>
      </c>
      <c r="F134" s="27">
        <v>30</v>
      </c>
    </row>
    <row r="135" spans="1:6" x14ac:dyDescent="0.25">
      <c r="A135" s="25">
        <v>134</v>
      </c>
      <c r="B135" s="23" t="s">
        <v>951</v>
      </c>
      <c r="C135" s="29">
        <v>90</v>
      </c>
      <c r="D135" s="25">
        <v>268</v>
      </c>
      <c r="E135" s="26" t="s">
        <v>374</v>
      </c>
      <c r="F135" s="27">
        <v>20</v>
      </c>
    </row>
  </sheetData>
  <conditionalFormatting sqref="C2:C135 F2:F135">
    <cfRule type="cellIs" dxfId="8" priority="1" operator="greaterThan">
      <formula>4400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6FE5-BDB3-46A9-9926-73ACF5AE032B}">
  <sheetPr codeName="Planilha4">
    <pageSetUpPr fitToPage="1"/>
  </sheetPr>
  <dimension ref="B1:C31"/>
  <sheetViews>
    <sheetView zoomScaleNormal="100" workbookViewId="0">
      <selection sqref="A1:A1048576"/>
    </sheetView>
  </sheetViews>
  <sheetFormatPr defaultRowHeight="15" x14ac:dyDescent="0.25"/>
  <cols>
    <col min="1" max="1" width="3.140625" bestFit="1" customWidth="1"/>
    <col min="2" max="2" width="32.85546875" style="21" bestFit="1" customWidth="1"/>
    <col min="3" max="3" width="11.5703125" style="21" bestFit="1" customWidth="1"/>
  </cols>
  <sheetData>
    <row r="1" spans="2:3" x14ac:dyDescent="0.25">
      <c r="B1" s="32" t="s">
        <v>257</v>
      </c>
      <c r="C1" s="32" t="s">
        <v>4</v>
      </c>
    </row>
    <row r="2" spans="2:3" x14ac:dyDescent="0.25">
      <c r="B2" s="33" t="s">
        <v>258</v>
      </c>
      <c r="C2" s="33">
        <v>1125</v>
      </c>
    </row>
    <row r="3" spans="2:3" x14ac:dyDescent="0.25">
      <c r="B3" s="33" t="s">
        <v>259</v>
      </c>
      <c r="C3" s="33">
        <v>1500</v>
      </c>
    </row>
    <row r="4" spans="2:3" x14ac:dyDescent="0.25">
      <c r="B4" s="33" t="s">
        <v>260</v>
      </c>
      <c r="C4" s="33">
        <v>1900</v>
      </c>
    </row>
    <row r="5" spans="2:3" x14ac:dyDescent="0.25">
      <c r="B5" s="33" t="s">
        <v>261</v>
      </c>
      <c r="C5" s="33">
        <v>120</v>
      </c>
    </row>
    <row r="6" spans="2:3" x14ac:dyDescent="0.25">
      <c r="B6" s="33" t="s">
        <v>262</v>
      </c>
      <c r="C6" s="33">
        <v>1500</v>
      </c>
    </row>
    <row r="7" spans="2:3" x14ac:dyDescent="0.25">
      <c r="B7" s="33" t="s">
        <v>263</v>
      </c>
      <c r="C7" s="33">
        <v>2500</v>
      </c>
    </row>
    <row r="8" spans="2:3" x14ac:dyDescent="0.25">
      <c r="B8" s="33" t="s">
        <v>264</v>
      </c>
      <c r="C8" s="33">
        <v>200</v>
      </c>
    </row>
    <row r="9" spans="2:3" x14ac:dyDescent="0.25">
      <c r="B9" s="33" t="s">
        <v>265</v>
      </c>
      <c r="C9" s="33">
        <v>1000</v>
      </c>
    </row>
    <row r="10" spans="2:3" x14ac:dyDescent="0.25">
      <c r="B10" s="33" t="s">
        <v>266</v>
      </c>
      <c r="C10" s="33">
        <v>100</v>
      </c>
    </row>
    <row r="11" spans="2:3" x14ac:dyDescent="0.25">
      <c r="B11" s="33" t="s">
        <v>267</v>
      </c>
      <c r="C11" s="33">
        <v>2500</v>
      </c>
    </row>
    <row r="12" spans="2:3" x14ac:dyDescent="0.25">
      <c r="B12" s="33" t="s">
        <v>268</v>
      </c>
      <c r="C12" s="33">
        <v>600</v>
      </c>
    </row>
    <row r="13" spans="2:3" x14ac:dyDescent="0.25">
      <c r="B13" s="33" t="s">
        <v>269</v>
      </c>
      <c r="C13" s="33">
        <v>150</v>
      </c>
    </row>
    <row r="14" spans="2:3" x14ac:dyDescent="0.25">
      <c r="B14" s="33" t="s">
        <v>270</v>
      </c>
      <c r="C14" s="33">
        <v>4400</v>
      </c>
    </row>
    <row r="15" spans="2:3" x14ac:dyDescent="0.25">
      <c r="B15" s="33" t="s">
        <v>271</v>
      </c>
      <c r="C15" s="33">
        <v>300</v>
      </c>
    </row>
    <row r="16" spans="2:3" x14ac:dyDescent="0.25">
      <c r="B16" s="33" t="s">
        <v>272</v>
      </c>
      <c r="C16" s="33">
        <v>1000</v>
      </c>
    </row>
    <row r="17" spans="2:3" x14ac:dyDescent="0.25">
      <c r="B17" s="33" t="s">
        <v>273</v>
      </c>
      <c r="C17" s="33">
        <v>1500</v>
      </c>
    </row>
    <row r="18" spans="2:3" x14ac:dyDescent="0.25">
      <c r="B18" s="33" t="s">
        <v>274</v>
      </c>
      <c r="C18" s="33">
        <v>1300</v>
      </c>
    </row>
    <row r="19" spans="2:3" x14ac:dyDescent="0.25">
      <c r="B19" s="33" t="s">
        <v>275</v>
      </c>
      <c r="C19" s="33">
        <v>400</v>
      </c>
    </row>
    <row r="20" spans="2:3" x14ac:dyDescent="0.25">
      <c r="B20" s="33" t="s">
        <v>276</v>
      </c>
      <c r="C20" s="33">
        <v>200</v>
      </c>
    </row>
    <row r="21" spans="2:3" x14ac:dyDescent="0.25">
      <c r="B21" s="33" t="s">
        <v>277</v>
      </c>
      <c r="C21" s="33">
        <v>300</v>
      </c>
    </row>
    <row r="22" spans="2:3" x14ac:dyDescent="0.25">
      <c r="B22" s="33" t="s">
        <v>278</v>
      </c>
      <c r="C22" s="33">
        <v>1500</v>
      </c>
    </row>
    <row r="23" spans="2:3" x14ac:dyDescent="0.25">
      <c r="B23" s="33" t="s">
        <v>279</v>
      </c>
      <c r="C23" s="33">
        <v>1000</v>
      </c>
    </row>
    <row r="24" spans="2:3" x14ac:dyDescent="0.25">
      <c r="B24" s="33" t="s">
        <v>280</v>
      </c>
      <c r="C24" s="33">
        <v>200</v>
      </c>
    </row>
    <row r="25" spans="2:3" x14ac:dyDescent="0.25">
      <c r="B25" s="33" t="s">
        <v>281</v>
      </c>
      <c r="C25" s="33">
        <v>3500</v>
      </c>
    </row>
    <row r="26" spans="2:3" x14ac:dyDescent="0.25">
      <c r="B26" s="33" t="s">
        <v>282</v>
      </c>
      <c r="C26" s="33">
        <v>2500</v>
      </c>
    </row>
    <row r="27" spans="2:3" x14ac:dyDescent="0.25">
      <c r="B27" s="33" t="s">
        <v>283</v>
      </c>
      <c r="C27" s="33">
        <v>800</v>
      </c>
    </row>
    <row r="28" spans="2:3" x14ac:dyDescent="0.25">
      <c r="B28" s="33" t="s">
        <v>284</v>
      </c>
      <c r="C28" s="33">
        <v>90</v>
      </c>
    </row>
    <row r="29" spans="2:3" x14ac:dyDescent="0.25">
      <c r="B29" s="33" t="s">
        <v>285</v>
      </c>
      <c r="C29" s="33">
        <v>60</v>
      </c>
    </row>
    <row r="30" spans="2:3" x14ac:dyDescent="0.25">
      <c r="B30" s="33" t="s">
        <v>286</v>
      </c>
      <c r="C30" s="33">
        <v>40</v>
      </c>
    </row>
    <row r="31" spans="2:3" x14ac:dyDescent="0.25">
      <c r="B31" s="33" t="s">
        <v>287</v>
      </c>
      <c r="C31" s="33">
        <v>100</v>
      </c>
    </row>
  </sheetData>
  <conditionalFormatting sqref="C2:C31">
    <cfRule type="cellIs" dxfId="7" priority="1" operator="greaterThan">
      <formula>4400</formula>
    </cfRule>
    <cfRule type="cellIs" dxfId="6" priority="2" operator="greaterThan">
      <formula>4400</formula>
    </cfRule>
    <cfRule type="cellIs" dxfId="5" priority="3" operator="greaterThan">
      <formula>4500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986C-FF8C-4AA3-A0A7-D48F1CDF1C6A}">
  <sheetPr codeName="Planilha5">
    <pageSetUpPr fitToPage="1"/>
  </sheetPr>
  <dimension ref="B1:F42"/>
  <sheetViews>
    <sheetView workbookViewId="0">
      <selection activeCell="J20" sqref="J20"/>
    </sheetView>
  </sheetViews>
  <sheetFormatPr defaultRowHeight="15" x14ac:dyDescent="0.25"/>
  <cols>
    <col min="1" max="1" width="3.140625" bestFit="1" customWidth="1"/>
    <col min="2" max="2" width="41.85546875" style="21" bestFit="1" customWidth="1"/>
    <col min="3" max="3" width="11" style="21" bestFit="1" customWidth="1"/>
    <col min="4" max="4" width="3.140625" bestFit="1" customWidth="1"/>
    <col min="5" max="5" width="36.140625" style="21" bestFit="1" customWidth="1"/>
    <col min="6" max="6" width="11" style="21" bestFit="1" customWidth="1"/>
  </cols>
  <sheetData>
    <row r="1" spans="2:6" x14ac:dyDescent="0.25">
      <c r="B1" s="32" t="s">
        <v>257</v>
      </c>
      <c r="C1" s="32" t="s">
        <v>3</v>
      </c>
      <c r="E1" s="32" t="s">
        <v>257</v>
      </c>
      <c r="F1" s="32" t="s">
        <v>3</v>
      </c>
    </row>
    <row r="2" spans="2:6" x14ac:dyDescent="0.25">
      <c r="B2" s="31" t="s">
        <v>295</v>
      </c>
      <c r="C2" s="31">
        <v>1500</v>
      </c>
      <c r="E2" s="31" t="s">
        <v>335</v>
      </c>
      <c r="F2" s="31">
        <v>15</v>
      </c>
    </row>
    <row r="3" spans="2:6" x14ac:dyDescent="0.25">
      <c r="B3" s="31" t="s">
        <v>296</v>
      </c>
      <c r="C3" s="31">
        <v>2500</v>
      </c>
      <c r="E3" s="31" t="s">
        <v>336</v>
      </c>
      <c r="F3" s="31">
        <v>20</v>
      </c>
    </row>
    <row r="4" spans="2:6" x14ac:dyDescent="0.25">
      <c r="B4" s="31" t="s">
        <v>297</v>
      </c>
      <c r="C4" s="31">
        <v>4000</v>
      </c>
      <c r="E4" s="31" t="s">
        <v>337</v>
      </c>
      <c r="F4" s="31">
        <v>25</v>
      </c>
    </row>
    <row r="5" spans="2:6" x14ac:dyDescent="0.25">
      <c r="B5" s="31" t="s">
        <v>265</v>
      </c>
      <c r="C5" s="31">
        <v>1000</v>
      </c>
      <c r="E5" s="31" t="s">
        <v>338</v>
      </c>
      <c r="F5" s="31">
        <v>40</v>
      </c>
    </row>
    <row r="6" spans="2:6" x14ac:dyDescent="0.25">
      <c r="B6" s="31" t="s">
        <v>298</v>
      </c>
      <c r="C6" s="31">
        <v>600</v>
      </c>
      <c r="E6" s="31" t="s">
        <v>339</v>
      </c>
      <c r="F6" s="31">
        <v>60</v>
      </c>
    </row>
    <row r="7" spans="2:6" x14ac:dyDescent="0.25">
      <c r="B7" s="31" t="s">
        <v>299</v>
      </c>
      <c r="C7" s="31">
        <v>1000</v>
      </c>
      <c r="E7" s="31" t="s">
        <v>340</v>
      </c>
      <c r="F7" s="31">
        <v>100</v>
      </c>
    </row>
    <row r="8" spans="2:6" x14ac:dyDescent="0.25">
      <c r="B8" s="31" t="s">
        <v>300</v>
      </c>
      <c r="C8" s="31">
        <v>500</v>
      </c>
      <c r="E8" s="31" t="s">
        <v>341</v>
      </c>
      <c r="F8" s="31">
        <v>150</v>
      </c>
    </row>
    <row r="9" spans="2:6" x14ac:dyDescent="0.25">
      <c r="B9" s="31" t="s">
        <v>301</v>
      </c>
      <c r="C9" s="31">
        <v>6600</v>
      </c>
      <c r="E9" s="31" t="s">
        <v>342</v>
      </c>
      <c r="F9" s="31">
        <v>200</v>
      </c>
    </row>
    <row r="10" spans="2:6" x14ac:dyDescent="0.25">
      <c r="B10" s="31" t="s">
        <v>302</v>
      </c>
      <c r="C10" s="31">
        <v>100</v>
      </c>
      <c r="E10" s="31" t="s">
        <v>343</v>
      </c>
      <c r="F10" s="31">
        <v>250</v>
      </c>
    </row>
    <row r="11" spans="2:6" x14ac:dyDescent="0.25">
      <c r="B11" s="31" t="s">
        <v>303</v>
      </c>
      <c r="C11" s="31">
        <v>390</v>
      </c>
      <c r="E11" s="31" t="s">
        <v>344</v>
      </c>
      <c r="F11" s="31">
        <v>20</v>
      </c>
    </row>
    <row r="12" spans="2:6" x14ac:dyDescent="0.25">
      <c r="B12" s="31" t="s">
        <v>304</v>
      </c>
      <c r="C12" s="31">
        <v>520</v>
      </c>
      <c r="E12" s="31" t="s">
        <v>345</v>
      </c>
      <c r="F12" s="31">
        <v>40</v>
      </c>
    </row>
    <row r="13" spans="2:6" x14ac:dyDescent="0.25">
      <c r="B13" s="31" t="s">
        <v>305</v>
      </c>
      <c r="C13" s="31">
        <v>570</v>
      </c>
      <c r="E13" s="31" t="s">
        <v>346</v>
      </c>
      <c r="F13" s="31">
        <v>1500</v>
      </c>
    </row>
    <row r="14" spans="2:6" x14ac:dyDescent="0.25">
      <c r="B14" s="31" t="s">
        <v>306</v>
      </c>
      <c r="C14" s="31">
        <v>820</v>
      </c>
      <c r="E14" s="31" t="s">
        <v>347</v>
      </c>
      <c r="F14" s="31">
        <v>1000</v>
      </c>
    </row>
    <row r="15" spans="2:6" x14ac:dyDescent="0.25">
      <c r="B15" s="31" t="s">
        <v>307</v>
      </c>
      <c r="C15" s="31">
        <v>1100</v>
      </c>
      <c r="E15" s="31" t="s">
        <v>348</v>
      </c>
      <c r="F15" s="31">
        <v>3500</v>
      </c>
    </row>
    <row r="16" spans="2:6" x14ac:dyDescent="0.25">
      <c r="B16" s="31" t="s">
        <v>308</v>
      </c>
      <c r="C16" s="31">
        <v>600</v>
      </c>
      <c r="E16" s="31" t="s">
        <v>349</v>
      </c>
      <c r="F16" s="31">
        <v>100</v>
      </c>
    </row>
    <row r="17" spans="2:6" x14ac:dyDescent="0.25">
      <c r="B17" s="31" t="s">
        <v>309</v>
      </c>
      <c r="C17" s="31">
        <v>1200</v>
      </c>
      <c r="E17" s="31" t="s">
        <v>350</v>
      </c>
      <c r="F17" s="31">
        <v>1200</v>
      </c>
    </row>
    <row r="18" spans="2:6" x14ac:dyDescent="0.25">
      <c r="B18" s="31" t="s">
        <v>310</v>
      </c>
      <c r="C18" s="31">
        <v>4400</v>
      </c>
      <c r="E18" s="31" t="s">
        <v>351</v>
      </c>
      <c r="F18" s="31">
        <v>1500</v>
      </c>
    </row>
    <row r="19" spans="2:6" x14ac:dyDescent="0.25">
      <c r="B19" s="31" t="s">
        <v>311</v>
      </c>
      <c r="C19" s="31">
        <v>6000</v>
      </c>
      <c r="E19" s="31" t="s">
        <v>352</v>
      </c>
      <c r="F19" s="31">
        <v>2000</v>
      </c>
    </row>
    <row r="20" spans="2:6" x14ac:dyDescent="0.25">
      <c r="B20" s="31" t="s">
        <v>312</v>
      </c>
      <c r="C20" s="31">
        <v>6500</v>
      </c>
      <c r="E20" s="31" t="s">
        <v>353</v>
      </c>
      <c r="F20" s="31">
        <v>1500</v>
      </c>
    </row>
    <row r="21" spans="2:6" x14ac:dyDescent="0.25">
      <c r="B21" s="31" t="s">
        <v>313</v>
      </c>
      <c r="C21" s="31">
        <v>100</v>
      </c>
      <c r="E21" s="31" t="s">
        <v>354</v>
      </c>
      <c r="F21" s="31">
        <v>250</v>
      </c>
    </row>
    <row r="22" spans="2:6" x14ac:dyDescent="0.25">
      <c r="B22" s="31" t="s">
        <v>314</v>
      </c>
      <c r="C22" s="31">
        <v>1000</v>
      </c>
      <c r="E22" s="31" t="s">
        <v>355</v>
      </c>
      <c r="F22" s="31">
        <v>1000</v>
      </c>
    </row>
    <row r="23" spans="2:6" x14ac:dyDescent="0.25">
      <c r="B23" s="31" t="s">
        <v>315</v>
      </c>
      <c r="C23" s="31">
        <v>300</v>
      </c>
      <c r="E23" s="31" t="s">
        <v>356</v>
      </c>
      <c r="F23" s="31">
        <v>1200</v>
      </c>
    </row>
    <row r="24" spans="2:6" x14ac:dyDescent="0.25">
      <c r="B24" s="31" t="s">
        <v>316</v>
      </c>
      <c r="C24" s="31">
        <v>200</v>
      </c>
      <c r="E24" s="31" t="s">
        <v>357</v>
      </c>
      <c r="F24" s="31">
        <v>1090</v>
      </c>
    </row>
    <row r="25" spans="2:6" x14ac:dyDescent="0.25">
      <c r="B25" s="31" t="s">
        <v>317</v>
      </c>
      <c r="C25" s="31">
        <v>150</v>
      </c>
      <c r="E25" s="31" t="s">
        <v>358</v>
      </c>
      <c r="F25" s="31">
        <v>12100</v>
      </c>
    </row>
    <row r="26" spans="2:6" x14ac:dyDescent="0.25">
      <c r="B26" s="31" t="s">
        <v>318</v>
      </c>
      <c r="C26" s="31">
        <v>1000</v>
      </c>
      <c r="E26" s="31" t="s">
        <v>359</v>
      </c>
      <c r="F26" s="31">
        <v>150</v>
      </c>
    </row>
    <row r="27" spans="2:6" x14ac:dyDescent="0.25">
      <c r="B27" s="31" t="s">
        <v>319</v>
      </c>
      <c r="C27" s="31">
        <v>500</v>
      </c>
      <c r="E27" s="31" t="s">
        <v>360</v>
      </c>
      <c r="F27" s="31">
        <v>640</v>
      </c>
    </row>
    <row r="28" spans="2:6" x14ac:dyDescent="0.25">
      <c r="B28" s="31" t="s">
        <v>320</v>
      </c>
      <c r="C28" s="31">
        <v>90</v>
      </c>
      <c r="E28" s="31" t="s">
        <v>361</v>
      </c>
      <c r="F28" s="31">
        <v>12000</v>
      </c>
    </row>
    <row r="29" spans="2:6" ht="25.5" x14ac:dyDescent="0.25">
      <c r="B29" s="31" t="s">
        <v>321</v>
      </c>
      <c r="C29" s="31">
        <v>1500</v>
      </c>
      <c r="E29" s="31" t="s">
        <v>362</v>
      </c>
      <c r="F29" s="31">
        <v>4500</v>
      </c>
    </row>
    <row r="30" spans="2:6" ht="25.5" x14ac:dyDescent="0.25">
      <c r="B30" s="31" t="s">
        <v>322</v>
      </c>
      <c r="C30" s="31">
        <v>2100</v>
      </c>
      <c r="E30" s="31" t="s">
        <v>363</v>
      </c>
      <c r="F30" s="31">
        <v>50</v>
      </c>
    </row>
    <row r="31" spans="2:6" ht="25.5" x14ac:dyDescent="0.25">
      <c r="B31" s="31" t="s">
        <v>323</v>
      </c>
      <c r="C31" s="31">
        <v>2700</v>
      </c>
      <c r="E31" s="31" t="s">
        <v>364</v>
      </c>
      <c r="F31" s="31">
        <v>1250</v>
      </c>
    </row>
    <row r="32" spans="2:6" x14ac:dyDescent="0.25">
      <c r="B32" s="31" t="s">
        <v>324</v>
      </c>
      <c r="C32" s="31">
        <v>750</v>
      </c>
      <c r="E32" s="31" t="s">
        <v>365</v>
      </c>
      <c r="F32" s="31">
        <v>700</v>
      </c>
    </row>
    <row r="33" spans="2:6" x14ac:dyDescent="0.25">
      <c r="B33" s="31" t="s">
        <v>325</v>
      </c>
      <c r="C33" s="31">
        <v>4500</v>
      </c>
      <c r="E33" s="31" t="s">
        <v>366</v>
      </c>
      <c r="F33" s="31">
        <v>5000</v>
      </c>
    </row>
    <row r="34" spans="2:6" x14ac:dyDescent="0.25">
      <c r="B34" s="31" t="s">
        <v>326</v>
      </c>
      <c r="C34" s="31">
        <v>300</v>
      </c>
      <c r="E34" s="31" t="s">
        <v>367</v>
      </c>
      <c r="F34" s="31">
        <v>1100</v>
      </c>
    </row>
    <row r="35" spans="2:6" x14ac:dyDescent="0.25">
      <c r="B35" s="31" t="s">
        <v>327</v>
      </c>
      <c r="C35" s="31">
        <v>400</v>
      </c>
      <c r="E35" s="31" t="s">
        <v>368</v>
      </c>
      <c r="F35" s="31">
        <v>200</v>
      </c>
    </row>
    <row r="36" spans="2:6" x14ac:dyDescent="0.25">
      <c r="B36" s="31" t="s">
        <v>328</v>
      </c>
      <c r="C36" s="31">
        <v>500</v>
      </c>
      <c r="E36" s="31" t="s">
        <v>369</v>
      </c>
      <c r="F36" s="31">
        <v>90</v>
      </c>
    </row>
    <row r="37" spans="2:6" x14ac:dyDescent="0.25">
      <c r="B37" s="31" t="s">
        <v>329</v>
      </c>
      <c r="C37" s="31">
        <v>250</v>
      </c>
      <c r="E37" s="31" t="s">
        <v>282</v>
      </c>
      <c r="F37" s="31">
        <v>2000</v>
      </c>
    </row>
    <row r="38" spans="2:6" x14ac:dyDescent="0.25">
      <c r="B38" s="31" t="s">
        <v>330</v>
      </c>
      <c r="C38" s="31">
        <v>300</v>
      </c>
      <c r="E38" s="31" t="s">
        <v>370</v>
      </c>
      <c r="F38" s="31">
        <v>300</v>
      </c>
    </row>
    <row r="39" spans="2:6" x14ac:dyDescent="0.25">
      <c r="B39" s="31" t="s">
        <v>331</v>
      </c>
      <c r="C39" s="31">
        <v>1200</v>
      </c>
      <c r="E39" s="31" t="s">
        <v>371</v>
      </c>
      <c r="F39" s="31">
        <v>250</v>
      </c>
    </row>
    <row r="40" spans="2:6" x14ac:dyDescent="0.25">
      <c r="B40" s="31" t="s">
        <v>332</v>
      </c>
      <c r="C40" s="31">
        <v>90</v>
      </c>
      <c r="E40" s="31" t="s">
        <v>372</v>
      </c>
      <c r="F40" s="31">
        <v>200</v>
      </c>
    </row>
    <row r="41" spans="2:6" x14ac:dyDescent="0.25">
      <c r="B41" s="31" t="s">
        <v>333</v>
      </c>
      <c r="C41" s="31">
        <v>900</v>
      </c>
      <c r="E41" s="31" t="s">
        <v>373</v>
      </c>
      <c r="F41" s="31">
        <v>70</v>
      </c>
    </row>
    <row r="42" spans="2:6" x14ac:dyDescent="0.25">
      <c r="B42" s="31" t="s">
        <v>334</v>
      </c>
      <c r="C42" s="31">
        <v>200</v>
      </c>
      <c r="E42" s="31" t="s">
        <v>374</v>
      </c>
      <c r="F42" s="31">
        <v>10</v>
      </c>
    </row>
  </sheetData>
  <conditionalFormatting sqref="C2:C42 F2:F42">
    <cfRule type="cellIs" dxfId="4" priority="1" operator="greaterThan">
      <formula>4400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4DCA-905A-4761-9F8E-F4DBED71F4D0}">
  <sheetPr codeName="Planilha6">
    <pageSetUpPr fitToPage="1"/>
  </sheetPr>
  <dimension ref="A1:C42"/>
  <sheetViews>
    <sheetView workbookViewId="0">
      <selection sqref="A1:A1048576"/>
    </sheetView>
  </sheetViews>
  <sheetFormatPr defaultRowHeight="15" x14ac:dyDescent="0.25"/>
  <cols>
    <col min="1" max="1" width="3.140625" bestFit="1" customWidth="1"/>
    <col min="2" max="2" width="34.42578125" style="21" bestFit="1" customWidth="1"/>
    <col min="3" max="3" width="11" style="21" bestFit="1" customWidth="1"/>
    <col min="4" max="16384" width="9.140625" style="21"/>
  </cols>
  <sheetData>
    <row r="1" spans="2:3" x14ac:dyDescent="0.25">
      <c r="B1" s="32" t="s">
        <v>257</v>
      </c>
      <c r="C1" s="32" t="s">
        <v>3</v>
      </c>
    </row>
    <row r="2" spans="2:3" x14ac:dyDescent="0.25">
      <c r="B2" s="33" t="s">
        <v>261</v>
      </c>
      <c r="C2" s="33">
        <v>200</v>
      </c>
    </row>
    <row r="3" spans="2:3" x14ac:dyDescent="0.25">
      <c r="B3" s="33" t="s">
        <v>265</v>
      </c>
      <c r="C3" s="34">
        <v>1500</v>
      </c>
    </row>
    <row r="4" spans="2:3" x14ac:dyDescent="0.25">
      <c r="B4" s="33" t="s">
        <v>264</v>
      </c>
      <c r="C4" s="34">
        <v>1000</v>
      </c>
    </row>
    <row r="5" spans="2:3" x14ac:dyDescent="0.25">
      <c r="B5" s="33" t="s">
        <v>377</v>
      </c>
      <c r="C5" s="34">
        <v>5000</v>
      </c>
    </row>
    <row r="6" spans="2:3" x14ac:dyDescent="0.25">
      <c r="B6" s="33" t="s">
        <v>378</v>
      </c>
      <c r="C6" s="33">
        <v>900</v>
      </c>
    </row>
    <row r="7" spans="2:3" x14ac:dyDescent="0.25">
      <c r="B7" s="33" t="s">
        <v>266</v>
      </c>
      <c r="C7" s="33">
        <v>450</v>
      </c>
    </row>
    <row r="8" spans="2:3" x14ac:dyDescent="0.25">
      <c r="B8" s="33" t="s">
        <v>379</v>
      </c>
      <c r="C8" s="33">
        <v>900</v>
      </c>
    </row>
    <row r="9" spans="2:3" x14ac:dyDescent="0.25">
      <c r="B9" s="33" t="s">
        <v>380</v>
      </c>
      <c r="C9" s="34">
        <v>1200</v>
      </c>
    </row>
    <row r="10" spans="2:3" x14ac:dyDescent="0.25">
      <c r="B10" s="33" t="s">
        <v>381</v>
      </c>
      <c r="C10" s="33">
        <v>300</v>
      </c>
    </row>
    <row r="11" spans="2:3" x14ac:dyDescent="0.25">
      <c r="B11" s="33" t="s">
        <v>382</v>
      </c>
      <c r="C11" s="33">
        <v>350</v>
      </c>
    </row>
    <row r="12" spans="2:3" x14ac:dyDescent="0.25">
      <c r="B12" s="33" t="s">
        <v>383</v>
      </c>
      <c r="C12" s="34">
        <v>7500</v>
      </c>
    </row>
    <row r="13" spans="2:3" x14ac:dyDescent="0.25">
      <c r="B13" s="33" t="s">
        <v>270</v>
      </c>
      <c r="C13" s="34">
        <v>5500</v>
      </c>
    </row>
    <row r="14" spans="2:3" x14ac:dyDescent="0.25">
      <c r="B14" s="33" t="s">
        <v>271</v>
      </c>
      <c r="C14" s="33">
        <v>350</v>
      </c>
    </row>
    <row r="15" spans="2:3" x14ac:dyDescent="0.25">
      <c r="B15" s="33" t="s">
        <v>317</v>
      </c>
      <c r="C15" s="33">
        <v>300</v>
      </c>
    </row>
    <row r="16" spans="2:3" x14ac:dyDescent="0.25">
      <c r="B16" s="33" t="s">
        <v>403</v>
      </c>
      <c r="C16" s="33">
        <v>750</v>
      </c>
    </row>
    <row r="17" spans="2:3" x14ac:dyDescent="0.25">
      <c r="B17" s="33" t="s">
        <v>402</v>
      </c>
      <c r="C17" s="34">
        <v>1500</v>
      </c>
    </row>
    <row r="18" spans="2:3" x14ac:dyDescent="0.25">
      <c r="B18" s="33" t="s">
        <v>384</v>
      </c>
      <c r="C18" s="34">
        <v>2400</v>
      </c>
    </row>
    <row r="19" spans="2:3" x14ac:dyDescent="0.25">
      <c r="B19" s="33" t="s">
        <v>385</v>
      </c>
      <c r="C19" s="34">
        <v>1300</v>
      </c>
    </row>
    <row r="20" spans="2:3" x14ac:dyDescent="0.25">
      <c r="B20" s="33" t="s">
        <v>386</v>
      </c>
      <c r="C20" s="33">
        <v>150</v>
      </c>
    </row>
    <row r="21" spans="2:3" x14ac:dyDescent="0.25">
      <c r="B21" s="33" t="s">
        <v>387</v>
      </c>
      <c r="C21" s="33">
        <v>120</v>
      </c>
    </row>
    <row r="22" spans="2:3" x14ac:dyDescent="0.25">
      <c r="B22" s="33" t="s">
        <v>388</v>
      </c>
      <c r="C22" s="33">
        <v>140</v>
      </c>
    </row>
    <row r="23" spans="2:3" x14ac:dyDescent="0.25">
      <c r="B23" s="33" t="s">
        <v>389</v>
      </c>
      <c r="C23" s="34">
        <v>1200</v>
      </c>
    </row>
    <row r="24" spans="2:3" x14ac:dyDescent="0.25">
      <c r="B24" s="33" t="s">
        <v>331</v>
      </c>
      <c r="C24" s="34">
        <v>1200</v>
      </c>
    </row>
    <row r="25" spans="2:3" x14ac:dyDescent="0.25">
      <c r="B25" s="33" t="s">
        <v>390</v>
      </c>
      <c r="C25" s="33">
        <v>50</v>
      </c>
    </row>
    <row r="26" spans="2:3" x14ac:dyDescent="0.25">
      <c r="B26" s="33" t="s">
        <v>333</v>
      </c>
      <c r="C26" s="33">
        <v>400</v>
      </c>
    </row>
    <row r="27" spans="2:3" x14ac:dyDescent="0.25">
      <c r="B27" s="33" t="s">
        <v>280</v>
      </c>
      <c r="C27" s="33">
        <v>400</v>
      </c>
    </row>
    <row r="28" spans="2:3" x14ac:dyDescent="0.25">
      <c r="B28" s="33" t="s">
        <v>391</v>
      </c>
      <c r="C28" s="34">
        <v>2700</v>
      </c>
    </row>
    <row r="29" spans="2:3" x14ac:dyDescent="0.25">
      <c r="B29" s="33" t="s">
        <v>392</v>
      </c>
      <c r="C29" s="34">
        <v>1500</v>
      </c>
    </row>
    <row r="30" spans="2:3" x14ac:dyDescent="0.25">
      <c r="B30" s="33" t="s">
        <v>393</v>
      </c>
      <c r="C30" s="33">
        <v>368</v>
      </c>
    </row>
    <row r="31" spans="2:3" x14ac:dyDescent="0.25">
      <c r="B31" s="33" t="s">
        <v>394</v>
      </c>
      <c r="C31" s="33">
        <v>736</v>
      </c>
    </row>
    <row r="32" spans="2:3" x14ac:dyDescent="0.25">
      <c r="B32" s="33" t="s">
        <v>395</v>
      </c>
      <c r="C32" s="34">
        <v>2208</v>
      </c>
    </row>
    <row r="33" spans="2:3" x14ac:dyDescent="0.25">
      <c r="B33" s="33" t="s">
        <v>396</v>
      </c>
      <c r="C33" s="34">
        <v>2944</v>
      </c>
    </row>
    <row r="34" spans="2:3" x14ac:dyDescent="0.25">
      <c r="B34" s="33" t="s">
        <v>397</v>
      </c>
      <c r="C34" s="34">
        <v>3680</v>
      </c>
    </row>
    <row r="35" spans="2:3" x14ac:dyDescent="0.25">
      <c r="B35" s="33" t="s">
        <v>398</v>
      </c>
      <c r="C35" s="34">
        <v>5520</v>
      </c>
    </row>
    <row r="36" spans="2:3" x14ac:dyDescent="0.25">
      <c r="B36" s="33" t="s">
        <v>404</v>
      </c>
      <c r="C36" s="33">
        <v>200</v>
      </c>
    </row>
    <row r="37" spans="2:3" x14ac:dyDescent="0.25">
      <c r="B37" s="33" t="s">
        <v>405</v>
      </c>
      <c r="C37" s="33">
        <v>350</v>
      </c>
    </row>
    <row r="38" spans="2:3" x14ac:dyDescent="0.25">
      <c r="B38" s="33" t="s">
        <v>399</v>
      </c>
      <c r="C38" s="34">
        <v>1300</v>
      </c>
    </row>
    <row r="39" spans="2:3" x14ac:dyDescent="0.25">
      <c r="B39" s="33" t="s">
        <v>400</v>
      </c>
      <c r="C39" s="34">
        <v>3500</v>
      </c>
    </row>
    <row r="40" spans="2:3" x14ac:dyDescent="0.25">
      <c r="B40" s="33" t="s">
        <v>401</v>
      </c>
      <c r="C40" s="33">
        <v>200</v>
      </c>
    </row>
    <row r="41" spans="2:3" x14ac:dyDescent="0.25">
      <c r="B41" s="33" t="s">
        <v>282</v>
      </c>
      <c r="C41" s="34">
        <v>5500</v>
      </c>
    </row>
    <row r="42" spans="2:3" x14ac:dyDescent="0.25">
      <c r="B42" s="33" t="s">
        <v>287</v>
      </c>
      <c r="C42" s="33">
        <v>100</v>
      </c>
    </row>
  </sheetData>
  <conditionalFormatting sqref="C2:C42">
    <cfRule type="cellIs" dxfId="3" priority="1" operator="greaterThan">
      <formula>4400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22FA-353A-4662-B510-C0F2AC44DFEF}">
  <sheetPr codeName="Planilha7">
    <pageSetUpPr fitToPage="1"/>
  </sheetPr>
  <dimension ref="A1:F130"/>
  <sheetViews>
    <sheetView workbookViewId="0">
      <selection activeCell="D1" activeCellId="1" sqref="A1:A1048576 D1:D1048576"/>
    </sheetView>
  </sheetViews>
  <sheetFormatPr defaultRowHeight="15" x14ac:dyDescent="0.25"/>
  <cols>
    <col min="1" max="1" width="4" bestFit="1" customWidth="1"/>
    <col min="2" max="2" width="23.42578125" style="21" bestFit="1" customWidth="1"/>
    <col min="3" max="3" width="11" style="21" bestFit="1" customWidth="1"/>
    <col min="4" max="4" width="4" bestFit="1" customWidth="1"/>
    <col min="5" max="5" width="23.28515625" style="21" bestFit="1" customWidth="1"/>
    <col min="6" max="6" width="11" style="21" bestFit="1" customWidth="1"/>
    <col min="7" max="8" width="9.140625" style="21"/>
    <col min="9" max="9" width="23.42578125" style="21" bestFit="1" customWidth="1"/>
    <col min="10" max="16384" width="9.140625" style="21"/>
  </cols>
  <sheetData>
    <row r="1" spans="2:6" x14ac:dyDescent="0.25">
      <c r="B1" s="32" t="s">
        <v>257</v>
      </c>
      <c r="C1" s="32" t="s">
        <v>3</v>
      </c>
      <c r="E1" s="32" t="s">
        <v>257</v>
      </c>
      <c r="F1" s="32" t="s">
        <v>3</v>
      </c>
    </row>
    <row r="2" spans="2:6" x14ac:dyDescent="0.25">
      <c r="B2" s="42" t="s">
        <v>1046</v>
      </c>
      <c r="C2" s="33">
        <v>890</v>
      </c>
      <c r="E2" s="43" t="s">
        <v>1197</v>
      </c>
      <c r="F2" s="41">
        <v>150</v>
      </c>
    </row>
    <row r="3" spans="2:6" x14ac:dyDescent="0.25">
      <c r="B3" s="42" t="s">
        <v>837</v>
      </c>
      <c r="C3" s="33">
        <v>200</v>
      </c>
      <c r="E3" s="43" t="s">
        <v>1198</v>
      </c>
      <c r="F3" s="41">
        <v>200</v>
      </c>
    </row>
    <row r="4" spans="2:6" x14ac:dyDescent="0.25">
      <c r="B4" s="42" t="s">
        <v>838</v>
      </c>
      <c r="C4" s="33">
        <v>50</v>
      </c>
      <c r="E4" s="43" t="s">
        <v>696</v>
      </c>
      <c r="F4" s="41">
        <v>80</v>
      </c>
    </row>
    <row r="5" spans="2:6" x14ac:dyDescent="0.25">
      <c r="B5" s="42" t="s">
        <v>1047</v>
      </c>
      <c r="C5" s="33">
        <v>45</v>
      </c>
      <c r="E5" s="43" t="s">
        <v>1135</v>
      </c>
      <c r="F5" s="41">
        <v>2500</v>
      </c>
    </row>
    <row r="6" spans="2:6" x14ac:dyDescent="0.25">
      <c r="B6" s="42" t="s">
        <v>1048</v>
      </c>
      <c r="C6" s="33">
        <v>500</v>
      </c>
      <c r="E6" s="43" t="s">
        <v>1136</v>
      </c>
      <c r="F6" s="41">
        <v>3000</v>
      </c>
    </row>
    <row r="7" spans="2:6" x14ac:dyDescent="0.25">
      <c r="B7" s="42" t="s">
        <v>1049</v>
      </c>
      <c r="C7" s="33">
        <v>1000</v>
      </c>
      <c r="E7" s="43" t="s">
        <v>1137</v>
      </c>
      <c r="F7" s="41">
        <v>5000</v>
      </c>
    </row>
    <row r="8" spans="2:6" x14ac:dyDescent="0.25">
      <c r="B8" s="42" t="s">
        <v>1050</v>
      </c>
      <c r="C8" s="33">
        <v>2000</v>
      </c>
      <c r="E8" s="43" t="s">
        <v>940</v>
      </c>
      <c r="F8" s="41">
        <v>1000</v>
      </c>
    </row>
    <row r="9" spans="2:6" x14ac:dyDescent="0.25">
      <c r="B9" s="42" t="s">
        <v>1051</v>
      </c>
      <c r="C9" s="33">
        <v>1500</v>
      </c>
      <c r="E9" s="43" t="s">
        <v>941</v>
      </c>
      <c r="F9" s="41">
        <v>350</v>
      </c>
    </row>
    <row r="10" spans="2:6" x14ac:dyDescent="0.25">
      <c r="B10" s="42" t="s">
        <v>1052</v>
      </c>
      <c r="C10" s="33">
        <v>800</v>
      </c>
      <c r="E10" s="43" t="s">
        <v>942</v>
      </c>
      <c r="F10" s="41">
        <v>150</v>
      </c>
    </row>
    <row r="11" spans="2:6" x14ac:dyDescent="0.25">
      <c r="B11" s="42" t="s">
        <v>1053</v>
      </c>
      <c r="C11" s="33">
        <v>900</v>
      </c>
      <c r="E11" s="43" t="s">
        <v>1199</v>
      </c>
      <c r="F11" s="41">
        <v>155</v>
      </c>
    </row>
    <row r="12" spans="2:6" x14ac:dyDescent="0.25">
      <c r="B12" s="42" t="s">
        <v>1054</v>
      </c>
      <c r="C12" s="33">
        <v>950</v>
      </c>
      <c r="E12" s="43" t="s">
        <v>1200</v>
      </c>
      <c r="F12" s="41">
        <v>160</v>
      </c>
    </row>
    <row r="13" spans="2:6" x14ac:dyDescent="0.25">
      <c r="B13" s="42" t="s">
        <v>1055</v>
      </c>
      <c r="C13" s="33">
        <v>1000</v>
      </c>
      <c r="E13" s="43" t="s">
        <v>1201</v>
      </c>
      <c r="F13" s="41">
        <v>190</v>
      </c>
    </row>
    <row r="14" spans="2:6" x14ac:dyDescent="0.25">
      <c r="B14" s="42" t="s">
        <v>1056</v>
      </c>
      <c r="C14" s="33">
        <v>1100</v>
      </c>
      <c r="E14" s="43" t="s">
        <v>1202</v>
      </c>
      <c r="F14" s="41">
        <v>380</v>
      </c>
    </row>
    <row r="15" spans="2:6" x14ac:dyDescent="0.25">
      <c r="B15" s="42" t="s">
        <v>1057</v>
      </c>
      <c r="C15" s="33">
        <v>1200</v>
      </c>
      <c r="E15" s="43" t="s">
        <v>1203</v>
      </c>
      <c r="F15" s="41">
        <v>380</v>
      </c>
    </row>
    <row r="16" spans="2:6" x14ac:dyDescent="0.25">
      <c r="B16" s="42" t="s">
        <v>1058</v>
      </c>
      <c r="C16" s="33">
        <v>1300</v>
      </c>
      <c r="E16" s="43" t="s">
        <v>1138</v>
      </c>
      <c r="F16" s="41">
        <v>125</v>
      </c>
    </row>
    <row r="17" spans="2:6" x14ac:dyDescent="0.25">
      <c r="B17" s="42" t="s">
        <v>1059</v>
      </c>
      <c r="C17" s="33">
        <v>1400</v>
      </c>
      <c r="E17" s="43" t="s">
        <v>954</v>
      </c>
      <c r="F17" s="41">
        <v>1500</v>
      </c>
    </row>
    <row r="18" spans="2:6" x14ac:dyDescent="0.25">
      <c r="B18" s="42" t="s">
        <v>1060</v>
      </c>
      <c r="C18" s="33">
        <v>1600</v>
      </c>
      <c r="E18" s="43" t="s">
        <v>955</v>
      </c>
      <c r="F18" s="41">
        <v>500</v>
      </c>
    </row>
    <row r="19" spans="2:6" x14ac:dyDescent="0.25">
      <c r="B19" s="42" t="s">
        <v>1061</v>
      </c>
      <c r="C19" s="33">
        <v>1800</v>
      </c>
      <c r="E19" s="43" t="s">
        <v>331</v>
      </c>
      <c r="F19" s="41">
        <v>1200</v>
      </c>
    </row>
    <row r="20" spans="2:6" x14ac:dyDescent="0.25">
      <c r="B20" s="42" t="s">
        <v>1062</v>
      </c>
      <c r="C20" s="33">
        <v>1950</v>
      </c>
      <c r="E20" s="43" t="s">
        <v>332</v>
      </c>
      <c r="F20" s="41">
        <v>90</v>
      </c>
    </row>
    <row r="21" spans="2:6" x14ac:dyDescent="0.25">
      <c r="B21" s="42" t="s">
        <v>1063</v>
      </c>
      <c r="C21" s="33">
        <v>2350</v>
      </c>
      <c r="E21" s="43" t="s">
        <v>333</v>
      </c>
      <c r="F21" s="41">
        <v>900</v>
      </c>
    </row>
    <row r="22" spans="2:6" x14ac:dyDescent="0.25">
      <c r="B22" s="42" t="s">
        <v>1064</v>
      </c>
      <c r="C22" s="33">
        <v>2400</v>
      </c>
      <c r="E22" s="43" t="s">
        <v>1139</v>
      </c>
      <c r="F22" s="41">
        <v>26</v>
      </c>
    </row>
    <row r="23" spans="2:6" x14ac:dyDescent="0.25">
      <c r="B23" s="42" t="s">
        <v>1065</v>
      </c>
      <c r="C23" s="33">
        <v>2850</v>
      </c>
      <c r="E23" s="43" t="s">
        <v>1140</v>
      </c>
      <c r="F23" s="41">
        <v>320</v>
      </c>
    </row>
    <row r="24" spans="2:6" x14ac:dyDescent="0.25">
      <c r="B24" s="42" t="s">
        <v>1066</v>
      </c>
      <c r="C24" s="33">
        <v>3200</v>
      </c>
      <c r="E24" s="43" t="s">
        <v>967</v>
      </c>
      <c r="F24" s="41">
        <v>1000</v>
      </c>
    </row>
    <row r="25" spans="2:6" x14ac:dyDescent="0.25">
      <c r="B25" s="42" t="s">
        <v>1238</v>
      </c>
      <c r="C25" s="33">
        <v>2240</v>
      </c>
      <c r="E25" s="43" t="s">
        <v>968</v>
      </c>
      <c r="F25" s="41">
        <v>1000</v>
      </c>
    </row>
    <row r="26" spans="2:6" x14ac:dyDescent="0.25">
      <c r="B26" s="42" t="s">
        <v>1237</v>
      </c>
      <c r="C26" s="33">
        <v>750</v>
      </c>
      <c r="E26" s="43" t="s">
        <v>969</v>
      </c>
      <c r="F26" s="41">
        <v>850</v>
      </c>
    </row>
    <row r="27" spans="2:6" x14ac:dyDescent="0.25">
      <c r="B27" s="42" t="s">
        <v>299</v>
      </c>
      <c r="C27" s="33">
        <v>1000</v>
      </c>
      <c r="E27" s="43" t="s">
        <v>1225</v>
      </c>
      <c r="F27" s="41">
        <v>730</v>
      </c>
    </row>
    <row r="28" spans="2:6" x14ac:dyDescent="0.25">
      <c r="B28" s="42" t="s">
        <v>300</v>
      </c>
      <c r="C28" s="33">
        <v>500</v>
      </c>
      <c r="E28" s="43" t="s">
        <v>1226</v>
      </c>
      <c r="F28" s="41">
        <v>200</v>
      </c>
    </row>
    <row r="29" spans="2:6" x14ac:dyDescent="0.25">
      <c r="B29" s="42" t="s">
        <v>859</v>
      </c>
      <c r="C29" s="33">
        <v>20</v>
      </c>
      <c r="E29" s="43" t="s">
        <v>1227</v>
      </c>
      <c r="F29" s="41">
        <v>280</v>
      </c>
    </row>
    <row r="30" spans="2:6" x14ac:dyDescent="0.25">
      <c r="B30" s="42" t="s">
        <v>1067</v>
      </c>
      <c r="C30" s="33">
        <v>1000</v>
      </c>
      <c r="E30" s="43" t="s">
        <v>1204</v>
      </c>
      <c r="F30" s="41">
        <v>370</v>
      </c>
    </row>
    <row r="31" spans="2:6" x14ac:dyDescent="0.25">
      <c r="B31" s="42" t="s">
        <v>1068</v>
      </c>
      <c r="C31" s="33">
        <v>500</v>
      </c>
      <c r="E31" s="43" t="s">
        <v>1205</v>
      </c>
      <c r="F31" s="41">
        <v>10</v>
      </c>
    </row>
    <row r="32" spans="2:6" x14ac:dyDescent="0.25">
      <c r="B32" s="42" t="s">
        <v>1069</v>
      </c>
      <c r="C32" s="33">
        <v>6600</v>
      </c>
      <c r="E32" s="43" t="s">
        <v>1206</v>
      </c>
      <c r="F32" s="41">
        <v>60</v>
      </c>
    </row>
    <row r="33" spans="2:6" x14ac:dyDescent="0.25">
      <c r="B33" s="42" t="s">
        <v>1070</v>
      </c>
      <c r="C33" s="33">
        <v>1800</v>
      </c>
      <c r="E33" s="43" t="s">
        <v>1207</v>
      </c>
      <c r="F33" s="41">
        <v>900</v>
      </c>
    </row>
    <row r="34" spans="2:6" x14ac:dyDescent="0.25">
      <c r="B34" s="42" t="s">
        <v>865</v>
      </c>
      <c r="C34" s="33">
        <v>50</v>
      </c>
      <c r="E34" s="43" t="s">
        <v>1208</v>
      </c>
      <c r="F34" s="41">
        <v>200</v>
      </c>
    </row>
    <row r="35" spans="2:6" x14ac:dyDescent="0.25">
      <c r="B35" s="42" t="s">
        <v>302</v>
      </c>
      <c r="C35" s="33">
        <v>100</v>
      </c>
      <c r="E35" s="43" t="s">
        <v>1209</v>
      </c>
      <c r="F35" s="41">
        <v>105</v>
      </c>
    </row>
    <row r="36" spans="2:6" x14ac:dyDescent="0.25">
      <c r="B36" s="42" t="s">
        <v>867</v>
      </c>
      <c r="C36" s="33">
        <v>200</v>
      </c>
      <c r="E36" s="43" t="s">
        <v>1210</v>
      </c>
      <c r="F36" s="41">
        <v>140</v>
      </c>
    </row>
    <row r="37" spans="2:6" x14ac:dyDescent="0.25">
      <c r="B37" s="42" t="s">
        <v>868</v>
      </c>
      <c r="C37" s="33">
        <v>1000</v>
      </c>
      <c r="E37" s="43" t="s">
        <v>1211</v>
      </c>
      <c r="F37" s="41">
        <v>60</v>
      </c>
    </row>
    <row r="38" spans="2:6" x14ac:dyDescent="0.25">
      <c r="B38" s="42" t="s">
        <v>1071</v>
      </c>
      <c r="C38" s="33">
        <v>184</v>
      </c>
      <c r="E38" s="43" t="s">
        <v>1212</v>
      </c>
      <c r="F38" s="41">
        <v>1700</v>
      </c>
    </row>
    <row r="39" spans="2:6" x14ac:dyDescent="0.25">
      <c r="B39" s="42" t="s">
        <v>1072</v>
      </c>
      <c r="C39" s="33">
        <v>245</v>
      </c>
      <c r="E39" s="43" t="s">
        <v>1213</v>
      </c>
      <c r="F39" s="41">
        <v>1200</v>
      </c>
    </row>
    <row r="40" spans="2:6" x14ac:dyDescent="0.25">
      <c r="B40" s="42" t="s">
        <v>1073</v>
      </c>
      <c r="C40" s="33">
        <v>368</v>
      </c>
      <c r="E40" s="43" t="s">
        <v>1214</v>
      </c>
      <c r="F40" s="41">
        <v>1500</v>
      </c>
    </row>
    <row r="41" spans="2:6" x14ac:dyDescent="0.25">
      <c r="B41" s="42" t="s">
        <v>1074</v>
      </c>
      <c r="C41" s="33">
        <v>552</v>
      </c>
      <c r="E41" s="43" t="s">
        <v>1215</v>
      </c>
      <c r="F41" s="41">
        <v>500</v>
      </c>
    </row>
    <row r="42" spans="2:6" x14ac:dyDescent="0.25">
      <c r="B42" s="42" t="s">
        <v>1075</v>
      </c>
      <c r="C42" s="33">
        <v>736</v>
      </c>
      <c r="E42" s="43" t="s">
        <v>1216</v>
      </c>
      <c r="F42" s="41">
        <v>180</v>
      </c>
    </row>
    <row r="43" spans="2:6" x14ac:dyDescent="0.25">
      <c r="B43" s="42" t="s">
        <v>1076</v>
      </c>
      <c r="C43" s="33">
        <v>1472</v>
      </c>
      <c r="E43" s="43" t="s">
        <v>1217</v>
      </c>
      <c r="F43" s="41">
        <v>370</v>
      </c>
    </row>
    <row r="44" spans="2:6" x14ac:dyDescent="0.25">
      <c r="B44" s="42" t="s">
        <v>1077</v>
      </c>
      <c r="C44" s="33">
        <v>2208</v>
      </c>
      <c r="E44" s="43" t="s">
        <v>1141</v>
      </c>
      <c r="F44" s="41">
        <v>320</v>
      </c>
    </row>
    <row r="45" spans="2:6" x14ac:dyDescent="0.25">
      <c r="B45" s="42" t="s">
        <v>1078</v>
      </c>
      <c r="C45" s="33">
        <v>3680</v>
      </c>
      <c r="E45" s="43" t="s">
        <v>1142</v>
      </c>
      <c r="F45" s="41">
        <v>910</v>
      </c>
    </row>
    <row r="46" spans="2:6" x14ac:dyDescent="0.25">
      <c r="B46" s="42" t="s">
        <v>1079</v>
      </c>
      <c r="C46" s="33">
        <v>5520</v>
      </c>
      <c r="E46" s="43" t="s">
        <v>1143</v>
      </c>
      <c r="F46" s="41">
        <v>2200</v>
      </c>
    </row>
    <row r="47" spans="2:6" x14ac:dyDescent="0.25">
      <c r="B47" s="42" t="s">
        <v>1080</v>
      </c>
      <c r="C47" s="33">
        <v>249</v>
      </c>
      <c r="E47" s="43" t="s">
        <v>1218</v>
      </c>
      <c r="F47" s="41">
        <v>1000</v>
      </c>
    </row>
    <row r="48" spans="2:6" x14ac:dyDescent="0.25">
      <c r="B48" s="42" t="s">
        <v>1081</v>
      </c>
      <c r="C48" s="33">
        <v>186</v>
      </c>
      <c r="E48" s="43" t="s">
        <v>1219</v>
      </c>
      <c r="F48" s="41">
        <v>400</v>
      </c>
    </row>
    <row r="49" spans="2:6" x14ac:dyDescent="0.25">
      <c r="B49" s="42" t="s">
        <v>1082</v>
      </c>
      <c r="C49" s="33">
        <v>1492</v>
      </c>
      <c r="E49" s="43" t="s">
        <v>1220</v>
      </c>
      <c r="F49" s="41">
        <v>2000</v>
      </c>
    </row>
    <row r="50" spans="2:6" x14ac:dyDescent="0.25">
      <c r="B50" s="42" t="s">
        <v>1083</v>
      </c>
      <c r="C50" s="33">
        <v>373</v>
      </c>
      <c r="E50" s="43" t="s">
        <v>1221</v>
      </c>
      <c r="F50" s="41">
        <v>1500</v>
      </c>
    </row>
    <row r="51" spans="2:6" x14ac:dyDescent="0.25">
      <c r="B51" s="42" t="s">
        <v>1084</v>
      </c>
      <c r="C51" s="33">
        <v>2238</v>
      </c>
      <c r="E51" s="43" t="s">
        <v>1222</v>
      </c>
      <c r="F51" s="41">
        <v>5500</v>
      </c>
    </row>
    <row r="52" spans="2:6" x14ac:dyDescent="0.25">
      <c r="B52" s="42" t="s">
        <v>1085</v>
      </c>
      <c r="C52" s="33">
        <v>65</v>
      </c>
      <c r="E52" s="43" t="s">
        <v>1228</v>
      </c>
      <c r="F52" s="41">
        <v>320</v>
      </c>
    </row>
    <row r="53" spans="2:6" x14ac:dyDescent="0.25">
      <c r="B53" s="42" t="s">
        <v>877</v>
      </c>
      <c r="C53" s="33">
        <v>740</v>
      </c>
      <c r="E53" s="43" t="s">
        <v>1223</v>
      </c>
      <c r="F53" s="41">
        <v>1104</v>
      </c>
    </row>
    <row r="54" spans="2:6" x14ac:dyDescent="0.25">
      <c r="B54" s="42" t="s">
        <v>879</v>
      </c>
      <c r="C54" s="33">
        <v>190</v>
      </c>
      <c r="E54" s="43" t="s">
        <v>1144</v>
      </c>
      <c r="F54" s="41">
        <v>600</v>
      </c>
    </row>
    <row r="55" spans="2:6" x14ac:dyDescent="0.25">
      <c r="B55" s="42" t="s">
        <v>1086</v>
      </c>
      <c r="C55" s="33">
        <v>500</v>
      </c>
      <c r="E55" s="43" t="s">
        <v>1224</v>
      </c>
      <c r="F55" s="41">
        <v>1000</v>
      </c>
    </row>
    <row r="56" spans="2:6" x14ac:dyDescent="0.25">
      <c r="B56" s="42" t="s">
        <v>1236</v>
      </c>
      <c r="C56" s="33">
        <v>750</v>
      </c>
      <c r="E56" s="43" t="s">
        <v>1145</v>
      </c>
      <c r="F56" s="41">
        <v>2200</v>
      </c>
    </row>
    <row r="57" spans="2:6" x14ac:dyDescent="0.25">
      <c r="B57" s="42" t="s">
        <v>744</v>
      </c>
      <c r="C57" s="33">
        <v>1200</v>
      </c>
      <c r="E57" s="43" t="s">
        <v>354</v>
      </c>
      <c r="F57" s="41">
        <v>250</v>
      </c>
    </row>
    <row r="58" spans="2:6" x14ac:dyDescent="0.25">
      <c r="B58" s="42" t="s">
        <v>1087</v>
      </c>
      <c r="C58" s="33">
        <v>5</v>
      </c>
      <c r="E58" s="43" t="s">
        <v>1146</v>
      </c>
      <c r="F58" s="41">
        <v>1000</v>
      </c>
    </row>
    <row r="59" spans="2:6" x14ac:dyDescent="0.25">
      <c r="B59" s="42" t="s">
        <v>1088</v>
      </c>
      <c r="C59" s="33">
        <v>170</v>
      </c>
      <c r="E59" s="43" t="s">
        <v>1147</v>
      </c>
      <c r="F59" s="41">
        <v>40</v>
      </c>
    </row>
    <row r="60" spans="2:6" x14ac:dyDescent="0.25">
      <c r="B60" s="42" t="s">
        <v>1089</v>
      </c>
      <c r="C60" s="33">
        <v>5060</v>
      </c>
      <c r="E60" s="43" t="s">
        <v>1148</v>
      </c>
      <c r="F60" s="41">
        <v>220</v>
      </c>
    </row>
    <row r="61" spans="2:6" x14ac:dyDescent="0.25">
      <c r="B61" s="42" t="s">
        <v>1090</v>
      </c>
      <c r="C61" s="33">
        <v>1200</v>
      </c>
      <c r="E61" s="43" t="s">
        <v>1149</v>
      </c>
      <c r="F61" s="41">
        <v>80</v>
      </c>
    </row>
    <row r="62" spans="2:6" x14ac:dyDescent="0.25">
      <c r="B62" s="42" t="s">
        <v>1091</v>
      </c>
      <c r="C62" s="33">
        <v>1700</v>
      </c>
      <c r="E62" s="43" t="s">
        <v>1150</v>
      </c>
      <c r="F62" s="41">
        <v>490</v>
      </c>
    </row>
    <row r="63" spans="2:6" x14ac:dyDescent="0.25">
      <c r="B63" s="42" t="s">
        <v>883</v>
      </c>
      <c r="C63" s="33">
        <v>30</v>
      </c>
      <c r="E63" s="43" t="s">
        <v>1042</v>
      </c>
      <c r="F63" s="41">
        <v>370</v>
      </c>
    </row>
    <row r="64" spans="2:6" x14ac:dyDescent="0.25">
      <c r="B64" s="42" t="s">
        <v>270</v>
      </c>
      <c r="C64" s="33">
        <v>2500</v>
      </c>
      <c r="E64" s="43" t="s">
        <v>993</v>
      </c>
      <c r="F64" s="41">
        <v>320</v>
      </c>
    </row>
    <row r="65" spans="2:6" x14ac:dyDescent="0.25">
      <c r="B65" s="42" t="s">
        <v>1235</v>
      </c>
      <c r="C65" s="33">
        <v>4400</v>
      </c>
      <c r="E65" s="43" t="s">
        <v>1151</v>
      </c>
      <c r="F65" s="41">
        <v>600</v>
      </c>
    </row>
    <row r="66" spans="2:6" x14ac:dyDescent="0.25">
      <c r="B66" s="42" t="s">
        <v>312</v>
      </c>
      <c r="C66" s="33">
        <v>6500</v>
      </c>
      <c r="E66" s="43" t="s">
        <v>997</v>
      </c>
      <c r="F66" s="41">
        <v>180</v>
      </c>
    </row>
    <row r="67" spans="2:6" x14ac:dyDescent="0.25">
      <c r="B67" s="42" t="s">
        <v>1092</v>
      </c>
      <c r="C67" s="33">
        <v>2200</v>
      </c>
      <c r="E67" s="43" t="s">
        <v>1229</v>
      </c>
      <c r="F67" s="41">
        <v>30</v>
      </c>
    </row>
    <row r="68" spans="2:6" x14ac:dyDescent="0.25">
      <c r="B68" s="42" t="s">
        <v>1093</v>
      </c>
      <c r="C68" s="33">
        <v>30</v>
      </c>
      <c r="E68" s="43" t="s">
        <v>356</v>
      </c>
      <c r="F68" s="41">
        <v>1200</v>
      </c>
    </row>
    <row r="69" spans="2:6" x14ac:dyDescent="0.25">
      <c r="B69" s="42" t="s">
        <v>1094</v>
      </c>
      <c r="C69" s="33">
        <v>370</v>
      </c>
      <c r="E69" s="43" t="s">
        <v>1152</v>
      </c>
      <c r="F69" s="41">
        <v>80</v>
      </c>
    </row>
    <row r="70" spans="2:6" x14ac:dyDescent="0.25">
      <c r="B70" s="42" t="s">
        <v>1095</v>
      </c>
      <c r="C70" s="33">
        <v>250</v>
      </c>
      <c r="E70" s="43" t="s">
        <v>999</v>
      </c>
      <c r="F70" s="41">
        <v>100</v>
      </c>
    </row>
    <row r="71" spans="2:6" x14ac:dyDescent="0.25">
      <c r="B71" s="42" t="s">
        <v>1234</v>
      </c>
      <c r="C71" s="33">
        <v>500</v>
      </c>
      <c r="E71" s="43" t="s">
        <v>1000</v>
      </c>
      <c r="F71" s="41">
        <v>220</v>
      </c>
    </row>
    <row r="72" spans="2:6" x14ac:dyDescent="0.25">
      <c r="B72" s="42" t="s">
        <v>1233</v>
      </c>
      <c r="C72" s="33">
        <v>100</v>
      </c>
      <c r="E72" s="43" t="s">
        <v>1002</v>
      </c>
      <c r="F72" s="41">
        <v>50</v>
      </c>
    </row>
    <row r="73" spans="2:6" x14ac:dyDescent="0.25">
      <c r="B73" s="42" t="s">
        <v>889</v>
      </c>
      <c r="C73" s="33">
        <v>1600</v>
      </c>
      <c r="E73" s="43" t="s">
        <v>1153</v>
      </c>
      <c r="F73" s="41">
        <v>280</v>
      </c>
    </row>
    <row r="74" spans="2:6" x14ac:dyDescent="0.25">
      <c r="B74" s="42" t="s">
        <v>1096</v>
      </c>
      <c r="C74" s="33">
        <v>30</v>
      </c>
      <c r="E74" s="43" t="s">
        <v>1154</v>
      </c>
      <c r="F74" s="41">
        <v>1100</v>
      </c>
    </row>
    <row r="75" spans="2:6" x14ac:dyDescent="0.25">
      <c r="B75" s="42" t="s">
        <v>892</v>
      </c>
      <c r="C75" s="33">
        <v>250</v>
      </c>
      <c r="E75" s="43" t="s">
        <v>1155</v>
      </c>
      <c r="F75" s="41">
        <v>460</v>
      </c>
    </row>
    <row r="76" spans="2:6" x14ac:dyDescent="0.25">
      <c r="B76" s="42" t="s">
        <v>1097</v>
      </c>
      <c r="C76" s="33">
        <v>50</v>
      </c>
      <c r="E76" s="43" t="s">
        <v>1156</v>
      </c>
      <c r="F76" s="41">
        <v>210</v>
      </c>
    </row>
    <row r="77" spans="2:6" x14ac:dyDescent="0.25">
      <c r="B77" s="42" t="s">
        <v>895</v>
      </c>
      <c r="C77" s="33">
        <v>10300</v>
      </c>
      <c r="E77" s="43" t="s">
        <v>1157</v>
      </c>
      <c r="F77" s="41">
        <v>40</v>
      </c>
    </row>
    <row r="78" spans="2:6" x14ac:dyDescent="0.25">
      <c r="B78" s="42" t="s">
        <v>1098</v>
      </c>
      <c r="C78" s="33">
        <v>1472</v>
      </c>
      <c r="E78" s="43" t="s">
        <v>1158</v>
      </c>
      <c r="F78" s="41">
        <v>30</v>
      </c>
    </row>
    <row r="79" spans="2:6" x14ac:dyDescent="0.25">
      <c r="B79" s="42" t="s">
        <v>1099</v>
      </c>
      <c r="C79" s="33">
        <v>2208</v>
      </c>
      <c r="E79" s="43" t="s">
        <v>1011</v>
      </c>
      <c r="F79" s="41">
        <v>300</v>
      </c>
    </row>
    <row r="80" spans="2:6" x14ac:dyDescent="0.25">
      <c r="B80" s="42" t="s">
        <v>315</v>
      </c>
      <c r="C80" s="33">
        <v>400</v>
      </c>
      <c r="E80" s="43" t="s">
        <v>1159</v>
      </c>
      <c r="F80" s="41">
        <v>120</v>
      </c>
    </row>
    <row r="81" spans="2:6" x14ac:dyDescent="0.25">
      <c r="B81" s="42" t="s">
        <v>897</v>
      </c>
      <c r="C81" s="33">
        <v>2200</v>
      </c>
      <c r="E81" s="43" t="s">
        <v>1160</v>
      </c>
      <c r="F81" s="41">
        <v>1090</v>
      </c>
    </row>
    <row r="82" spans="2:6" x14ac:dyDescent="0.25">
      <c r="B82" s="42" t="s">
        <v>1100</v>
      </c>
      <c r="C82" s="33">
        <v>250</v>
      </c>
      <c r="E82" s="43" t="s">
        <v>1161</v>
      </c>
      <c r="F82" s="41">
        <v>12100</v>
      </c>
    </row>
    <row r="83" spans="2:6" x14ac:dyDescent="0.25">
      <c r="B83" s="42" t="s">
        <v>1101</v>
      </c>
      <c r="C83" s="33">
        <v>150</v>
      </c>
      <c r="E83" s="43" t="s">
        <v>1162</v>
      </c>
      <c r="F83" s="41">
        <v>15</v>
      </c>
    </row>
    <row r="84" spans="2:6" x14ac:dyDescent="0.25">
      <c r="B84" s="42" t="s">
        <v>1102</v>
      </c>
      <c r="C84" s="33">
        <v>1470</v>
      </c>
      <c r="E84" s="43" t="s">
        <v>1015</v>
      </c>
      <c r="F84" s="41">
        <v>110</v>
      </c>
    </row>
    <row r="85" spans="2:6" x14ac:dyDescent="0.25">
      <c r="B85" s="42" t="s">
        <v>1103</v>
      </c>
      <c r="C85" s="33">
        <v>1000</v>
      </c>
      <c r="E85" s="43" t="s">
        <v>1163</v>
      </c>
      <c r="F85" s="41">
        <v>500</v>
      </c>
    </row>
    <row r="86" spans="2:6" x14ac:dyDescent="0.25">
      <c r="B86" s="42" t="s">
        <v>902</v>
      </c>
      <c r="C86" s="33">
        <v>1000</v>
      </c>
      <c r="E86" s="43" t="s">
        <v>1164</v>
      </c>
      <c r="F86" s="41">
        <v>150</v>
      </c>
    </row>
    <row r="87" spans="2:6" x14ac:dyDescent="0.25">
      <c r="B87" s="42" t="s">
        <v>1104</v>
      </c>
      <c r="C87" s="33">
        <v>1000</v>
      </c>
      <c r="E87" s="43" t="s">
        <v>1165</v>
      </c>
      <c r="F87" s="41">
        <v>370</v>
      </c>
    </row>
    <row r="88" spans="2:6" x14ac:dyDescent="0.25">
      <c r="B88" s="42" t="s">
        <v>904</v>
      </c>
      <c r="C88" s="33">
        <v>70</v>
      </c>
      <c r="E88" s="43" t="s">
        <v>1166</v>
      </c>
      <c r="F88" s="41">
        <v>100</v>
      </c>
    </row>
    <row r="89" spans="2:6" x14ac:dyDescent="0.25">
      <c r="B89" s="42" t="s">
        <v>905</v>
      </c>
      <c r="C89" s="33">
        <v>400</v>
      </c>
      <c r="E89" s="43" t="s">
        <v>360</v>
      </c>
      <c r="F89" s="41">
        <v>640</v>
      </c>
    </row>
    <row r="90" spans="2:6" x14ac:dyDescent="0.25">
      <c r="B90" s="42" t="s">
        <v>906</v>
      </c>
      <c r="C90" s="33">
        <v>200</v>
      </c>
      <c r="E90" s="43" t="s">
        <v>361</v>
      </c>
      <c r="F90" s="41">
        <v>12000</v>
      </c>
    </row>
    <row r="91" spans="2:6" x14ac:dyDescent="0.25">
      <c r="B91" s="42" t="s">
        <v>1105</v>
      </c>
      <c r="C91" s="33">
        <v>100</v>
      </c>
      <c r="E91" s="43" t="s">
        <v>362</v>
      </c>
      <c r="F91" s="41">
        <v>4500</v>
      </c>
    </row>
    <row r="92" spans="2:6" x14ac:dyDescent="0.25">
      <c r="B92" s="42" t="s">
        <v>907</v>
      </c>
      <c r="C92" s="33">
        <v>140</v>
      </c>
      <c r="E92" s="43" t="s">
        <v>363</v>
      </c>
      <c r="F92" s="41">
        <v>50</v>
      </c>
    </row>
    <row r="93" spans="2:6" x14ac:dyDescent="0.25">
      <c r="B93" s="42" t="s">
        <v>1106</v>
      </c>
      <c r="C93" s="33">
        <v>740</v>
      </c>
      <c r="E93" s="43" t="s">
        <v>1167</v>
      </c>
      <c r="F93" s="41">
        <v>1250</v>
      </c>
    </row>
    <row r="94" spans="2:6" x14ac:dyDescent="0.25">
      <c r="B94" s="42" t="s">
        <v>909</v>
      </c>
      <c r="C94" s="33">
        <v>240</v>
      </c>
      <c r="E94" s="43" t="s">
        <v>1168</v>
      </c>
      <c r="F94" s="41">
        <v>700</v>
      </c>
    </row>
    <row r="95" spans="2:6" x14ac:dyDescent="0.25">
      <c r="B95" s="42" t="s">
        <v>1107</v>
      </c>
      <c r="C95" s="33">
        <v>600</v>
      </c>
      <c r="E95" s="43" t="s">
        <v>1169</v>
      </c>
      <c r="F95" s="41">
        <v>5000</v>
      </c>
    </row>
    <row r="96" spans="2:6" x14ac:dyDescent="0.25">
      <c r="B96" s="42" t="s">
        <v>911</v>
      </c>
      <c r="C96" s="33">
        <v>400</v>
      </c>
      <c r="E96" s="43" t="s">
        <v>1170</v>
      </c>
      <c r="F96" s="41">
        <v>1100</v>
      </c>
    </row>
    <row r="97" spans="2:6" x14ac:dyDescent="0.25">
      <c r="B97" s="42" t="s">
        <v>1108</v>
      </c>
      <c r="C97" s="33">
        <v>100</v>
      </c>
      <c r="E97" s="43" t="s">
        <v>1171</v>
      </c>
      <c r="F97" s="41">
        <v>2430</v>
      </c>
    </row>
    <row r="98" spans="2:6" x14ac:dyDescent="0.25">
      <c r="B98" s="42" t="s">
        <v>913</v>
      </c>
      <c r="C98" s="33">
        <v>550</v>
      </c>
      <c r="E98" s="43" t="s">
        <v>1230</v>
      </c>
      <c r="F98" s="41">
        <v>20</v>
      </c>
    </row>
    <row r="99" spans="2:6" x14ac:dyDescent="0.25">
      <c r="B99" s="42" t="s">
        <v>1109</v>
      </c>
      <c r="C99" s="33">
        <v>1000</v>
      </c>
      <c r="E99" s="43" t="s">
        <v>1172</v>
      </c>
      <c r="F99" s="41">
        <v>1000</v>
      </c>
    </row>
    <row r="100" spans="2:6" x14ac:dyDescent="0.25">
      <c r="B100" s="42" t="s">
        <v>1110</v>
      </c>
      <c r="C100" s="33">
        <v>90</v>
      </c>
      <c r="E100" s="43" t="s">
        <v>1022</v>
      </c>
      <c r="F100" s="41">
        <v>1000</v>
      </c>
    </row>
    <row r="101" spans="2:6" x14ac:dyDescent="0.25">
      <c r="B101" s="42" t="s">
        <v>1111</v>
      </c>
      <c r="C101" s="33">
        <v>90</v>
      </c>
      <c r="E101" s="43" t="s">
        <v>1173</v>
      </c>
      <c r="F101" s="41">
        <v>600</v>
      </c>
    </row>
    <row r="102" spans="2:6" x14ac:dyDescent="0.25">
      <c r="B102" s="42" t="s">
        <v>915</v>
      </c>
      <c r="C102" s="33">
        <v>2000</v>
      </c>
      <c r="E102" s="43" t="s">
        <v>1174</v>
      </c>
      <c r="F102" s="41">
        <v>240</v>
      </c>
    </row>
    <row r="103" spans="2:6" x14ac:dyDescent="0.25">
      <c r="B103" s="42" t="s">
        <v>324</v>
      </c>
      <c r="C103" s="33">
        <v>1150</v>
      </c>
      <c r="E103" s="43" t="s">
        <v>1175</v>
      </c>
      <c r="F103" s="41">
        <v>20</v>
      </c>
    </row>
    <row r="104" spans="2:6" x14ac:dyDescent="0.25">
      <c r="B104" s="42" t="s">
        <v>1232</v>
      </c>
      <c r="C104" s="33">
        <v>2000</v>
      </c>
      <c r="E104" s="43" t="s">
        <v>1026</v>
      </c>
      <c r="F104" s="41">
        <v>400</v>
      </c>
    </row>
    <row r="105" spans="2:6" x14ac:dyDescent="0.25">
      <c r="B105" s="42" t="s">
        <v>1112</v>
      </c>
      <c r="C105" s="33">
        <v>10000</v>
      </c>
      <c r="E105" s="43" t="s">
        <v>1027</v>
      </c>
      <c r="F105" s="41">
        <v>40</v>
      </c>
    </row>
    <row r="106" spans="2:6" x14ac:dyDescent="0.25">
      <c r="B106" s="42" t="s">
        <v>919</v>
      </c>
      <c r="C106" s="33">
        <v>38000</v>
      </c>
      <c r="E106" s="43" t="s">
        <v>1176</v>
      </c>
      <c r="F106" s="41">
        <v>200</v>
      </c>
    </row>
    <row r="107" spans="2:6" x14ac:dyDescent="0.25">
      <c r="B107" s="42" t="s">
        <v>1113</v>
      </c>
      <c r="C107" s="33">
        <v>24400</v>
      </c>
      <c r="E107" s="43" t="s">
        <v>723</v>
      </c>
      <c r="F107" s="41">
        <v>10</v>
      </c>
    </row>
    <row r="108" spans="2:6" x14ac:dyDescent="0.25">
      <c r="B108" s="42" t="s">
        <v>1114</v>
      </c>
      <c r="C108" s="33">
        <v>30000</v>
      </c>
      <c r="E108" s="43" t="s">
        <v>1177</v>
      </c>
      <c r="F108" s="41">
        <v>50</v>
      </c>
    </row>
    <row r="109" spans="2:6" x14ac:dyDescent="0.25">
      <c r="B109" s="42" t="s">
        <v>1115</v>
      </c>
      <c r="C109" s="33">
        <v>22000</v>
      </c>
      <c r="E109" s="43" t="s">
        <v>1178</v>
      </c>
      <c r="F109" s="41">
        <v>100</v>
      </c>
    </row>
    <row r="110" spans="2:6" x14ac:dyDescent="0.25">
      <c r="B110" s="42" t="s">
        <v>1116</v>
      </c>
      <c r="C110" s="33">
        <v>25000</v>
      </c>
      <c r="E110" s="43" t="s">
        <v>1179</v>
      </c>
      <c r="F110" s="41">
        <v>150</v>
      </c>
    </row>
    <row r="111" spans="2:6" x14ac:dyDescent="0.25">
      <c r="B111" s="42" t="s">
        <v>1117</v>
      </c>
      <c r="C111" s="33">
        <v>21600</v>
      </c>
      <c r="E111" s="43" t="s">
        <v>1180</v>
      </c>
      <c r="F111" s="41">
        <v>200</v>
      </c>
    </row>
    <row r="112" spans="2:6" x14ac:dyDescent="0.25">
      <c r="B112" s="42" t="s">
        <v>1118</v>
      </c>
      <c r="C112" s="33">
        <v>3000</v>
      </c>
      <c r="E112" s="43" t="s">
        <v>1181</v>
      </c>
      <c r="F112" s="41">
        <v>90</v>
      </c>
    </row>
    <row r="113" spans="2:6" x14ac:dyDescent="0.25">
      <c r="B113" s="42" t="s">
        <v>1119</v>
      </c>
      <c r="C113" s="33">
        <v>16500</v>
      </c>
      <c r="E113" s="43" t="s">
        <v>1032</v>
      </c>
      <c r="F113" s="41">
        <v>30</v>
      </c>
    </row>
    <row r="114" spans="2:6" x14ac:dyDescent="0.25">
      <c r="B114" s="42" t="s">
        <v>1120</v>
      </c>
      <c r="C114" s="33">
        <v>3000</v>
      </c>
      <c r="E114" s="43" t="s">
        <v>282</v>
      </c>
      <c r="F114" s="41">
        <v>2000</v>
      </c>
    </row>
    <row r="115" spans="2:6" x14ac:dyDescent="0.25">
      <c r="B115" s="42" t="s">
        <v>1121</v>
      </c>
      <c r="C115" s="33">
        <v>28000</v>
      </c>
      <c r="E115" s="43" t="s">
        <v>1182</v>
      </c>
      <c r="F115" s="41">
        <v>1820</v>
      </c>
    </row>
    <row r="116" spans="2:6" x14ac:dyDescent="0.25">
      <c r="B116" s="42" t="s">
        <v>1122</v>
      </c>
      <c r="C116" s="33">
        <v>28000</v>
      </c>
      <c r="E116" s="43" t="s">
        <v>1183</v>
      </c>
      <c r="F116" s="41">
        <v>800</v>
      </c>
    </row>
    <row r="117" spans="2:6" x14ac:dyDescent="0.25">
      <c r="B117" s="42" t="s">
        <v>1123</v>
      </c>
      <c r="C117" s="33">
        <v>35000</v>
      </c>
      <c r="E117" s="43" t="s">
        <v>1034</v>
      </c>
      <c r="F117" s="41">
        <v>700</v>
      </c>
    </row>
    <row r="118" spans="2:6" x14ac:dyDescent="0.25">
      <c r="B118" s="42" t="s">
        <v>1124</v>
      </c>
      <c r="C118" s="33">
        <v>36000</v>
      </c>
      <c r="E118" s="43" t="s">
        <v>1184</v>
      </c>
      <c r="F118" s="41">
        <v>200</v>
      </c>
    </row>
    <row r="119" spans="2:6" x14ac:dyDescent="0.25">
      <c r="B119" s="42" t="s">
        <v>1125</v>
      </c>
      <c r="C119" s="33">
        <v>8500</v>
      </c>
      <c r="E119" s="43" t="s">
        <v>1185</v>
      </c>
      <c r="F119" s="41">
        <v>50</v>
      </c>
    </row>
    <row r="120" spans="2:6" x14ac:dyDescent="0.25">
      <c r="B120" s="42" t="s">
        <v>1126</v>
      </c>
      <c r="C120" s="33">
        <v>6000</v>
      </c>
      <c r="E120" s="43" t="s">
        <v>1186</v>
      </c>
      <c r="F120" s="41">
        <v>300</v>
      </c>
    </row>
    <row r="121" spans="2:6" x14ac:dyDescent="0.25">
      <c r="B121" s="42" t="s">
        <v>1231</v>
      </c>
      <c r="C121" s="33">
        <v>2000</v>
      </c>
      <c r="E121" s="43" t="s">
        <v>1187</v>
      </c>
      <c r="F121" s="41">
        <v>50</v>
      </c>
    </row>
    <row r="122" spans="2:6" x14ac:dyDescent="0.25">
      <c r="B122" s="42" t="s">
        <v>935</v>
      </c>
      <c r="C122" s="33">
        <v>1200</v>
      </c>
      <c r="E122" s="43" t="s">
        <v>1188</v>
      </c>
      <c r="F122" s="41">
        <v>250</v>
      </c>
    </row>
    <row r="123" spans="2:6" x14ac:dyDescent="0.25">
      <c r="B123" s="42" t="s">
        <v>1127</v>
      </c>
      <c r="C123" s="33">
        <v>550</v>
      </c>
      <c r="E123" s="43" t="s">
        <v>1189</v>
      </c>
      <c r="F123" s="41">
        <v>70</v>
      </c>
    </row>
    <row r="124" spans="2:6" x14ac:dyDescent="0.25">
      <c r="B124" s="42" t="s">
        <v>1128</v>
      </c>
      <c r="C124" s="33">
        <v>250</v>
      </c>
      <c r="E124" s="43" t="s">
        <v>1190</v>
      </c>
      <c r="F124" s="41">
        <v>250</v>
      </c>
    </row>
    <row r="125" spans="2:6" x14ac:dyDescent="0.25">
      <c r="B125" s="42" t="s">
        <v>1129</v>
      </c>
      <c r="C125" s="33">
        <v>150</v>
      </c>
      <c r="E125" s="43" t="s">
        <v>1191</v>
      </c>
      <c r="F125" s="41">
        <v>200</v>
      </c>
    </row>
    <row r="126" spans="2:6" x14ac:dyDescent="0.25">
      <c r="B126" s="42" t="s">
        <v>1130</v>
      </c>
      <c r="C126" s="33">
        <v>170</v>
      </c>
      <c r="E126" s="43" t="s">
        <v>1192</v>
      </c>
      <c r="F126" s="41">
        <v>40</v>
      </c>
    </row>
    <row r="127" spans="2:6" x14ac:dyDescent="0.25">
      <c r="B127" s="42" t="s">
        <v>1131</v>
      </c>
      <c r="C127" s="33">
        <v>200</v>
      </c>
      <c r="E127" s="43" t="s">
        <v>1193</v>
      </c>
      <c r="F127" s="41">
        <v>1000</v>
      </c>
    </row>
    <row r="128" spans="2:6" x14ac:dyDescent="0.25">
      <c r="B128" s="42" t="s">
        <v>1132</v>
      </c>
      <c r="C128" s="33">
        <v>280</v>
      </c>
      <c r="E128" s="43" t="s">
        <v>1194</v>
      </c>
      <c r="F128" s="41">
        <v>30</v>
      </c>
    </row>
    <row r="129" spans="2:6" x14ac:dyDescent="0.25">
      <c r="B129" s="42" t="s">
        <v>1133</v>
      </c>
      <c r="C129" s="33">
        <v>280</v>
      </c>
      <c r="E129" s="43" t="s">
        <v>1195</v>
      </c>
      <c r="F129" s="41">
        <v>10</v>
      </c>
    </row>
    <row r="130" spans="2:6" x14ac:dyDescent="0.25">
      <c r="B130" s="42" t="s">
        <v>1134</v>
      </c>
      <c r="C130" s="33">
        <v>130</v>
      </c>
      <c r="E130" s="43" t="s">
        <v>1196</v>
      </c>
      <c r="F130" s="41">
        <v>200</v>
      </c>
    </row>
  </sheetData>
  <conditionalFormatting sqref="C2:C130 F2:F130">
    <cfRule type="cellIs" dxfId="2" priority="1" operator="greaterThan">
      <formula>4400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A396-F9B1-465A-8C47-30993D4295DD}">
  <sheetPr>
    <pageSetUpPr fitToPage="1"/>
  </sheetPr>
  <dimension ref="B1:C87"/>
  <sheetViews>
    <sheetView workbookViewId="0">
      <selection activeCell="I30" sqref="I30"/>
    </sheetView>
  </sheetViews>
  <sheetFormatPr defaultRowHeight="15" x14ac:dyDescent="0.25"/>
  <cols>
    <col min="1" max="1" width="3.140625" bestFit="1" customWidth="1"/>
    <col min="2" max="2" width="48.140625" bestFit="1" customWidth="1"/>
    <col min="3" max="3" width="11" style="35" bestFit="1" customWidth="1"/>
  </cols>
  <sheetData>
    <row r="1" spans="2:3" x14ac:dyDescent="0.25">
      <c r="B1" s="32" t="s">
        <v>836</v>
      </c>
      <c r="C1" s="32" t="s">
        <v>3</v>
      </c>
    </row>
    <row r="2" spans="2:3" x14ac:dyDescent="0.25">
      <c r="B2" s="36" t="s">
        <v>669</v>
      </c>
      <c r="C2" s="37">
        <v>11.875</v>
      </c>
    </row>
    <row r="3" spans="2:3" x14ac:dyDescent="0.25">
      <c r="B3" s="36" t="s">
        <v>670</v>
      </c>
      <c r="C3" s="37">
        <v>15</v>
      </c>
    </row>
    <row r="4" spans="2:3" x14ac:dyDescent="0.25">
      <c r="B4" s="36" t="s">
        <v>261</v>
      </c>
      <c r="C4" s="37">
        <v>110</v>
      </c>
    </row>
    <row r="5" spans="2:3" x14ac:dyDescent="0.25">
      <c r="B5" s="36" t="s">
        <v>265</v>
      </c>
      <c r="C5" s="37">
        <v>1612</v>
      </c>
    </row>
    <row r="6" spans="2:3" x14ac:dyDescent="0.25">
      <c r="B6" s="36" t="s">
        <v>671</v>
      </c>
      <c r="C6" s="37">
        <v>100</v>
      </c>
    </row>
    <row r="7" spans="2:3" x14ac:dyDescent="0.25">
      <c r="B7" s="36" t="s">
        <v>672</v>
      </c>
      <c r="C7" s="37">
        <v>60</v>
      </c>
    </row>
    <row r="8" spans="2:3" x14ac:dyDescent="0.25">
      <c r="B8" s="36" t="s">
        <v>673</v>
      </c>
      <c r="C8" s="37">
        <v>536.66666666666674</v>
      </c>
    </row>
    <row r="9" spans="2:3" x14ac:dyDescent="0.25">
      <c r="B9" s="36" t="s">
        <v>674</v>
      </c>
      <c r="C9" s="37">
        <v>756.66666666666663</v>
      </c>
    </row>
    <row r="10" spans="2:3" x14ac:dyDescent="0.25">
      <c r="B10" s="36" t="s">
        <v>675</v>
      </c>
      <c r="C10" s="37">
        <v>1558.3333333333333</v>
      </c>
    </row>
    <row r="11" spans="2:3" x14ac:dyDescent="0.25">
      <c r="B11" s="36" t="s">
        <v>676</v>
      </c>
      <c r="C11" s="37">
        <v>592.83333333333337</v>
      </c>
    </row>
    <row r="12" spans="2:3" x14ac:dyDescent="0.25">
      <c r="B12" s="36" t="s">
        <v>677</v>
      </c>
      <c r="C12" s="37">
        <v>807.33333333333337</v>
      </c>
    </row>
    <row r="13" spans="2:3" x14ac:dyDescent="0.25">
      <c r="B13" s="36" t="s">
        <v>678</v>
      </c>
      <c r="C13" s="37">
        <v>1223.6666666666667</v>
      </c>
    </row>
    <row r="14" spans="2:3" x14ac:dyDescent="0.25">
      <c r="B14" s="36" t="s">
        <v>679</v>
      </c>
      <c r="C14" s="37">
        <v>1830</v>
      </c>
    </row>
    <row r="15" spans="2:3" x14ac:dyDescent="0.25">
      <c r="B15" s="36" t="s">
        <v>680</v>
      </c>
      <c r="C15" s="37">
        <v>2830</v>
      </c>
    </row>
    <row r="16" spans="2:3" x14ac:dyDescent="0.25">
      <c r="B16" s="36" t="s">
        <v>264</v>
      </c>
      <c r="C16" s="37">
        <v>717</v>
      </c>
    </row>
    <row r="17" spans="2:3" x14ac:dyDescent="0.25">
      <c r="B17" s="36" t="s">
        <v>266</v>
      </c>
      <c r="C17" s="37">
        <v>150</v>
      </c>
    </row>
    <row r="18" spans="2:3" x14ac:dyDescent="0.25">
      <c r="B18" s="36" t="s">
        <v>681</v>
      </c>
      <c r="C18" s="37">
        <v>481.59722222222223</v>
      </c>
    </row>
    <row r="19" spans="2:3" x14ac:dyDescent="0.25">
      <c r="B19" s="36" t="s">
        <v>682</v>
      </c>
      <c r="C19" s="37">
        <v>480</v>
      </c>
    </row>
    <row r="20" spans="2:3" x14ac:dyDescent="0.25">
      <c r="B20" s="36" t="s">
        <v>683</v>
      </c>
      <c r="C20" s="37">
        <v>410</v>
      </c>
    </row>
    <row r="21" spans="2:3" x14ac:dyDescent="0.25">
      <c r="B21" s="36" t="s">
        <v>268</v>
      </c>
      <c r="C21" s="37">
        <v>218.66666666666666</v>
      </c>
    </row>
    <row r="22" spans="2:3" x14ac:dyDescent="0.25">
      <c r="B22" s="36" t="s">
        <v>684</v>
      </c>
      <c r="C22" s="37">
        <v>794</v>
      </c>
    </row>
    <row r="23" spans="2:3" x14ac:dyDescent="0.25">
      <c r="B23" s="36" t="s">
        <v>685</v>
      </c>
      <c r="C23" s="37">
        <v>941</v>
      </c>
    </row>
    <row r="24" spans="2:3" x14ac:dyDescent="0.25">
      <c r="B24" s="36" t="s">
        <v>686</v>
      </c>
      <c r="C24" s="37">
        <v>3800</v>
      </c>
    </row>
    <row r="25" spans="2:3" x14ac:dyDescent="0.25">
      <c r="B25" s="36" t="s">
        <v>687</v>
      </c>
      <c r="C25" s="37">
        <v>4500</v>
      </c>
    </row>
    <row r="26" spans="2:3" x14ac:dyDescent="0.25">
      <c r="B26" s="36" t="s">
        <v>688</v>
      </c>
      <c r="C26" s="37">
        <v>5500</v>
      </c>
    </row>
    <row r="27" spans="2:3" x14ac:dyDescent="0.25">
      <c r="B27" s="36" t="s">
        <v>382</v>
      </c>
      <c r="C27" s="37">
        <v>63</v>
      </c>
    </row>
    <row r="28" spans="2:3" x14ac:dyDescent="0.25">
      <c r="B28" s="36" t="s">
        <v>271</v>
      </c>
      <c r="C28" s="37">
        <v>450</v>
      </c>
    </row>
    <row r="29" spans="2:3" x14ac:dyDescent="0.25">
      <c r="B29" s="36" t="s">
        <v>316</v>
      </c>
      <c r="C29" s="37">
        <v>54.000000000000007</v>
      </c>
    </row>
    <row r="30" spans="2:3" x14ac:dyDescent="0.25">
      <c r="B30" s="36" t="s">
        <v>689</v>
      </c>
      <c r="C30" s="37">
        <v>166</v>
      </c>
    </row>
    <row r="31" spans="2:3" x14ac:dyDescent="0.25">
      <c r="B31" s="36" t="s">
        <v>690</v>
      </c>
      <c r="C31" s="37">
        <v>3</v>
      </c>
    </row>
    <row r="32" spans="2:3" x14ac:dyDescent="0.25">
      <c r="B32" s="36" t="s">
        <v>691</v>
      </c>
      <c r="C32" s="37">
        <v>200</v>
      </c>
    </row>
    <row r="33" spans="2:3" x14ac:dyDescent="0.25">
      <c r="B33" s="36" t="s">
        <v>692</v>
      </c>
      <c r="C33" s="37">
        <v>600</v>
      </c>
    </row>
    <row r="34" spans="2:3" x14ac:dyDescent="0.25">
      <c r="B34" s="36" t="s">
        <v>736</v>
      </c>
      <c r="C34" s="37">
        <v>2285</v>
      </c>
    </row>
    <row r="35" spans="2:3" x14ac:dyDescent="0.25">
      <c r="B35" s="36" t="s">
        <v>384</v>
      </c>
      <c r="C35" s="37">
        <v>500</v>
      </c>
    </row>
    <row r="36" spans="2:3" x14ac:dyDescent="0.25">
      <c r="B36" s="36" t="s">
        <v>693</v>
      </c>
      <c r="C36" s="37">
        <v>1398</v>
      </c>
    </row>
    <row r="37" spans="2:3" x14ac:dyDescent="0.25">
      <c r="B37" s="36" t="s">
        <v>694</v>
      </c>
      <c r="C37" s="37">
        <v>66.041666666666671</v>
      </c>
    </row>
    <row r="38" spans="2:3" x14ac:dyDescent="0.25">
      <c r="B38" s="36" t="s">
        <v>695</v>
      </c>
      <c r="C38" s="37">
        <v>75</v>
      </c>
    </row>
    <row r="39" spans="2:3" x14ac:dyDescent="0.25">
      <c r="B39" s="36" t="s">
        <v>696</v>
      </c>
      <c r="C39" s="37">
        <v>26.25</v>
      </c>
    </row>
    <row r="40" spans="2:3" x14ac:dyDescent="0.25">
      <c r="B40" s="36" t="s">
        <v>697</v>
      </c>
      <c r="C40" s="37">
        <v>908</v>
      </c>
    </row>
    <row r="41" spans="2:3" x14ac:dyDescent="0.25">
      <c r="B41" s="36" t="s">
        <v>698</v>
      </c>
      <c r="C41" s="37">
        <v>235</v>
      </c>
    </row>
    <row r="42" spans="2:3" x14ac:dyDescent="0.25">
      <c r="B42" s="36" t="s">
        <v>276</v>
      </c>
      <c r="C42" s="37">
        <v>35</v>
      </c>
    </row>
    <row r="43" spans="2:3" x14ac:dyDescent="0.25">
      <c r="B43" s="36" t="s">
        <v>699</v>
      </c>
      <c r="C43" s="37">
        <v>55</v>
      </c>
    </row>
    <row r="44" spans="2:3" x14ac:dyDescent="0.25">
      <c r="B44" s="36" t="s">
        <v>277</v>
      </c>
      <c r="C44" s="37">
        <v>67</v>
      </c>
    </row>
    <row r="45" spans="2:3" x14ac:dyDescent="0.25">
      <c r="B45" s="36" t="s">
        <v>700</v>
      </c>
      <c r="C45" s="37">
        <v>79</v>
      </c>
    </row>
    <row r="46" spans="2:3" x14ac:dyDescent="0.25">
      <c r="B46" s="36" t="s">
        <v>331</v>
      </c>
      <c r="C46" s="37">
        <v>640</v>
      </c>
    </row>
    <row r="47" spans="2:3" x14ac:dyDescent="0.25">
      <c r="B47" s="36" t="s">
        <v>701</v>
      </c>
      <c r="C47" s="37">
        <v>350</v>
      </c>
    </row>
    <row r="48" spans="2:3" x14ac:dyDescent="0.25">
      <c r="B48" s="36" t="s">
        <v>702</v>
      </c>
      <c r="C48" s="37">
        <v>15</v>
      </c>
    </row>
    <row r="49" spans="2:3" x14ac:dyDescent="0.25">
      <c r="B49" s="36" t="s">
        <v>703</v>
      </c>
      <c r="C49" s="37">
        <v>11</v>
      </c>
    </row>
    <row r="50" spans="2:3" x14ac:dyDescent="0.25">
      <c r="B50" s="36" t="s">
        <v>704</v>
      </c>
      <c r="C50" s="37">
        <v>15</v>
      </c>
    </row>
    <row r="51" spans="2:3" x14ac:dyDescent="0.25">
      <c r="B51" s="36" t="s">
        <v>705</v>
      </c>
      <c r="C51" s="37">
        <v>23</v>
      </c>
    </row>
    <row r="52" spans="2:3" x14ac:dyDescent="0.25">
      <c r="B52" s="36" t="s">
        <v>706</v>
      </c>
      <c r="C52" s="37">
        <v>40</v>
      </c>
    </row>
    <row r="53" spans="2:3" x14ac:dyDescent="0.25">
      <c r="B53" s="36" t="s">
        <v>707</v>
      </c>
      <c r="C53" s="37">
        <v>60</v>
      </c>
    </row>
    <row r="54" spans="2:3" x14ac:dyDescent="0.25">
      <c r="B54" s="36" t="s">
        <v>708</v>
      </c>
      <c r="C54" s="37">
        <v>100</v>
      </c>
    </row>
    <row r="55" spans="2:3" x14ac:dyDescent="0.25">
      <c r="B55" s="36" t="s">
        <v>278</v>
      </c>
      <c r="C55" s="37">
        <v>1543</v>
      </c>
    </row>
    <row r="56" spans="2:3" x14ac:dyDescent="0.25">
      <c r="B56" s="36" t="s">
        <v>279</v>
      </c>
      <c r="C56" s="37">
        <v>146.66666666666666</v>
      </c>
    </row>
    <row r="57" spans="2:3" x14ac:dyDescent="0.25">
      <c r="B57" s="36" t="s">
        <v>280</v>
      </c>
      <c r="C57" s="37">
        <v>213.33333333333334</v>
      </c>
    </row>
    <row r="58" spans="2:3" x14ac:dyDescent="0.25">
      <c r="B58" s="36" t="s">
        <v>709</v>
      </c>
      <c r="C58" s="37">
        <v>100</v>
      </c>
    </row>
    <row r="59" spans="2:3" x14ac:dyDescent="0.25">
      <c r="B59" s="36" t="s">
        <v>710</v>
      </c>
      <c r="C59" s="37">
        <v>8</v>
      </c>
    </row>
    <row r="60" spans="2:3" x14ac:dyDescent="0.25">
      <c r="B60" s="36" t="s">
        <v>711</v>
      </c>
      <c r="C60" s="37">
        <v>55</v>
      </c>
    </row>
    <row r="61" spans="2:3" x14ac:dyDescent="0.25">
      <c r="B61" s="36" t="s">
        <v>712</v>
      </c>
      <c r="C61" s="37">
        <v>34</v>
      </c>
    </row>
    <row r="62" spans="2:3" x14ac:dyDescent="0.25">
      <c r="B62" s="36" t="s">
        <v>713</v>
      </c>
      <c r="C62" s="37">
        <v>428</v>
      </c>
    </row>
    <row r="63" spans="2:3" x14ac:dyDescent="0.25">
      <c r="B63" s="36" t="s">
        <v>714</v>
      </c>
      <c r="C63" s="37">
        <v>42</v>
      </c>
    </row>
    <row r="64" spans="2:3" x14ac:dyDescent="0.25">
      <c r="B64" s="36" t="s">
        <v>715</v>
      </c>
      <c r="C64" s="37">
        <v>20</v>
      </c>
    </row>
    <row r="65" spans="2:3" x14ac:dyDescent="0.25">
      <c r="B65" s="36" t="s">
        <v>356</v>
      </c>
      <c r="C65" s="37">
        <v>1100</v>
      </c>
    </row>
    <row r="66" spans="2:3" x14ac:dyDescent="0.25">
      <c r="B66" s="36" t="s">
        <v>716</v>
      </c>
      <c r="C66" s="37">
        <v>33</v>
      </c>
    </row>
    <row r="67" spans="2:3" x14ac:dyDescent="0.25">
      <c r="B67" s="36" t="s">
        <v>717</v>
      </c>
      <c r="C67" s="37">
        <v>239</v>
      </c>
    </row>
    <row r="68" spans="2:3" x14ac:dyDescent="0.25">
      <c r="B68" s="36" t="s">
        <v>718</v>
      </c>
      <c r="C68" s="37">
        <v>5</v>
      </c>
    </row>
    <row r="69" spans="2:3" x14ac:dyDescent="0.25">
      <c r="B69" s="36" t="s">
        <v>719</v>
      </c>
      <c r="C69" s="37">
        <v>5</v>
      </c>
    </row>
    <row r="70" spans="2:3" x14ac:dyDescent="0.25">
      <c r="B70" s="36" t="s">
        <v>720</v>
      </c>
      <c r="C70" s="37">
        <v>6</v>
      </c>
    </row>
    <row r="71" spans="2:3" x14ac:dyDescent="0.25">
      <c r="B71" s="36" t="s">
        <v>360</v>
      </c>
      <c r="C71" s="37">
        <v>670</v>
      </c>
    </row>
    <row r="72" spans="2:3" x14ac:dyDescent="0.25">
      <c r="B72" s="36" t="s">
        <v>363</v>
      </c>
      <c r="C72" s="37">
        <v>9</v>
      </c>
    </row>
    <row r="73" spans="2:3" x14ac:dyDescent="0.25">
      <c r="B73" s="36" t="s">
        <v>721</v>
      </c>
      <c r="C73" s="37">
        <v>1042</v>
      </c>
    </row>
    <row r="74" spans="2:3" x14ac:dyDescent="0.25">
      <c r="B74" s="36" t="s">
        <v>400</v>
      </c>
      <c r="C74" s="37">
        <v>1865</v>
      </c>
    </row>
    <row r="75" spans="2:3" x14ac:dyDescent="0.25">
      <c r="B75" s="36" t="s">
        <v>722</v>
      </c>
      <c r="C75" s="37">
        <v>70</v>
      </c>
    </row>
    <row r="76" spans="2:3" x14ac:dyDescent="0.25">
      <c r="B76" s="36" t="s">
        <v>723</v>
      </c>
      <c r="C76" s="37">
        <v>3</v>
      </c>
    </row>
    <row r="77" spans="2:3" x14ac:dyDescent="0.25">
      <c r="B77" s="36" t="s">
        <v>724</v>
      </c>
      <c r="C77" s="37">
        <v>3250</v>
      </c>
    </row>
    <row r="78" spans="2:3" x14ac:dyDescent="0.25">
      <c r="B78" s="36" t="s">
        <v>283</v>
      </c>
      <c r="C78" s="37">
        <v>800</v>
      </c>
    </row>
    <row r="79" spans="2:3" x14ac:dyDescent="0.25">
      <c r="B79" s="36" t="s">
        <v>725</v>
      </c>
      <c r="C79" s="37">
        <v>42</v>
      </c>
    </row>
    <row r="80" spans="2:3" x14ac:dyDescent="0.25">
      <c r="B80" s="36" t="s">
        <v>726</v>
      </c>
      <c r="C80" s="37">
        <v>101</v>
      </c>
    </row>
    <row r="81" spans="2:3" x14ac:dyDescent="0.25">
      <c r="B81" s="36" t="s">
        <v>727</v>
      </c>
      <c r="C81" s="37">
        <v>95</v>
      </c>
    </row>
    <row r="82" spans="2:3" x14ac:dyDescent="0.25">
      <c r="B82" s="36" t="s">
        <v>728</v>
      </c>
      <c r="C82" s="37">
        <v>83</v>
      </c>
    </row>
    <row r="83" spans="2:3" x14ac:dyDescent="0.25">
      <c r="B83" s="36" t="s">
        <v>729</v>
      </c>
      <c r="C83" s="37">
        <v>203</v>
      </c>
    </row>
    <row r="84" spans="2:3" x14ac:dyDescent="0.25">
      <c r="B84" s="36" t="s">
        <v>730</v>
      </c>
      <c r="C84" s="37">
        <v>47</v>
      </c>
    </row>
    <row r="85" spans="2:3" x14ac:dyDescent="0.25">
      <c r="B85" s="36" t="s">
        <v>731</v>
      </c>
      <c r="C85" s="37">
        <v>72</v>
      </c>
    </row>
    <row r="86" spans="2:3" x14ac:dyDescent="0.25">
      <c r="B86" s="36" t="s">
        <v>732</v>
      </c>
      <c r="C86" s="37">
        <v>73</v>
      </c>
    </row>
    <row r="87" spans="2:3" x14ac:dyDescent="0.25">
      <c r="B87" s="36" t="s">
        <v>733</v>
      </c>
      <c r="C87" s="37">
        <v>24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0C79-1DAA-4645-A741-96BCD33035B8}">
  <sheetPr codeName="Planilha9">
    <pageSetUpPr fitToPage="1"/>
  </sheetPr>
  <dimension ref="B1:C44"/>
  <sheetViews>
    <sheetView workbookViewId="0">
      <selection sqref="A1:A1048576"/>
    </sheetView>
  </sheetViews>
  <sheetFormatPr defaultRowHeight="15" x14ac:dyDescent="0.25"/>
  <cols>
    <col min="1" max="1" width="3.140625" bestFit="1" customWidth="1"/>
    <col min="2" max="2" width="31.28515625" bestFit="1" customWidth="1"/>
    <col min="3" max="3" width="11" bestFit="1" customWidth="1"/>
  </cols>
  <sheetData>
    <row r="1" spans="2:3" x14ac:dyDescent="0.25">
      <c r="B1" s="32" t="s">
        <v>257</v>
      </c>
      <c r="C1" s="32" t="s">
        <v>3</v>
      </c>
    </row>
    <row r="2" spans="2:3" x14ac:dyDescent="0.25">
      <c r="B2" s="33" t="s">
        <v>740</v>
      </c>
      <c r="C2" s="33">
        <v>900</v>
      </c>
    </row>
    <row r="3" spans="2:3" x14ac:dyDescent="0.25">
      <c r="B3" s="33" t="s">
        <v>741</v>
      </c>
      <c r="C3" s="33">
        <v>950</v>
      </c>
    </row>
    <row r="4" spans="2:3" x14ac:dyDescent="0.25">
      <c r="B4" s="33" t="s">
        <v>742</v>
      </c>
      <c r="C4" s="34">
        <v>1200</v>
      </c>
    </row>
    <row r="5" spans="2:3" x14ac:dyDescent="0.25">
      <c r="B5" s="33" t="s">
        <v>743</v>
      </c>
      <c r="C5" s="34">
        <v>1400</v>
      </c>
    </row>
    <row r="6" spans="2:3" x14ac:dyDescent="0.25">
      <c r="B6" s="33" t="s">
        <v>298</v>
      </c>
      <c r="C6" s="33">
        <v>750</v>
      </c>
    </row>
    <row r="7" spans="2:3" x14ac:dyDescent="0.25">
      <c r="B7" s="33" t="s">
        <v>302</v>
      </c>
      <c r="C7" s="33">
        <v>100</v>
      </c>
    </row>
    <row r="8" spans="2:3" x14ac:dyDescent="0.25">
      <c r="B8" s="33" t="s">
        <v>268</v>
      </c>
      <c r="C8" s="33">
        <v>750</v>
      </c>
    </row>
    <row r="9" spans="2:3" x14ac:dyDescent="0.25">
      <c r="B9" s="33" t="s">
        <v>744</v>
      </c>
      <c r="C9" s="33">
        <v>500</v>
      </c>
    </row>
    <row r="10" spans="2:3" x14ac:dyDescent="0.25">
      <c r="B10" s="33" t="s">
        <v>270</v>
      </c>
      <c r="C10" s="34">
        <v>4400</v>
      </c>
    </row>
    <row r="11" spans="2:3" x14ac:dyDescent="0.25">
      <c r="B11" s="33" t="s">
        <v>745</v>
      </c>
      <c r="C11" s="33">
        <v>50</v>
      </c>
    </row>
    <row r="12" spans="2:3" x14ac:dyDescent="0.25">
      <c r="B12" s="33" t="s">
        <v>746</v>
      </c>
      <c r="C12" s="33">
        <v>200</v>
      </c>
    </row>
    <row r="13" spans="2:3" x14ac:dyDescent="0.25">
      <c r="B13" s="33" t="s">
        <v>747</v>
      </c>
      <c r="C13" s="33">
        <v>550</v>
      </c>
    </row>
    <row r="14" spans="2:3" x14ac:dyDescent="0.25">
      <c r="B14" s="33" t="s">
        <v>748</v>
      </c>
      <c r="C14" s="34">
        <v>1000</v>
      </c>
    </row>
    <row r="15" spans="2:3" x14ac:dyDescent="0.25">
      <c r="B15" s="33" t="s">
        <v>320</v>
      </c>
      <c r="C15" s="33">
        <v>90</v>
      </c>
    </row>
    <row r="16" spans="2:3" x14ac:dyDescent="0.25">
      <c r="B16" s="33" t="s">
        <v>749</v>
      </c>
      <c r="C16" s="34">
        <v>1150</v>
      </c>
    </row>
    <row r="17" spans="2:3" x14ac:dyDescent="0.25">
      <c r="B17" s="33" t="s">
        <v>750</v>
      </c>
      <c r="C17" s="33">
        <v>375</v>
      </c>
    </row>
    <row r="18" spans="2:3" x14ac:dyDescent="0.25">
      <c r="B18" s="33" t="s">
        <v>696</v>
      </c>
      <c r="C18" s="33">
        <v>80</v>
      </c>
    </row>
    <row r="19" spans="2:3" x14ac:dyDescent="0.25">
      <c r="B19" s="33" t="s">
        <v>751</v>
      </c>
      <c r="C19" s="33">
        <v>86</v>
      </c>
    </row>
    <row r="20" spans="2:3" x14ac:dyDescent="0.25">
      <c r="B20" s="33" t="s">
        <v>752</v>
      </c>
      <c r="C20" s="33">
        <v>250</v>
      </c>
    </row>
    <row r="21" spans="2:3" x14ac:dyDescent="0.25">
      <c r="B21" s="33" t="s">
        <v>753</v>
      </c>
      <c r="C21" s="33">
        <v>120</v>
      </c>
    </row>
    <row r="22" spans="2:3" x14ac:dyDescent="0.25">
      <c r="B22" s="33" t="s">
        <v>754</v>
      </c>
      <c r="C22" s="34">
        <v>1200</v>
      </c>
    </row>
    <row r="23" spans="2:3" x14ac:dyDescent="0.25">
      <c r="B23" s="33" t="s">
        <v>755</v>
      </c>
      <c r="C23" s="34">
        <v>6600</v>
      </c>
    </row>
    <row r="24" spans="2:3" x14ac:dyDescent="0.25">
      <c r="B24" s="33" t="s">
        <v>332</v>
      </c>
      <c r="C24" s="33">
        <v>90</v>
      </c>
    </row>
    <row r="25" spans="2:3" x14ac:dyDescent="0.25">
      <c r="B25" s="33" t="s">
        <v>756</v>
      </c>
      <c r="C25" s="33">
        <v>900</v>
      </c>
    </row>
    <row r="26" spans="2:3" x14ac:dyDescent="0.25">
      <c r="B26" s="33" t="s">
        <v>757</v>
      </c>
      <c r="C26" s="33">
        <v>9</v>
      </c>
    </row>
    <row r="27" spans="2:3" x14ac:dyDescent="0.25">
      <c r="B27" s="33" t="s">
        <v>758</v>
      </c>
      <c r="C27" s="33">
        <v>15</v>
      </c>
    </row>
    <row r="28" spans="2:3" x14ac:dyDescent="0.25">
      <c r="B28" s="33" t="s">
        <v>759</v>
      </c>
      <c r="C28" s="33">
        <v>20</v>
      </c>
    </row>
    <row r="29" spans="2:3" x14ac:dyDescent="0.25">
      <c r="B29" s="33" t="s">
        <v>280</v>
      </c>
      <c r="C29" s="33">
        <v>200</v>
      </c>
    </row>
    <row r="30" spans="2:3" x14ac:dyDescent="0.25">
      <c r="B30" s="33" t="s">
        <v>709</v>
      </c>
      <c r="C30" s="33">
        <v>850</v>
      </c>
    </row>
    <row r="31" spans="2:3" x14ac:dyDescent="0.25">
      <c r="B31" s="33" t="s">
        <v>346</v>
      </c>
      <c r="C31" s="34">
        <v>1200</v>
      </c>
    </row>
    <row r="32" spans="2:3" x14ac:dyDescent="0.25">
      <c r="B32" s="33" t="s">
        <v>351</v>
      </c>
      <c r="C32" s="33">
        <v>950</v>
      </c>
    </row>
    <row r="33" spans="2:3" x14ac:dyDescent="0.25">
      <c r="B33" s="33" t="s">
        <v>348</v>
      </c>
      <c r="C33" s="34">
        <v>1100</v>
      </c>
    </row>
    <row r="34" spans="2:3" x14ac:dyDescent="0.25">
      <c r="B34" s="33" t="s">
        <v>760</v>
      </c>
      <c r="C34" s="33">
        <v>250</v>
      </c>
    </row>
    <row r="35" spans="2:3" x14ac:dyDescent="0.25">
      <c r="B35" s="33" t="s">
        <v>761</v>
      </c>
      <c r="C35" s="34">
        <v>1000</v>
      </c>
    </row>
    <row r="36" spans="2:3" x14ac:dyDescent="0.25">
      <c r="B36" s="33" t="s">
        <v>399</v>
      </c>
      <c r="C36" s="34">
        <v>1000</v>
      </c>
    </row>
    <row r="37" spans="2:3" x14ac:dyDescent="0.25">
      <c r="B37" s="33" t="s">
        <v>762</v>
      </c>
      <c r="C37" s="33">
        <v>150</v>
      </c>
    </row>
    <row r="38" spans="2:3" x14ac:dyDescent="0.25">
      <c r="B38" s="33" t="s">
        <v>763</v>
      </c>
      <c r="C38" s="33">
        <v>50</v>
      </c>
    </row>
    <row r="39" spans="2:3" x14ac:dyDescent="0.25">
      <c r="B39" s="33" t="s">
        <v>764</v>
      </c>
      <c r="C39" s="33">
        <v>70</v>
      </c>
    </row>
    <row r="40" spans="2:3" x14ac:dyDescent="0.25">
      <c r="B40" s="33" t="s">
        <v>765</v>
      </c>
      <c r="C40" s="33">
        <v>80</v>
      </c>
    </row>
    <row r="41" spans="2:3" x14ac:dyDescent="0.25">
      <c r="B41" s="33" t="s">
        <v>766</v>
      </c>
      <c r="C41" s="33">
        <v>100</v>
      </c>
    </row>
    <row r="42" spans="2:3" x14ac:dyDescent="0.25">
      <c r="B42" s="33" t="s">
        <v>283</v>
      </c>
      <c r="C42" s="34">
        <v>1000</v>
      </c>
    </row>
    <row r="43" spans="2:3" x14ac:dyDescent="0.25">
      <c r="B43" s="33" t="s">
        <v>287</v>
      </c>
      <c r="C43" s="33">
        <v>100</v>
      </c>
    </row>
    <row r="44" spans="2:3" x14ac:dyDescent="0.25">
      <c r="B44" s="33" t="s">
        <v>733</v>
      </c>
      <c r="C44" s="33">
        <v>66</v>
      </c>
    </row>
  </sheetData>
  <conditionalFormatting sqref="C2:C44">
    <cfRule type="cellIs" dxfId="1" priority="1" operator="greaterThan">
      <formula>4400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4BD5-951C-4B00-A087-B2834988F644}">
  <sheetPr codeName="Planilha10">
    <pageSetUpPr fitToPage="1"/>
  </sheetPr>
  <dimension ref="B1:L54"/>
  <sheetViews>
    <sheetView zoomScaleNormal="100" workbookViewId="0">
      <selection activeCell="B1" sqref="B1:C54"/>
    </sheetView>
  </sheetViews>
  <sheetFormatPr defaultRowHeight="15" x14ac:dyDescent="0.25"/>
  <cols>
    <col min="1" max="1" width="3.140625" bestFit="1" customWidth="1"/>
    <col min="2" max="2" width="30.5703125" bestFit="1" customWidth="1"/>
    <col min="3" max="3" width="11" bestFit="1" customWidth="1"/>
    <col min="9" max="9" width="22.85546875" bestFit="1" customWidth="1"/>
  </cols>
  <sheetData>
    <row r="1" spans="2:3" x14ac:dyDescent="0.25">
      <c r="B1" s="32" t="s">
        <v>257</v>
      </c>
      <c r="C1" s="32" t="s">
        <v>3</v>
      </c>
    </row>
    <row r="2" spans="2:3" x14ac:dyDescent="0.25">
      <c r="B2" s="44" t="s">
        <v>1274</v>
      </c>
      <c r="C2" s="36">
        <v>24</v>
      </c>
    </row>
    <row r="3" spans="2:3" x14ac:dyDescent="0.25">
      <c r="B3" s="44" t="s">
        <v>1239</v>
      </c>
      <c r="C3" s="36">
        <v>8</v>
      </c>
    </row>
    <row r="4" spans="2:3" x14ac:dyDescent="0.25">
      <c r="B4" s="44" t="s">
        <v>1276</v>
      </c>
      <c r="C4" s="36">
        <v>140</v>
      </c>
    </row>
    <row r="5" spans="2:3" x14ac:dyDescent="0.25">
      <c r="B5" s="44" t="s">
        <v>1275</v>
      </c>
      <c r="C5" s="36">
        <v>7</v>
      </c>
    </row>
    <row r="6" spans="2:3" x14ac:dyDescent="0.25">
      <c r="B6" s="44" t="s">
        <v>732</v>
      </c>
      <c r="C6" s="36">
        <v>35</v>
      </c>
    </row>
    <row r="7" spans="2:3" x14ac:dyDescent="0.25">
      <c r="B7" s="44" t="s">
        <v>1277</v>
      </c>
      <c r="C7" s="36">
        <v>2790</v>
      </c>
    </row>
    <row r="8" spans="2:3" x14ac:dyDescent="0.25">
      <c r="B8" s="44" t="s">
        <v>1278</v>
      </c>
      <c r="C8" s="36">
        <v>255</v>
      </c>
    </row>
    <row r="9" spans="2:3" x14ac:dyDescent="0.25">
      <c r="B9" s="44" t="s">
        <v>1240</v>
      </c>
      <c r="C9" s="36">
        <v>1000</v>
      </c>
    </row>
    <row r="10" spans="2:3" x14ac:dyDescent="0.25">
      <c r="B10" s="44" t="s">
        <v>1241</v>
      </c>
      <c r="C10" s="36">
        <v>400</v>
      </c>
    </row>
    <row r="11" spans="2:3" x14ac:dyDescent="0.25">
      <c r="B11" s="44" t="s">
        <v>1242</v>
      </c>
      <c r="C11" s="36">
        <v>75</v>
      </c>
    </row>
    <row r="12" spans="2:3" x14ac:dyDescent="0.25">
      <c r="B12" s="44" t="s">
        <v>1243</v>
      </c>
      <c r="C12" s="36">
        <v>25</v>
      </c>
    </row>
    <row r="13" spans="2:3" x14ac:dyDescent="0.25">
      <c r="B13" s="44" t="s">
        <v>389</v>
      </c>
      <c r="C13" s="36">
        <v>1000</v>
      </c>
    </row>
    <row r="14" spans="2:3" x14ac:dyDescent="0.25">
      <c r="B14" s="44" t="s">
        <v>1279</v>
      </c>
      <c r="C14" s="36">
        <v>42</v>
      </c>
    </row>
    <row r="15" spans="2:3" x14ac:dyDescent="0.25">
      <c r="B15" s="44" t="s">
        <v>1244</v>
      </c>
      <c r="C15" s="36">
        <v>330</v>
      </c>
    </row>
    <row r="16" spans="2:3" x14ac:dyDescent="0.25">
      <c r="B16" s="44" t="s">
        <v>1245</v>
      </c>
      <c r="C16" s="36">
        <v>17</v>
      </c>
    </row>
    <row r="17" spans="2:3" x14ac:dyDescent="0.25">
      <c r="B17" s="44" t="s">
        <v>1246</v>
      </c>
      <c r="C17" s="36">
        <v>400</v>
      </c>
    </row>
    <row r="18" spans="2:3" x14ac:dyDescent="0.25">
      <c r="B18" s="44" t="s">
        <v>1247</v>
      </c>
      <c r="C18" s="36">
        <v>50</v>
      </c>
    </row>
    <row r="19" spans="2:3" x14ac:dyDescent="0.25">
      <c r="B19" s="44" t="s">
        <v>1280</v>
      </c>
      <c r="C19" s="36">
        <v>295</v>
      </c>
    </row>
    <row r="20" spans="2:3" x14ac:dyDescent="0.25">
      <c r="B20" s="44" t="s">
        <v>1248</v>
      </c>
      <c r="C20" s="36">
        <v>400</v>
      </c>
    </row>
    <row r="21" spans="2:3" x14ac:dyDescent="0.25">
      <c r="B21" s="44" t="s">
        <v>399</v>
      </c>
      <c r="C21" s="36">
        <v>710</v>
      </c>
    </row>
    <row r="22" spans="2:3" x14ac:dyDescent="0.25">
      <c r="B22" s="44" t="s">
        <v>1249</v>
      </c>
      <c r="C22" s="36">
        <v>11</v>
      </c>
    </row>
    <row r="23" spans="2:3" x14ac:dyDescent="0.25">
      <c r="B23" s="44" t="s">
        <v>1250</v>
      </c>
      <c r="C23" s="36">
        <v>1100</v>
      </c>
    </row>
    <row r="24" spans="2:3" x14ac:dyDescent="0.25">
      <c r="B24" s="44" t="s">
        <v>1251</v>
      </c>
      <c r="C24" s="36">
        <v>11</v>
      </c>
    </row>
    <row r="25" spans="2:3" x14ac:dyDescent="0.25">
      <c r="B25" s="44" t="s">
        <v>385</v>
      </c>
      <c r="C25" s="36">
        <v>1500</v>
      </c>
    </row>
    <row r="26" spans="2:3" x14ac:dyDescent="0.25">
      <c r="B26" s="44" t="s">
        <v>1252</v>
      </c>
      <c r="C26" s="36">
        <v>1000</v>
      </c>
    </row>
    <row r="27" spans="2:3" x14ac:dyDescent="0.25">
      <c r="B27" s="44" t="s">
        <v>1253</v>
      </c>
      <c r="C27" s="36">
        <v>4350</v>
      </c>
    </row>
    <row r="28" spans="2:3" x14ac:dyDescent="0.25">
      <c r="B28" s="44" t="s">
        <v>1254</v>
      </c>
      <c r="C28" s="36">
        <v>13</v>
      </c>
    </row>
    <row r="29" spans="2:3" x14ac:dyDescent="0.25">
      <c r="B29" s="44" t="s">
        <v>1255</v>
      </c>
      <c r="C29" s="36">
        <v>250</v>
      </c>
    </row>
    <row r="30" spans="2:3" x14ac:dyDescent="0.25">
      <c r="B30" s="44" t="s">
        <v>1256</v>
      </c>
      <c r="C30" s="36">
        <v>18</v>
      </c>
    </row>
    <row r="31" spans="2:3" x14ac:dyDescent="0.25">
      <c r="B31" s="44" t="s">
        <v>1257</v>
      </c>
      <c r="C31" s="36">
        <v>28</v>
      </c>
    </row>
    <row r="32" spans="2:3" x14ac:dyDescent="0.25">
      <c r="B32" s="44" t="s">
        <v>1258</v>
      </c>
      <c r="C32" s="36">
        <v>13</v>
      </c>
    </row>
    <row r="33" spans="2:12" x14ac:dyDescent="0.25">
      <c r="B33" s="44" t="s">
        <v>1259</v>
      </c>
      <c r="C33" s="36">
        <v>225</v>
      </c>
    </row>
    <row r="34" spans="2:12" x14ac:dyDescent="0.25">
      <c r="B34" s="44" t="s">
        <v>1260</v>
      </c>
      <c r="C34" s="36">
        <v>6</v>
      </c>
    </row>
    <row r="35" spans="2:12" x14ac:dyDescent="0.25">
      <c r="B35" s="44" t="s">
        <v>1281</v>
      </c>
      <c r="C35" s="36">
        <v>200</v>
      </c>
    </row>
    <row r="36" spans="2:12" x14ac:dyDescent="0.25">
      <c r="B36" s="44" t="s">
        <v>1261</v>
      </c>
      <c r="C36" s="36">
        <v>1320</v>
      </c>
    </row>
    <row r="37" spans="2:12" x14ac:dyDescent="0.25">
      <c r="B37" s="44" t="s">
        <v>1262</v>
      </c>
      <c r="C37" s="36">
        <v>33</v>
      </c>
      <c r="L37" s="20"/>
    </row>
    <row r="38" spans="2:12" x14ac:dyDescent="0.25">
      <c r="B38" s="44" t="s">
        <v>1282</v>
      </c>
      <c r="C38" s="36">
        <v>86</v>
      </c>
    </row>
    <row r="39" spans="2:12" x14ac:dyDescent="0.25">
      <c r="B39" s="44" t="s">
        <v>1283</v>
      </c>
      <c r="C39" s="36">
        <v>156</v>
      </c>
    </row>
    <row r="40" spans="2:12" x14ac:dyDescent="0.25">
      <c r="B40" s="44" t="s">
        <v>1263</v>
      </c>
      <c r="C40" s="36">
        <v>60</v>
      </c>
    </row>
    <row r="41" spans="2:12" x14ac:dyDescent="0.25">
      <c r="B41" s="44" t="s">
        <v>1264</v>
      </c>
      <c r="C41" s="36">
        <v>225</v>
      </c>
    </row>
    <row r="42" spans="2:12" x14ac:dyDescent="0.25">
      <c r="B42" s="44" t="s">
        <v>1265</v>
      </c>
      <c r="C42" s="36">
        <v>175</v>
      </c>
    </row>
    <row r="43" spans="2:12" x14ac:dyDescent="0.25">
      <c r="B43" s="44" t="s">
        <v>1285</v>
      </c>
      <c r="C43" s="36">
        <v>150</v>
      </c>
    </row>
    <row r="44" spans="2:12" x14ac:dyDescent="0.25">
      <c r="B44" s="44" t="s">
        <v>1284</v>
      </c>
      <c r="C44" s="36">
        <v>234</v>
      </c>
    </row>
    <row r="45" spans="2:12" x14ac:dyDescent="0.25">
      <c r="B45" s="44" t="s">
        <v>1266</v>
      </c>
      <c r="C45" s="36">
        <v>150</v>
      </c>
    </row>
    <row r="46" spans="2:12" x14ac:dyDescent="0.25">
      <c r="B46" s="44" t="s">
        <v>1267</v>
      </c>
      <c r="C46" s="36">
        <v>300</v>
      </c>
    </row>
    <row r="47" spans="2:12" x14ac:dyDescent="0.25">
      <c r="B47" s="44" t="s">
        <v>1268</v>
      </c>
      <c r="C47" s="36">
        <v>20</v>
      </c>
    </row>
    <row r="48" spans="2:12" x14ac:dyDescent="0.25">
      <c r="B48" s="44" t="s">
        <v>283</v>
      </c>
      <c r="C48" s="36">
        <v>1100</v>
      </c>
    </row>
    <row r="49" spans="2:3" x14ac:dyDescent="0.25">
      <c r="B49" s="44" t="s">
        <v>1269</v>
      </c>
      <c r="C49" s="36">
        <v>300</v>
      </c>
    </row>
    <row r="50" spans="2:3" x14ac:dyDescent="0.25">
      <c r="B50" s="44" t="s">
        <v>1270</v>
      </c>
      <c r="C50" s="36">
        <v>542</v>
      </c>
    </row>
    <row r="51" spans="2:3" x14ac:dyDescent="0.25">
      <c r="B51" s="44" t="s">
        <v>1271</v>
      </c>
      <c r="C51" s="36">
        <v>36</v>
      </c>
    </row>
    <row r="52" spans="2:3" x14ac:dyDescent="0.25">
      <c r="B52" s="44" t="s">
        <v>1272</v>
      </c>
      <c r="C52" s="36">
        <v>4500</v>
      </c>
    </row>
    <row r="53" spans="2:3" x14ac:dyDescent="0.25">
      <c r="B53" s="44" t="s">
        <v>1273</v>
      </c>
      <c r="C53" s="36">
        <v>350</v>
      </c>
    </row>
    <row r="54" spans="2:3" x14ac:dyDescent="0.25">
      <c r="B54" s="44" t="s">
        <v>1286</v>
      </c>
      <c r="C54" s="36">
        <v>725</v>
      </c>
    </row>
  </sheetData>
  <conditionalFormatting sqref="C2:C54">
    <cfRule type="cellIs" dxfId="0" priority="1" operator="greaterThan">
      <formula>4400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Tabelas de potência</vt:lpstr>
      <vt:lpstr>Tabela1</vt:lpstr>
      <vt:lpstr>Tabela2</vt:lpstr>
      <vt:lpstr>Tabela3</vt:lpstr>
      <vt:lpstr>Tabela4</vt:lpstr>
      <vt:lpstr>Tabela5</vt:lpstr>
      <vt:lpstr>Tabela6</vt:lpstr>
      <vt:lpstr>Tabela7</vt:lpstr>
      <vt:lpstr>Tabela8</vt:lpstr>
      <vt:lpstr>Tabela 9</vt:lpstr>
      <vt:lpstr>Fontes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Jardim</dc:creator>
  <cp:lastModifiedBy>Renato Jardim</cp:lastModifiedBy>
  <cp:lastPrinted>2018-09-12T01:56:04Z</cp:lastPrinted>
  <dcterms:created xsi:type="dcterms:W3CDTF">2018-09-10T18:06:50Z</dcterms:created>
  <dcterms:modified xsi:type="dcterms:W3CDTF">2018-11-18T23:36:49Z</dcterms:modified>
</cp:coreProperties>
</file>