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imes" sheetId="1" r:id="rId3"/>
    <sheet state="visible" name="Times 10 pkms" sheetId="2" r:id="rId4"/>
    <sheet state="visible" name="Tiers" sheetId="3" r:id="rId5"/>
    <sheet state="visible" name="Players" sheetId="4" r:id="rId6"/>
    <sheet state="visible" name="Pokemon List" sheetId="5" r:id="rId7"/>
    <sheet state="visible" name="Export Database para SQL" sheetId="6" r:id="rId8"/>
  </sheets>
  <definedNames>
    <definedName hidden="1" localSheetId="3" name="_xlnm._FilterDatabase">Players!$F$24:$F$32</definedName>
    <definedName hidden="1" localSheetId="4" name="_xlnm._FilterDatabase">'Pokemon List'!$A$1:$J$898</definedName>
    <definedName hidden="1" localSheetId="5" name="_xlnm._FilterDatabase">'Export Database para SQL'!$A$1:$N$898</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E55">
      <text>
        <t xml:space="preserve">@</t>
      </text>
    </comment>
    <comment authorId="0" ref="E58">
      <text>
        <t xml:space="preserve">@</t>
      </text>
    </comment>
    <comment authorId="0" ref="E67">
      <text>
        <t xml:space="preserve">@</t>
      </text>
    </comment>
  </commentList>
</comments>
</file>

<file path=xl/sharedStrings.xml><?xml version="1.0" encoding="utf-8"?>
<sst xmlns="http://schemas.openxmlformats.org/spreadsheetml/2006/main" count="7651" uniqueCount="2112">
  <si>
    <t>Player 1:</t>
  </si>
  <si>
    <t>Bans and picks</t>
  </si>
  <si>
    <t>Player 2:</t>
  </si>
  <si>
    <t>Ban</t>
  </si>
  <si>
    <t>Pick</t>
  </si>
  <si>
    <t>Player 3:</t>
  </si>
  <si>
    <t>Player 4:</t>
  </si>
  <si>
    <t>Player 5:</t>
  </si>
  <si>
    <t>Player 6:</t>
  </si>
  <si>
    <t>Player 7:</t>
  </si>
  <si>
    <t>Player 8:</t>
  </si>
  <si>
    <t>Fafa</t>
  </si>
  <si>
    <t>Cece</t>
  </si>
  <si>
    <t>Mosca</t>
  </si>
  <si>
    <t>Dujour</t>
  </si>
  <si>
    <t>Tier 1 - OU, UUBL, UU</t>
  </si>
  <si>
    <t>Não tem no Sun e Moon</t>
  </si>
  <si>
    <t>Tier 2 - RUBL, RU, NUBL</t>
  </si>
  <si>
    <t>pick</t>
  </si>
  <si>
    <t>ban</t>
  </si>
  <si>
    <t>Tier 3 - NU, PUBL, PU</t>
  </si>
  <si>
    <t>User</t>
  </si>
  <si>
    <t>Nome</t>
  </si>
  <si>
    <t>Avatar</t>
  </si>
  <si>
    <t>Participa?</t>
  </si>
  <si>
    <t>Sorteio</t>
  </si>
  <si>
    <t>Ordem de Pick</t>
  </si>
  <si>
    <t>fabianomedice</t>
  </si>
  <si>
    <t>Sim</t>
  </si>
  <si>
    <t>Dhunk</t>
  </si>
  <si>
    <t>Não</t>
  </si>
  <si>
    <t>Fox</t>
  </si>
  <si>
    <t>Makoto</t>
  </si>
  <si>
    <t>Susu</t>
  </si>
  <si>
    <t>GymLeaderBrock</t>
  </si>
  <si>
    <t>Brock</t>
  </si>
  <si>
    <t>https://cdn.bulbagarden.net/upload/a/a6/Lets_Go_Pikachu_Eevee_Brock.png</t>
  </si>
  <si>
    <t>GymLeaderMisty</t>
  </si>
  <si>
    <t>Misty</t>
  </si>
  <si>
    <t>https://cdn.bulbagarden.net/upload/f/f6/Lets_Go_Pikachu_Eevee_Misty.png</t>
  </si>
  <si>
    <t>GymLeaderSurge</t>
  </si>
  <si>
    <t>Lt. Surge</t>
  </si>
  <si>
    <t>https://cdn.bulbagarden.net/upload/b/bc/Lets_Go_Pikachu_Eevee_Lt_Surge.png</t>
  </si>
  <si>
    <t>GymLeaderErika</t>
  </si>
  <si>
    <t>Erika</t>
  </si>
  <si>
    <t>https://cdn.bulbagarden.net/upload/4/47/Lets_Go_Pikachu_Eevee_Erika.png</t>
  </si>
  <si>
    <t>GymLeaderKoga</t>
  </si>
  <si>
    <t>Koga</t>
  </si>
  <si>
    <t>https://cdn.bulbagarden.net/upload/f/f4/Lets_Go_Pikachu_Eevee_Koga.png</t>
  </si>
  <si>
    <t>GymLeaderSabrina</t>
  </si>
  <si>
    <t>Sabrina</t>
  </si>
  <si>
    <t>https://cdn.bulbagarden.net/upload/7/78/Lets_Go_Pikachu_Eevee_Sabrina.png</t>
  </si>
  <si>
    <t>GymLeaderBlaine</t>
  </si>
  <si>
    <t>Blaine</t>
  </si>
  <si>
    <t>https://cdn.bulbagarden.net/upload/c/c8/Lets_Go_Pikachu_Eevee_Blaine.png</t>
  </si>
  <si>
    <t>GymLeaderGiovanni</t>
  </si>
  <si>
    <t>Giovanni</t>
  </si>
  <si>
    <t>https://cdn.bulbagarden.net/upload/a/a7/Lets_Go_Pikachu_Eevee_Giovanni.png</t>
  </si>
  <si>
    <t>GymLeaderRed</t>
  </si>
  <si>
    <t>Red</t>
  </si>
  <si>
    <t>https://cdn.bulbagarden.net/upload/d/d3/Lets_Go_Pikachu_Eevee_Red.png</t>
  </si>
  <si>
    <t>GymLeaderBlue</t>
  </si>
  <si>
    <t>Blue</t>
  </si>
  <si>
    <t>https://cdn.bulbagarden.net/upload/1/1a/Lets_Go_Pikachu_Eevee_Blue.png</t>
  </si>
  <si>
    <t xml:space="preserve">Sequencia de números aleatórios, da Distribuição Normal (média = 5, desvio padrão =2,5) gerados no excel com a função INV.NORM.N(Probabilidade; Média; Desvio_padrão)
Onde
Probabilidade: Um valor entre 0 e 1, correspondente à distribuição normal  ---&gt;Usaremos =ALEATÓRIO() -&gt; Um número aleatório maior ou igual a 0 e menor que 1
Média: A média da distribuição normal
Desvio_padrão: O desvio padrão da distribuição normal
</t>
  </si>
  <si>
    <t>Primeiro Par são os primeiros picks e depois os últimos no tier 1
Depois vai variando assim trocando para Segundo Par no tier 2 e Terceiro Par no tier 3, sempre fazendo
o primeiro anterior virando o último</t>
  </si>
  <si>
    <t>Primeiro Par são os primeiros picks na Primeira Linha
Segundo Par são os primeiros picks na Segunda Linha e assim por diante, trocando o primeiro para o 
último a cada linha</t>
  </si>
  <si>
    <t>60 Números Aleatórios e normais</t>
  </si>
  <si>
    <t>Tier 1</t>
  </si>
  <si>
    <t>Tier 2</t>
  </si>
  <si>
    <t>Tier 3</t>
  </si>
  <si>
    <t>Player 1</t>
  </si>
  <si>
    <t>Player 2</t>
  </si>
  <si>
    <t>Player 3</t>
  </si>
  <si>
    <t>Player 4</t>
  </si>
  <si>
    <t>Player 5</t>
  </si>
  <si>
    <t>Player 6</t>
  </si>
  <si>
    <t>Peso x3</t>
  </si>
  <si>
    <t>Tier 1 - 1</t>
  </si>
  <si>
    <t>Tier 1 - 2</t>
  </si>
  <si>
    <t>Peso x2</t>
  </si>
  <si>
    <t>Tier 2 - 1</t>
  </si>
  <si>
    <t>Tier 2 - 2</t>
  </si>
  <si>
    <t>Peso x1</t>
  </si>
  <si>
    <t>Tier 3 - 1</t>
  </si>
  <si>
    <t>Tier 3 - 2</t>
  </si>
  <si>
    <t>Total</t>
  </si>
  <si>
    <t>players</t>
  </si>
  <si>
    <t>Gen 1</t>
  </si>
  <si>
    <t>Gen 2</t>
  </si>
  <si>
    <t>Gen 3</t>
  </si>
  <si>
    <t>Gen 4</t>
  </si>
  <si>
    <t>Gen 5</t>
  </si>
  <si>
    <t>Gen 6</t>
  </si>
  <si>
    <t>Gen 7</t>
  </si>
  <si>
    <t>Ban 1 e 2</t>
  </si>
  <si>
    <t>1,2,</t>
  </si>
  <si>
    <t>"B1","B1",</t>
  </si>
  <si>
    <t>Ban 3 e 4</t>
  </si>
  <si>
    <t>1,1,1,1,1,1,1,1,2,2,2,2,2,2,2,2,2,2,2,2,2,2,2,2,2,2,2,2,3,3,3,3,3,3,3,3,3,3,3,3,3,3,3,3,3,3,3,3,</t>
  </si>
  <si>
    <t>Pick 1</t>
  </si>
  <si>
    <t>"P1","P1",</t>
  </si>
  <si>
    <t>Ban 5 e 6</t>
  </si>
  <si>
    <t>2,1,</t>
  </si>
  <si>
    <t>"B2","B2",</t>
  </si>
  <si>
    <t>Ban 7 e 8</t>
  </si>
  <si>
    <t>Pick 2</t>
  </si>
  <si>
    <t>"P2","P2",</t>
  </si>
  <si>
    <t>2,1,1,2,</t>
  </si>
  <si>
    <t>"B3","B3","B4","B4",</t>
  </si>
  <si>
    <t>1,2,2,1,</t>
  </si>
  <si>
    <t>"B5","B5","B6","B6",</t>
  </si>
  <si>
    <t>"P3","P3",</t>
  </si>
  <si>
    <t>"B7","B7","B8","B8",</t>
  </si>
  <si>
    <t>"B9","B9","B10","B10",</t>
  </si>
  <si>
    <t>"P4","P4",</t>
  </si>
  <si>
    <t>"B11","B11","B12","B12",</t>
  </si>
  <si>
    <t>"B13","B13","B14","B14",</t>
  </si>
  <si>
    <t>"P5","P5",</t>
  </si>
  <si>
    <t>"B15","B15","B16","B16",</t>
  </si>
  <si>
    <t>"B17","B17","B18","B18",</t>
  </si>
  <si>
    <t>"P6","P6"</t>
  </si>
  <si>
    <t>Tier</t>
  </si>
  <si>
    <t>Número</t>
  </si>
  <si>
    <t>Código</t>
  </si>
  <si>
    <t>Pokedex</t>
  </si>
  <si>
    <t>Name</t>
  </si>
  <si>
    <t>Tier GEN VI</t>
  </si>
  <si>
    <t>Tier GEN VII</t>
  </si>
  <si>
    <t>Imagem</t>
  </si>
  <si>
    <t>Comentário</t>
  </si>
  <si>
    <t>Formats:</t>
  </si>
  <si>
    <t>Bulbasaur</t>
  </si>
  <si>
    <t>LC</t>
  </si>
  <si>
    <t>https://cdn.bulbagarden.net/upload/2/21/001Bulbasaur.png</t>
  </si>
  <si>
    <t>Ivysaur</t>
  </si>
  <si>
    <t>-</t>
  </si>
  <si>
    <t>https://cdn.bulbagarden.net/upload/7/73/002Ivysaur.png</t>
  </si>
  <si>
    <t>3M</t>
  </si>
  <si>
    <t>Mega Venusaur</t>
  </si>
  <si>
    <t>OU</t>
  </si>
  <si>
    <t>https://cdn.bulbagarden.net/upload/thumb/7/73/003Venusaur-Mega.png/150px-003Venusaur-Mega.png</t>
  </si>
  <si>
    <t xml:space="preserve"> </t>
  </si>
  <si>
    <t>Venusaur</t>
  </si>
  <si>
    <t>RU</t>
  </si>
  <si>
    <t>NUBL</t>
  </si>
  <si>
    <t>https://cdn.bulbagarden.net/upload/thumb/a/ae/003Venusaur.png/150px-003Venusaur.png</t>
  </si>
  <si>
    <t>Charmander</t>
  </si>
  <si>
    <t>https://cdn.bulbagarden.net/upload/7/73/004Charmander.png</t>
  </si>
  <si>
    <t>Charmeleon</t>
  </si>
  <si>
    <t>https://cdn.bulbagarden.net/upload/4/4a/005Charmeleon.png</t>
  </si>
  <si>
    <t>Charizard</t>
  </si>
  <si>
    <t>NU</t>
  </si>
  <si>
    <t>PUBL</t>
  </si>
  <si>
    <t>https://cdn.bulbagarden.net/upload/thumb/7/7e/006Charizard.png/150px-006Charizard.png</t>
  </si>
  <si>
    <t>6MX</t>
  </si>
  <si>
    <t>Mega Charizard X</t>
  </si>
  <si>
    <t>https://cdn.bulbagarden.net/upload/thumb/3/36/006Charizard-Mega_X.png/150px-006Charizard-Mega_X.png</t>
  </si>
  <si>
    <t>6MY</t>
  </si>
  <si>
    <t>Mega Charizard Y</t>
  </si>
  <si>
    <t>https://cdn.bulbagarden.net/upload/thumb/f/fd/006Charizard-Mega_Y.png/150px-006Charizard-Mega_Y.png</t>
  </si>
  <si>
    <t>Squirtle</t>
  </si>
  <si>
    <t>https://cdn.bulbagarden.net/upload/3/39/007Squirtle.png</t>
  </si>
  <si>
    <t>Wartortle</t>
  </si>
  <si>
    <t>https://cdn.bulbagarden.net/upload/0/0c/008Wartortle.png</t>
  </si>
  <si>
    <t>Blastoise</t>
  </si>
  <si>
    <t>https://cdn.bulbagarden.net/upload/thumb/0/02/009Blastoise.png/150px-009Blastoise.png</t>
  </si>
  <si>
    <t>9M</t>
  </si>
  <si>
    <t>Mega Blastoise</t>
  </si>
  <si>
    <t>UU</t>
  </si>
  <si>
    <t>https://cdn.bulbagarden.net/upload/thumb/8/85/009Blastoise-Mega.png/150px-009Blastoise-Mega.png</t>
  </si>
  <si>
    <t>Caterpie</t>
  </si>
  <si>
    <t>https://cdn.bulbagarden.net/upload/5/5d/010Caterpie.png</t>
  </si>
  <si>
    <t>Metapod</t>
  </si>
  <si>
    <t>https://cdn.bulbagarden.net/upload/c/cd/011Metapod.png</t>
  </si>
  <si>
    <t>Butterfree</t>
  </si>
  <si>
    <t>PU</t>
  </si>
  <si>
    <t>https://cdn.bulbagarden.net/upload/thumb/d/d1/012Butterfree.png/250px-012Butterfree.png</t>
  </si>
  <si>
    <t>Weedle</t>
  </si>
  <si>
    <t>https://cdn.bulbagarden.net/upload/d/df/013Weedle.png</t>
  </si>
  <si>
    <t>Kakuna</t>
  </si>
  <si>
    <t>https://cdn.bulbagarden.net/upload/f/f0/014Kakuna.png</t>
  </si>
  <si>
    <t>Beedrill</t>
  </si>
  <si>
    <t>https://cdn.bulbagarden.net/upload/thumb/6/61/015Beedrill.png/150px-015Beedrill.png</t>
  </si>
  <si>
    <t>15M</t>
  </si>
  <si>
    <t>Mega Beedrill</t>
  </si>
  <si>
    <t>https://cdn.bulbagarden.net/upload/thumb/7/76/015Beedrill-Mega.png/150px-015Beedrill-Mega.png</t>
  </si>
  <si>
    <t>Pidgey</t>
  </si>
  <si>
    <t>https://cdn.bulbagarden.net/upload/5/55/016Pidgey.png</t>
  </si>
  <si>
    <t>Pidgeotto</t>
  </si>
  <si>
    <t>https://cdn.bulbagarden.net/upload/7/7a/017Pidgeotto.png</t>
  </si>
  <si>
    <t>18M</t>
  </si>
  <si>
    <t>Mega Pidgeot</t>
  </si>
  <si>
    <t>UUBL</t>
  </si>
  <si>
    <t>https://cdn.bulbagarden.net/upload/thumb/7/71/018Pidgeot-Mega.png/150px-018Pidgeot-Mega.png</t>
  </si>
  <si>
    <t>Pidgeot</t>
  </si>
  <si>
    <t>https://cdn.bulbagarden.net/upload/thumb/5/57/018Pidgeot.png/150px-018Pidgeot.png</t>
  </si>
  <si>
    <t>19A</t>
  </si>
  <si>
    <t>Alola Rattata</t>
  </si>
  <si>
    <t>https://cdn.bulbagarden.net/upload/thumb/9/91/019Rattata-Alola.png/150px-019Rattata-Alola.png</t>
  </si>
  <si>
    <t>Rattata</t>
  </si>
  <si>
    <t>https://cdn.bulbagarden.net/upload/thumb/4/46/019Rattata.png/150px-019Rattata.png</t>
  </si>
  <si>
    <t>20A</t>
  </si>
  <si>
    <t>Alola Raticate</t>
  </si>
  <si>
    <t>https://cdn.bulbagarden.net/upload/thumb/7/71/020Raticate-Alola.png/150px-020Raticate-Alola.png</t>
  </si>
  <si>
    <t>Raticate</t>
  </si>
  <si>
    <t>https://cdn.bulbagarden.net/upload/thumb/f/f4/020Raticate.png/150px-020Raticate.png</t>
  </si>
  <si>
    <t>Spearow</t>
  </si>
  <si>
    <t>https://cdn.bulbagarden.net/upload/8/8b/021Spearow.png</t>
  </si>
  <si>
    <t>Fearow</t>
  </si>
  <si>
    <t>https://cdn.bulbagarden.net/upload/thumb/a/a0/022Fearow.png/250px-022Fearow.png</t>
  </si>
  <si>
    <t>Ekans</t>
  </si>
  <si>
    <t>https://cdn.bulbagarden.net/upload/f/fa/023Ekans.png</t>
  </si>
  <si>
    <t>Arbok</t>
  </si>
  <si>
    <t>https://cdn.bulbagarden.net/upload/thumb/c/cd/024Arbok.png/250px-024Arbok.png</t>
  </si>
  <si>
    <t>Pikachu</t>
  </si>
  <si>
    <t>https://cdn.bulbagarden.net/upload/0/0d/025Pikachu.png</t>
  </si>
  <si>
    <t>26A</t>
  </si>
  <si>
    <t>Alola Raichu</t>
  </si>
  <si>
    <t>https://cdn.bulbagarden.net/upload/thumb/3/3a/026Raichu-Alola.png/150px-026Raichu-Alola.png</t>
  </si>
  <si>
    <t>Raichu</t>
  </si>
  <si>
    <t>https://cdn.bulbagarden.net/upload/thumb/8/88/026Raichu.png/150px-026Raichu.png</t>
  </si>
  <si>
    <t>27A</t>
  </si>
  <si>
    <t>Alola Sandshrew</t>
  </si>
  <si>
    <t>https://cdn.bulbagarden.net/upload/thumb/c/c9/027Sandshrew-Alola.png/150px-027Sandshrew-Alola.png</t>
  </si>
  <si>
    <t>Sandshrew</t>
  </si>
  <si>
    <t>https://cdn.bulbagarden.net/upload/thumb/9/9e/027Sandshrew.png/150px-027Sandshrew.png</t>
  </si>
  <si>
    <t>28A</t>
  </si>
  <si>
    <t>Alola Sandslash</t>
  </si>
  <si>
    <t>https://cdn.bulbagarden.net/upload/thumb/b/bd/028Sandslash-Alola.png/150px-028Sandslash-Alola.png</t>
  </si>
  <si>
    <t>Sandslash</t>
  </si>
  <si>
    <t>https://cdn.bulbagarden.net/upload/thumb/0/0b/028Sandslash.png/150px-028Sandslash.png</t>
  </si>
  <si>
    <t>Nidoran♀</t>
  </si>
  <si>
    <t>https://cdn.bulbagarden.net/upload/8/81/029Nidoran.png</t>
  </si>
  <si>
    <t>Nidorina</t>
  </si>
  <si>
    <t>https://cdn.bulbagarden.net/upload/c/cd/030Nidorina.png</t>
  </si>
  <si>
    <t>Nidoqueen</t>
  </si>
  <si>
    <t>https://cdn.bulbagarden.net/upload/thumb/b/bf/031Nidoqueen.png/250px-031Nidoqueen.png</t>
  </si>
  <si>
    <t>Nidoran♂</t>
  </si>
  <si>
    <t>https://cdn.bulbagarden.net/upload/4/4a/032Nidoran.png</t>
  </si>
  <si>
    <t>Nidorino</t>
  </si>
  <si>
    <t>https://cdn.bulbagarden.net/upload/9/9f/033Nidorino.png</t>
  </si>
  <si>
    <t>Nidoking</t>
  </si>
  <si>
    <t>https://cdn.bulbagarden.net/upload/thumb/c/c6/034Nidoking.png/250px-034Nidoking.png</t>
  </si>
  <si>
    <t>Clefairy</t>
  </si>
  <si>
    <t>https://cdn.bulbagarden.net/upload/thumb/f/f4/035Clefairy.png/250px-035Clefairy.png</t>
  </si>
  <si>
    <t>Clefable</t>
  </si>
  <si>
    <t>https://cdn.bulbagarden.net/upload/thumb/a/a9/036Clefable.png/250px-036Clefable.png</t>
  </si>
  <si>
    <t>Support e uma defesa de Fairy contra os Megas Lutadores. Tirando isto é horrivel. - Mudar pra tier 2</t>
  </si>
  <si>
    <t>Mudar para 2</t>
  </si>
  <si>
    <t>37A</t>
  </si>
  <si>
    <t>Alola Vulpix</t>
  </si>
  <si>
    <t>https://cdn.bulbagarden.net/upload/thumb/3/35/037Vulpix-Alola.png/150px-037Vulpix-Alola.png</t>
  </si>
  <si>
    <t>Vulpix</t>
  </si>
  <si>
    <t>https://cdn.bulbagarden.net/upload/thumb/6/60/037Vulpix.png/150px-037Vulpix.png</t>
  </si>
  <si>
    <t>38A</t>
  </si>
  <si>
    <t>Alola Ninetales</t>
  </si>
  <si>
    <t>https://cdn.bulbagarden.net/upload/thumb/2/26/038Ninetales-Alola.png/150px-038Ninetales-Alola.png</t>
  </si>
  <si>
    <t>Ninetales</t>
  </si>
  <si>
    <t>https://cdn.bulbagarden.net/upload/thumb/0/05/038Ninetales.png/150px-038Ninetales.png</t>
  </si>
  <si>
    <t>Jigglypuff</t>
  </si>
  <si>
    <t>https://cdn.bulbagarden.net/upload/3/3e/039Jigglypuff.png</t>
  </si>
  <si>
    <t>Wigglytuff</t>
  </si>
  <si>
    <t>https://cdn.bulbagarden.net/upload/thumb/9/92/040Wigglytuff.png/250px-040Wigglytuff.png</t>
  </si>
  <si>
    <t>Zubat</t>
  </si>
  <si>
    <t>https://cdn.bulbagarden.net/upload/d/da/041Zubat.png</t>
  </si>
  <si>
    <t>Golbat</t>
  </si>
  <si>
    <t>https://cdn.bulbagarden.net/upload/thumb/0/0c/042Golbat.png/250px-042Golbat.png</t>
  </si>
  <si>
    <t>Oddish</t>
  </si>
  <si>
    <t>https://cdn.bulbagarden.net/upload/4/43/043Oddish.png</t>
  </si>
  <si>
    <t>Gloom</t>
  </si>
  <si>
    <t>https://cdn.bulbagarden.net/upload/2/2a/044Gloom.png</t>
  </si>
  <si>
    <t>Vileplume</t>
  </si>
  <si>
    <t>https://cdn.bulbagarden.net/upload/thumb/6/6a/045Vileplume.png/250px-045Vileplume.png</t>
  </si>
  <si>
    <t>Paras</t>
  </si>
  <si>
    <t>https://cdn.bulbagarden.net/upload/d/d4/046Paras.png</t>
  </si>
  <si>
    <t>Parasect</t>
  </si>
  <si>
    <t>https://cdn.bulbagarden.net/upload/thumb/8/80/047Parasect.png/250px-047Parasect.png</t>
  </si>
  <si>
    <t>Venonat</t>
  </si>
  <si>
    <t>https://cdn.bulbagarden.net/upload/a/ad/048Venonat.png</t>
  </si>
  <si>
    <t>Venomoth</t>
  </si>
  <si>
    <t>RUBL</t>
  </si>
  <si>
    <t>https://cdn.bulbagarden.net/upload/thumb/d/d3/049Venomoth.png/250px-049Venomoth.png</t>
  </si>
  <si>
    <t>50A</t>
  </si>
  <si>
    <t>Alola Diglett</t>
  </si>
  <si>
    <t>https://cdn.bulbagarden.net/upload/thumb/1/10/050Diglett-Alola.png/150px-050Diglett-Alola.png</t>
  </si>
  <si>
    <t>Diglett</t>
  </si>
  <si>
    <t>https://cdn.bulbagarden.net/upload/thumb/3/31/050Diglett.png/150px-050Diglett.png</t>
  </si>
  <si>
    <t>51A</t>
  </si>
  <si>
    <t>Alola Dugtrio</t>
  </si>
  <si>
    <t>https://cdn.bulbagarden.net/upload/thumb/2/22/051Dugtrio-Alola.png/150px-051Dugtrio-Alola.png</t>
  </si>
  <si>
    <t>Dugtrio</t>
  </si>
  <si>
    <t>https://cdn.bulbagarden.net/upload/thumb/e/e5/051Dugtrio.png/150px-051Dugtrio.png</t>
  </si>
  <si>
    <t>52A</t>
  </si>
  <si>
    <t>Alola Meowth</t>
  </si>
  <si>
    <t>https://cdn.bulbagarden.net/upload/thumb/e/e3/052Meowth-Alola.png/150px-052Meowth-Alola.png</t>
  </si>
  <si>
    <t>Meowth</t>
  </si>
  <si>
    <t>https://cdn.bulbagarden.net/upload/thumb/d/d6/052Meowth.png/150px-052Meowth.png</t>
  </si>
  <si>
    <t>53A</t>
  </si>
  <si>
    <t>Alola Persian</t>
  </si>
  <si>
    <t>https://cdn.bulbagarden.net/upload/thumb/8/80/053Persian-Alola.png/150px-053Persian-Alola.png</t>
  </si>
  <si>
    <t>Persian</t>
  </si>
  <si>
    <t>https://cdn.bulbagarden.net/upload/thumb/1/13/053Persian.png/150px-053Persian.png</t>
  </si>
  <si>
    <t>Psyduck</t>
  </si>
  <si>
    <t>https://cdn.bulbagarden.net/upload/5/53/054Psyduck.png</t>
  </si>
  <si>
    <t>Golduck</t>
  </si>
  <si>
    <t>https://cdn.bulbagarden.net/upload/thumb/f/fe/055Golduck.png/250px-055Golduck.png</t>
  </si>
  <si>
    <t>Mankey</t>
  </si>
  <si>
    <t>https://cdn.bulbagarden.net/upload/4/41/056Mankey.png</t>
  </si>
  <si>
    <t>Primeape</t>
  </si>
  <si>
    <t>https://cdn.bulbagarden.net/upload/thumb/9/9a/057Primeape.png/250px-057Primeape.png</t>
  </si>
  <si>
    <t>Growlithe</t>
  </si>
  <si>
    <t>https://cdn.bulbagarden.net/upload/3/3d/058Growlithe.png</t>
  </si>
  <si>
    <t>Arcanine</t>
  </si>
  <si>
    <t>https://cdn.bulbagarden.net/upload/thumb/b/b8/059Arcanine.png/250px-059Arcanine.png</t>
  </si>
  <si>
    <t>Poliwag</t>
  </si>
  <si>
    <t>https://cdn.bulbagarden.net/upload/4/49/060Poliwag.png</t>
  </si>
  <si>
    <t>Poliwhirl</t>
  </si>
  <si>
    <t>https://cdn.bulbagarden.net/upload/a/a9/061Poliwhirl.png</t>
  </si>
  <si>
    <t>Poliwrath</t>
  </si>
  <si>
    <t>https://cdn.bulbagarden.net/upload/thumb/2/2d/062Poliwrath.png/250px-062Poliwrath.png</t>
  </si>
  <si>
    <t>Abra</t>
  </si>
  <si>
    <t>https://cdn.bulbagarden.net/upload/6/62/063Abra.png</t>
  </si>
  <si>
    <t>Kadabra</t>
  </si>
  <si>
    <t>https://cdn.bulbagarden.net/upload/thumb/9/97/064Kadabra.png/250px-064Kadabra.png</t>
  </si>
  <si>
    <t>Alakazam</t>
  </si>
  <si>
    <t>https://cdn.bulbagarden.net/upload/thumb/c/cc/065Alakazam.png/150px-065Alakazam.png</t>
  </si>
  <si>
    <t>65M</t>
  </si>
  <si>
    <t>Mega Alakazam</t>
  </si>
  <si>
    <t>https://cdn.bulbagarden.net/upload/thumb/3/34/065Alakazam-Mega.png/150px-065Alakazam-Mega.png</t>
  </si>
  <si>
    <t>Machop</t>
  </si>
  <si>
    <t>https://cdn.bulbagarden.net/upload/8/85/066Machop.png</t>
  </si>
  <si>
    <t>Machoke</t>
  </si>
  <si>
    <t>https://cdn.bulbagarden.net/upload/thumb/8/8e/067Machoke.png/250px-067Machoke.png</t>
  </si>
  <si>
    <t>Machamp</t>
  </si>
  <si>
    <t>https://cdn.bulbagarden.net/upload/thumb/8/8f/068Machamp.png/250px-068Machamp.png</t>
  </si>
  <si>
    <t>Manter no Tier 2????</t>
  </si>
  <si>
    <t>Manter</t>
  </si>
  <si>
    <t>Bellsprout</t>
  </si>
  <si>
    <t>https://cdn.bulbagarden.net/upload/a/a2/069Bellsprout.png</t>
  </si>
  <si>
    <t>Weepinbell</t>
  </si>
  <si>
    <t>https://cdn.bulbagarden.net/upload/9/9f/070Weepinbell.png</t>
  </si>
  <si>
    <t>Victreebel</t>
  </si>
  <si>
    <t>https://cdn.bulbagarden.net/upload/thumb/b/be/071Victreebel.png/250px-071Victreebel.png</t>
  </si>
  <si>
    <t>Tentacool</t>
  </si>
  <si>
    <t>https://cdn.bulbagarden.net/upload/4/4e/072Tentacool.png</t>
  </si>
  <si>
    <t>Tentacruel</t>
  </si>
  <si>
    <t>https://cdn.bulbagarden.net/upload/thumb/f/f6/073Tentacruel.png/250px-073Tentacruel.png</t>
  </si>
  <si>
    <t>Ele só serve pra jogar hazard no campo. Ou seja, ótimo pro single, meh pro double -Colocar Tier 2, pq ele ainda tem uma defesa boa</t>
  </si>
  <si>
    <t>Colocar 2</t>
  </si>
  <si>
    <t>74A</t>
  </si>
  <si>
    <t>Alola Geodude</t>
  </si>
  <si>
    <t>https://cdn.bulbagarden.net/upload/thumb/4/43/074Geodude-Alola.png/150px-074Geodude-Alola.png</t>
  </si>
  <si>
    <t>Geodude</t>
  </si>
  <si>
    <t>https://cdn.bulbagarden.net/upload/thumb/9/98/074Geodude.png/150px-074Geodude.png</t>
  </si>
  <si>
    <t>75A</t>
  </si>
  <si>
    <t>Alola Graveler</t>
  </si>
  <si>
    <t>https://cdn.bulbagarden.net/upload/thumb/6/62/075Graveler-Alola.png/150px-075Graveler-Alola.png</t>
  </si>
  <si>
    <t>Graveler</t>
  </si>
  <si>
    <t>https://cdn.bulbagarden.net/upload/thumb/7/75/075Graveler.png/150px-075Graveler.png</t>
  </si>
  <si>
    <t>76A</t>
  </si>
  <si>
    <t>Alola Golem</t>
  </si>
  <si>
    <t>https://cdn.bulbagarden.net/upload/thumb/0/07/076Golem-Alola.png/150px-076Golem-Alola.png</t>
  </si>
  <si>
    <t>Golem</t>
  </si>
  <si>
    <t>https://cdn.bulbagarden.net/upload/thumb/f/f2/076Golem.png/150px-076Golem.png</t>
  </si>
  <si>
    <t>Ponyta</t>
  </si>
  <si>
    <t>https://cdn.bulbagarden.net/upload/3/3b/077Ponyta.png</t>
  </si>
  <si>
    <t>Rapidash</t>
  </si>
  <si>
    <t>https://cdn.bulbagarden.net/upload/thumb/3/3f/078Rapidash.png/250px-078Rapidash.png</t>
  </si>
  <si>
    <t>Slowpoke</t>
  </si>
  <si>
    <t>https://cdn.bulbagarden.net/upload/7/70/079Slowpoke.png</t>
  </si>
  <si>
    <t>80M</t>
  </si>
  <si>
    <t>Mega Slowbro</t>
  </si>
  <si>
    <t>https://cdn.bulbagarden.net/upload/thumb/6/69/080Slowbro-Mega.png/150px-080Slowbro-Mega.png</t>
  </si>
  <si>
    <t>Slowbro</t>
  </si>
  <si>
    <t>https://cdn.bulbagarden.net/upload/thumb/8/80/080Slowbro.png/150px-080Slowbro.png</t>
  </si>
  <si>
    <t>Magnemite</t>
  </si>
  <si>
    <t>https://cdn.bulbagarden.net/upload/6/6c/081Magnemite.png</t>
  </si>
  <si>
    <t>Magneton</t>
  </si>
  <si>
    <t>https://cdn.bulbagarden.net/upload/thumb/7/72/082Magneton.png/250px-082Magneton.png</t>
  </si>
  <si>
    <t>Farfetch'd</t>
  </si>
  <si>
    <t>https://cdn.bulbagarden.net/upload/thumb/f/f8/083Farfetch%27d.png/250px-083Farfetch%27d.png</t>
  </si>
  <si>
    <t>Doduo</t>
  </si>
  <si>
    <t>https://cdn.bulbagarden.net/upload/5/54/084Doduo.png</t>
  </si>
  <si>
    <t>Dodrio</t>
  </si>
  <si>
    <t>https://cdn.bulbagarden.net/upload/thumb/9/93/085Dodrio.png/250px-085Dodrio.png</t>
  </si>
  <si>
    <t>Seel</t>
  </si>
  <si>
    <t>https://cdn.bulbagarden.net/upload/1/1f/086Seel.png</t>
  </si>
  <si>
    <t>Dewgong</t>
  </si>
  <si>
    <t>https://cdn.bulbagarden.net/upload/thumb/c/c7/087Dewgong.png/250px-087Dewgong.png</t>
  </si>
  <si>
    <t>88A</t>
  </si>
  <si>
    <t>Alola Grimer</t>
  </si>
  <si>
    <t>https://cdn.bulbagarden.net/upload/thumb/e/e0/088Grimer-Alola.png/150px-088Grimer-Alola.png</t>
  </si>
  <si>
    <t>Grimer</t>
  </si>
  <si>
    <t>https://cdn.bulbagarden.net/upload/thumb/a/a0/088Grimer.png/150px-088Grimer.png</t>
  </si>
  <si>
    <t>89A</t>
  </si>
  <si>
    <t>Alola Muk</t>
  </si>
  <si>
    <t>https://cdn.bulbagarden.net/upload/thumb/1/15/089Muk-Alola.png/150px-089Muk-Alola.png</t>
  </si>
  <si>
    <t>Muk</t>
  </si>
  <si>
    <t>https://cdn.bulbagarden.net/upload/thumb/7/7c/089Muk.png/150px-089Muk.png</t>
  </si>
  <si>
    <t>Shellder</t>
  </si>
  <si>
    <t>https://cdn.bulbagarden.net/upload/4/40/090Shellder.png</t>
  </si>
  <si>
    <t>Cloyster</t>
  </si>
  <si>
    <t>https://cdn.bulbagarden.net/upload/thumb/1/1d/091Cloyster.png/250px-091Cloyster.png</t>
  </si>
  <si>
    <t>Gastly</t>
  </si>
  <si>
    <t>https://cdn.bulbagarden.net/upload/c/ca/092Gastly.png</t>
  </si>
  <si>
    <t>Haunter</t>
  </si>
  <si>
    <t>https://cdn.bulbagarden.net/upload/thumb/6/62/093Haunter.png/250px-093Haunter.png</t>
  </si>
  <si>
    <t>Gengar</t>
  </si>
  <si>
    <t>https://cdn.bulbagarden.net/upload/thumb/c/c6/094Gengar.png/150px-094Gengar.png</t>
  </si>
  <si>
    <t>Uber</t>
  </si>
  <si>
    <t>94M</t>
  </si>
  <si>
    <t>Mega Gengar</t>
  </si>
  <si>
    <t>https://cdn.bulbagarden.net/upload/thumb/8/80/094Gengar-Mega.png/150px-094Gengar-Mega.png</t>
  </si>
  <si>
    <t>Onix</t>
  </si>
  <si>
    <t>https://cdn.bulbagarden.net/upload/9/9a/095Onix.png</t>
  </si>
  <si>
    <t>Drowzee</t>
  </si>
  <si>
    <t>https://cdn.bulbagarden.net/upload/3/3e/096Drowzee.png</t>
  </si>
  <si>
    <t>Hypno</t>
  </si>
  <si>
    <t>https://cdn.bulbagarden.net/upload/thumb/0/0a/097Hypno.png/250px-097Hypno.png</t>
  </si>
  <si>
    <t>Krabby</t>
  </si>
  <si>
    <t>https://cdn.bulbagarden.net/upload/a/a7/098Krabby.png</t>
  </si>
  <si>
    <t>Kingler</t>
  </si>
  <si>
    <t>https://cdn.bulbagarden.net/upload/thumb/7/71/099Kingler.png/250px-099Kingler.png</t>
  </si>
  <si>
    <t>Voltorb</t>
  </si>
  <si>
    <t>https://cdn.bulbagarden.net/upload/d/da/100Voltorb.png</t>
  </si>
  <si>
    <t>Electrode</t>
  </si>
  <si>
    <t>https://cdn.bulbagarden.net/upload/thumb/8/84/101Electrode.png/250px-101Electrode.png</t>
  </si>
  <si>
    <t>Exeggcute</t>
  </si>
  <si>
    <t>https://cdn.bulbagarden.net/upload/a/af/102Exeggcute.png</t>
  </si>
  <si>
    <t>103A</t>
  </si>
  <si>
    <t>Alola Exeggutor</t>
  </si>
  <si>
    <t>https://cdn.bulbagarden.net/upload/thumb/7/74/103Exeggutor-Alola.png/150px-103Exeggutor-Alola.png</t>
  </si>
  <si>
    <t>Exeggutor</t>
  </si>
  <si>
    <t>https://cdn.bulbagarden.net/upload/thumb/2/24/103Exeggutor.png/150px-103Exeggutor.png</t>
  </si>
  <si>
    <t>Cubone</t>
  </si>
  <si>
    <t>https://cdn.bulbagarden.net/upload/thumb/2/2a/104Cubone.png/250px-104Cubone.png</t>
  </si>
  <si>
    <t>105A</t>
  </si>
  <si>
    <t>Alola Marowak</t>
  </si>
  <si>
    <t>https://cdn.bulbagarden.net/upload/thumb/0/06/105Marowak-Alola.png/150px-105Marowak-Alola.png</t>
  </si>
  <si>
    <t>Marowak</t>
  </si>
  <si>
    <t>https://cdn.bulbagarden.net/upload/thumb/9/98/105Marowak.png/150px-105Marowak.png</t>
  </si>
  <si>
    <t>Hitmonlee</t>
  </si>
  <si>
    <t>https://cdn.bulbagarden.net/upload/thumb/3/32/106Hitmonlee.png/250px-106Hitmonlee.png</t>
  </si>
  <si>
    <t>Hitmonchan</t>
  </si>
  <si>
    <t>https://cdn.bulbagarden.net/upload/thumb/a/a3/107Hitmonchan.png/250px-107Hitmonchan.png</t>
  </si>
  <si>
    <t>Lickitung</t>
  </si>
  <si>
    <t>https://cdn.bulbagarden.net/upload/0/00/108Lickitung.png</t>
  </si>
  <si>
    <t>Koffing</t>
  </si>
  <si>
    <t>https://cdn.bulbagarden.net/upload/1/17/109Koffing.png</t>
  </si>
  <si>
    <t>Weezing</t>
  </si>
  <si>
    <t>https://cdn.bulbagarden.net/upload/thumb/4/42/110Weezing.png/250px-110Weezing.png</t>
  </si>
  <si>
    <t>Rhyhorn</t>
  </si>
  <si>
    <t>https://cdn.bulbagarden.net/upload/9/9b/111Rhyhorn.png</t>
  </si>
  <si>
    <t>Rhydon</t>
  </si>
  <si>
    <t>https://cdn.bulbagarden.net/upload/thumb/4/47/112Rhydon.png/250px-112Rhydon.png</t>
  </si>
  <si>
    <t>Chansey</t>
  </si>
  <si>
    <t>https://cdn.bulbagarden.net/upload/thumb/c/cd/113Chansey.png/250px-113Chansey.png</t>
  </si>
  <si>
    <t>Tangela</t>
  </si>
  <si>
    <t>https://cdn.bulbagarden.net/upload/thumb/3/3e/114Tangela.png/250px-114Tangela.png</t>
  </si>
  <si>
    <t>Kangaskhan</t>
  </si>
  <si>
    <t>https://cdn.bulbagarden.net/upload/thumb/4/4e/115Kangaskhan.png/150px-115Kangaskhan.png</t>
  </si>
  <si>
    <t>115M</t>
  </si>
  <si>
    <t>Mega Kangaskhan</t>
  </si>
  <si>
    <t>https://cdn.bulbagarden.net/upload/thumb/e/e3/115Kangaskhan-Mega.png/150px-115Kangaskhan-Mega.png</t>
  </si>
  <si>
    <t>Horsea</t>
  </si>
  <si>
    <t>https://cdn.bulbagarden.net/upload/5/5a/116Horsea.png</t>
  </si>
  <si>
    <t>Seadra</t>
  </si>
  <si>
    <t>https://cdn.bulbagarden.net/upload/2/26/117Seadra.png</t>
  </si>
  <si>
    <t>Goldeen</t>
  </si>
  <si>
    <t>https://cdn.bulbagarden.net/upload/7/7b/118Goldeen.png</t>
  </si>
  <si>
    <t>Seaking</t>
  </si>
  <si>
    <t>https://cdn.bulbagarden.net/upload/thumb/6/6a/119Seaking.png/250px-119Seaking.png</t>
  </si>
  <si>
    <t>Staryu</t>
  </si>
  <si>
    <t>https://cdn.bulbagarden.net/upload/4/4f/120Staryu.png</t>
  </si>
  <si>
    <t>Starmie</t>
  </si>
  <si>
    <t>https://cdn.bulbagarden.net/upload/thumb/c/cd/121Starmie.png/250px-121Starmie.png</t>
  </si>
  <si>
    <t>Mr. Mime</t>
  </si>
  <si>
    <t>https://cdn.bulbagarden.net/upload/thumb/e/ec/122Mr._Mime.png/250px-122Mr._Mime.png</t>
  </si>
  <si>
    <t>Scyther</t>
  </si>
  <si>
    <t>https://cdn.bulbagarden.net/upload/thumb/b/ba/123Scyther.png/250px-123Scyther.png</t>
  </si>
  <si>
    <t>Jynx</t>
  </si>
  <si>
    <t>https://cdn.bulbagarden.net/upload/thumb/7/7c/124Jynx.png/250px-124Jynx.png</t>
  </si>
  <si>
    <t>Electabuzz</t>
  </si>
  <si>
    <t>https://cdn.bulbagarden.net/upload/d/de/125Electabuzz.png</t>
  </si>
  <si>
    <t>Magmar</t>
  </si>
  <si>
    <t>https://cdn.bulbagarden.net/upload/8/8c/126Magmar.png</t>
  </si>
  <si>
    <t>127M</t>
  </si>
  <si>
    <t>Mega Pinsir</t>
  </si>
  <si>
    <t>https://cdn.bulbagarden.net/upload/thumb/7/74/127Pinsir-Mega.png/150px-127Pinsir-Mega.png</t>
  </si>
  <si>
    <t>Pinsir</t>
  </si>
  <si>
    <t>https://cdn.bulbagarden.net/upload/thumb/7/71/127Pinsir.png/150px-127Pinsir.png</t>
  </si>
  <si>
    <t>Tauros</t>
  </si>
  <si>
    <t>https://cdn.bulbagarden.net/upload/thumb/b/b8/128Tauros.png/250px-128Tauros.png</t>
  </si>
  <si>
    <t>Magikarp</t>
  </si>
  <si>
    <t>https://cdn.bulbagarden.net/upload/0/02/129Magikarp.png</t>
  </si>
  <si>
    <t>Gyarados</t>
  </si>
  <si>
    <t>https://cdn.bulbagarden.net/upload/thumb/4/41/130Gyarados.png/150px-130Gyarados.png</t>
  </si>
  <si>
    <t>130M</t>
  </si>
  <si>
    <t>Mega Gyarados</t>
  </si>
  <si>
    <t>https://cdn.bulbagarden.net/upload/thumb/3/30/130Gyarados-Mega.png/150px-130Gyarados-Mega.png</t>
  </si>
  <si>
    <t>Lapras</t>
  </si>
  <si>
    <t>https://cdn.bulbagarden.net/upload/thumb/a/ab/131Lapras.png/250px-131Lapras.png</t>
  </si>
  <si>
    <t>Ditto</t>
  </si>
  <si>
    <t>https://cdn.bulbagarden.net/upload/thumb/3/36/132Ditto.png/250px-132Ditto.png</t>
  </si>
  <si>
    <t>Eevee</t>
  </si>
  <si>
    <t>https://cdn.bulbagarden.net/upload/e/e2/133Eevee.png</t>
  </si>
  <si>
    <t>Vaporeon</t>
  </si>
  <si>
    <t>https://cdn.bulbagarden.net/upload/thumb/f/fd/134Vaporeon.png/250px-134Vaporeon.png</t>
  </si>
  <si>
    <t>Jolteon</t>
  </si>
  <si>
    <t>https://cdn.bulbagarden.net/upload/thumb/b/bb/135Jolteon.png/250px-135Jolteon.png</t>
  </si>
  <si>
    <t>Flareon</t>
  </si>
  <si>
    <t>https://cdn.bulbagarden.net/upload/thumb/d/dd/136Flareon.png/250px-136Flareon.png</t>
  </si>
  <si>
    <t>Porygon</t>
  </si>
  <si>
    <t>https://cdn.bulbagarden.net/upload/thumb/6/6b/137Porygon.png/250px-137Porygon.png</t>
  </si>
  <si>
    <t>Omanyte</t>
  </si>
  <si>
    <t>https://cdn.bulbagarden.net/upload/7/79/138Omanyte.png</t>
  </si>
  <si>
    <t>Omastar</t>
  </si>
  <si>
    <t>https://cdn.bulbagarden.net/upload/thumb/4/43/139Omastar.png/250px-139Omastar.png</t>
  </si>
  <si>
    <t>Kabuto</t>
  </si>
  <si>
    <t>https://cdn.bulbagarden.net/upload/f/f9/140Kabuto.png</t>
  </si>
  <si>
    <t>Kabutops</t>
  </si>
  <si>
    <t>https://cdn.bulbagarden.net/upload/thumb/2/29/141Kabutops.png/250px-141Kabutops.png</t>
  </si>
  <si>
    <t>Aerodactyl</t>
  </si>
  <si>
    <t>https://cdn.bulbagarden.net/upload/thumb/e/e8/142Aerodactyl.png/150px-142Aerodactyl.png</t>
  </si>
  <si>
    <t>142M</t>
  </si>
  <si>
    <t>Mega Aerodactyl</t>
  </si>
  <si>
    <t>https://cdn.bulbagarden.net/upload/thumb/a/a5/142Aerodactyl-Mega.png/150px-142Aerodactyl-Mega.png</t>
  </si>
  <si>
    <t>Snorlax</t>
  </si>
  <si>
    <t>https://cdn.bulbagarden.net/upload/thumb/f/fb/143Snorlax.png/250px-143Snorlax.png</t>
  </si>
  <si>
    <t>Articuno</t>
  </si>
  <si>
    <t>https://cdn.bulbagarden.net/upload/thumb/4/4e/144Articuno.png/250px-144Articuno.png</t>
  </si>
  <si>
    <t>Mudar para Tier 2</t>
  </si>
  <si>
    <t>Mudar 2</t>
  </si>
  <si>
    <t>Zapdos</t>
  </si>
  <si>
    <t>https://cdn.bulbagarden.net/upload/thumb/e/e3/145Zapdos.png/250px-145Zapdos.png</t>
  </si>
  <si>
    <t>Moltres</t>
  </si>
  <si>
    <t>https://cdn.bulbagarden.net/upload/thumb/1/1b/146Moltres.png/250px-146Moltres.png</t>
  </si>
  <si>
    <t>Dratini</t>
  </si>
  <si>
    <t>https://cdn.bulbagarden.net/upload/c/cc/147Dratini.png</t>
  </si>
  <si>
    <t>Dragonair</t>
  </si>
  <si>
    <t>https://cdn.bulbagarden.net/upload/9/93/148Dragonair.png</t>
  </si>
  <si>
    <t>Dragonite</t>
  </si>
  <si>
    <t>https://cdn.bulbagarden.net/upload/thumb/8/8b/149Dragonite.png/250px-149Dragonite.png</t>
  </si>
  <si>
    <t>150MX</t>
  </si>
  <si>
    <t>Mega Mewtwo X</t>
  </si>
  <si>
    <t>https://cdn.bulbagarden.net/upload/thumb/7/7f/150Mewtwo-Mega_X.png/150px-150Mewtwo-Mega_X.png</t>
  </si>
  <si>
    <t>150MY</t>
  </si>
  <si>
    <t>Mega Mewtwo Y</t>
  </si>
  <si>
    <t>https://cdn.bulbagarden.net/upload/thumb/5/5f/150Mewtwo-Mega_Y.png/150px-150Mewtwo-Mega_Y.png</t>
  </si>
  <si>
    <t>Mewtwo</t>
  </si>
  <si>
    <t>https://cdn.bulbagarden.net/upload/thumb/7/78/150Mewtwo.png/150px-150Mewtwo.png</t>
  </si>
  <si>
    <t>Mew</t>
  </si>
  <si>
    <t>https://cdn.bulbagarden.net/upload/thumb/b/b1/151Mew.png/250px-151Mew.png</t>
  </si>
  <si>
    <t>Chikorita</t>
  </si>
  <si>
    <t>https://cdn.bulbagarden.net/upload/b/bf/152Chikorita.png</t>
  </si>
  <si>
    <t>Bayleef</t>
  </si>
  <si>
    <t>https://cdn.bulbagarden.net/upload/c/ca/153Bayleef.png</t>
  </si>
  <si>
    <t>Meganium</t>
  </si>
  <si>
    <t>https://cdn.bulbagarden.net/upload/thumb/d/d1/154Meganium.png/250px-154Meganium.png</t>
  </si>
  <si>
    <t>Cyndaquil</t>
  </si>
  <si>
    <t>https://cdn.bulbagarden.net/upload/9/9b/155Cyndaquil.png</t>
  </si>
  <si>
    <t>Quilava</t>
  </si>
  <si>
    <t>https://cdn.bulbagarden.net/upload/b/b6/156Quilava.png</t>
  </si>
  <si>
    <t>Typhlosion</t>
  </si>
  <si>
    <t>https://cdn.bulbagarden.net/upload/thumb/4/47/157Typhlosion.png/250px-157Typhlosion.png</t>
  </si>
  <si>
    <t>Totodile</t>
  </si>
  <si>
    <t>https://cdn.bulbagarden.net/upload/d/df/158Totodile.png</t>
  </si>
  <si>
    <t>Croconaw</t>
  </si>
  <si>
    <t>https://cdn.bulbagarden.net/upload/a/a5/159Croconaw.png</t>
  </si>
  <si>
    <t>Feraligatr</t>
  </si>
  <si>
    <t>https://cdn.bulbagarden.net/upload/thumb/d/d5/160Feraligatr.png/250px-160Feraligatr.png</t>
  </si>
  <si>
    <t>Sentret</t>
  </si>
  <si>
    <t>https://cdn.bulbagarden.net/upload/c/c5/161Sentret.png</t>
  </si>
  <si>
    <t>Furret</t>
  </si>
  <si>
    <t>https://cdn.bulbagarden.net/upload/thumb/4/4b/162Furret.png/250px-162Furret.png</t>
  </si>
  <si>
    <t>Hoothoot</t>
  </si>
  <si>
    <t>https://cdn.bulbagarden.net/upload/5/53/163Hoothoot.png</t>
  </si>
  <si>
    <t>Noctowl</t>
  </si>
  <si>
    <t>https://cdn.bulbagarden.net/upload/thumb/f/fa/164Noctowl.png/250px-164Noctowl.png</t>
  </si>
  <si>
    <t>Ledyba</t>
  </si>
  <si>
    <t>https://cdn.bulbagarden.net/upload/b/bb/165Ledyba.png</t>
  </si>
  <si>
    <t>Ledian</t>
  </si>
  <si>
    <t>https://cdn.bulbagarden.net/upload/thumb/5/5b/166Ledian.png/250px-166Ledian.png</t>
  </si>
  <si>
    <t>Spinarak</t>
  </si>
  <si>
    <t>https://cdn.bulbagarden.net/upload/7/75/167Spinarak.png</t>
  </si>
  <si>
    <t>Ariados</t>
  </si>
  <si>
    <t>https://cdn.bulbagarden.net/upload/thumb/7/76/168Ariados.png/250px-168Ariados.png</t>
  </si>
  <si>
    <t>Crobat</t>
  </si>
  <si>
    <t>https://cdn.bulbagarden.net/upload/thumb/1/17/169Crobat.png/250px-169Crobat.png</t>
  </si>
  <si>
    <t>Chinchou</t>
  </si>
  <si>
    <t>https://cdn.bulbagarden.net/upload/d/d9/170Chinchou.png</t>
  </si>
  <si>
    <t>Lanturn</t>
  </si>
  <si>
    <t>https://cdn.bulbagarden.net/upload/thumb/9/9b/171Lanturn.png/250px-171Lanturn.png</t>
  </si>
  <si>
    <t>Pichu</t>
  </si>
  <si>
    <t>https://cdn.bulbagarden.net/upload/b/b9/172Pichu.png</t>
  </si>
  <si>
    <t>Cleffa</t>
  </si>
  <si>
    <t>https://cdn.bulbagarden.net/upload/e/e4/173Cleffa.png</t>
  </si>
  <si>
    <t>Igglybuff</t>
  </si>
  <si>
    <t>https://cdn.bulbagarden.net/upload/4/4d/174Igglybuff.png</t>
  </si>
  <si>
    <t>Togepi</t>
  </si>
  <si>
    <t>https://cdn.bulbagarden.net/upload/6/6b/175Togepi.png</t>
  </si>
  <si>
    <t>Togetic</t>
  </si>
  <si>
    <t>https://cdn.bulbagarden.net/upload/thumb/1/11/176Togetic.png/250px-176Togetic.png</t>
  </si>
  <si>
    <t>Natu</t>
  </si>
  <si>
    <t>https://cdn.bulbagarden.net/upload/5/5b/177Natu.png</t>
  </si>
  <si>
    <t>Xatu</t>
  </si>
  <si>
    <t>https://cdn.bulbagarden.net/upload/thumb/f/f4/178Xatu.png/250px-178Xatu.png</t>
  </si>
  <si>
    <t>Mareep</t>
  </si>
  <si>
    <t>https://cdn.bulbagarden.net/upload/6/6b/179Mareep.png</t>
  </si>
  <si>
    <t>Flaaffy</t>
  </si>
  <si>
    <t>https://cdn.bulbagarden.net/upload/6/6f/180Flaaffy.png</t>
  </si>
  <si>
    <t>Ampharos</t>
  </si>
  <si>
    <t>https://cdn.bulbagarden.net/upload/thumb/4/47/181Ampharos.png/150px-181Ampharos.png</t>
  </si>
  <si>
    <t>181M</t>
  </si>
  <si>
    <t>Mega Ampharos</t>
  </si>
  <si>
    <t>https://cdn.bulbagarden.net/upload/thumb/a/a2/181Ampharos-Mega.png/150px-181Ampharos-Mega.png</t>
  </si>
  <si>
    <t>Stats de lendário (610), com ótimo ataque e defesa. Subir pra Tier 1</t>
  </si>
  <si>
    <t>Mudar 1</t>
  </si>
  <si>
    <t>Bellossom</t>
  </si>
  <si>
    <t>https://cdn.bulbagarden.net/upload/thumb/c/cd/182Bellossom.png/250px-182Bellossom.png</t>
  </si>
  <si>
    <t>Marill</t>
  </si>
  <si>
    <t>https://cdn.bulbagarden.net/upload/4/42/183Marill.png</t>
  </si>
  <si>
    <t>Azumarill</t>
  </si>
  <si>
    <t>https://cdn.bulbagarden.net/upload/thumb/a/a5/184Azumarill.png/250px-184Azumarill.png</t>
  </si>
  <si>
    <t>Sudowoodo</t>
  </si>
  <si>
    <t>https://cdn.bulbagarden.net/upload/thumb/1/1e/185Sudowoodo.png/250px-185Sudowoodo.png</t>
  </si>
  <si>
    <t>Politoed</t>
  </si>
  <si>
    <t>https://cdn.bulbagarden.net/upload/thumb/a/a4/186Politoed.png/250px-186Politoed.png</t>
  </si>
  <si>
    <t>Hoppip</t>
  </si>
  <si>
    <t>https://cdn.bulbagarden.net/upload/f/f8/187Hoppip.png</t>
  </si>
  <si>
    <t>Skiploom</t>
  </si>
  <si>
    <t>https://cdn.bulbagarden.net/upload/4/4f/188Skiploom.png</t>
  </si>
  <si>
    <t>Jumpluff</t>
  </si>
  <si>
    <t>https://cdn.bulbagarden.net/upload/thumb/5/5e/189Jumpluff.png/250px-189Jumpluff.png</t>
  </si>
  <si>
    <t>Aipom</t>
  </si>
  <si>
    <t>https://cdn.bulbagarden.net/upload/4/42/190Aipom.png</t>
  </si>
  <si>
    <t>Sunkern</t>
  </si>
  <si>
    <t>https://cdn.bulbagarden.net/upload/9/95/191Sunkern.png</t>
  </si>
  <si>
    <t>Sunflora</t>
  </si>
  <si>
    <t>https://cdn.bulbagarden.net/upload/thumb/9/98/192Sunflora.png/250px-192Sunflora.png</t>
  </si>
  <si>
    <t>Yanma</t>
  </si>
  <si>
    <t>https://cdn.bulbagarden.net/upload/d/dd/193Yanma.png</t>
  </si>
  <si>
    <t>Wooper</t>
  </si>
  <si>
    <t>https://cdn.bulbagarden.net/upload/7/78/194Wooper.png</t>
  </si>
  <si>
    <t>Quagsire</t>
  </si>
  <si>
    <t>https://cdn.bulbagarden.net/upload/thumb/a/a4/195Quagsire.png/250px-195Quagsire.png</t>
  </si>
  <si>
    <t>Espeon</t>
  </si>
  <si>
    <t>https://cdn.bulbagarden.net/upload/thumb/a/a7/196Espeon.png/250px-196Espeon.png</t>
  </si>
  <si>
    <t>Umbreon</t>
  </si>
  <si>
    <t>https://cdn.bulbagarden.net/upload/thumb/3/3d/197Umbreon.png/250px-197Umbreon.png</t>
  </si>
  <si>
    <t>Murkrow</t>
  </si>
  <si>
    <t>https://cdn.bulbagarden.net/upload/thumb/3/33/198Murkrow.png/250px-198Murkrow.png</t>
  </si>
  <si>
    <t xml:space="preserve"> 405 stats Prankster. Manter Tier 3</t>
  </si>
  <si>
    <t>Slowking</t>
  </si>
  <si>
    <t>https://cdn.bulbagarden.net/upload/thumb/e/e1/199Slowking.png/250px-199Slowking.png</t>
  </si>
  <si>
    <t>Misdreavus</t>
  </si>
  <si>
    <t>https://cdn.bulbagarden.net/upload/thumb/b/be/200Misdreavus.png/250px-200Misdreavus.png</t>
  </si>
  <si>
    <t>Unown</t>
  </si>
  <si>
    <t>https://cdn.bulbagarden.net/upload/thumb/7/77/201Unown.png/250px-201Unown.png</t>
  </si>
  <si>
    <t>Wobbuffet</t>
  </si>
  <si>
    <t>https://cdn.bulbagarden.net/upload/thumb/1/17/202Wobbuffet.png/250px-202Wobbuffet.png</t>
  </si>
  <si>
    <t>Girafarig</t>
  </si>
  <si>
    <t>https://cdn.bulbagarden.net/upload/thumb/1/11/203Girafarig.png/250px-203Girafarig.png</t>
  </si>
  <si>
    <t>Pineco</t>
  </si>
  <si>
    <t>https://cdn.bulbagarden.net/upload/0/0b/204Pineco.png</t>
  </si>
  <si>
    <t>Forretress</t>
  </si>
  <si>
    <t>https://cdn.bulbagarden.net/upload/thumb/6/68/205Forretress.png/250px-205Forretress.png</t>
  </si>
  <si>
    <t>Dunsparce</t>
  </si>
  <si>
    <t>https://cdn.bulbagarden.net/upload/thumb/2/20/206Dunsparce.png/250px-206Dunsparce.png</t>
  </si>
  <si>
    <t>Gligar</t>
  </si>
  <si>
    <t>https://cdn.bulbagarden.net/upload/thumb/0/04/207Gligar.png/250px-207Gligar.png</t>
  </si>
  <si>
    <t>Mudar pra tier 2???</t>
  </si>
  <si>
    <t>208M</t>
  </si>
  <si>
    <t>Mega Steelix</t>
  </si>
  <si>
    <t>https://cdn.bulbagarden.net/upload/thumb/1/1b/208Steelix-Mega.png/150px-208Steelix-Mega.png</t>
  </si>
  <si>
    <t>Steelix</t>
  </si>
  <si>
    <t>https://cdn.bulbagarden.net/upload/thumb/b/ba/208Steelix.png/150px-208Steelix.png</t>
  </si>
  <si>
    <t>Snubbull</t>
  </si>
  <si>
    <t>https://cdn.bulbagarden.net/upload/7/7f/209Snubbull.png</t>
  </si>
  <si>
    <t>Granbull</t>
  </si>
  <si>
    <t>https://cdn.bulbagarden.net/upload/thumb/b/b1/210Granbull.png/250px-210Granbull.png</t>
  </si>
  <si>
    <t>Qwilfish</t>
  </si>
  <si>
    <t>https://cdn.bulbagarden.net/upload/thumb/2/21/211Qwilfish.png/250px-211Qwilfish.png</t>
  </si>
  <si>
    <t>212M</t>
  </si>
  <si>
    <t>Mega Scizor</t>
  </si>
  <si>
    <t>https://cdn.bulbagarden.net/upload/thumb/8/80/212Scizor-Mega.png/150px-212Scizor-Mega.png</t>
  </si>
  <si>
    <t>Scizor</t>
  </si>
  <si>
    <t>https://cdn.bulbagarden.net/upload/thumb/5/55/212Scizor.png/150px-212Scizor.png</t>
  </si>
  <si>
    <t>Shuckle</t>
  </si>
  <si>
    <t>https://cdn.bulbagarden.net/upload/thumb/c/c7/213Shuckle.png/250px-213Shuckle.png</t>
  </si>
  <si>
    <t>Heracross</t>
  </si>
  <si>
    <t>https://cdn.bulbagarden.net/upload/thumb/4/47/214Heracross.png/150px-214Heracross.png</t>
  </si>
  <si>
    <t>214M</t>
  </si>
  <si>
    <t>Mega Heracross</t>
  </si>
  <si>
    <t>https://cdn.bulbagarden.net/upload/thumb/d/da/214Heracross-Mega.png/150px-214Heracross-Mega.png</t>
  </si>
  <si>
    <t>Sneasel</t>
  </si>
  <si>
    <t>https://cdn.bulbagarden.net/upload/thumb/7/71/215Sneasel.png/250px-215Sneasel.png</t>
  </si>
  <si>
    <t>Teddiursa</t>
  </si>
  <si>
    <t>https://cdn.bulbagarden.net/upload/e/e9/216Teddiursa.png</t>
  </si>
  <si>
    <t>Ursaring</t>
  </si>
  <si>
    <t>https://cdn.bulbagarden.net/upload/thumb/e/e9/217Ursaring.png/250px-217Ursaring.png</t>
  </si>
  <si>
    <t>Slugma</t>
  </si>
  <si>
    <t>https://cdn.bulbagarden.net/upload/6/68/218Slugma.png</t>
  </si>
  <si>
    <t>Magcargo</t>
  </si>
  <si>
    <t>https://cdn.bulbagarden.net/upload/thumb/6/65/219Magcargo.png/250px-219Magcargo.png</t>
  </si>
  <si>
    <t>Swinub</t>
  </si>
  <si>
    <t>https://cdn.bulbagarden.net/upload/b/b5/220Swinub.png</t>
  </si>
  <si>
    <t>Piloswine</t>
  </si>
  <si>
    <t>https://cdn.bulbagarden.net/upload/thumb/4/49/221Piloswine.png/250px-221Piloswine.png</t>
  </si>
  <si>
    <t>Corsola</t>
  </si>
  <si>
    <t>https://cdn.bulbagarden.net/upload/thumb/f/fc/222Corsola.png/250px-222Corsola.png</t>
  </si>
  <si>
    <t>Remoraid</t>
  </si>
  <si>
    <t>https://cdn.bulbagarden.net/upload/9/95/223Remoraid.png</t>
  </si>
  <si>
    <t>Octillery</t>
  </si>
  <si>
    <t>https://cdn.bulbagarden.net/upload/thumb/c/cb/224Octillery.png/250px-224Octillery.png</t>
  </si>
  <si>
    <t>Delibird</t>
  </si>
  <si>
    <t>https://cdn.bulbagarden.net/upload/thumb/3/3f/225Delibird.png/250px-225Delibird.png</t>
  </si>
  <si>
    <t>Mantine</t>
  </si>
  <si>
    <t>https://cdn.bulbagarden.net/upload/thumb/c/c5/226Mantine.png/250px-226Mantine.png</t>
  </si>
  <si>
    <t>Skarmory</t>
  </si>
  <si>
    <t>https://cdn.bulbagarden.net/upload/thumb/3/35/227Skarmory.png/250px-227Skarmory.png</t>
  </si>
  <si>
    <t>Houndour</t>
  </si>
  <si>
    <t>https://cdn.bulbagarden.net/upload/5/53/228Houndour.png</t>
  </si>
  <si>
    <t>Houndoom</t>
  </si>
  <si>
    <t>https://cdn.bulbagarden.net/upload/thumb/5/51/229Houndoom.png/150px-229Houndoom.png</t>
  </si>
  <si>
    <t>229M</t>
  </si>
  <si>
    <t>Mega Houndoom</t>
  </si>
  <si>
    <t>https://cdn.bulbagarden.net/upload/thumb/3/39/229Houndoom-Mega.png/150px-229Houndoom-Mega.png</t>
  </si>
  <si>
    <t>Kingdra</t>
  </si>
  <si>
    <t>https://cdn.bulbagarden.net/upload/thumb/3/3c/230Kingdra.png/250px-230Kingdra.png</t>
  </si>
  <si>
    <t>Phanpy</t>
  </si>
  <si>
    <t>https://cdn.bulbagarden.net/upload/d/d3/231Phanpy.png</t>
  </si>
  <si>
    <t>Donphan</t>
  </si>
  <si>
    <t>https://cdn.bulbagarden.net/upload/thumb/5/53/232Donphan.png/250px-232Donphan.png</t>
  </si>
  <si>
    <t>Porygon2</t>
  </si>
  <si>
    <t>https://cdn.bulbagarden.net/upload/thumb/9/99/233Porygon2.png/250px-233Porygon2.png</t>
  </si>
  <si>
    <t>Stantler</t>
  </si>
  <si>
    <t>https://cdn.bulbagarden.net/upload/thumb/5/50/234Stantler.png/250px-234Stantler.png</t>
  </si>
  <si>
    <t>Smeargle</t>
  </si>
  <si>
    <t>https://cdn.bulbagarden.net/upload/thumb/9/92/235Smeargle.png/250px-235Smeargle.png</t>
  </si>
  <si>
    <t>Tyrogue</t>
  </si>
  <si>
    <t>https://cdn.bulbagarden.net/upload/c/c7/236Tyrogue.png</t>
  </si>
  <si>
    <t>Hitmontop</t>
  </si>
  <si>
    <t>https://cdn.bulbagarden.net/upload/thumb/9/94/237Hitmontop.png/250px-237Hitmontop.png</t>
  </si>
  <si>
    <t>Smoochum</t>
  </si>
  <si>
    <t>https://cdn.bulbagarden.net/upload/0/0e/238Smoochum.png</t>
  </si>
  <si>
    <t>Elekid</t>
  </si>
  <si>
    <t>https://cdn.bulbagarden.net/upload/5/5d/239Elekid.png</t>
  </si>
  <si>
    <t>Magby</t>
  </si>
  <si>
    <t>https://cdn.bulbagarden.net/upload/c/cb/240Magby.png</t>
  </si>
  <si>
    <t>Miltank</t>
  </si>
  <si>
    <t>https://cdn.bulbagarden.net/upload/thumb/1/13/241Miltank.png/250px-241Miltank.png</t>
  </si>
  <si>
    <t>Blissey</t>
  </si>
  <si>
    <t>https://cdn.bulbagarden.net/upload/thumb/5/56/242Blissey.png/250px-242Blissey.png</t>
  </si>
  <si>
    <t>Raikou</t>
  </si>
  <si>
    <t>https://cdn.bulbagarden.net/upload/thumb/c/c1/243Raikou.png/250px-243Raikou.png</t>
  </si>
  <si>
    <t>Entei</t>
  </si>
  <si>
    <t>https://cdn.bulbagarden.net/upload/thumb/f/f9/244Entei.png/250px-244Entei.png</t>
  </si>
  <si>
    <t>Suicune</t>
  </si>
  <si>
    <t>https://cdn.bulbagarden.net/upload/thumb/d/da/245Suicune.png/250px-245Suicune.png</t>
  </si>
  <si>
    <t>Larvitar</t>
  </si>
  <si>
    <t>https://cdn.bulbagarden.net/upload/7/70/246Larvitar.png</t>
  </si>
  <si>
    <t>Pupitar</t>
  </si>
  <si>
    <t>https://cdn.bulbagarden.net/upload/a/a1/247Pupitar.png</t>
  </si>
  <si>
    <t>248M</t>
  </si>
  <si>
    <t>Mega Tyranitar</t>
  </si>
  <si>
    <t>https://cdn.bulbagarden.net/upload/thumb/0/0d/248Tyranitar-Mega.png/150px-248Tyranitar-Mega.png</t>
  </si>
  <si>
    <t>Stats de estuprador (700), sendo bem forte e resistente, porém com fraquezas a tipos comuns, como Fairy, Fighting e Ground. Banir (Mudar pra tier Uber)????</t>
  </si>
  <si>
    <t>Manter 1</t>
  </si>
  <si>
    <t>Tyranitar</t>
  </si>
  <si>
    <t>https://cdn.bulbagarden.net/upload/thumb/8/82/248Tyranitar.png/150px-248Tyranitar.png</t>
  </si>
  <si>
    <t>Stats de lendário (600), sendo bem forte e resistente, porém com fraquezas a tipos comuns, como Fairy, Fighting e Ground. Banir (Mudar pra tier Uber)????</t>
  </si>
  <si>
    <t>Lugia</t>
  </si>
  <si>
    <t>https://cdn.bulbagarden.net/upload/thumb/4/44/249Lugia.png/250px-249Lugia.png</t>
  </si>
  <si>
    <t>Ho-Oh</t>
  </si>
  <si>
    <t>https://cdn.bulbagarden.net/upload/thumb/6/67/250Ho-Oh.png/250px-250Ho-Oh.png</t>
  </si>
  <si>
    <t>Celebi</t>
  </si>
  <si>
    <t>https://cdn.bulbagarden.net/upload/thumb/e/e7/251Celebi.png/250px-251Celebi.png</t>
  </si>
  <si>
    <t>Treecko</t>
  </si>
  <si>
    <t>https://cdn.bulbagarden.net/upload/2/2c/252Treecko.png</t>
  </si>
  <si>
    <t>Grovyle</t>
  </si>
  <si>
    <t>https://cdn.bulbagarden.net/upload/e/ea/253Grovyle.png</t>
  </si>
  <si>
    <t>254M</t>
  </si>
  <si>
    <t>Mega Sceptile</t>
  </si>
  <si>
    <t>https://cdn.bulbagarden.net/upload/thumb/6/67/254Sceptile-Mega.png/150px-254Sceptile-Mega.png</t>
  </si>
  <si>
    <t>Sceptile</t>
  </si>
  <si>
    <t>https://cdn.bulbagarden.net/upload/thumb/3/3e/254Sceptile.png/150px-254Sceptile.png</t>
  </si>
  <si>
    <t>Torchic</t>
  </si>
  <si>
    <t>https://cdn.bulbagarden.net/upload/9/91/255Torchic.png</t>
  </si>
  <si>
    <t>Combusken</t>
  </si>
  <si>
    <t>https://cdn.bulbagarden.net/upload/thumb/2/29/256Combusken.png/250px-256Combusken.png</t>
  </si>
  <si>
    <t>Blaziken</t>
  </si>
  <si>
    <t>https://cdn.bulbagarden.net/upload/thumb/9/90/257Blaziken.png/150px-257Blaziken.png</t>
  </si>
  <si>
    <t>257M</t>
  </si>
  <si>
    <t>Mega Blaziken</t>
  </si>
  <si>
    <t>https://cdn.bulbagarden.net/upload/thumb/f/fa/257Blaziken-Mega.png/150px-257Blaziken-Mega.png</t>
  </si>
  <si>
    <t>Mudkip</t>
  </si>
  <si>
    <t>https://cdn.bulbagarden.net/upload/6/60/258Mudkip.png</t>
  </si>
  <si>
    <t>Marshtomp</t>
  </si>
  <si>
    <t>https://cdn.bulbagarden.net/upload/2/27/259Marshtomp.png</t>
  </si>
  <si>
    <t>260M</t>
  </si>
  <si>
    <t>Mega Swampert</t>
  </si>
  <si>
    <t>https://cdn.bulbagarden.net/upload/thumb/9/98/260Swampert-Mega.png/150px-260Swampert-Mega.png</t>
  </si>
  <si>
    <t>Swampert</t>
  </si>
  <si>
    <t>https://cdn.bulbagarden.net/upload/thumb/b/b6/260Swampert.png/150px-260Swampert.png</t>
  </si>
  <si>
    <t>Poochyena</t>
  </si>
  <si>
    <t>https://cdn.bulbagarden.net/upload/f/fc/261Poochyena.png</t>
  </si>
  <si>
    <t>Mightyena</t>
  </si>
  <si>
    <t>https://cdn.bulbagarden.net/upload/thumb/f/f1/262Mightyena.png/250px-262Mightyena.png</t>
  </si>
  <si>
    <t>Zigzagoon</t>
  </si>
  <si>
    <t>Linoone</t>
  </si>
  <si>
    <t>https://cdn.bulbagarden.net/upload/thumb/f/f7/264Linoone.png/250px-264Linoone.png</t>
  </si>
  <si>
    <t>Wurmple</t>
  </si>
  <si>
    <t>https://cdn.bulbagarden.net/upload/7/76/265Wurmple.png</t>
  </si>
  <si>
    <t>Silcoon</t>
  </si>
  <si>
    <t>https://cdn.bulbagarden.net/upload/e/ef/266Silcoon.png</t>
  </si>
  <si>
    <t>Beautifly</t>
  </si>
  <si>
    <t>https://cdn.bulbagarden.net/upload/thumb/4/4c/267Beautifly.png/250px-267Beautifly.png</t>
  </si>
  <si>
    <t>Cascoon</t>
  </si>
  <si>
    <t>https://cdn.bulbagarden.net/upload/a/a3/268Cascoon.png</t>
  </si>
  <si>
    <t>Dustox</t>
  </si>
  <si>
    <t>https://cdn.bulbagarden.net/upload/thumb/3/34/269Dustox.png/250px-269Dustox.png</t>
  </si>
  <si>
    <t>Lotad</t>
  </si>
  <si>
    <t>https://cdn.bulbagarden.net/upload/e/ee/270Lotad.png</t>
  </si>
  <si>
    <t>Lombre</t>
  </si>
  <si>
    <t>https://cdn.bulbagarden.net/upload/8/8b/271Lombre.png</t>
  </si>
  <si>
    <t>Ludicolo</t>
  </si>
  <si>
    <t>https://cdn.bulbagarden.net/upload/thumb/f/ff/272Ludicolo.png/250px-272Ludicolo.png</t>
  </si>
  <si>
    <t>Seedot</t>
  </si>
  <si>
    <t>https://cdn.bulbagarden.net/upload/8/84/273Seedot.png</t>
  </si>
  <si>
    <t>Nuzleaf</t>
  </si>
  <si>
    <t>https://cdn.bulbagarden.net/upload/0/07/274Nuzleaf.png</t>
  </si>
  <si>
    <t>Shiftry</t>
  </si>
  <si>
    <t>https://cdn.bulbagarden.net/upload/thumb/f/f7/275Shiftry.png/250px-275Shiftry.png</t>
  </si>
  <si>
    <t>Taillow</t>
  </si>
  <si>
    <t>https://cdn.bulbagarden.net/upload/e/e4/276Taillow.png</t>
  </si>
  <si>
    <t>Swellow</t>
  </si>
  <si>
    <t>https://cdn.bulbagarden.net/upload/thumb/4/45/277Swellow.png/250px-277Swellow.png</t>
  </si>
  <si>
    <t>Wingull</t>
  </si>
  <si>
    <t>https://cdn.bulbagarden.net/upload/3/39/278Wingull.png</t>
  </si>
  <si>
    <t>Pelipper</t>
  </si>
  <si>
    <t>https://cdn.bulbagarden.net/upload/thumb/f/f2/279Pelipper.png/250px-279Pelipper.png</t>
  </si>
  <si>
    <t>Ta no tier 1 pq agora é ele q traz chuva - Colocar Tier 2 ou 3, pq ele só serve pra isto</t>
  </si>
  <si>
    <t>Manter 2</t>
  </si>
  <si>
    <t>Ralts</t>
  </si>
  <si>
    <t>https://cdn.bulbagarden.net/upload/e/e1/280Ralts.png</t>
  </si>
  <si>
    <t>Kirlia</t>
  </si>
  <si>
    <t>https://cdn.bulbagarden.net/upload/0/00/281Kirlia.png</t>
  </si>
  <si>
    <t>Gardevoir</t>
  </si>
  <si>
    <t>https://cdn.bulbagarden.net/upload/thumb/9/99/282Gardevoir.png/150px-282Gardevoir.png</t>
  </si>
  <si>
    <t>282M</t>
  </si>
  <si>
    <t>Mega Gardevoir</t>
  </si>
  <si>
    <t>https://cdn.bulbagarden.net/upload/thumb/2/20/282Gardevoir-Mega.png/150px-282Gardevoir-Mega.png</t>
  </si>
  <si>
    <t>Surskit</t>
  </si>
  <si>
    <t>https://cdn.bulbagarden.net/upload/f/f6/283Surskit.png</t>
  </si>
  <si>
    <t>Masquerain</t>
  </si>
  <si>
    <t>https://cdn.bulbagarden.net/upload/thumb/0/0a/284Masquerain.png/250px-284Masquerain.png</t>
  </si>
  <si>
    <t>Shroomish</t>
  </si>
  <si>
    <t>https://cdn.bulbagarden.net/upload/d/d8/285Shroomish.png</t>
  </si>
  <si>
    <t>Breloom</t>
  </si>
  <si>
    <t>https://cdn.bulbagarden.net/upload/thumb/d/de/286Breloom.png/250px-286Breloom.png</t>
  </si>
  <si>
    <t>Slakoth</t>
  </si>
  <si>
    <t>https://cdn.bulbagarden.net/upload/d/d2/287Slakoth.png</t>
  </si>
  <si>
    <t>Vigoroth</t>
  </si>
  <si>
    <t>https://cdn.bulbagarden.net/upload/thumb/6/61/288Vigoroth.png/250px-288Vigoroth.png</t>
  </si>
  <si>
    <t>Slaking</t>
  </si>
  <si>
    <t>https://cdn.bulbagarden.net/upload/thumb/7/71/289Slaking.png/250px-289Slaking.png</t>
  </si>
  <si>
    <t>Mudar pra Tier 2</t>
  </si>
  <si>
    <t>Nincada</t>
  </si>
  <si>
    <t>https://cdn.bulbagarden.net/upload/9/90/290Nincada.png</t>
  </si>
  <si>
    <t>Ninjask</t>
  </si>
  <si>
    <t>https://cdn.bulbagarden.net/upload/thumb/7/76/291Ninjask.png/250px-291Ninjask.png</t>
  </si>
  <si>
    <t>Shedinja</t>
  </si>
  <si>
    <t>https://cdn.bulbagarden.net/upload/thumb/5/59/292Shedinja.png/250px-292Shedinja.png</t>
  </si>
  <si>
    <t>Whismur</t>
  </si>
  <si>
    <t>https://cdn.bulbagarden.net/upload/6/6c/293Whismur.png</t>
  </si>
  <si>
    <t>Loudred</t>
  </si>
  <si>
    <t>https://cdn.bulbagarden.net/upload/1/12/294Loudred.png</t>
  </si>
  <si>
    <t>Exploud</t>
  </si>
  <si>
    <t>https://cdn.bulbagarden.net/upload/thumb/1/12/295Exploud.png/250px-295Exploud.png</t>
  </si>
  <si>
    <t>Makuhita</t>
  </si>
  <si>
    <t>https://cdn.bulbagarden.net/upload/b/b6/296Makuhita.png</t>
  </si>
  <si>
    <t>Hariyama</t>
  </si>
  <si>
    <t>https://cdn.bulbagarden.net/upload/thumb/6/6f/297Hariyama.png/250px-297Hariyama.png</t>
  </si>
  <si>
    <t>Azurill</t>
  </si>
  <si>
    <t>https://cdn.bulbagarden.net/upload/a/ac/298Azurill.png</t>
  </si>
  <si>
    <t>Nosepass</t>
  </si>
  <si>
    <t>https://cdn.bulbagarden.net/upload/8/89/299Nosepass.png</t>
  </si>
  <si>
    <t>Skitty</t>
  </si>
  <si>
    <t>https://cdn.bulbagarden.net/upload/8/8a/300Skitty.png</t>
  </si>
  <si>
    <t>Delcatty</t>
  </si>
  <si>
    <t>https://cdn.bulbagarden.net/upload/thumb/f/f4/301Delcatty.png/250px-301Delcatty.png</t>
  </si>
  <si>
    <t>302M</t>
  </si>
  <si>
    <t>Mega Sableye</t>
  </si>
  <si>
    <t>https://cdn.bulbagarden.net/upload/thumb/e/e9/302Sableye-Mega.png/150px-302Sableye-Mega.png</t>
  </si>
  <si>
    <t>Sableye</t>
  </si>
  <si>
    <t>https://cdn.bulbagarden.net/upload/thumb/d/d3/302Sableye.png/150px-302Sableye.png</t>
  </si>
  <si>
    <t>380 stats. Prankster. Mudar Tier 2</t>
  </si>
  <si>
    <t>Mawile</t>
  </si>
  <si>
    <t>https://cdn.bulbagarden.net/upload/thumb/c/c0/303Mawile.png/150px-303Mawile.png</t>
  </si>
  <si>
    <t>303M</t>
  </si>
  <si>
    <t>Mega Mawile</t>
  </si>
  <si>
    <t>https://cdn.bulbagarden.net/upload/thumb/8/86/303Mawile-Mega.png/150px-303Mawile-Mega.png</t>
  </si>
  <si>
    <t>Aron</t>
  </si>
  <si>
    <t>https://cdn.bulbagarden.net/upload/b/bb/304Aron.png</t>
  </si>
  <si>
    <t>Lairon</t>
  </si>
  <si>
    <t>https://cdn.bulbagarden.net/upload/b/bf/305Lairon.png</t>
  </si>
  <si>
    <t>Aggron</t>
  </si>
  <si>
    <t>https://cdn.bulbagarden.net/upload/thumb/6/6d/306Aggron.png/150px-306Aggron.png</t>
  </si>
  <si>
    <t>306M</t>
  </si>
  <si>
    <t>Mega Aggron</t>
  </si>
  <si>
    <t>https://cdn.bulbagarden.net/upload/thumb/1/10/306Aggron-Mega.png/150px-306Aggron-Mega.png</t>
  </si>
  <si>
    <t>Meditite</t>
  </si>
  <si>
    <t>https://cdn.bulbagarden.net/upload/7/71/307Meditite.png</t>
  </si>
  <si>
    <t>Medicham</t>
  </si>
  <si>
    <t>https://cdn.bulbagarden.net/upload/thumb/0/05/308Medicham.png/150px-308Medicham.png</t>
  </si>
  <si>
    <t>308M</t>
  </si>
  <si>
    <t>Mega Medicham</t>
  </si>
  <si>
    <t>https://cdn.bulbagarden.net/upload/thumb/c/cd/308Medicham-Mega.png/150px-308Medicham-Mega.png</t>
  </si>
  <si>
    <t>Electrike</t>
  </si>
  <si>
    <t>https://cdn.bulbagarden.net/upload/4/47/309Electrike.png</t>
  </si>
  <si>
    <t>Manectric</t>
  </si>
  <si>
    <t>https://cdn.bulbagarden.net/upload/thumb/b/bb/310Manectric.png/150px-310Manectric.png</t>
  </si>
  <si>
    <t>310M</t>
  </si>
  <si>
    <t>Mega Manectric</t>
  </si>
  <si>
    <t>https://cdn.bulbagarden.net/upload/thumb/b/bc/310Manectric-Mega.png/150px-310Manectric-Mega.png</t>
  </si>
  <si>
    <t>Plusle</t>
  </si>
  <si>
    <t>https://cdn.bulbagarden.net/upload/thumb/a/a3/311Plusle.png/250px-311Plusle.png</t>
  </si>
  <si>
    <t>Minun</t>
  </si>
  <si>
    <t>https://cdn.bulbagarden.net/upload/thumb/e/e7/312Minun.png/250px-312Minun.png</t>
  </si>
  <si>
    <t>Volbeat</t>
  </si>
  <si>
    <t>https://cdn.bulbagarden.net/upload/thumb/d/d6/313Volbeat.png/250px-313Volbeat.png</t>
  </si>
  <si>
    <t>430 de stats e Prankster. Manter Tier 3</t>
  </si>
  <si>
    <t>Illumise</t>
  </si>
  <si>
    <t>https://cdn.bulbagarden.net/upload/thumb/5/55/314Illumise.png/250px-314Illumise.png</t>
  </si>
  <si>
    <t>Roselia</t>
  </si>
  <si>
    <t>https://cdn.bulbagarden.net/upload/thumb/f/f1/315Roselia.png/250px-315Roselia.png</t>
  </si>
  <si>
    <t>Gulpin</t>
  </si>
  <si>
    <t>https://cdn.bulbagarden.net/upload/f/f0/316Gulpin.png</t>
  </si>
  <si>
    <t>Swalot</t>
  </si>
  <si>
    <t>https://cdn.bulbagarden.net/upload/thumb/a/ad/317Swalot.png/250px-317Swalot.png</t>
  </si>
  <si>
    <t>Carvanha</t>
  </si>
  <si>
    <t>https://cdn.bulbagarden.net/upload/9/98/318Carvanha.png</t>
  </si>
  <si>
    <t>319M</t>
  </si>
  <si>
    <t>Mega Sharpedo</t>
  </si>
  <si>
    <t>https://cdn.bulbagarden.net/upload/thumb/3/35/319Sharpedo-Mega.png/150px-319Sharpedo-Mega.png</t>
  </si>
  <si>
    <t>Sharpedo</t>
  </si>
  <si>
    <t>https://cdn.bulbagarden.net/upload/thumb/a/a8/319Sharpedo.png/150px-319Sharpedo.png</t>
  </si>
  <si>
    <t>Wailmer</t>
  </si>
  <si>
    <t>https://cdn.bulbagarden.net/upload/7/71/320Wailmer.png</t>
  </si>
  <si>
    <t>Wailord</t>
  </si>
  <si>
    <t>https://cdn.bulbagarden.net/upload/thumb/b/b9/321Wailord.png/250px-321Wailord.png</t>
  </si>
  <si>
    <t>Numel</t>
  </si>
  <si>
    <t>https://cdn.bulbagarden.net/upload/c/c6/322Numel.png</t>
  </si>
  <si>
    <t>Camerupt</t>
  </si>
  <si>
    <t>https://cdn.bulbagarden.net/upload/thumb/7/7d/323Camerupt.png/150px-323Camerupt.png</t>
  </si>
  <si>
    <t>323M</t>
  </si>
  <si>
    <t>Mega Camerupt</t>
  </si>
  <si>
    <t>https://cdn.bulbagarden.net/upload/thumb/9/96/323Camerupt-Mega.png/150px-323Camerupt-Mega.png</t>
  </si>
  <si>
    <t>Torkoal</t>
  </si>
  <si>
    <t>https://cdn.bulbagarden.net/upload/thumb/3/3b/324Torkoal.png/250px-324Torkoal.png</t>
  </si>
  <si>
    <t>Spoink</t>
  </si>
  <si>
    <t>https://cdn.bulbagarden.net/upload/9/9e/325Spoink.png</t>
  </si>
  <si>
    <t>Grumpig</t>
  </si>
  <si>
    <t>https://cdn.bulbagarden.net/upload/thumb/5/54/326Grumpig.png/250px-326Grumpig.png</t>
  </si>
  <si>
    <t>Spinda</t>
  </si>
  <si>
    <t>https://cdn.bulbagarden.net/upload/thumb/8/8f/327Spinda.png/250px-327Spinda.png</t>
  </si>
  <si>
    <t>Trapinch</t>
  </si>
  <si>
    <t>https://cdn.bulbagarden.net/upload/7/76/328Trapinch.png</t>
  </si>
  <si>
    <t>Vibrava</t>
  </si>
  <si>
    <t>https://cdn.bulbagarden.net/upload/a/af/329Vibrava.png</t>
  </si>
  <si>
    <t>Flygon</t>
  </si>
  <si>
    <t>https://cdn.bulbagarden.net/upload/thumb/f/f1/330Flygon.png/250px-330Flygon.png</t>
  </si>
  <si>
    <t>Cacnea</t>
  </si>
  <si>
    <t>https://cdn.bulbagarden.net/upload/1/12/331Cacnea.png</t>
  </si>
  <si>
    <t>Cacturne</t>
  </si>
  <si>
    <t>https://cdn.bulbagarden.net/upload/thumb/4/41/332Cacturne.png/250px-332Cacturne.png</t>
  </si>
  <si>
    <t>Swablu</t>
  </si>
  <si>
    <t>https://cdn.bulbagarden.net/upload/9/99/333Swablu.png</t>
  </si>
  <si>
    <t>Altaria</t>
  </si>
  <si>
    <t>https://cdn.bulbagarden.net/upload/thumb/d/da/334Altaria.png/150px-334Altaria.png</t>
  </si>
  <si>
    <t>334M</t>
  </si>
  <si>
    <t>Mega Altaria</t>
  </si>
  <si>
    <t>https://cdn.bulbagarden.net/upload/thumb/0/08/334Altaria-Mega.png/150px-334Altaria-Mega.png</t>
  </si>
  <si>
    <t>Zangoose</t>
  </si>
  <si>
    <t>https://cdn.bulbagarden.net/upload/thumb/d/d3/335Zangoose.png/250px-335Zangoose.png</t>
  </si>
  <si>
    <t>Seviper</t>
  </si>
  <si>
    <t>https://cdn.bulbagarden.net/upload/thumb/d/d6/336Seviper.png/250px-336Seviper.png</t>
  </si>
  <si>
    <t>Lunatone</t>
  </si>
  <si>
    <t>https://cdn.bulbagarden.net/upload/thumb/e/eb/337Lunatone.png/250px-337Lunatone.png</t>
  </si>
  <si>
    <t>Solrock</t>
  </si>
  <si>
    <t>https://cdn.bulbagarden.net/upload/thumb/9/90/338Solrock.png/250px-338Solrock.png</t>
  </si>
  <si>
    <t>Barboach</t>
  </si>
  <si>
    <t>https://cdn.bulbagarden.net/upload/6/60/339Barboach.png</t>
  </si>
  <si>
    <t>Whiscash</t>
  </si>
  <si>
    <t>https://cdn.bulbagarden.net/upload/thumb/6/60/340Whiscash.png/250px-340Whiscash.png</t>
  </si>
  <si>
    <t>Corphish</t>
  </si>
  <si>
    <t>https://cdn.bulbagarden.net/upload/3/3d/341Corphish.png</t>
  </si>
  <si>
    <t>Crawdaunt</t>
  </si>
  <si>
    <t>https://cdn.bulbagarden.net/upload/thumb/f/f4/342Crawdaunt.png/250px-342Crawdaunt.png</t>
  </si>
  <si>
    <t>Baltoy</t>
  </si>
  <si>
    <t>https://cdn.bulbagarden.net/upload/8/8b/343Baltoy.png</t>
  </si>
  <si>
    <t>Claydol</t>
  </si>
  <si>
    <t>https://cdn.bulbagarden.net/upload/thumb/0/07/344Claydol.png/250px-344Claydol.png</t>
  </si>
  <si>
    <t>Lileep</t>
  </si>
  <si>
    <t>https://cdn.bulbagarden.net/upload/3/34/345Lileep.png</t>
  </si>
  <si>
    <t>Cradily</t>
  </si>
  <si>
    <t>https://cdn.bulbagarden.net/upload/thumb/3/38/346Cradily.png/250px-346Cradily.png</t>
  </si>
  <si>
    <t>Anorith</t>
  </si>
  <si>
    <t>https://cdn.bulbagarden.net/upload/4/45/347Anorith.png</t>
  </si>
  <si>
    <t>Armaldo</t>
  </si>
  <si>
    <t>https://cdn.bulbagarden.net/upload/thumb/1/1d/348Armaldo.png/250px-348Armaldo.png</t>
  </si>
  <si>
    <t>Feebas</t>
  </si>
  <si>
    <t>https://cdn.bulbagarden.net/upload/4/4b/349Feebas.png</t>
  </si>
  <si>
    <t>Milotic</t>
  </si>
  <si>
    <t>https://cdn.bulbagarden.net/upload/thumb/3/36/350Milotic.png/250px-350Milotic.png</t>
  </si>
  <si>
    <t>Castform</t>
  </si>
  <si>
    <t>https://cdn.bulbagarden.net/upload/thumb/f/f3/351Castform.png/250px-351Castform.png</t>
  </si>
  <si>
    <t>Kecleon</t>
  </si>
  <si>
    <t>https://cdn.bulbagarden.net/upload/thumb/5/50/352Kecleon.png/250px-352Kecleon.png</t>
  </si>
  <si>
    <t>Shuppet</t>
  </si>
  <si>
    <t>https://cdn.bulbagarden.net/upload/4/4b/353Shuppet.png</t>
  </si>
  <si>
    <t>Banette</t>
  </si>
  <si>
    <t>https://cdn.bulbagarden.net/upload/thumb/0/0a/354Banette.png/150px-354Banette.png</t>
  </si>
  <si>
    <t>354M</t>
  </si>
  <si>
    <t>Mega Banette</t>
  </si>
  <si>
    <t>https://cdn.bulbagarden.net/upload/thumb/a/a3/354Banette-Mega.png/150px-354Banette-Mega.png</t>
  </si>
  <si>
    <t>Duskull</t>
  </si>
  <si>
    <t>https://cdn.bulbagarden.net/upload/e/e2/355Duskull.png</t>
  </si>
  <si>
    <t>Dusclops</t>
  </si>
  <si>
    <t>https://cdn.bulbagarden.net/upload/thumb/1/12/356Dusclops.png/250px-356Dusclops.png</t>
  </si>
  <si>
    <t>Tropius</t>
  </si>
  <si>
    <t>https://cdn.bulbagarden.net/upload/thumb/d/dd/357Tropius.png/250px-357Tropius.png</t>
  </si>
  <si>
    <t>Chimecho</t>
  </si>
  <si>
    <t>https://cdn.bulbagarden.net/upload/thumb/e/e5/358Chimecho.png/250px-358Chimecho.png</t>
  </si>
  <si>
    <t>Absol</t>
  </si>
  <si>
    <t>https://cdn.bulbagarden.net/upload/thumb/0/00/359Absol.png/150px-359Absol.png</t>
  </si>
  <si>
    <t>359M</t>
  </si>
  <si>
    <t>Mega Absol</t>
  </si>
  <si>
    <t>https://cdn.bulbagarden.net/upload/thumb/f/f4/359Absol-Mega.png/150px-359Absol-Mega.png</t>
  </si>
  <si>
    <t>Wynaut</t>
  </si>
  <si>
    <t>https://cdn.bulbagarden.net/upload/d/d0/360Wynaut.png</t>
  </si>
  <si>
    <t>Snorunt</t>
  </si>
  <si>
    <t>https://cdn.bulbagarden.net/upload/6/6b/361Snorunt.png</t>
  </si>
  <si>
    <t>Glalie</t>
  </si>
  <si>
    <t>https://cdn.bulbagarden.net/upload/thumb/6/62/362Glalie.png/150px-362Glalie.png</t>
  </si>
  <si>
    <t>362M</t>
  </si>
  <si>
    <t>Mega Glalie</t>
  </si>
  <si>
    <t>https://cdn.bulbagarden.net/upload/thumb/0/0d/362Glalie-Mega.png/150px-362Glalie-Mega.png</t>
  </si>
  <si>
    <t>Mega Evolução. Subir para Tier 2</t>
  </si>
  <si>
    <t>Manter 3</t>
  </si>
  <si>
    <t>Spheal</t>
  </si>
  <si>
    <t>https://cdn.bulbagarden.net/upload/9/9f/363Spheal.png</t>
  </si>
  <si>
    <t>Sealeo</t>
  </si>
  <si>
    <t>https://cdn.bulbagarden.net/upload/f/f6/364Sealeo.png</t>
  </si>
  <si>
    <t>Walrein</t>
  </si>
  <si>
    <t>https://cdn.bulbagarden.net/upload/thumb/6/61/365Walrein.png/250px-365Walrein.png</t>
  </si>
  <si>
    <t>Clamperl</t>
  </si>
  <si>
    <t>https://cdn.bulbagarden.net/upload/1/11/366Clamperl.png</t>
  </si>
  <si>
    <t>Huntail</t>
  </si>
  <si>
    <t>https://cdn.bulbagarden.net/upload/thumb/1/11/367Huntail.png/250px-367Huntail.png</t>
  </si>
  <si>
    <t>Gorebyss</t>
  </si>
  <si>
    <t>https://cdn.bulbagarden.net/upload/thumb/3/37/368Gorebyss.png/250px-368Gorebyss.png</t>
  </si>
  <si>
    <t>Relicanth</t>
  </si>
  <si>
    <t>https://cdn.bulbagarden.net/upload/thumb/7/78/369Relicanth.png/250px-369Relicanth.png</t>
  </si>
  <si>
    <t>Luvdisc</t>
  </si>
  <si>
    <t>https://cdn.bulbagarden.net/upload/thumb/1/1d/370Luvdisc.png/250px-370Luvdisc.png</t>
  </si>
  <si>
    <t>Bagon</t>
  </si>
  <si>
    <t>https://cdn.bulbagarden.net/upload/d/d2/371Bagon.png</t>
  </si>
  <si>
    <t>Shelgon</t>
  </si>
  <si>
    <t>https://cdn.bulbagarden.net/upload/a/a5/372Shelgon.png</t>
  </si>
  <si>
    <t>373M</t>
  </si>
  <si>
    <t>Mega Salamence</t>
  </si>
  <si>
    <t>https://cdn.bulbagarden.net/upload/thumb/f/f3/373Salamence-Mega.png/150px-373Salamence-Mega.png</t>
  </si>
  <si>
    <t>Salamence</t>
  </si>
  <si>
    <t>https://cdn.bulbagarden.net/upload/thumb/4/41/373Salamence.png/150px-373Salamence.png</t>
  </si>
  <si>
    <t>Beldum</t>
  </si>
  <si>
    <t>https://cdn.bulbagarden.net/upload/d/d4/374Beldum.png</t>
  </si>
  <si>
    <t>Metang</t>
  </si>
  <si>
    <t>https://cdn.bulbagarden.net/upload/thumb/6/62/375Metang.png/250px-375Metang.png</t>
  </si>
  <si>
    <t>376M</t>
  </si>
  <si>
    <t>Mega Metagross</t>
  </si>
  <si>
    <t>https://cdn.bulbagarden.net/upload/thumb/8/85/376Metagross-Mega.png/150px-376Metagross-Mega.png</t>
  </si>
  <si>
    <t>Metagross</t>
  </si>
  <si>
    <t>https://cdn.bulbagarden.net/upload/thumb/0/05/376Metagross.png/150px-376Metagross.png</t>
  </si>
  <si>
    <t>Stats de lendário (600), com ótimo ataque e defesa. Subir pra Tier 1</t>
  </si>
  <si>
    <t>Mudar1</t>
  </si>
  <si>
    <t>Regirock</t>
  </si>
  <si>
    <t>https://cdn.bulbagarden.net/upload/thumb/a/aa/377Regirock.png/250px-377Regirock.png</t>
  </si>
  <si>
    <t>Puta tank. Mudar Tier 3</t>
  </si>
  <si>
    <t>Regice</t>
  </si>
  <si>
    <t>https://cdn.bulbagarden.net/upload/thumb/f/fe/378Regice.png/250px-378Regice.png</t>
  </si>
  <si>
    <t>Registeel</t>
  </si>
  <si>
    <t>https://cdn.bulbagarden.net/upload/thumb/2/22/379Registeel.png/250px-379Registeel.png</t>
  </si>
  <si>
    <t>Latias</t>
  </si>
  <si>
    <t>https://cdn.bulbagarden.net/upload/thumb/2/24/380Latias.png/150px-380Latias.png</t>
  </si>
  <si>
    <t>Stats de lendário (600), sendo rápido e forte, porém com fraquezas a tipos comuns, como Fairy, Dark e Ice. Manter no tier 1??</t>
  </si>
  <si>
    <t>Manter 1 (sem soul dew)</t>
  </si>
  <si>
    <t>380M</t>
  </si>
  <si>
    <t>Mega Latias</t>
  </si>
  <si>
    <t>https://cdn.bulbagarden.net/upload/thumb/0/0f/380Latias-Mega.png/150px-380Latias-Mega.png</t>
  </si>
  <si>
    <t>Stats de estuprador (700), sendo rápido e forte, porém com fraquezas a tipos comuns, como Fairy, Dark e Ice. Manter no tier 1??</t>
  </si>
  <si>
    <t>Latios</t>
  </si>
  <si>
    <t>https://cdn.bulbagarden.net/upload/thumb/5/52/381Latios.png/150px-381Latios.png</t>
  </si>
  <si>
    <t>381M</t>
  </si>
  <si>
    <t>Mega Latios</t>
  </si>
  <si>
    <t>https://cdn.bulbagarden.net/upload/thumb/a/a0/381Latios-Mega.png/150px-381Latios-Mega.png</t>
  </si>
  <si>
    <t>Kyogre</t>
  </si>
  <si>
    <t>https://cdn.bulbagarden.net/upload/thumb/4/41/382Kyogre.png/250px-382Kyogre.png</t>
  </si>
  <si>
    <t>Groudon</t>
  </si>
  <si>
    <t>https://cdn.bulbagarden.net/upload/thumb/7/70/383Groudon.png/250px-383Groudon.png</t>
  </si>
  <si>
    <t>384M</t>
  </si>
  <si>
    <t>Mega Rayquaza</t>
  </si>
  <si>
    <t>https://cdn.bulbagarden.net/upload/thumb/5/58/384Rayquaza-Mega.png/150px-384Rayquaza-Mega.png</t>
  </si>
  <si>
    <t>Rayquaza</t>
  </si>
  <si>
    <t>https://cdn.bulbagarden.net/upload/thumb/e/e4/384Rayquaza.png/150px-384Rayquaza.png</t>
  </si>
  <si>
    <t>Jirachi</t>
  </si>
  <si>
    <t>https://cdn.bulbagarden.net/upload/thumb/8/85/385Jirachi.png/250px-385Jirachi.png</t>
  </si>
  <si>
    <t>Deoxys</t>
  </si>
  <si>
    <t>https://cdn.bulbagarden.net/upload/thumb/e/e7/386Deoxys.png/250px-386Deoxys.png</t>
  </si>
  <si>
    <t>Turtwig</t>
  </si>
  <si>
    <t>https://cdn.bulbagarden.net/upload/5/5c/387Turtwig.png</t>
  </si>
  <si>
    <t>Grotle</t>
  </si>
  <si>
    <t>https://cdn.bulbagarden.net/upload/5/53/388Grotle.png</t>
  </si>
  <si>
    <t>Torterra</t>
  </si>
  <si>
    <t>https://cdn.bulbagarden.net/upload/thumb/d/df/389Torterra.png/250px-389Torterra.png</t>
  </si>
  <si>
    <t>Chimchar</t>
  </si>
  <si>
    <t>https://cdn.bulbagarden.net/upload/7/76/390Chimchar.png</t>
  </si>
  <si>
    <t>Monferno</t>
  </si>
  <si>
    <t>https://cdn.bulbagarden.net/upload/thumb/2/2e/391Monferno.png/250px-391Monferno.png</t>
  </si>
  <si>
    <t>Infernape</t>
  </si>
  <si>
    <t>https://cdn.bulbagarden.net/upload/thumb/f/fb/392Infernape.png/250px-392Infernape.png</t>
  </si>
  <si>
    <t>Piplup</t>
  </si>
  <si>
    <t>https://cdn.bulbagarden.net/upload/b/b1/393Piplup.png</t>
  </si>
  <si>
    <t>Prinplup</t>
  </si>
  <si>
    <t>https://cdn.bulbagarden.net/upload/thumb/d/df/394Prinplup.png/250px-394Prinplup.png</t>
  </si>
  <si>
    <t>Empoleon</t>
  </si>
  <si>
    <t>https://cdn.bulbagarden.net/upload/thumb/7/7f/395Empoleon.png/250px-395Empoleon.png</t>
  </si>
  <si>
    <t>Starly</t>
  </si>
  <si>
    <t>https://cdn.bulbagarden.net/upload/a/af/396Starly.png</t>
  </si>
  <si>
    <t>Staravia</t>
  </si>
  <si>
    <t>https://cdn.bulbagarden.net/upload/f/f8/397Staravia.png</t>
  </si>
  <si>
    <t>Staraptor</t>
  </si>
  <si>
    <t>https://cdn.bulbagarden.net/upload/thumb/5/5e/398Staraptor.png/250px-398Staraptor.png</t>
  </si>
  <si>
    <t>Bidoof</t>
  </si>
  <si>
    <t>https://cdn.bulbagarden.net/upload/f/f5/399Bidoof.png</t>
  </si>
  <si>
    <t>Bibarel</t>
  </si>
  <si>
    <t>https://cdn.bulbagarden.net/upload/thumb/9/91/400Bibarel.png/250px-400Bibarel.png</t>
  </si>
  <si>
    <t>Kricketot</t>
  </si>
  <si>
    <t>https://cdn.bulbagarden.net/upload/3/33/401Kricketot.png</t>
  </si>
  <si>
    <t>Kricketune</t>
  </si>
  <si>
    <t>https://cdn.bulbagarden.net/upload/thumb/e/e5/402Kricketune.png/250px-402Kricketune.png</t>
  </si>
  <si>
    <t>Shinx</t>
  </si>
  <si>
    <t>https://cdn.bulbagarden.net/upload/3/32/403Shinx.png</t>
  </si>
  <si>
    <t>Luxio</t>
  </si>
  <si>
    <t>https://cdn.bulbagarden.net/upload/4/49/404Luxio.png</t>
  </si>
  <si>
    <t>Luxray</t>
  </si>
  <si>
    <t>https://cdn.bulbagarden.net/upload/thumb/a/a7/405Luxray.png/250px-405Luxray.png</t>
  </si>
  <si>
    <t>Budew</t>
  </si>
  <si>
    <t>https://cdn.bulbagarden.net/upload/d/d3/406Budew.png</t>
  </si>
  <si>
    <t>Roserade</t>
  </si>
  <si>
    <t>https://cdn.bulbagarden.net/upload/thumb/0/05/407Roserade.png/250px-407Roserade.png</t>
  </si>
  <si>
    <t>Cranidos</t>
  </si>
  <si>
    <t>https://cdn.bulbagarden.net/upload/c/cd/408Cranidos.png</t>
  </si>
  <si>
    <t>Rampardos</t>
  </si>
  <si>
    <t>https://cdn.bulbagarden.net/upload/thumb/8/8a/409Rampardos.png/250px-409Rampardos.png</t>
  </si>
  <si>
    <t>Shieldon</t>
  </si>
  <si>
    <t>https://cdn.bulbagarden.net/upload/e/e2/410Shieldon.png</t>
  </si>
  <si>
    <t>Bastiodon</t>
  </si>
  <si>
    <t>https://cdn.bulbagarden.net/upload/thumb/b/bc/411Bastiodon.png/250px-411Bastiodon.png</t>
  </si>
  <si>
    <t>Burmy</t>
  </si>
  <si>
    <t>https://cdn.bulbagarden.net/upload/c/c9/412Burmy-Plant.png</t>
  </si>
  <si>
    <t>413P</t>
  </si>
  <si>
    <t>Wormadam - Plant</t>
  </si>
  <si>
    <t>https://cdn.bulbagarden.net/upload/thumb/d/db/413Wormadam-Plant.png/600px-413Wormadam-Plant.png</t>
  </si>
  <si>
    <t>413S</t>
  </si>
  <si>
    <t>Wormadam - Sandy</t>
  </si>
  <si>
    <t>https://cdn.bulbagarden.net/upload/thumb/1/1c/413Wormadam-Sandy.png/110px-413Wormadam-Sandy.png</t>
  </si>
  <si>
    <t>413T</t>
  </si>
  <si>
    <t>Wormadam - Trash</t>
  </si>
  <si>
    <t>https://cdn.bulbagarden.net/upload/0/0b/413Wormadam-Trash.png</t>
  </si>
  <si>
    <t>Mothim</t>
  </si>
  <si>
    <t>https://cdn.bulbagarden.net/upload/thumb/1/18/414Mothim.png/250px-414Mothim.png</t>
  </si>
  <si>
    <t>Combee</t>
  </si>
  <si>
    <t>https://cdn.bulbagarden.net/upload/b/b6/415Combee.png</t>
  </si>
  <si>
    <t>Vespiquen</t>
  </si>
  <si>
    <t>https://cdn.bulbagarden.net/upload/thumb/2/2c/416Vespiquen.png/250px-416Vespiquen.png</t>
  </si>
  <si>
    <t>Pachirisu</t>
  </si>
  <si>
    <t>https://cdn.bulbagarden.net/upload/thumb/f/f4/417Pachirisu.png/250px-417Pachirisu.png</t>
  </si>
  <si>
    <t>Buizel</t>
  </si>
  <si>
    <t>https://cdn.bulbagarden.net/upload/8/83/418Buizel.png</t>
  </si>
  <si>
    <t>Floatzel</t>
  </si>
  <si>
    <t>https://cdn.bulbagarden.net/upload/thumb/b/bf/419Floatzel.png/250px-419Floatzel.png</t>
  </si>
  <si>
    <t>Cherubi</t>
  </si>
  <si>
    <t>https://cdn.bulbagarden.net/upload/a/a7/420Cherubi.png</t>
  </si>
  <si>
    <t>Cherrim</t>
  </si>
  <si>
    <t>https://cdn.bulbagarden.net/upload/thumb/2/25/421Cherrim-Overcast.png/250px-421Cherrim-Overcast.png</t>
  </si>
  <si>
    <t>Shellos</t>
  </si>
  <si>
    <t>https://cdn.bulbagarden.net/upload/7/72/422Shellos.png</t>
  </si>
  <si>
    <t>Gastrodon</t>
  </si>
  <si>
    <t>https://cdn.bulbagarden.net/upload/thumb/1/18/423Gastrodon.png/250px-423Gastrodon.png</t>
  </si>
  <si>
    <t>Ambipom</t>
  </si>
  <si>
    <t>https://cdn.bulbagarden.net/upload/thumb/8/86/424Ambipom.png/250px-424Ambipom.png</t>
  </si>
  <si>
    <t>Drifloon</t>
  </si>
  <si>
    <t>https://cdn.bulbagarden.net/upload/e/eb/425Drifloon.png</t>
  </si>
  <si>
    <t>Drifblim</t>
  </si>
  <si>
    <t>https://cdn.bulbagarden.net/upload/thumb/7/71/426Drifblim.png/250px-426Drifblim.png</t>
  </si>
  <si>
    <t>Buneary</t>
  </si>
  <si>
    <t>https://cdn.bulbagarden.net/upload/a/a7/427Buneary.png</t>
  </si>
  <si>
    <t>Lopunny</t>
  </si>
  <si>
    <t>https://cdn.bulbagarden.net/upload/thumb/c/c9/428Lopunny.png/150px-428Lopunny.png</t>
  </si>
  <si>
    <t>428M</t>
  </si>
  <si>
    <t>Mega Lopunny</t>
  </si>
  <si>
    <t>https://cdn.bulbagarden.net/upload/thumb/d/dc/428Lopunny-Mega.png/150px-428Lopunny-Mega.png</t>
  </si>
  <si>
    <t>Mismagius</t>
  </si>
  <si>
    <t>https://cdn.bulbagarden.net/upload/thumb/b/b4/429Mismagius.png/250px-429Mismagius.png</t>
  </si>
  <si>
    <t>Ótimo Support. Subir para Tier 2</t>
  </si>
  <si>
    <t>Honchkrow</t>
  </si>
  <si>
    <t>https://cdn.bulbagarden.net/upload/thumb/4/46/430Honchkrow.png/250px-430Honchkrow.png</t>
  </si>
  <si>
    <t>Glameow</t>
  </si>
  <si>
    <t>https://cdn.bulbagarden.net/upload/2/26/431Glameow.png</t>
  </si>
  <si>
    <t>Purugly</t>
  </si>
  <si>
    <t>https://cdn.bulbagarden.net/upload/thumb/8/80/432Purugly.png/250px-432Purugly.png</t>
  </si>
  <si>
    <t>Chingling</t>
  </si>
  <si>
    <t>https://cdn.bulbagarden.net/upload/e/ed/433Chingling.png</t>
  </si>
  <si>
    <t>Stunky</t>
  </si>
  <si>
    <t>https://cdn.bulbagarden.net/upload/7/75/434Stunky.png</t>
  </si>
  <si>
    <t>Skuntank</t>
  </si>
  <si>
    <t>https://cdn.bulbagarden.net/upload/thumb/b/bc/435Skuntank.png/250px-435Skuntank.png</t>
  </si>
  <si>
    <t>Bronzor</t>
  </si>
  <si>
    <t>https://cdn.bulbagarden.net/upload/c/c1/436Bronzor.png</t>
  </si>
  <si>
    <t>Bronzong</t>
  </si>
  <si>
    <t>https://cdn.bulbagarden.net/upload/thumb/a/aa/437Bronzong.png/250px-437Bronzong.png</t>
  </si>
  <si>
    <t>Bonsly</t>
  </si>
  <si>
    <t>https://cdn.bulbagarden.net/upload/e/e2/438Bonsly.png</t>
  </si>
  <si>
    <t>Mime Jr.</t>
  </si>
  <si>
    <t>https://cdn.bulbagarden.net/upload/3/37/439Mime_Jr.png</t>
  </si>
  <si>
    <t>Happiny</t>
  </si>
  <si>
    <t>https://cdn.bulbagarden.net/upload/2/27/440Happiny.png</t>
  </si>
  <si>
    <t>Chatot</t>
  </si>
  <si>
    <t>https://cdn.bulbagarden.net/upload/thumb/b/bf/441Chatot.png/250px-441Chatot.png</t>
  </si>
  <si>
    <t>Spiritomb</t>
  </si>
  <si>
    <t>https://cdn.bulbagarden.net/upload/thumb/8/8e/442Spiritomb.png/250px-442Spiritomb.png</t>
  </si>
  <si>
    <t>Puta tank. Muar para tier 2</t>
  </si>
  <si>
    <t>Gible</t>
  </si>
  <si>
    <t>https://cdn.bulbagarden.net/upload/6/68/443Gible.png</t>
  </si>
  <si>
    <t>Gabite</t>
  </si>
  <si>
    <t>https://cdn.bulbagarden.net/upload/thumb/9/9d/444Gabite.png/250px-444Gabite.png</t>
  </si>
  <si>
    <t>Garchomp</t>
  </si>
  <si>
    <t>https://cdn.bulbagarden.net/upload/thumb/f/fa/445Garchomp.png/150px-445Garchomp.png</t>
  </si>
  <si>
    <t>Stats de lendário (600), sendo rápido e forte. Earthshake com Atk de 130, stab e com direito a um item. Monstro - Banir (Mudar pra tier Uber)</t>
  </si>
  <si>
    <t>445M</t>
  </si>
  <si>
    <t>Mega Garchomp</t>
  </si>
  <si>
    <t>https://cdn.bulbagarden.net/upload/thumb/b/b2/445Garchomp-Mega.png/150px-445Garchomp-Mega.png</t>
  </si>
  <si>
    <t>Stats de estuprador (700), sendo rápido e forte. Earthshake com Atk de 170 e stab. Monstro - Banir (Mudar pra tier Uber)</t>
  </si>
  <si>
    <t>Munchlax</t>
  </si>
  <si>
    <t>https://cdn.bulbagarden.net/upload/b/b2/446Munchlax.png</t>
  </si>
  <si>
    <t>Riolu</t>
  </si>
  <si>
    <t>https://cdn.bulbagarden.net/upload/a/a2/447Riolu.png</t>
  </si>
  <si>
    <t>Lucario</t>
  </si>
  <si>
    <t>https://cdn.bulbagarden.net/upload/thumb/d/d7/448Lucario.png/150px-448Lucario.png</t>
  </si>
  <si>
    <t>448M</t>
  </si>
  <si>
    <t>Mega Lucario</t>
  </si>
  <si>
    <t>https://cdn.bulbagarden.net/upload/thumb/b/b9/448Lucario-Mega.png/150px-448Lucario-Mega.png</t>
  </si>
  <si>
    <t>Hippopotas</t>
  </si>
  <si>
    <t>https://cdn.bulbagarden.net/upload/a/ab/449Hippopotas.png</t>
  </si>
  <si>
    <t>Hippowdon</t>
  </si>
  <si>
    <t>https://cdn.bulbagarden.net/upload/thumb/5/5f/450Hippowdon.png/250px-450Hippowdon.png</t>
  </si>
  <si>
    <t>Skorupi</t>
  </si>
  <si>
    <t>https://cdn.bulbagarden.net/upload/4/47/451Skorupi.png</t>
  </si>
  <si>
    <t>Drapion</t>
  </si>
  <si>
    <t>https://cdn.bulbagarden.net/upload/thumb/1/13/452Drapion.png/250px-452Drapion.png</t>
  </si>
  <si>
    <t>Croagunk</t>
  </si>
  <si>
    <t>https://cdn.bulbagarden.net/upload/f/fa/453Croagunk.png</t>
  </si>
  <si>
    <t>Toxicroak</t>
  </si>
  <si>
    <t>https://cdn.bulbagarden.net/upload/thumb/8/8b/454Toxicroak.png/250px-454Toxicroak.png</t>
  </si>
  <si>
    <t>Carnivine</t>
  </si>
  <si>
    <t>https://cdn.bulbagarden.net/upload/thumb/d/df/455Carnivine.png/250px-455Carnivine.png</t>
  </si>
  <si>
    <t>Finneon</t>
  </si>
  <si>
    <t>https://cdn.bulbagarden.net/upload/4/45/456Finneon.png</t>
  </si>
  <si>
    <t>Lumineon</t>
  </si>
  <si>
    <t>https://cdn.bulbagarden.net/upload/thumb/f/f0/457Lumineon.png/250px-457Lumineon.png</t>
  </si>
  <si>
    <t>Mantyke</t>
  </si>
  <si>
    <t>https://cdn.bulbagarden.net/upload/b/bc/458Mantyke.png</t>
  </si>
  <si>
    <t>Snover</t>
  </si>
  <si>
    <t>https://cdn.bulbagarden.net/upload/d/d2/459Snover.png</t>
  </si>
  <si>
    <t>Abomasnow</t>
  </si>
  <si>
    <t>https://cdn.bulbagarden.net/upload/thumb/3/3b/460Abomasnow.png/150px-460Abomasnow.png</t>
  </si>
  <si>
    <t>460M</t>
  </si>
  <si>
    <t>Mega Abomasnow</t>
  </si>
  <si>
    <t>https://cdn.bulbagarden.net/upload/thumb/d/dc/460Abomasnow-Mega.png/150px-460Abomasnow-Mega.png</t>
  </si>
  <si>
    <t>Weavile</t>
  </si>
  <si>
    <t>https://cdn.bulbagarden.net/upload/thumb/d/d2/461Weavile.png/250px-461Weavile.png</t>
  </si>
  <si>
    <t>Magnezone</t>
  </si>
  <si>
    <t>https://cdn.bulbagarden.net/upload/thumb/5/53/462Magnezone.png/250px-462Magnezone.png</t>
  </si>
  <si>
    <t>Lickilicky</t>
  </si>
  <si>
    <t>https://cdn.bulbagarden.net/upload/thumb/8/8e/463Lickilicky.png/250px-463Lickilicky.png</t>
  </si>
  <si>
    <t>Rhyperior</t>
  </si>
  <si>
    <t>https://cdn.bulbagarden.net/upload/thumb/d/d9/464Rhyperior.png/250px-464Rhyperior.png</t>
  </si>
  <si>
    <t>Tangrowth</t>
  </si>
  <si>
    <t>https://cdn.bulbagarden.net/upload/thumb/3/32/465Tangrowth.png/250px-465Tangrowth.png</t>
  </si>
  <si>
    <t>Electivire</t>
  </si>
  <si>
    <t>https://cdn.bulbagarden.net/upload/thumb/2/23/466Electivire.png/250px-466Electivire.png</t>
  </si>
  <si>
    <t>Magmortar</t>
  </si>
  <si>
    <t>https://cdn.bulbagarden.net/upload/thumb/6/60/467Magmortar.png/250px-467Magmortar.png</t>
  </si>
  <si>
    <t>540 Stats. Subir para Tier 2</t>
  </si>
  <si>
    <t>Togekiss</t>
  </si>
  <si>
    <t>https://cdn.bulbagarden.net/upload/thumb/8/87/468Togekiss.png/250px-468Togekiss.png</t>
  </si>
  <si>
    <t>Yanmega</t>
  </si>
  <si>
    <t>RYBL</t>
  </si>
  <si>
    <t>https://cdn.bulbagarden.net/upload/thumb/e/e6/469Yanmega.png/250px-469Yanmega.png</t>
  </si>
  <si>
    <t>Leafeon</t>
  </si>
  <si>
    <t>https://cdn.bulbagarden.net/upload/thumb/f/f5/470Leafeon.png/250px-470Leafeon.png</t>
  </si>
  <si>
    <t>Glaceon</t>
  </si>
  <si>
    <t>https://cdn.bulbagarden.net/upload/thumb/2/23/471Glaceon.png/250px-471Glaceon.png</t>
  </si>
  <si>
    <t>Gliscor</t>
  </si>
  <si>
    <t>https://cdn.bulbagarden.net/upload/thumb/a/ac/472Gliscor.png/250px-472Gliscor.png</t>
  </si>
  <si>
    <t>Mamoswine</t>
  </si>
  <si>
    <t>https://cdn.bulbagarden.net/upload/thumb/d/d0/473Mamoswine.png/250px-473Mamoswine.png</t>
  </si>
  <si>
    <t>Porygon-Z</t>
  </si>
  <si>
    <t>https://cdn.bulbagarden.net/upload/thumb/2/24/474Porygon-Z.png/250px-474Porygon-Z.png</t>
  </si>
  <si>
    <t>Gallade</t>
  </si>
  <si>
    <t>https://cdn.bulbagarden.net/upload/thumb/5/58/475Gallade.png/150px-475Gallade.png</t>
  </si>
  <si>
    <t>Stats de 518. Subir para Tier 2</t>
  </si>
  <si>
    <t>475M</t>
  </si>
  <si>
    <t>Mega Gallade</t>
  </si>
  <si>
    <t>https://cdn.bulbagarden.net/upload/thumb/f/f3/475Gallade-Mega.png/150px-475Gallade-Mega.png</t>
  </si>
  <si>
    <t>Probopass</t>
  </si>
  <si>
    <t>https://cdn.bulbagarden.net/upload/thumb/a/a6/476Probopass.png/250px-476Probopass.png</t>
  </si>
  <si>
    <t>Dusknoir</t>
  </si>
  <si>
    <t>https://cdn.bulbagarden.net/upload/thumb/4/4f/477Dusknoir.png/250px-477Dusknoir.png</t>
  </si>
  <si>
    <t>Froslass</t>
  </si>
  <si>
    <t>https://cdn.bulbagarden.net/upload/thumb/a/a2/478Froslass.png/250px-478Froslass.png</t>
  </si>
  <si>
    <t>Rotom</t>
  </si>
  <si>
    <t>https://cdn.bulbagarden.net/upload/thumb/c/c5/479Rotom.png/250px-479Rotom.png</t>
  </si>
  <si>
    <t>479Fan</t>
  </si>
  <si>
    <t>Rotom - Fan</t>
  </si>
  <si>
    <t>https://cdn.bulbagarden.net/upload/thumb/6/64/479Rotom-Fan.png/600px-479Rotom-Fan.png</t>
  </si>
  <si>
    <t>479Frost</t>
  </si>
  <si>
    <t>Rotom - Frost</t>
  </si>
  <si>
    <t>https://cdn.bulbagarden.net/upload/thumb/7/77/479Rotom-Frost.png/600px-479Rotom-Frost.png</t>
  </si>
  <si>
    <t>479Heat</t>
  </si>
  <si>
    <t>Rotom - Heat</t>
  </si>
  <si>
    <t>https://cdn.bulbagarden.net/upload/thumb/9/99/479Rotom-Heat.png/600px-479Rotom-Heat.png</t>
  </si>
  <si>
    <t>479Mow</t>
  </si>
  <si>
    <t>Rotom - Mow</t>
  </si>
  <si>
    <t>https://cdn.bulbagarden.net/upload/thumb/d/da/479Rotom-Mow.png/600px-479Rotom-Mow.png</t>
  </si>
  <si>
    <t>479Wash</t>
  </si>
  <si>
    <t>Rotom - Wash</t>
  </si>
  <si>
    <t>https://cdn.bulbagarden.net/upload/thumb/e/ea/479Rotom-Wash.png/600px-479Rotom-Wash.png</t>
  </si>
  <si>
    <t>Uxie</t>
  </si>
  <si>
    <t>https://cdn.bulbagarden.net/upload/thumb/e/ef/480Uxie.png/250px-480Uxie.png</t>
  </si>
  <si>
    <t>Mesprit</t>
  </si>
  <si>
    <t>https://cdn.bulbagarden.net/upload/thumb/4/40/481Mesprit.png/250px-481Mesprit.png</t>
  </si>
  <si>
    <t>Azelf</t>
  </si>
  <si>
    <t>https://cdn.bulbagarden.net/upload/thumb/d/d0/482Azelf.png/250px-482Azelf.png</t>
  </si>
  <si>
    <t>Dialga</t>
  </si>
  <si>
    <t>https://cdn.bulbagarden.net/upload/thumb/8/8a/483Dialga.png/250px-483Dialga.png</t>
  </si>
  <si>
    <t>Palkia</t>
  </si>
  <si>
    <t>https://cdn.bulbagarden.net/upload/thumb/6/66/484Palkia.png/250px-484Palkia.png</t>
  </si>
  <si>
    <t>Heatran</t>
  </si>
  <si>
    <t>https://cdn.bulbagarden.net/upload/thumb/b/b7/485Heatran.png/250px-485Heatran.png</t>
  </si>
  <si>
    <t>Stats de lendário (600), sendo bem forte (Sp Atk 130) e resistente (106 Def e Sp Def), porém com fraquezas a tipos comuns, como Fighting e Ground (x4 Earthshake). Ataque assinatura de 100 de poder (Magma Storm) faz um Z-Move forte, mas não destrutivo. Banir (Mudar pra tier Uber)????</t>
  </si>
  <si>
    <t>Regigigas</t>
  </si>
  <si>
    <t>https://cdn.bulbagarden.net/upload/thumb/a/a1/486Regigigas.png/250px-486Regigigas.png</t>
  </si>
  <si>
    <t>Giratina</t>
  </si>
  <si>
    <t>https://cdn.bulbagarden.net/upload/thumb/c/c5/487Giratina-Altered.png/250px-487Giratina-Altered.png</t>
  </si>
  <si>
    <t>Cresselia</t>
  </si>
  <si>
    <t>https://cdn.bulbagarden.net/upload/thumb/4/4a/488Cresselia.png/250px-488Cresselia.png</t>
  </si>
  <si>
    <t>Stats de lendário (600), com ótima defesa e ótima support. Subir pra Tier 1</t>
  </si>
  <si>
    <t>Phione</t>
  </si>
  <si>
    <t>https://cdn.bulbagarden.net/upload/thumb/7/72/489Phione.png/250px-489Phione.png</t>
  </si>
  <si>
    <t>Manaphy</t>
  </si>
  <si>
    <t>https://cdn.bulbagarden.net/upload/thumb/2/2e/490Manaphy.png/250px-490Manaphy.png</t>
  </si>
  <si>
    <t>Darkrai</t>
  </si>
  <si>
    <t>https://cdn.bulbagarden.net/upload/thumb/6/6d/491Darkrai.png/250px-491Darkrai.png</t>
  </si>
  <si>
    <t>492L</t>
  </si>
  <si>
    <t>Shaymin - Land Form</t>
  </si>
  <si>
    <t>https://cdn.bulbagarden.net/upload/thumb/0/05/492Shaymin-Land.png/250px-492Shaymin-Land.png</t>
  </si>
  <si>
    <t>492S</t>
  </si>
  <si>
    <t>Shaymin - Sky Form</t>
  </si>
  <si>
    <t>https://cdn.bulbagarden.net/upload/thumb/d/da/492Shaymin-Sky.png/600px-492Shaymin-Sky.png</t>
  </si>
  <si>
    <t>Arceus</t>
  </si>
  <si>
    <t>https://cdn.bulbagarden.net/upload/thumb/f/fc/493Arceus.png/250px-493Arceus.png</t>
  </si>
  <si>
    <t>Victini</t>
  </si>
  <si>
    <t>https://cdn.bulbagarden.net/upload/thumb/6/60/494Victini.png/250px-494Victini.png</t>
  </si>
  <si>
    <t>Stats de lendário (600), sendo 100 para cada status. Com acesso a ataques como V-create (180 power), ele tem um Zmove destruidor. Com fraquezas comuns, como Dark, Ground e Rock, ele toma muito super efetivo, mas não morre com um ataque. Banir (Mudar pra tier Uber)???</t>
  </si>
  <si>
    <t>Snivy</t>
  </si>
  <si>
    <t>https://cdn.bulbagarden.net/upload/7/75/495Snivy.png</t>
  </si>
  <si>
    <t>Servine</t>
  </si>
  <si>
    <t>https://cdn.bulbagarden.net/upload/7/73/496Servine.png</t>
  </si>
  <si>
    <t>Serperior</t>
  </si>
  <si>
    <t>https://cdn.bulbagarden.net/upload/thumb/b/b7/497Serperior.png/250px-497Serperior.png</t>
  </si>
  <si>
    <t>Tepig</t>
  </si>
  <si>
    <t>https://cdn.bulbagarden.net/upload/5/5b/498Tepig.png</t>
  </si>
  <si>
    <t>Pignite</t>
  </si>
  <si>
    <t>https://cdn.bulbagarden.net/upload/e/e8/499Pignite.png</t>
  </si>
  <si>
    <t>Emboar</t>
  </si>
  <si>
    <t>https://cdn.bulbagarden.net/upload/thumb/1/18/500Emboar.png/250px-500Emboar.png</t>
  </si>
  <si>
    <t>Oshawott</t>
  </si>
  <si>
    <t>https://cdn.bulbagarden.net/upload/3/3b/501Oshawott.png</t>
  </si>
  <si>
    <t>Dewott</t>
  </si>
  <si>
    <t>https://cdn.bulbagarden.net/upload/e/e4/502Dewott.png</t>
  </si>
  <si>
    <t>Samurott</t>
  </si>
  <si>
    <t>https://cdn.bulbagarden.net/upload/thumb/b/b5/503Samurott.png/250px-503Samurott.png</t>
  </si>
  <si>
    <t>Patrat</t>
  </si>
  <si>
    <t>https://cdn.bulbagarden.net/upload/c/cb/504Patrat.png</t>
  </si>
  <si>
    <t>Watchog</t>
  </si>
  <si>
    <t>https://cdn.bulbagarden.net/upload/thumb/3/3e/505Watchog.png/250px-505Watchog.png</t>
  </si>
  <si>
    <t>Lillipup</t>
  </si>
  <si>
    <t>https://cdn.bulbagarden.net/upload/7/7e/506Lillipup.png</t>
  </si>
  <si>
    <t>Herdier</t>
  </si>
  <si>
    <t>https://cdn.bulbagarden.net/upload/9/96/507Herdier.png</t>
  </si>
  <si>
    <t>Stoutland</t>
  </si>
  <si>
    <t>https://cdn.bulbagarden.net/upload/thumb/3/3e/508Stoutland.png/250px-508Stoutland.png</t>
  </si>
  <si>
    <t>Purrloin</t>
  </si>
  <si>
    <t>https://cdn.bulbagarden.net/upload/4/46/509Purrloin.png</t>
  </si>
  <si>
    <t>Liepard</t>
  </si>
  <si>
    <t>https://cdn.bulbagarden.net/upload/thumb/0/09/510Liepard.png/250px-510Liepard.png</t>
  </si>
  <si>
    <t>466 Stats. Prankster. Mudar pra Tier 2</t>
  </si>
  <si>
    <t>Pansage</t>
  </si>
  <si>
    <t>https://cdn.bulbagarden.net/upload/6/6b/511Pansage.png</t>
  </si>
  <si>
    <t>Simisage</t>
  </si>
  <si>
    <t>https://cdn.bulbagarden.net/upload/thumb/2/24/512Simisage.png/250px-512Simisage.png</t>
  </si>
  <si>
    <t>Pansear</t>
  </si>
  <si>
    <t>https://cdn.bulbagarden.net/upload/e/e1/513Pansear.png</t>
  </si>
  <si>
    <t>Simisear</t>
  </si>
  <si>
    <t>https://cdn.bulbagarden.net/upload/thumb/7/7c/514Simisear.png/250px-514Simisear.png</t>
  </si>
  <si>
    <t>Panpour</t>
  </si>
  <si>
    <t>https://cdn.bulbagarden.net/upload/2/2f/515Panpour.png</t>
  </si>
  <si>
    <t>Simipour</t>
  </si>
  <si>
    <t>https://cdn.bulbagarden.net/upload/thumb/8/83/516Simipour.png/250px-516Simipour.png</t>
  </si>
  <si>
    <t>Munna</t>
  </si>
  <si>
    <t>https://cdn.bulbagarden.net/upload/6/61/517Munna.png</t>
  </si>
  <si>
    <t>Musharna</t>
  </si>
  <si>
    <t>https://cdn.bulbagarden.net/upload/2/2d/518Musharna.png</t>
  </si>
  <si>
    <t>Pidove</t>
  </si>
  <si>
    <t>https://cdn.bulbagarden.net/upload/c/c3/519Pidove.png</t>
  </si>
  <si>
    <t>Tranquill</t>
  </si>
  <si>
    <t>https://cdn.bulbagarden.net/upload/a/a3/520Tranquill.png</t>
  </si>
  <si>
    <t>Unfezant</t>
  </si>
  <si>
    <t>https://cdn.bulbagarden.net/upload/thumb/d/d0/521Unfezant.png/250px-521Unfezant.png</t>
  </si>
  <si>
    <t>Blitzle</t>
  </si>
  <si>
    <t>https://cdn.bulbagarden.net/upload/a/af/522Blitzle.png</t>
  </si>
  <si>
    <t>Zebstrika</t>
  </si>
  <si>
    <t>https://cdn.bulbagarden.net/upload/thumb/a/a1/523Zebstrika.png/250px-523Zebstrika.png</t>
  </si>
  <si>
    <t>Roggenrola</t>
  </si>
  <si>
    <t>https://cdn.bulbagarden.net/upload/6/69/524Roggenrola.png</t>
  </si>
  <si>
    <t>Boldore</t>
  </si>
  <si>
    <t>https://cdn.bulbagarden.net/upload/c/ce/525Boldore.png</t>
  </si>
  <si>
    <t>Gigalith</t>
  </si>
  <si>
    <t>https://cdn.bulbagarden.net/upload/thumb/5/59/526Gigalith.png/250px-526Gigalith.png</t>
  </si>
  <si>
    <t>Woobat</t>
  </si>
  <si>
    <t>https://cdn.bulbagarden.net/upload/3/36/527Woobat.png</t>
  </si>
  <si>
    <t>Swoobat</t>
  </si>
  <si>
    <t>https://cdn.bulbagarden.net/upload/thumb/9/9d/528Swoobat.png/250px-528Swoobat.png</t>
  </si>
  <si>
    <t>Drilbur</t>
  </si>
  <si>
    <t>https://cdn.bulbagarden.net/upload/c/cf/529Drilbur.png</t>
  </si>
  <si>
    <t>Excadrill</t>
  </si>
  <si>
    <t>https://cdn.bulbagarden.net/upload/thumb/6/63/530Excadrill.png/250px-530Excadrill.png</t>
  </si>
  <si>
    <t>Otima tipagem  pra ver entrada de pokemon no Single e tem Rapid Spin pra tirar treta de terreno. Tirando isto é um pokemon de 508 de stats, sendo só o atk relevante - Mudar pra tier 2</t>
  </si>
  <si>
    <t>Audino</t>
  </si>
  <si>
    <t>https://cdn.bulbagarden.net/upload/thumb/f/f5/531Audino.png/150px-531Audino.png</t>
  </si>
  <si>
    <t>531M</t>
  </si>
  <si>
    <t>Mega Audino</t>
  </si>
  <si>
    <t>https://cdn.bulbagarden.net/upload/thumb/1/17/531Audino-Mega.png/150px-531Audino-Mega.png</t>
  </si>
  <si>
    <t>Timburr</t>
  </si>
  <si>
    <t>https://cdn.bulbagarden.net/upload/6/69/532Timburr.png</t>
  </si>
  <si>
    <t>Gurdurr</t>
  </si>
  <si>
    <t>https://cdn.bulbagarden.net/upload/thumb/a/ad/533Gurdurr.png/250px-533Gurdurr.png</t>
  </si>
  <si>
    <t>Conkeldurr</t>
  </si>
  <si>
    <t>https://cdn.bulbagarden.net/upload/thumb/1/11/534Conkeldurr.png/250px-534Conkeldurr.png</t>
  </si>
  <si>
    <t>Tympole</t>
  </si>
  <si>
    <t>https://cdn.bulbagarden.net/upload/c/c9/535Tympole.png</t>
  </si>
  <si>
    <t>Palpitoad</t>
  </si>
  <si>
    <t>https://cdn.bulbagarden.net/upload/c/c9/536Palpitoad.png</t>
  </si>
  <si>
    <t>Seismitoad</t>
  </si>
  <si>
    <t>https://cdn.bulbagarden.net/upload/thumb/3/35/537Seismitoad.png/250px-537Seismitoad.png</t>
  </si>
  <si>
    <t>Throh</t>
  </si>
  <si>
    <t>https://cdn.bulbagarden.net/upload/thumb/7/74/538Throh.png/250px-538Throh.png</t>
  </si>
  <si>
    <t>Sawk</t>
  </si>
  <si>
    <t>https://cdn.bulbagarden.net/upload/thumb/a/a8/539Sawk.png/250px-539Sawk.png</t>
  </si>
  <si>
    <t>Sewaddle</t>
  </si>
  <si>
    <t>https://cdn.bulbagarden.net/upload/4/4a/540Sewaddle.png</t>
  </si>
  <si>
    <t>Swadloon</t>
  </si>
  <si>
    <t>https://cdn.bulbagarden.net/upload/2/2b/541Swadloon.png</t>
  </si>
  <si>
    <t>Leavanny</t>
  </si>
  <si>
    <t>https://cdn.bulbagarden.net/upload/thumb/8/8e/542Leavanny.png/250px-542Leavanny.png</t>
  </si>
  <si>
    <t>Venipede</t>
  </si>
  <si>
    <t>https://cdn.bulbagarden.net/upload/0/0e/543Venipede.png</t>
  </si>
  <si>
    <t>Whirlipede</t>
  </si>
  <si>
    <t>https://cdn.bulbagarden.net/upload/b/bc/544Whirlipede.png</t>
  </si>
  <si>
    <t>Scolipede</t>
  </si>
  <si>
    <t>https://cdn.bulbagarden.net/upload/thumb/c/cb/545Scolipede.png/250px-545Scolipede.png</t>
  </si>
  <si>
    <t>Cottonee</t>
  </si>
  <si>
    <t>https://cdn.bulbagarden.net/upload/4/44/546Cottonee.png</t>
  </si>
  <si>
    <t>Whimsicott</t>
  </si>
  <si>
    <t>https://cdn.bulbagarden.net/upload/thumb/a/a2/547Whimsicott.png/250px-547Whimsicott.png</t>
  </si>
  <si>
    <t>480 Stats. Prankster. Mudar pra Tier 2</t>
  </si>
  <si>
    <t>Petilil</t>
  </si>
  <si>
    <t>https://cdn.bulbagarden.net/upload/0/0b/548Petilil.png</t>
  </si>
  <si>
    <t>Lilligant</t>
  </si>
  <si>
    <t>https://cdn.bulbagarden.net/upload/thumb/2/21/549Lilligant.png/250px-549Lilligant.png</t>
  </si>
  <si>
    <t>Basculin</t>
  </si>
  <si>
    <t>https://cdn.bulbagarden.net/upload/thumb/2/2f/550Basculin.png/250px-550Basculin.png</t>
  </si>
  <si>
    <t>Sandile</t>
  </si>
  <si>
    <t>https://cdn.bulbagarden.net/upload/2/26/551Sandile.png</t>
  </si>
  <si>
    <t>Krokorok</t>
  </si>
  <si>
    <t>https://cdn.bulbagarden.net/upload/d/d4/552Krokorok.png</t>
  </si>
  <si>
    <t>Krookodile</t>
  </si>
  <si>
    <t>https://cdn.bulbagarden.net/upload/thumb/e/e5/553Krookodile.png/250px-553Krookodile.png</t>
  </si>
  <si>
    <t>Darumaka</t>
  </si>
  <si>
    <t>https://cdn.bulbagarden.net/upload/4/4c/554Darumaka.png</t>
  </si>
  <si>
    <t>Darmanitan</t>
  </si>
  <si>
    <t>https://cdn.bulbagarden.net/upload/thumb/4/40/555Darmanitan.png/600px-555Darmanitan.png</t>
  </si>
  <si>
    <t>Mesmo que o de cima</t>
  </si>
  <si>
    <t>555Z</t>
  </si>
  <si>
    <t>Zen Darmanitan</t>
  </si>
  <si>
    <t>https://cdn.bulbagarden.net/upload/f/fe/555Darmanitan-Zen.png</t>
  </si>
  <si>
    <t>Maractus</t>
  </si>
  <si>
    <t>https://cdn.bulbagarden.net/upload/thumb/3/35/556Maractus.png/250px-556Maractus.png</t>
  </si>
  <si>
    <t>Dwebble</t>
  </si>
  <si>
    <t>https://cdn.bulbagarden.net/upload/6/6b/557Dwebble.png</t>
  </si>
  <si>
    <t>Crustle</t>
  </si>
  <si>
    <t>https://cdn.bulbagarden.net/upload/thumb/1/19/558Crustle.png/250px-558Crustle.png</t>
  </si>
  <si>
    <t>Scraggy</t>
  </si>
  <si>
    <t>https://cdn.bulbagarden.net/upload/d/dc/559Scraggy.png</t>
  </si>
  <si>
    <t>Scrafty</t>
  </si>
  <si>
    <t>https://cdn.bulbagarden.net/upload/thumb/e/e8/560Scrafty.png/250px-560Scrafty.png</t>
  </si>
  <si>
    <t>Sigilyph</t>
  </si>
  <si>
    <t>https://cdn.bulbagarden.net/upload/thumb/6/67/561Sigilyph.png/250px-561Sigilyph.png</t>
  </si>
  <si>
    <t>Yamask</t>
  </si>
  <si>
    <t>https://cdn.bulbagarden.net/upload/a/a4/562Yamask.png</t>
  </si>
  <si>
    <t>Cofagrigus</t>
  </si>
  <si>
    <t>https://cdn.bulbagarden.net/upload/thumb/f/f8/563Cofagrigus.png/250px-563Cofagrigus.png</t>
  </si>
  <si>
    <t>Tirtouga</t>
  </si>
  <si>
    <t>https://cdn.bulbagarden.net/upload/1/1a/564Tirtouga.png</t>
  </si>
  <si>
    <t>Carracosta</t>
  </si>
  <si>
    <t>https://cdn.bulbagarden.net/upload/thumb/d/d0/565Carracosta.png/250px-565Carracosta.png</t>
  </si>
  <si>
    <t>Archen</t>
  </si>
  <si>
    <t>https://cdn.bulbagarden.net/upload/a/a3/566Archen.png</t>
  </si>
  <si>
    <t>Archeops</t>
  </si>
  <si>
    <t>https://cdn.bulbagarden.net/upload/thumb/1/14/567Archeops.png/250px-567Archeops.png</t>
  </si>
  <si>
    <t>Trubbish</t>
  </si>
  <si>
    <t>https://cdn.bulbagarden.net/upload/e/e2/568Trubbish.png</t>
  </si>
  <si>
    <t>Garbodor</t>
  </si>
  <si>
    <t>https://cdn.bulbagarden.net/upload/thumb/c/c4/569Garbodor.png/250px-569Garbodor.png</t>
  </si>
  <si>
    <t>Zorua</t>
  </si>
  <si>
    <t>https://cdn.bulbagarden.net/upload/2/2b/570Zorua.png</t>
  </si>
  <si>
    <t>Zoroark</t>
  </si>
  <si>
    <t>https://cdn.bulbagarden.net/upload/thumb/a/a6/571Zoroark.png/250px-571Zoroark.png</t>
  </si>
  <si>
    <t>Minccino</t>
  </si>
  <si>
    <t>https://cdn.bulbagarden.net/upload/e/ec/572Minccino.png</t>
  </si>
  <si>
    <t>Cinccino</t>
  </si>
  <si>
    <t>https://cdn.bulbagarden.net/upload/thumb/9/94/573Cinccino.png/250px-573Cinccino.png</t>
  </si>
  <si>
    <t>Gothita</t>
  </si>
  <si>
    <t>https://cdn.bulbagarden.net/upload/7/71/574Gothita.png</t>
  </si>
  <si>
    <t>Gothorita</t>
  </si>
  <si>
    <t>https://cdn.bulbagarden.net/upload/6/67/575Gothorita.png</t>
  </si>
  <si>
    <t>Gothitelle</t>
  </si>
  <si>
    <t>https://cdn.bulbagarden.net/upload/thumb/3/38/576Gothitelle.png/250px-576Gothitelle.png</t>
  </si>
  <si>
    <t>Solosis</t>
  </si>
  <si>
    <t>https://cdn.bulbagarden.net/upload/1/1e/577Solosis.png</t>
  </si>
  <si>
    <t>Duosion</t>
  </si>
  <si>
    <t>https://cdn.bulbagarden.net/upload/8/83/578Duosion.png</t>
  </si>
  <si>
    <t>Reuniclus</t>
  </si>
  <si>
    <t>https://cdn.bulbagarden.net/upload/thumb/1/19/579Reuniclus.png/250px-579Reuniclus.png</t>
  </si>
  <si>
    <t>Ducklett</t>
  </si>
  <si>
    <t>https://cdn.bulbagarden.net/upload/4/4b/580Ducklett.png</t>
  </si>
  <si>
    <t>Swanna</t>
  </si>
  <si>
    <t>https://cdn.bulbagarden.net/upload/thumb/7/76/581Swanna.png/250px-581Swanna.png</t>
  </si>
  <si>
    <t>Vanillite</t>
  </si>
  <si>
    <t>https://cdn.bulbagarden.net/upload/3/3f/582Vanillite.png</t>
  </si>
  <si>
    <t>Vanillish</t>
  </si>
  <si>
    <t>https://cdn.bulbagarden.net/upload/2/2f/583Vanillish.png</t>
  </si>
  <si>
    <t>Vanilluxe</t>
  </si>
  <si>
    <t>https://cdn.bulbagarden.net/upload/thumb/3/39/584Vanilluxe.png/250px-584Vanilluxe.png</t>
  </si>
  <si>
    <t>Deerling</t>
  </si>
  <si>
    <t>https://cdn.bulbagarden.net/upload/6/68/585Deerling-Spring.png</t>
  </si>
  <si>
    <t>Sawsbuck</t>
  </si>
  <si>
    <t>https://cdn.bulbagarden.net/upload/thumb/8/8d/586Sawsbuck-Spring.png/250px-586Sawsbuck-Spring.png</t>
  </si>
  <si>
    <t>Emolga</t>
  </si>
  <si>
    <t>https://cdn.bulbagarden.net/upload/thumb/b/b4/587Emolga.png/250px-587Emolga.png</t>
  </si>
  <si>
    <t>Karrablast</t>
  </si>
  <si>
    <t>https://cdn.bulbagarden.net/upload/6/60/588Karrablast.png</t>
  </si>
  <si>
    <t>Escavalier</t>
  </si>
  <si>
    <t>https://cdn.bulbagarden.net/upload/thumb/6/63/589Escavalier.png/250px-589Escavalier.png</t>
  </si>
  <si>
    <t>Foongus</t>
  </si>
  <si>
    <t>https://cdn.bulbagarden.net/upload/c/cc/590Foongus.png</t>
  </si>
  <si>
    <t>Amoonguss</t>
  </si>
  <si>
    <t>https://cdn.bulbagarden.net/upload/thumb/1/13/591Amoonguss.png/250px-591Amoonguss.png</t>
  </si>
  <si>
    <t>Frillish</t>
  </si>
  <si>
    <t>https://cdn.bulbagarden.net/upload/8/88/592Frillish.png</t>
  </si>
  <si>
    <t>Jellicent</t>
  </si>
  <si>
    <t>https://cdn.bulbagarden.net/upload/thumb/5/5c/593Jellicent.png/250px-593Jellicent.png</t>
  </si>
  <si>
    <t>Alomomola</t>
  </si>
  <si>
    <t>https://cdn.bulbagarden.net/upload/thumb/1/10/594Alomomola.png/250px-594Alomomola.png</t>
  </si>
  <si>
    <t>Joltik</t>
  </si>
  <si>
    <t>https://cdn.bulbagarden.net/upload/f/f8/595Joltik.png</t>
  </si>
  <si>
    <t>Galvantula</t>
  </si>
  <si>
    <t>https://cdn.bulbagarden.net/upload/thumb/7/7a/596Galvantula.png/250px-596Galvantula.png</t>
  </si>
  <si>
    <t>Ferroseed</t>
  </si>
  <si>
    <t>https://cdn.bulbagarden.net/upload/thumb/2/28/597Ferroseed.png/250px-597Ferroseed.png</t>
  </si>
  <si>
    <t>Ferrothorn</t>
  </si>
  <si>
    <t>https://cdn.bulbagarden.net/upload/thumb/6/6c/598Ferrothorn.png/250px-598Ferrothorn.png</t>
  </si>
  <si>
    <t>Klink</t>
  </si>
  <si>
    <t>https://cdn.bulbagarden.net/upload/e/ea/599Klink.png</t>
  </si>
  <si>
    <t>Klang</t>
  </si>
  <si>
    <t>https://cdn.bulbagarden.net/upload/thumb/8/80/600Klang.png/250px-600Klang.png</t>
  </si>
  <si>
    <t>Klinklang</t>
  </si>
  <si>
    <t>https://cdn.bulbagarden.net/upload/thumb/c/cf/601Klinklang.png/250px-601Klinklang.png</t>
  </si>
  <si>
    <t>Tynamo</t>
  </si>
  <si>
    <t>https://cdn.bulbagarden.net/upload/5/5e/602Tynamo.png</t>
  </si>
  <si>
    <t>Eelektrik</t>
  </si>
  <si>
    <t>https://cdn.bulbagarden.net/upload/c/c7/603Eelektrik.png</t>
  </si>
  <si>
    <t>Eelektross</t>
  </si>
  <si>
    <t>https://cdn.bulbagarden.net/upload/thumb/6/6c/604Eelektross.png/250px-604Eelektross.png</t>
  </si>
  <si>
    <t>Elgyem</t>
  </si>
  <si>
    <t>https://cdn.bulbagarden.net/upload/f/fd/605Elgyem.png</t>
  </si>
  <si>
    <t>Beheeyem</t>
  </si>
  <si>
    <t>https://cdn.bulbagarden.net/upload/thumb/2/2c/606Beheeyem.png/250px-606Beheeyem.png</t>
  </si>
  <si>
    <t>Litwick</t>
  </si>
  <si>
    <t>https://cdn.bulbagarden.net/upload/8/8e/607Litwick.png</t>
  </si>
  <si>
    <t>Lampent</t>
  </si>
  <si>
    <t>https://cdn.bulbagarden.net/upload/a/a5/608Lampent.png</t>
  </si>
  <si>
    <t>Chandelure</t>
  </si>
  <si>
    <t>https://cdn.bulbagarden.net/upload/thumb/6/65/609Chandelure.png/250px-609Chandelure.png</t>
  </si>
  <si>
    <t>Axew</t>
  </si>
  <si>
    <t>https://cdn.bulbagarden.net/upload/5/5c/610Axew.png</t>
  </si>
  <si>
    <t>Fraxure</t>
  </si>
  <si>
    <t>https://cdn.bulbagarden.net/upload/0/05/611Fraxure.png</t>
  </si>
  <si>
    <t>Haxorus</t>
  </si>
  <si>
    <t>https://cdn.bulbagarden.net/upload/thumb/8/8f/612Haxorus.png/250px-612Haxorus.png</t>
  </si>
  <si>
    <t>Cubchoo</t>
  </si>
  <si>
    <t>https://cdn.bulbagarden.net/upload/7/72/613Cubchoo.png</t>
  </si>
  <si>
    <t>Beartic</t>
  </si>
  <si>
    <t>https://cdn.bulbagarden.net/upload/thumb/4/40/614Beartic.png/250px-614Beartic.png</t>
  </si>
  <si>
    <t>Cryogonal</t>
  </si>
  <si>
    <t>https://cdn.bulbagarden.net/upload/thumb/1/11/615Cryogonal.png/250px-615Cryogonal.png</t>
  </si>
  <si>
    <t>Shelmet</t>
  </si>
  <si>
    <t>https://cdn.bulbagarden.net/upload/f/f6/616Shelmet.png</t>
  </si>
  <si>
    <t>Accelgor</t>
  </si>
  <si>
    <t>https://cdn.bulbagarden.net/upload/thumb/3/34/617Accelgor.png/250px-617Accelgor.png</t>
  </si>
  <si>
    <t>Stunfisk</t>
  </si>
  <si>
    <t>https://cdn.bulbagarden.net/upload/thumb/d/d2/618Stunfisk.png/250px-618Stunfisk.png</t>
  </si>
  <si>
    <t>Mienfoo</t>
  </si>
  <si>
    <t>https://cdn.bulbagarden.net/upload/4/41/619Mienfoo.png</t>
  </si>
  <si>
    <t>Mienshao</t>
  </si>
  <si>
    <t>https://cdn.bulbagarden.net/upload/thumb/2/20/620Mienshao.png/250px-620Mienshao.png</t>
  </si>
  <si>
    <t>Druddigon</t>
  </si>
  <si>
    <t>https://cdn.bulbagarden.net/upload/thumb/a/ad/621Druddigon.png/250px-621Druddigon.png</t>
  </si>
  <si>
    <t>Golett</t>
  </si>
  <si>
    <t>https://cdn.bulbagarden.net/upload/a/ac/622Golett.png</t>
  </si>
  <si>
    <t>Golurk</t>
  </si>
  <si>
    <t>https://cdn.bulbagarden.net/upload/thumb/6/68/623Golurk.png/250px-623Golurk.png</t>
  </si>
  <si>
    <t>Pawniard</t>
  </si>
  <si>
    <t>https://cdn.bulbagarden.net/upload/9/9c/624Pawniard.png</t>
  </si>
  <si>
    <t>Bisharp</t>
  </si>
  <si>
    <t>https://cdn.bulbagarden.net/upload/thumb/7/74/625Bisharp.png/250px-625Bisharp.png</t>
  </si>
  <si>
    <t>Bouffalant</t>
  </si>
  <si>
    <t>https://cdn.bulbagarden.net/upload/thumb/a/a4/626Bouffalant.png/250px-626Bouffalant.png</t>
  </si>
  <si>
    <t>Rufflet</t>
  </si>
  <si>
    <t>https://cdn.bulbagarden.net/upload/b/bb/627Rufflet.png</t>
  </si>
  <si>
    <t>Braviary</t>
  </si>
  <si>
    <t>https://cdn.bulbagarden.net/upload/thumb/c/cf/628Braviary.png/250px-628Braviary.png</t>
  </si>
  <si>
    <t>Vullaby</t>
  </si>
  <si>
    <t>https://cdn.bulbagarden.net/upload/f/f2/629Vullaby.png</t>
  </si>
  <si>
    <t>Mandibuzz</t>
  </si>
  <si>
    <t>https://cdn.bulbagarden.net/upload/thumb/0/00/630Mandibuzz.png/250px-630Mandibuzz.png</t>
  </si>
  <si>
    <t>Heatmor</t>
  </si>
  <si>
    <t>https://cdn.bulbagarden.net/upload/thumb/b/b0/631Heatmor.png/250px-631Heatmor.png</t>
  </si>
  <si>
    <t>Durant</t>
  </si>
  <si>
    <t>https://cdn.bulbagarden.net/upload/thumb/1/1a/632Durant.png/250px-632Durant.png</t>
  </si>
  <si>
    <t>Deino</t>
  </si>
  <si>
    <t>https://cdn.bulbagarden.net/upload/f/f7/633Deino.png</t>
  </si>
  <si>
    <t>Zweilous</t>
  </si>
  <si>
    <t>https://cdn.bulbagarden.net/upload/a/a6/634Zweilous.png</t>
  </si>
  <si>
    <t>Hydreigon</t>
  </si>
  <si>
    <t>https://cdn.bulbagarden.net/upload/thumb/3/3e/635Hydreigon.png/250px-635Hydreigon.png</t>
  </si>
  <si>
    <t>Larvesta</t>
  </si>
  <si>
    <t>https://cdn.bulbagarden.net/upload/f/f4/636Larvesta.png</t>
  </si>
  <si>
    <t>Volcarona</t>
  </si>
  <si>
    <t>https://cdn.bulbagarden.net/upload/thumb/6/6b/637Volcarona.png/250px-637Volcarona.png</t>
  </si>
  <si>
    <t>Cobalion</t>
  </si>
  <si>
    <t>https://cdn.bulbagarden.net/upload/thumb/6/65/638Cobalion.png/250px-638Cobalion.png</t>
  </si>
  <si>
    <t>Terrakion</t>
  </si>
  <si>
    <t>https://cdn.bulbagarden.net/upload/thumb/a/ad/639Terrakion.png/250px-639Terrakion.png</t>
  </si>
  <si>
    <t>Virizion</t>
  </si>
  <si>
    <t>https://cdn.bulbagarden.net/upload/thumb/7/79/640Virizion.png/250px-640Virizion.png</t>
  </si>
  <si>
    <t>Tornadus</t>
  </si>
  <si>
    <t>https://cdn.bulbagarden.net/upload/thumb/0/08/641Tornadus.png/600px-641Tornadus.png</t>
  </si>
  <si>
    <t>641T</t>
  </si>
  <si>
    <t>Tornadus - Therian</t>
  </si>
  <si>
    <t>https://cdn.bulbagarden.net/upload/thumb/7/7e/641Tornadus-Therian.png/600px-641Tornadus-Therian.png</t>
  </si>
  <si>
    <t>Stats de lendário (580), sendo rápido e forte, e com fraquezas a tipos não comuns, como Ice, Electric e Rock. Por ter acesso a Prankster, ele deveria ser banido. Banir</t>
  </si>
  <si>
    <t>Thundurus</t>
  </si>
  <si>
    <t>https://cdn.bulbagarden.net/upload/thumb/b/b8/642Thundurus.png/600px-642Thundurus.png</t>
  </si>
  <si>
    <t>Stats de lendário (580), sendo rápido e forte, e com fraquezas a tipos não comuns, como Ice e Rock. Por ter acesso a Prankster, ele deveria ser banido. Banir</t>
  </si>
  <si>
    <t xml:space="preserve">Ban </t>
  </si>
  <si>
    <t>642T</t>
  </si>
  <si>
    <t>Thundurus - Therian</t>
  </si>
  <si>
    <t>Reshiram</t>
  </si>
  <si>
    <t>https://cdn.bulbagarden.net/upload/thumb/8/8d/643Reshiram.png/250px-643Reshiram.png</t>
  </si>
  <si>
    <t>Zekrom</t>
  </si>
  <si>
    <t>https://cdn.bulbagarden.net/upload/thumb/8/81/644Zekrom.png/250px-644Zekrom.png</t>
  </si>
  <si>
    <t>Landorus</t>
  </si>
  <si>
    <t>645T</t>
  </si>
  <si>
    <t>Landorus - Therian</t>
  </si>
  <si>
    <t>https://cdn.bulbagarden.net/upload/thumb/0/00/645Landorus-Therian.png/600px-645Landorus-Therian.png</t>
  </si>
  <si>
    <t>Stats de lendário (600), sendo rápido e forte. Earthshake com Atk de 145 e stab e Intimidate. Banir??</t>
  </si>
  <si>
    <t>646B</t>
  </si>
  <si>
    <t>Black Kyurem</t>
  </si>
  <si>
    <t>https://cdn.bulbagarden.net/upload/thumb/1/16/646Kyurem-Black.png/110px-646Kyurem-Black.png</t>
  </si>
  <si>
    <t>Stats de estuprador (700), sendo rápido e forte. Outrage com Atk de 170 e stab. Monstro - Banir (Mudar pra tier Uber)</t>
  </si>
  <si>
    <t>Kyurem</t>
  </si>
  <si>
    <t>https://cdn.bulbagarden.net/upload/thumb/c/c3/646Kyurem.png/250px-646Kyurem.png</t>
  </si>
  <si>
    <t>Stats de estuprador (660), ele é um ótimo atacante (Atk e Sp Atk 130) e resistente (Def e Sp Def 90). Por não ter ataque assinatura, seu ataque stab mais forte é Blizzard, fazendo um poderoso Zmove. Mover para Tier 1</t>
  </si>
  <si>
    <t xml:space="preserve">Manter </t>
  </si>
  <si>
    <t>646W</t>
  </si>
  <si>
    <t>White Kyurem</t>
  </si>
  <si>
    <t>https://cdn.bulbagarden.net/upload/thumb/8/81/646Kyurem-White.png/110px-646Kyurem-White.png</t>
  </si>
  <si>
    <t>Keldeo</t>
  </si>
  <si>
    <t>https://cdn.bulbagarden.net/upload/thumb/5/50/647Keldeo.png/250px-647Keldeo.png</t>
  </si>
  <si>
    <t>Meloetta</t>
  </si>
  <si>
    <t>https://cdn.bulbagarden.net/upload/thumb/a/a3/648Meloetta.png/600px-648Meloetta.png</t>
  </si>
  <si>
    <t>Stats de lendário (600), ela é um ótimo atacante (Sp Atk 128) e resistente (Sp Def 128). Porém possui resistencia à tipos comuns, como Dark. O ataque assinatura (Relic Song) bate em todos e tem 10% de deixar os inimigos Sleep. Mudar para Tier 1</t>
  </si>
  <si>
    <t>Meloetta - Pirouette</t>
  </si>
  <si>
    <t>https://cdn.bulbagarden.net/upload/thumb/3/36/648Meloetta-Pirouette.png/600px-648Meloetta-Pirouette.png</t>
  </si>
  <si>
    <t>Stats de lendário (600), ela é um ótimo atacante (Atk 128) e rápida (Spd 128). Porém possui resistencia à tipos comuns, como Fighting, Psychic e Fairy. Mudar para Tier 1</t>
  </si>
  <si>
    <t>Genesect</t>
  </si>
  <si>
    <t>https://cdn.bulbagarden.net/upload/thumb/4/46/649Genesect.png/250px-649Genesect.png</t>
  </si>
  <si>
    <t>Chespin</t>
  </si>
  <si>
    <t>https://cdn.bulbagarden.net/upload/c/ca/650Chespin.png</t>
  </si>
  <si>
    <t>Quilladin</t>
  </si>
  <si>
    <t>https://cdn.bulbagarden.net/upload/7/71/651Quilladin.png</t>
  </si>
  <si>
    <t>Chesnaught</t>
  </si>
  <si>
    <t>https://cdn.bulbagarden.net/upload/thumb/1/18/652Chesnaught.png/250px-652Chesnaught.png</t>
  </si>
  <si>
    <t>Fennekin</t>
  </si>
  <si>
    <t>https://cdn.bulbagarden.net/upload/3/3d/653Fennekin.png</t>
  </si>
  <si>
    <t>Braixen</t>
  </si>
  <si>
    <t>https://cdn.bulbagarden.net/upload/0/09/654Braixen.png</t>
  </si>
  <si>
    <t>Delphox</t>
  </si>
  <si>
    <t>https://cdn.bulbagarden.net/upload/thumb/2/21/655Delphox.png/250px-655Delphox.png</t>
  </si>
  <si>
    <t>Froakie</t>
  </si>
  <si>
    <t>https://cdn.bulbagarden.net/upload/1/18/656Froakie.png</t>
  </si>
  <si>
    <t>Frogadier</t>
  </si>
  <si>
    <t>https://cdn.bulbagarden.net/upload/f/fc/657Frogadier.png</t>
  </si>
  <si>
    <t>658A</t>
  </si>
  <si>
    <t>Ash Greninja</t>
  </si>
  <si>
    <t>https://cdn.bulbagarden.net/upload/thumb/0/0e/658Greninja-Ash.png/600px-658Greninja-Ash.png</t>
  </si>
  <si>
    <t>Stats de lendário (640), sendo rápido e forte. A Water Shuriken bate mais forte, mas continua com a fraqueza a tipos comuns, como Fighting e Fairy. Manter como tier 1</t>
  </si>
  <si>
    <t>Greninja</t>
  </si>
  <si>
    <t>https://cdn.bulbagarden.net/upload/thumb/6/67/658Greninja.png/600px-658Greninja.png</t>
  </si>
  <si>
    <t>Protean só é roubadasso no single onde ele pode iniciar o combate com Poison Spikes e n tomar a fraqueza dele. Tirando isto, no double ele apanha dobrado. Manter Tier 1</t>
  </si>
  <si>
    <t>Bunnelby</t>
  </si>
  <si>
    <t>https://cdn.bulbagarden.net/upload/7/70/659Bunnelby.png</t>
  </si>
  <si>
    <t>Diggersby</t>
  </si>
  <si>
    <t>https://cdn.bulbagarden.net/upload/thumb/3/34/660Diggersby.png/250px-660Diggersby.png</t>
  </si>
  <si>
    <t>Fletchling</t>
  </si>
  <si>
    <t>https://cdn.bulbagarden.net/upload/7/7e/661Fletchling.png</t>
  </si>
  <si>
    <t>Fletchinder</t>
  </si>
  <si>
    <t>https://cdn.bulbagarden.net/upload/thumb/c/ce/662Fletchinder.png/250px-662Fletchinder.png</t>
  </si>
  <si>
    <t>Talonflame</t>
  </si>
  <si>
    <t>https://cdn.bulbagarden.net/upload/thumb/a/ae/663Talonflame.png/250px-663Talonflame.png</t>
  </si>
  <si>
    <t>Scatterbug</t>
  </si>
  <si>
    <t>https://cdn.bulbagarden.net/upload/d/d3/664Scatterbug.png</t>
  </si>
  <si>
    <t>Spewpa</t>
  </si>
  <si>
    <t>https://cdn.bulbagarden.net/upload/b/b7/665Spewpa.png</t>
  </si>
  <si>
    <t>Vivillon</t>
  </si>
  <si>
    <t>https://cdn.bulbagarden.net/upload/thumb/4/4c/666Vivillon.png/250px-666Vivillon.png</t>
  </si>
  <si>
    <t>Litleo</t>
  </si>
  <si>
    <t>https://cdn.bulbagarden.net/upload/1/1f/667Litleo.png</t>
  </si>
  <si>
    <t>Pyroar</t>
  </si>
  <si>
    <t>https://cdn.bulbagarden.net/upload/thumb/7/70/668Pyroar.png/250px-668Pyroar.png</t>
  </si>
  <si>
    <t>Flabébé</t>
  </si>
  <si>
    <t>https://cdn.bulbagarden.net/upload/5/52/669Flab%C3%A9b%C3%A9.png</t>
  </si>
  <si>
    <t>Floette</t>
  </si>
  <si>
    <t>https://cdn.bulbagarden.net/upload/1/17/670Floette.png</t>
  </si>
  <si>
    <t>Florges</t>
  </si>
  <si>
    <t>https://cdn.bulbagarden.net/upload/thumb/3/37/671Florges.png/250px-671Florges.png</t>
  </si>
  <si>
    <t>Skiddo</t>
  </si>
  <si>
    <t>https://cdn.bulbagarden.net/upload/5/5d/672Skiddo.png</t>
  </si>
  <si>
    <t>Gogoat</t>
  </si>
  <si>
    <t>https://cdn.bulbagarden.net/upload/thumb/b/bc/673Gogoat.png/250px-673Gogoat.png</t>
  </si>
  <si>
    <t>Pancham</t>
  </si>
  <si>
    <t>https://cdn.bulbagarden.net/upload/1/1c/674Pancham.png</t>
  </si>
  <si>
    <t>Pangoro</t>
  </si>
  <si>
    <t>https://cdn.bulbagarden.net/upload/thumb/0/08/675Pangoro.png/250px-675Pangoro.png</t>
  </si>
  <si>
    <t>Furfrou</t>
  </si>
  <si>
    <t>https://cdn.bulbagarden.net/upload/thumb/4/49/676Furfrou.png/250px-676Furfrou.png</t>
  </si>
  <si>
    <t>Espurr</t>
  </si>
  <si>
    <t>https://cdn.bulbagarden.net/upload/0/09/677Espurr.png</t>
  </si>
  <si>
    <t>Meowstic</t>
  </si>
  <si>
    <t>https://cdn.bulbagarden.net/upload/thumb/a/a6/678Meowstic.png/250px-678Meowstic.png</t>
  </si>
  <si>
    <t>466 stats e Prankster. Subir pro Tier 2</t>
  </si>
  <si>
    <t>Honedge</t>
  </si>
  <si>
    <t>https://cdn.bulbagarden.net/upload/3/35/679Honedge.png</t>
  </si>
  <si>
    <t>Doublade</t>
  </si>
  <si>
    <t>https://cdn.bulbagarden.net/upload/thumb/e/ef/680Doublade.png/250px-680Doublade.png</t>
  </si>
  <si>
    <t>Aegislash</t>
  </si>
  <si>
    <t>https://cdn.bulbagarden.net/upload/thumb/a/ad/681Aegislash.png/250px-681Aegislash.png</t>
  </si>
  <si>
    <t>Spritzee</t>
  </si>
  <si>
    <t>https://cdn.bulbagarden.net/upload/6/66/682Spritzee.png</t>
  </si>
  <si>
    <t>Aromatisse</t>
  </si>
  <si>
    <t>https://cdn.bulbagarden.net/upload/thumb/d/d9/683Aromatisse.png/250px-683Aromatisse.png</t>
  </si>
  <si>
    <t>Swirlix</t>
  </si>
  <si>
    <t>https://cdn.bulbagarden.net/upload/b/bf/684Swirlix.png</t>
  </si>
  <si>
    <t>Slurpuff</t>
  </si>
  <si>
    <t>https://cdn.bulbagarden.net/upload/thumb/8/8d/685Slurpuff.png/250px-685Slurpuff.png</t>
  </si>
  <si>
    <t>Inkay</t>
  </si>
  <si>
    <t>https://cdn.bulbagarden.net/upload/7/70/686Inkay.png</t>
  </si>
  <si>
    <t>Malamar</t>
  </si>
  <si>
    <t>https://cdn.bulbagarden.net/upload/thumb/e/e4/687Malamar.png/250px-687Malamar.png</t>
  </si>
  <si>
    <t>Subir para Tier 2?????</t>
  </si>
  <si>
    <t>Binacle</t>
  </si>
  <si>
    <t>https://cdn.bulbagarden.net/upload/5/5b/688Binacle.png</t>
  </si>
  <si>
    <t>Barbaracle</t>
  </si>
  <si>
    <t>https://cdn.bulbagarden.net/upload/thumb/4/48/689Barbaracle.png/250px-689Barbaracle.png</t>
  </si>
  <si>
    <t>Skrelp</t>
  </si>
  <si>
    <t>https://cdn.bulbagarden.net/upload/4/4e/690Skrelp.png</t>
  </si>
  <si>
    <t>Dragalge</t>
  </si>
  <si>
    <t>https://cdn.bulbagarden.net/upload/thumb/a/a9/691Dragalge.png/250px-691Dragalge.png</t>
  </si>
  <si>
    <t>Clauncher</t>
  </si>
  <si>
    <t>https://cdn.bulbagarden.net/upload/f/fb/692Clauncher.png</t>
  </si>
  <si>
    <t>Clawitzer</t>
  </si>
  <si>
    <t>https://cdn.bulbagarden.net/upload/thumb/d/d3/693Clawitzer.png/250px-693Clawitzer.png</t>
  </si>
  <si>
    <t>Helioptile</t>
  </si>
  <si>
    <t>https://cdn.bulbagarden.net/upload/5/51/694Helioptile.png</t>
  </si>
  <si>
    <t>Heliolisk</t>
  </si>
  <si>
    <t>https://cdn.bulbagarden.net/upload/thumb/f/f6/695Heliolisk.png/250px-695Heliolisk.png</t>
  </si>
  <si>
    <t>Tyrunt</t>
  </si>
  <si>
    <t>https://cdn.bulbagarden.net/upload/c/c3/696Tyrunt.png</t>
  </si>
  <si>
    <t>Tyrantrum</t>
  </si>
  <si>
    <t>https://cdn.bulbagarden.net/upload/thumb/8/8b/697Tyrantrum.png/250px-697Tyrantrum.png</t>
  </si>
  <si>
    <t>Amaura</t>
  </si>
  <si>
    <t>https://cdn.bulbagarden.net/upload/2/2a/698Amaura.png</t>
  </si>
  <si>
    <t>Aurorus</t>
  </si>
  <si>
    <t>https://cdn.bulbagarden.net/upload/thumb/9/9e/699Aurorus.png/250px-699Aurorus.png</t>
  </si>
  <si>
    <t>Sylveon</t>
  </si>
  <si>
    <t>https://cdn.bulbagarden.net/upload/thumb/e/e8/700Sylveon.png/250px-700Sylveon.png</t>
  </si>
  <si>
    <t>Hawlucha</t>
  </si>
  <si>
    <t>https://cdn.bulbagarden.net/upload/thumb/4/44/701Hawlucha.png/250px-701Hawlucha.png</t>
  </si>
  <si>
    <t>Dedenne</t>
  </si>
  <si>
    <t>https://cdn.bulbagarden.net/upload/thumb/c/c9/702Dedenne.png/250px-702Dedenne.png</t>
  </si>
  <si>
    <t>Carbink</t>
  </si>
  <si>
    <t>https://cdn.bulbagarden.net/upload/thumb/f/fa/703Carbink.png/250px-703Carbink.png</t>
  </si>
  <si>
    <t>Goomy</t>
  </si>
  <si>
    <t>https://cdn.bulbagarden.net/upload/2/28/704Goomy.png</t>
  </si>
  <si>
    <t>Sliggoo</t>
  </si>
  <si>
    <t>https://cdn.bulbagarden.net/upload/9/95/705Sliggoo.png</t>
  </si>
  <si>
    <t>Goodra</t>
  </si>
  <si>
    <t>https://cdn.bulbagarden.net/upload/thumb/d/df/706Goodra.png/250px-706Goodra.png</t>
  </si>
  <si>
    <t>Klefki</t>
  </si>
  <si>
    <t>https://cdn.bulbagarden.net/upload/thumb/0/04/707Klefki.png/250px-707Klefki.png</t>
  </si>
  <si>
    <t>Phantump</t>
  </si>
  <si>
    <t>https://cdn.bulbagarden.net/upload/7/72/708Phantump.png</t>
  </si>
  <si>
    <t>Trevenant</t>
  </si>
  <si>
    <t>https://cdn.bulbagarden.net/upload/thumb/4/4b/709Trevenant.png/250px-709Trevenant.png</t>
  </si>
  <si>
    <t>Pumpkaboo</t>
  </si>
  <si>
    <t>https://cdn.bulbagarden.net/upload/d/df/710Pumpkaboo.png</t>
  </si>
  <si>
    <t>Gourgeist</t>
  </si>
  <si>
    <t>https://cdn.bulbagarden.net/upload/thumb/8/88/711Gourgeist.png/250px-711Gourgeist.png</t>
  </si>
  <si>
    <t>Bergmite</t>
  </si>
  <si>
    <t>https://cdn.bulbagarden.net/upload/c/c3/712Bergmite.png</t>
  </si>
  <si>
    <t>Avalugg</t>
  </si>
  <si>
    <t>https://cdn.bulbagarden.net/upload/thumb/0/04/713Avalugg.png/250px-713Avalugg.png</t>
  </si>
  <si>
    <t>Noibat</t>
  </si>
  <si>
    <t>https://cdn.bulbagarden.net/upload/0/07/714Noibat.png</t>
  </si>
  <si>
    <t>Noivern</t>
  </si>
  <si>
    <t>https://cdn.bulbagarden.net/upload/thumb/1/15/715Noivern.png/250px-715Noivern.png</t>
  </si>
  <si>
    <t>Xerneas</t>
  </si>
  <si>
    <t>https://cdn.bulbagarden.net/upload/thumb/1/13/716Xerneas.png/250px-716Xerneas.png</t>
  </si>
  <si>
    <t>Yveltal</t>
  </si>
  <si>
    <t>https://cdn.bulbagarden.net/upload/thumb/5/54/717Yveltal.png/250px-717Yveltal.png</t>
  </si>
  <si>
    <t>Zygarde</t>
  </si>
  <si>
    <t>https://cdn.bulbagarden.net/upload/thumb/3/3a/718Zygarde.png/250px-718Zygarde.png</t>
  </si>
  <si>
    <t>Diancie</t>
  </si>
  <si>
    <t>https://cdn.bulbagarden.net/upload/thumb/b/b3/719Diancie.png/150px-719Diancie.png</t>
  </si>
  <si>
    <t>Stats de lendário (600), com ótima defesa e bom ataque. O ataque assinatura (Diamond Storm), além de forte (100 de poder), ainda tem 50% de chance de subir em 2 a Def. Subir para Tier 1 ou banir.</t>
  </si>
  <si>
    <t>719M</t>
  </si>
  <si>
    <t>Mega Diancie</t>
  </si>
  <si>
    <t>https://cdn.bulbagarden.net/upload/thumb/8/8f/719Diancie-Mega.png/150px-719Diancie-Mega.png</t>
  </si>
  <si>
    <t>Hoopa</t>
  </si>
  <si>
    <t>https://cdn.bulbagarden.net/upload/thumb/f/fb/720Hoopa.png/600px-720Hoopa.png</t>
  </si>
  <si>
    <t>Stats de lendário (680), sendo resistente e forte (Atk 110, Sp Atk 150 e Sp Def 130). Golpe assinatura que NUNCA erra (Hyperspace Hole) e passa Protect. Por ter fraqueza Ghost e Dark x4, um Sucker Punch mata ele, porém se ele n morrer, ele leva qualquer coisa. Monstro - Banir (Mudar pra tier Uber) ou Tier 1</t>
  </si>
  <si>
    <t>720U</t>
  </si>
  <si>
    <t>Unbound Hoopa</t>
  </si>
  <si>
    <t>https://cdn.bulbagarden.net/upload/thumb/a/ad/720Hoopa-Unbound.png/600px-720Hoopa-Unbound.png</t>
  </si>
  <si>
    <t>Stats de estuprador (680), sendo resistente e forte (Atk 160, Sp Atk 170 e Sp Def 130). Golpe assinatura que NUNCA erra (Hyperspace Fury) e passa Protect, além do poder de 100 Atk. Por ter fraqueza Bug e Fairy, ele n morre facil e ele leva qualquer coisa. Monstro - Banir (Mudar pra tier Uber)</t>
  </si>
  <si>
    <t>Volcanion</t>
  </si>
  <si>
    <t>https://cdn.bulbagarden.net/upload/thumb/4/44/721Volcanion.png/250px-721Volcanion.png</t>
  </si>
  <si>
    <t>Stats de lendário (600), sendo forte e resistente, porém tem fraquezas comuns, tal como Ground e Rock. O ataque assinatura (Steam Eruption) além de ter um poder alto (110 de poder), ele derrete pokemon congelado e tem 30% de dar burn. Manter no tier 1???</t>
  </si>
  <si>
    <t>Rowlet</t>
  </si>
  <si>
    <t>https://cdn.bulbagarden.net/upload/7/74/722Rowlet.png</t>
  </si>
  <si>
    <t>Dartrix</t>
  </si>
  <si>
    <t>https://cdn.bulbagarden.net/upload/1/1e/723Dartrix.png</t>
  </si>
  <si>
    <t>Decidueye</t>
  </si>
  <si>
    <t>https://cdn.bulbagarden.net/upload/thumb/a/a4/724Decidueye.png/250px-724Decidueye.png</t>
  </si>
  <si>
    <t>Litten</t>
  </si>
  <si>
    <t>https://cdn.bulbagarden.net/upload/0/0e/725Litten.png</t>
  </si>
  <si>
    <t>Torracat</t>
  </si>
  <si>
    <t>https://cdn.bulbagarden.net/upload/d/dc/726Torracat.png</t>
  </si>
  <si>
    <t>Incineroar</t>
  </si>
  <si>
    <t>https://cdn.bulbagarden.net/upload/thumb/2/27/727Incineroar.png/250px-727Incineroar.png</t>
  </si>
  <si>
    <t>Popplio</t>
  </si>
  <si>
    <t>https://cdn.bulbagarden.net/upload/d/d8/728Popplio.png</t>
  </si>
  <si>
    <t>Brionne</t>
  </si>
  <si>
    <t>https://cdn.bulbagarden.net/upload/c/cd/729Brionne.png</t>
  </si>
  <si>
    <t>Primarina</t>
  </si>
  <si>
    <t>https://cdn.bulbagarden.net/upload/thumb/8/89/730Primarina.png/250px-730Primarina.png</t>
  </si>
  <si>
    <t>Pikipek</t>
  </si>
  <si>
    <t>https://cdn.bulbagarden.net/upload/1/15/731Pikipek.png</t>
  </si>
  <si>
    <t>Trumbeak</t>
  </si>
  <si>
    <t>https://cdn.bulbagarden.net/upload/5/5c/732Trumbeak.png</t>
  </si>
  <si>
    <t>Toucannon</t>
  </si>
  <si>
    <t>https://cdn.bulbagarden.net/upload/thumb/7/78/733Toucannon.png/250px-733Toucannon.png</t>
  </si>
  <si>
    <t>Yungoos</t>
  </si>
  <si>
    <t>https://cdn.bulbagarden.net/upload/0/08/734Yungoos.png</t>
  </si>
  <si>
    <t>Gumshoos</t>
  </si>
  <si>
    <t>https://cdn.bulbagarden.net/upload/thumb/b/ba/735Gumshoos.png/250px-735Gumshoos.png</t>
  </si>
  <si>
    <t>Grubbin</t>
  </si>
  <si>
    <t>https://cdn.bulbagarden.net/upload/1/14/736Grubbin.png</t>
  </si>
  <si>
    <t>Charjabug</t>
  </si>
  <si>
    <t>https://cdn.bulbagarden.net/upload/thumb/e/ec/737Charjabug.png/250px-737Charjabug.png</t>
  </si>
  <si>
    <t>Vikavolt</t>
  </si>
  <si>
    <t>https://cdn.bulbagarden.net/upload/thumb/4/4e/738Vikavolt.png/250px-738Vikavolt.png</t>
  </si>
  <si>
    <t>Crabrawler</t>
  </si>
  <si>
    <t>https://cdn.bulbagarden.net/upload/9/98/739Crabrawler.png</t>
  </si>
  <si>
    <t>Crabominable</t>
  </si>
  <si>
    <t>https://cdn.bulbagarden.net/upload/thumb/1/17/740Crabominable.png/250px-740Crabominable.png</t>
  </si>
  <si>
    <t>741F</t>
  </si>
  <si>
    <t>Oricorio - Baile</t>
  </si>
  <si>
    <t>https://cdn.bulbagarden.net/upload/thumb/e/ed/741Oricorio-Baile.png/600px-741Oricorio-Baile.png</t>
  </si>
  <si>
    <t>741P</t>
  </si>
  <si>
    <t>Oricorio - Pa'u</t>
  </si>
  <si>
    <t>https://cdn.bulbagarden.net/upload/thumb/5/50/741Oricorio-Pa%27u.png/600px-741Oricorio-Pa%27u.png</t>
  </si>
  <si>
    <t>741E</t>
  </si>
  <si>
    <t>Oricorio - Pom Pom</t>
  </si>
  <si>
    <t>https://cdn.bulbagarden.net/upload/thumb/6/6d/741Oricorio-Pom-Pom.png/600px-741Oricorio-Pom-Pom.png</t>
  </si>
  <si>
    <t>741G</t>
  </si>
  <si>
    <t>Oricorio - Sensu</t>
  </si>
  <si>
    <t>https://cdn.bulbagarden.net/upload/thumb/1/1c/741Oricorio-Sensu.png/600px-741Oricorio-Sensu.png</t>
  </si>
  <si>
    <t>Cutiefly</t>
  </si>
  <si>
    <t>https://cdn.bulbagarden.net/upload/f/fa/742Cutiefly.png</t>
  </si>
  <si>
    <t>Ribombee</t>
  </si>
  <si>
    <t>https://cdn.bulbagarden.net/upload/thumb/e/e4/743Ribombee.png/250px-743Ribombee.png</t>
  </si>
  <si>
    <t>Rockruff</t>
  </si>
  <si>
    <t>https://cdn.bulbagarden.net/upload/5/51/744Rockruff.png</t>
  </si>
  <si>
    <t>745D</t>
  </si>
  <si>
    <t>Lycanroc - Dusk</t>
  </si>
  <si>
    <t>https://cdn.bulbagarden.net/upload/thumb/3/37/745Lycanroc-Dusk.png/600px-745Lycanroc-Dusk.png</t>
  </si>
  <si>
    <t>Lycanroc - Midday</t>
  </si>
  <si>
    <t>https://cdn.bulbagarden.net/upload/thumb/1/14/745Lycanroc.png/600px-745Lycanroc.png</t>
  </si>
  <si>
    <t>745M</t>
  </si>
  <si>
    <t>Lycanroc - Midnight</t>
  </si>
  <si>
    <t>https://cdn.bulbagarden.net/upload/thumb/3/34/745Lycanroc-Midnight.png/600px-745Lycanroc-Midnight.png</t>
  </si>
  <si>
    <t>Wishiwashi</t>
  </si>
  <si>
    <t>https://cdn.bulbagarden.net/upload/thumb/1/18/746Wishiwashi-Solo.png/250px-746Wishiwashi-Solo.png</t>
  </si>
  <si>
    <t>Mareanie</t>
  </si>
  <si>
    <t>https://cdn.bulbagarden.net/upload/d/d3/747Mareanie.png</t>
  </si>
  <si>
    <t>Toxapex</t>
  </si>
  <si>
    <t>https://cdn.bulbagarden.net/upload/thumb/0/06/748Toxapex.png/250px-748Toxapex.png</t>
  </si>
  <si>
    <t>Mudbray</t>
  </si>
  <si>
    <t>https://cdn.bulbagarden.net/upload/1/12/749Mudbray.png</t>
  </si>
  <si>
    <t>Mudsdale</t>
  </si>
  <si>
    <t>https://cdn.bulbagarden.net/upload/thumb/f/f7/750Mudsdale.png/250px-750Mudsdale.png</t>
  </si>
  <si>
    <t>Dewpider</t>
  </si>
  <si>
    <t>https://cdn.bulbagarden.net/upload/2/29/751Dewpider.png</t>
  </si>
  <si>
    <t>Araquanid</t>
  </si>
  <si>
    <t>https://cdn.bulbagarden.net/upload/thumb/8/82/752Araquanid.png/250px-752Araquanid.png</t>
  </si>
  <si>
    <t>Fomantis</t>
  </si>
  <si>
    <t>https://cdn.bulbagarden.net/upload/1/10/753Fomantis.png</t>
  </si>
  <si>
    <t>Lurantis</t>
  </si>
  <si>
    <t>https://cdn.bulbagarden.net/upload/thumb/1/19/754Lurantis.png/250px-754Lurantis.png</t>
  </si>
  <si>
    <t>Morelull</t>
  </si>
  <si>
    <t>https://cdn.bulbagarden.net/upload/c/c9/755Morelull.png</t>
  </si>
  <si>
    <t>Shiinotic</t>
  </si>
  <si>
    <t>https://cdn.bulbagarden.net/upload/thumb/3/36/756Shiinotic.png/250px-756Shiinotic.png</t>
  </si>
  <si>
    <t>Salandit</t>
  </si>
  <si>
    <t>https://cdn.bulbagarden.net/upload/2/27/757Salandit.png</t>
  </si>
  <si>
    <t>Salazzle</t>
  </si>
  <si>
    <t>https://cdn.bulbagarden.net/upload/thumb/7/72/758Salazzle.png/250px-758Salazzle.png</t>
  </si>
  <si>
    <t>Stufful</t>
  </si>
  <si>
    <t>https://cdn.bulbagarden.net/upload/e/e5/759Stufful.png</t>
  </si>
  <si>
    <t>Bewear</t>
  </si>
  <si>
    <t>https://cdn.bulbagarden.net/upload/thumb/a/a4/760Bewear.png/250px-760Bewear.png</t>
  </si>
  <si>
    <t>Bounsweet</t>
  </si>
  <si>
    <t>https://cdn.bulbagarden.net/upload/a/a1/761Bounsweet.png</t>
  </si>
  <si>
    <t>Steenee</t>
  </si>
  <si>
    <t>https://cdn.bulbagarden.net/upload/7/78/762Steenee.png</t>
  </si>
  <si>
    <t>Tsareena</t>
  </si>
  <si>
    <t>https://cdn.bulbagarden.net/upload/thumb/2/23/763Tsareena.png/250px-763Tsareena.png</t>
  </si>
  <si>
    <t>Comfey</t>
  </si>
  <si>
    <t>https://cdn.bulbagarden.net/upload/thumb/c/c9/764Comfey.png/250px-764Comfey.png</t>
  </si>
  <si>
    <t>Oranguru</t>
  </si>
  <si>
    <t>https://cdn.bulbagarden.net/upload/thumb/d/d8/765Oranguru.png/250px-765Oranguru.png</t>
  </si>
  <si>
    <t>Suporte Excelente. Colocar no Tier 2</t>
  </si>
  <si>
    <t>Passimian</t>
  </si>
  <si>
    <t>https://cdn.bulbagarden.net/upload/thumb/b/ba/766Passimian.png/250px-766Passimian.png</t>
  </si>
  <si>
    <t>Wimpod</t>
  </si>
  <si>
    <t>https://cdn.bulbagarden.net/upload/e/ef/767Wimpod.png</t>
  </si>
  <si>
    <t>Golisopod</t>
  </si>
  <si>
    <t>https://cdn.bulbagarden.net/upload/thumb/b/b6/768Golisopod.png/250px-768Golisopod.png</t>
  </si>
  <si>
    <t>Sandygast</t>
  </si>
  <si>
    <t>https://cdn.bulbagarden.net/upload/f/f0/769Sandygast.png</t>
  </si>
  <si>
    <t>Palossand</t>
  </si>
  <si>
    <t>https://cdn.bulbagarden.net/upload/thumb/3/32/770Palossand.png/250px-770Palossand.png</t>
  </si>
  <si>
    <t>Pyukumuku</t>
  </si>
  <si>
    <t>https://cdn.bulbagarden.net/upload/thumb/4/4f/771Pyukumuku.png/250px-771Pyukumuku.png</t>
  </si>
  <si>
    <t>Type: Null</t>
  </si>
  <si>
    <t>https://cdn.bulbagarden.net/upload/thumb/f/fd/772Type_Null.png/250px-772Type_Null.png</t>
  </si>
  <si>
    <t>Silvally</t>
  </si>
  <si>
    <t>https://cdn.bulbagarden.net/upload/thumb/b/be/773Silvally.png/250px-773Silvally.png</t>
  </si>
  <si>
    <t>Minior</t>
  </si>
  <si>
    <t>https://cdn.bulbagarden.net/upload/thumb/9/90/774Minior.png/250px-774Minior.png</t>
  </si>
  <si>
    <t>Komala</t>
  </si>
  <si>
    <t>https://cdn.bulbagarden.net/upload/thumb/7/7d/775Komala.png/250px-775Komala.png</t>
  </si>
  <si>
    <t>Turtonator</t>
  </si>
  <si>
    <t>https://cdn.bulbagarden.net/upload/thumb/1/15/776Turtonator.png/250px-776Turtonator.png</t>
  </si>
  <si>
    <t>Togedemaru</t>
  </si>
  <si>
    <t>https://cdn.bulbagarden.net/upload/thumb/5/5a/777Togedemaru.png/250px-777Togedemaru.png</t>
  </si>
  <si>
    <t>Mimikyu</t>
  </si>
  <si>
    <t>https://cdn.bulbagarden.net/upload/thumb/9/9b/778Mimikyu.png/250px-778Mimikyu.png</t>
  </si>
  <si>
    <t>Bruxish</t>
  </si>
  <si>
    <t>https://cdn.bulbagarden.net/upload/thumb/9/92/779Bruxish.png/250px-779Bruxish.png</t>
  </si>
  <si>
    <t>Drampa</t>
  </si>
  <si>
    <t>https://cdn.bulbagarden.net/upload/thumb/d/dc/780Drampa.png/250px-780Drampa.png</t>
  </si>
  <si>
    <t>Dhelmise</t>
  </si>
  <si>
    <t>https://cdn.bulbagarden.net/upload/thumb/2/2f/781Dhelmise.png/250px-781Dhelmise.png</t>
  </si>
  <si>
    <t>Jangmo-o</t>
  </si>
  <si>
    <t>https://cdn.bulbagarden.net/upload/a/a0/782Jangmo-o.png</t>
  </si>
  <si>
    <t>Hakamo-o</t>
  </si>
  <si>
    <t>https://cdn.bulbagarden.net/upload/0/0d/783Hakamo-o.png</t>
  </si>
  <si>
    <t>Kommo-o</t>
  </si>
  <si>
    <t>https://cdn.bulbagarden.net/upload/thumb/8/84/784Kommo-o.png/250px-784Kommo-o.png</t>
  </si>
  <si>
    <t>Tapu Koko</t>
  </si>
  <si>
    <t>Bom atacante com 570 de stats, sendo 115 Atk, 95 Sp Atk e 130 Spd. Com o terreno, da um excelente Zmove forte q sempre vai dar 1hit ko, a não ser em ground. Com a tipagem dele, ele tem fraquezas comuns, como Poison e Steel, só q a FDP é imune a sucker punch e toma x1 de Dark. SUPER BAN (Mudar pra tier Uber)</t>
  </si>
  <si>
    <t>Tapu Lele</t>
  </si>
  <si>
    <t>https://cdn.bulbagarden.net/upload/thumb/4/4d/786Tapu_Lele.png/250px-786Tapu_Lele.png</t>
  </si>
  <si>
    <t>Bom atacante com 570 de stats, sendo 130 Sp Atk, 115 Sp Def e 95 Spd. Com o terreno, além de tirar TODOS OS ATKS PRIORIDADES, da um excelente Zmove forte q sempre vai dar 1hit ko, a não ser em dark ou tanks. Com a tipagem dele, ela é fraca contra tipos não muito comuns, tirando o Poison. Banir (Mudar para tier Uber)</t>
  </si>
  <si>
    <t>Tapu Bulu</t>
  </si>
  <si>
    <t>https://cdn.bulbagarden.net/upload/thumb/6/67/787Tapu_Bulu.png/250px-787Tapu_Bulu.png</t>
  </si>
  <si>
    <t>Bom atacante e resistente com 570 de stats, sendo 130 Atk, 115 Def e 95 Sp Def. Com o wooden hammer (poder 120), ele da um excelente Zmove forte. Com a tipagem dele, ele tem muitas fraquezas, porém apenas poison e steel que são comuns, fazendo-o bem resistênte. Manter tier 1?</t>
  </si>
  <si>
    <t>Tapu Fini</t>
  </si>
  <si>
    <t>https://cdn.bulbagarden.net/upload/thumb/6/66/788Tapu_Fini.png/250px-788Tapu_Fini.png</t>
  </si>
  <si>
    <t>Boa defesa com 570 de stats, sendo 115 Def e 130 Sp Def. Com o terreno q ela tras, ela fica bem resistente e com a sua tipagem, ela é fraca contra tipos não muito comuns, tirando o Poison. Banir (Mudar para tier Uber)</t>
  </si>
  <si>
    <t>Cosmog</t>
  </si>
  <si>
    <t>https://cdn.bulbagarden.net/upload/1/17/789Cosmog.png</t>
  </si>
  <si>
    <t>Cosmoem</t>
  </si>
  <si>
    <t>https://cdn.bulbagarden.net/upload/1/1b/790Cosmoem.png</t>
  </si>
  <si>
    <t>Solgaleo</t>
  </si>
  <si>
    <t>https://cdn.bulbagarden.net/upload/thumb/5/57/791Solgaleo.png/250px-791Solgaleo.png</t>
  </si>
  <si>
    <t>Lunala</t>
  </si>
  <si>
    <t>https://cdn.bulbagarden.net/upload/thumb/9/9d/792Lunala.png/250px-792Lunala.png</t>
  </si>
  <si>
    <t>Nihilego</t>
  </si>
  <si>
    <t>https://cdn.bulbagarden.net/upload/thumb/2/2c/793Nihilego.png/250px-793Nihilego.png</t>
  </si>
  <si>
    <t>Buzzwole</t>
  </si>
  <si>
    <t>https://cdn.bulbagarden.net/upload/thumb/f/fa/794Buzzwole.png/250px-794Buzzwole.png</t>
  </si>
  <si>
    <t>Ótimo atacante com 570 de stats, sendo 139 Atk e 139 Def, porém quase nada de Sp Def fazem ele morrer rapido, principalmente com fraquezas a tipos comuns, como Fairy e Psychic. Manter no tier 1</t>
  </si>
  <si>
    <t>Pheromosa</t>
  </si>
  <si>
    <t>https://cdn.bulbagarden.net/upload/thumb/c/c7/795Pheromosa.png/250px-795Pheromosa.png</t>
  </si>
  <si>
    <t>Xurkitree</t>
  </si>
  <si>
    <t>https://cdn.bulbagarden.net/upload/thumb/d/d2/796Xurkitree.png/250px-796Xurkitree.png</t>
  </si>
  <si>
    <t>Ótimo atacante com 570 de stats, sendo 173 de Sp Atk, porém quase nada de Def e Sp Def fazem ele morrer rapido, principalmente com sua unica fraqueza do tipo Ground. Por n ter muita Speed (83), muito dificil de ele ser o primeiro a atacar, seja com Trick Room ou Normal. Manter no tier 1????</t>
  </si>
  <si>
    <t>Celesteela</t>
  </si>
  <si>
    <t>https://cdn.bulbagarden.net/upload/thumb/8/89/797Celesteela.png/250px-797Celesteela.png</t>
  </si>
  <si>
    <t>Ótimo defensor com 570 de stats e 103 Def e 101 Sp Def. Imune a Poison e Ground. Fraqueza de dois elementos incomuns (Fire e Electric) e ainda se cura. Imortal sem se preparar contra. - Banir (Mudar para tier Uber)</t>
  </si>
  <si>
    <t>Kartana</t>
  </si>
  <si>
    <t>https://cdn.bulbagarden.net/upload/thumb/f/fe/798Kartana.png/250px-798Kartana.png</t>
  </si>
  <si>
    <t>Ótimo atacante com 570 de stats, sendo 181 Atk e 109 Spd, porém quase nada de Sp Def fazem ele morrer rapido. Com fraquezas de apenas Fighting e Fire, ele n toma quase nada de double, porém com a Sp Def 31, ele morre pra qualquer coisa. O problema é a Def de 131, q faz ele aguentar muita coisa de Fighting sem morrer fácil. Manter no tier 1???</t>
  </si>
  <si>
    <t>Guzzlord</t>
  </si>
  <si>
    <t>https://cdn.bulbagarden.net/upload/thumb/4/47/799Guzzlord.png/250px-799Guzzlord.png</t>
  </si>
  <si>
    <t>Ultra Beast. Mudar pra Tier 2</t>
  </si>
  <si>
    <t>Necrozma</t>
  </si>
  <si>
    <t>https://cdn.bulbagarden.net/upload/thumb/4/44/800Necrozma.png/250px-800Necrozma.png</t>
  </si>
  <si>
    <t>Stats de lendário (600), com ótimo ataque e defesa. O ataque assinatura (Prismatic Laser) tem 160 de poder, mas tem q recarregar que nem Solar Beam, porém somente se acertar. Com o Sp Atk de 127, da um zmove monstruoso, além da abilidade Prism Armor que diminui o dano de ataques super efetivos. Monstro - Banir</t>
  </si>
  <si>
    <t>Magearna</t>
  </si>
  <si>
    <t>https://cdn.bulbagarden.net/upload/thumb/0/0a/801Magearna.png/250px-801Magearna.png</t>
  </si>
  <si>
    <t>Stats de lendário (600), sendo forte (Sp Atk 130) e bem defensiva (Def e Sp Def 115). Ataque assinatura (Fleur Cannon) de 130 de poder mas tira 2 Sp Atk dela. Da um bom z move e sempre q ela mata alguem, ela ganha um Sp Atk. Imune a Poison e Dragon e Fraca contra Ground e Fire (x2 então n morre facil). Banir (Mudar pra tier Uber)</t>
  </si>
  <si>
    <t>Marshadow</t>
  </si>
  <si>
    <t>https://cdn.bulbagarden.net/upload/thumb/8/89/802Marshadow.png/250px-802Marshadow.png</t>
  </si>
  <si>
    <t>Poipole</t>
  </si>
  <si>
    <t>https://cdn.bulbagarden.net/upload/e/e5/803Poipole.png</t>
  </si>
  <si>
    <t>Naganadel</t>
  </si>
  <si>
    <t>https://cdn.bulbagarden.net/upload/thumb/d/de/804Naganadel.png/250px-804Naganadel.png</t>
  </si>
  <si>
    <t>Stakataka</t>
  </si>
  <si>
    <t>https://cdn.bulbagarden.net/upload/thumb/2/27/805Stakataka.png/250px-805Stakataka.png</t>
  </si>
  <si>
    <t>Stats de lendário (570), sendo forte e super resistente, porém com fraquezas de tipos comuns, como Fighting e Ground, ambos x4. Por ter uma speed horrivel e acesso a Trick Room e Gyroball, ele deve ser banido ou, no mínimo, mudar pro Tier 1.</t>
  </si>
  <si>
    <t>Blacephalon</t>
  </si>
  <si>
    <t>https://cdn.bulbagarden.net/upload/thumb/a/a5/806Blacephalon.png/250px-806Blacephalon.png</t>
  </si>
  <si>
    <t>Ótimo atacante com 570 de stats, sendo 127 Atk e 151 Sp Atk, porém quase nada de Def e Sp Def fazem ele morrer rapido, principalmente com fraquezas a tipos comuns, como Dark (sucker punch) e Ground. Manter no tier 1</t>
  </si>
  <si>
    <t>Zeraora</t>
  </si>
  <si>
    <t>https://cdn.bulbagarden.net/upload/thumb/a/a7/807Zeraora.png/250px-807Zeraora.png</t>
  </si>
  <si>
    <t>Stats de lendário (600), sendo rápido e forte, porém com a fraqueza do tipo comun (Ground), ele tem chances de morrer facil. O ataque assinatura (Plasma Fists) além de ter um poder alto (100 de poder), ele deixa TODOS os ataques normais como Electric e, como ele tem Volt Absorb, se alguem bater nele com algo normal, ele se cura. Manter no tier 1</t>
  </si>
  <si>
    <t>Meltan</t>
  </si>
  <si>
    <t>LGPE OU</t>
  </si>
  <si>
    <t>https://cdn.bulbagarden.net/upload/d/d1/808Meltan.png</t>
  </si>
  <si>
    <t>Melmetal</t>
  </si>
  <si>
    <t>https://cdn.bulbagarden.net/upload/e/ea/809Melmetal.png</t>
  </si>
  <si>
    <t>Generation</t>
  </si>
  <si>
    <t>Codigo</t>
  </si>
  <si>
    <t>TierGen1</t>
  </si>
  <si>
    <t>TierGen2</t>
  </si>
  <si>
    <t>TierGen3</t>
  </si>
  <si>
    <t>TierGen4</t>
  </si>
  <si>
    <t>TierGen5</t>
  </si>
  <si>
    <t>TierGen6</t>
  </si>
  <si>
    <t>TierGen7</t>
  </si>
  <si>
    <t>StatusPick</t>
  </si>
  <si>
    <t>Farfetch''d</t>
  </si>
  <si>
    <t>Oricorio - Pa''u</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</si>
</sst>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000000"/>
  </numFmts>
  <fonts count="23">
    <font>
      <sz val="10.0"/>
      <color rgb="FF000000"/>
      <name val="Arial"/>
    </font>
    <font/>
    <font>
      <color rgb="FF000000"/>
      <name val="Arial"/>
    </font>
    <font>
      <sz val="8.0"/>
    </font>
    <font>
      <sz val="8.0"/>
      <color rgb="FF000000"/>
      <name val="Arial"/>
    </font>
    <font>
      <u/>
      <sz val="8.0"/>
      <color rgb="FF0000FF"/>
    </font>
    <font>
      <b/>
    </font>
    <font>
      <u/>
      <color rgb="FF0000FF"/>
    </font>
    <font>
      <u/>
      <color rgb="FF0000FF"/>
    </font>
    <font>
      <u/>
      <color rgb="FF1155CC"/>
      <name val="Arial"/>
    </font>
    <font>
      <name val="Arial"/>
    </font>
    <font>
      <u/>
      <color rgb="FF1155CC"/>
      <name val="Arial"/>
    </font>
    <font>
      <u/>
      <color rgb="FF1155CC"/>
    </font>
    <font>
      <u/>
      <color rgb="FF0000FF"/>
    </font>
    <font>
      <sz val="11.0"/>
      <color rgb="FF000000"/>
      <name val="Calibri"/>
    </font>
    <font>
      <sz val="11.0"/>
      <color rgb="FF000000"/>
      <name val="Arial"/>
    </font>
    <font>
      <b/>
      <color rgb="FF000000"/>
      <name val="Arial"/>
    </font>
    <font>
      <color rgb="FF000000"/>
      <name val="Monospace"/>
    </font>
    <font>
      <u/>
      <color rgb="FF000000"/>
      <name val="Sans-serif"/>
    </font>
    <font>
      <color rgb="FF000000"/>
      <name val="Sans-serif"/>
    </font>
    <font>
      <u/>
      <color rgb="FF0000FF"/>
    </font>
    <font>
      <u/>
      <color rgb="FF0000FF"/>
      <name val="Arial"/>
    </font>
    <font>
      <u/>
      <color rgb="FF0000FF"/>
    </font>
  </fonts>
  <fills count="14">
    <fill>
      <patternFill patternType="none"/>
    </fill>
    <fill>
      <patternFill patternType="lightGray"/>
    </fill>
    <fill>
      <patternFill patternType="solid">
        <fgColor rgb="FFFFFFFF"/>
        <bgColor rgb="FFFFFFFF"/>
      </patternFill>
    </fill>
    <fill>
      <patternFill patternType="solid">
        <fgColor rgb="FFF4C7C3"/>
        <bgColor rgb="FFF4C7C3"/>
      </patternFill>
    </fill>
    <fill>
      <patternFill patternType="solid">
        <fgColor rgb="FFB7E1CD"/>
        <bgColor rgb="FFB7E1CD"/>
      </patternFill>
    </fill>
    <fill>
      <patternFill patternType="solid">
        <fgColor rgb="FFFF0000"/>
        <bgColor rgb="FFFF0000"/>
      </patternFill>
    </fill>
    <fill>
      <patternFill patternType="solid">
        <fgColor rgb="FFFFFF00"/>
        <bgColor rgb="FFFFFF00"/>
      </patternFill>
    </fill>
    <fill>
      <patternFill patternType="solid">
        <fgColor rgb="FF0000FF"/>
        <bgColor rgb="FF0000FF"/>
      </patternFill>
    </fill>
    <fill>
      <patternFill patternType="solid">
        <fgColor rgb="FFCCCCCC"/>
        <bgColor rgb="FFCCCCCC"/>
      </patternFill>
    </fill>
    <fill>
      <patternFill patternType="solid">
        <fgColor rgb="FF00FF00"/>
        <bgColor rgb="FF00FF00"/>
      </patternFill>
    </fill>
    <fill>
      <patternFill patternType="solid">
        <fgColor rgb="FF00FFFF"/>
        <bgColor rgb="FF00FFFF"/>
      </patternFill>
    </fill>
    <fill>
      <patternFill patternType="solid">
        <fgColor rgb="FFD9D9D9"/>
        <bgColor rgb="FFD9D9D9"/>
      </patternFill>
    </fill>
    <fill>
      <patternFill patternType="solid">
        <fgColor rgb="FF68A090"/>
        <bgColor rgb="FF68A090"/>
      </patternFill>
    </fill>
    <fill>
      <patternFill patternType="solid">
        <fgColor rgb="FFB7B7B7"/>
        <bgColor rgb="FFB7B7B7"/>
      </patternFill>
    </fill>
  </fills>
  <borders count="1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90">
    <xf borderId="0" fillId="0" fontId="0" numFmtId="0" xfId="0" applyAlignment="1" applyFont="1">
      <alignment readingOrder="0" shrinkToFit="0" vertical="bottom" wrapText="0"/>
    </xf>
    <xf borderId="1" fillId="0" fontId="1" numFmtId="0" xfId="0" applyAlignment="1" applyBorder="1" applyFont="1">
      <alignment horizontal="center" readingOrder="0" vertical="center"/>
    </xf>
    <xf borderId="2" fillId="0" fontId="1" numFmtId="0" xfId="0" applyAlignment="1" applyBorder="1" applyFont="1">
      <alignment horizontal="center" readingOrder="0" vertical="center"/>
    </xf>
    <xf borderId="3" fillId="0" fontId="1" numFmtId="0" xfId="0" applyBorder="1" applyFont="1"/>
    <xf borderId="4" fillId="0" fontId="1" numFmtId="0" xfId="0" applyBorder="1" applyFont="1"/>
    <xf borderId="0" fillId="0" fontId="1" numFmtId="0" xfId="0" applyAlignment="1" applyFont="1">
      <alignment horizontal="center" vertical="center"/>
    </xf>
    <xf borderId="5" fillId="0" fontId="1" numFmtId="0" xfId="0" applyAlignment="1" applyBorder="1" applyFont="1">
      <alignment horizontal="center" vertical="center"/>
    </xf>
    <xf borderId="6" fillId="0" fontId="1" numFmtId="0" xfId="0" applyBorder="1" applyFont="1"/>
    <xf borderId="1" fillId="0" fontId="1" numFmtId="0" xfId="0" applyAlignment="1" applyBorder="1" applyFont="1">
      <alignment horizontal="right" readingOrder="0"/>
    </xf>
    <xf borderId="1" fillId="2" fontId="2" numFmtId="0" xfId="0" applyAlignment="1" applyBorder="1" applyFill="1" applyFont="1">
      <alignment horizontal="center" readingOrder="0"/>
    </xf>
    <xf borderId="1" fillId="0" fontId="1" numFmtId="0" xfId="0" applyAlignment="1" applyBorder="1" applyFont="1">
      <alignment readingOrder="0"/>
    </xf>
    <xf borderId="7" fillId="0" fontId="1" numFmtId="0" xfId="0" applyBorder="1" applyFont="1"/>
    <xf borderId="8" fillId="0" fontId="1" numFmtId="0" xfId="0" applyBorder="1" applyFont="1"/>
    <xf borderId="2" fillId="0" fontId="1" numFmtId="0" xfId="0" applyAlignment="1" applyBorder="1" applyFont="1">
      <alignment horizontal="center" readingOrder="0"/>
    </xf>
    <xf borderId="2" fillId="3" fontId="1" numFmtId="0" xfId="0" applyAlignment="1" applyBorder="1" applyFill="1" applyFont="1">
      <alignment horizontal="center" readingOrder="0"/>
    </xf>
    <xf borderId="2" fillId="4" fontId="1" numFmtId="0" xfId="0" applyAlignment="1" applyBorder="1" applyFill="1" applyFont="1">
      <alignment horizontal="center" readingOrder="0"/>
    </xf>
    <xf borderId="9" fillId="0" fontId="1" numFmtId="0" xfId="0" applyBorder="1" applyFont="1"/>
    <xf borderId="10" fillId="0" fontId="1" numFmtId="0" xfId="0" applyBorder="1" applyFont="1"/>
    <xf borderId="1" fillId="0" fontId="3" numFmtId="0" xfId="0" applyAlignment="1" applyBorder="1" applyFont="1">
      <alignment horizontal="center" readingOrder="0" vertical="center"/>
    </xf>
    <xf borderId="1" fillId="5" fontId="3" numFmtId="0" xfId="0" applyAlignment="1" applyBorder="1" applyFill="1" applyFont="1">
      <alignment horizontal="center" readingOrder="0" vertical="center"/>
    </xf>
    <xf borderId="2" fillId="0" fontId="3" numFmtId="0" xfId="0" applyAlignment="1" applyBorder="1" applyFont="1">
      <alignment horizontal="center" readingOrder="0" vertical="center"/>
    </xf>
    <xf borderId="0" fillId="0" fontId="3" numFmtId="0" xfId="0" applyAlignment="1" applyFont="1">
      <alignment horizontal="center" vertical="center"/>
    </xf>
    <xf borderId="5" fillId="0" fontId="3" numFmtId="0" xfId="0" applyAlignment="1" applyBorder="1" applyFont="1">
      <alignment horizontal="center" vertical="center"/>
    </xf>
    <xf borderId="1" fillId="0" fontId="3" numFmtId="0" xfId="0" applyAlignment="1" applyBorder="1" applyFont="1">
      <alignment horizontal="right" readingOrder="0"/>
    </xf>
    <xf borderId="1" fillId="2" fontId="4" numFmtId="0" xfId="0" applyAlignment="1" applyBorder="1" applyFont="1">
      <alignment horizontal="center" readingOrder="0"/>
    </xf>
    <xf borderId="1" fillId="0" fontId="3" numFmtId="0" xfId="0" applyAlignment="1" applyBorder="1" applyFont="1">
      <alignment readingOrder="0"/>
    </xf>
    <xf borderId="1" fillId="6" fontId="4" numFmtId="0" xfId="0" applyAlignment="1" applyBorder="1" applyFill="1" applyFont="1">
      <alignment horizontal="center" readingOrder="0"/>
    </xf>
    <xf borderId="1" fillId="7" fontId="3" numFmtId="0" xfId="0" applyAlignment="1" applyBorder="1" applyFill="1" applyFont="1">
      <alignment readingOrder="0"/>
    </xf>
    <xf borderId="2" fillId="0" fontId="5" numFmtId="0" xfId="0" applyAlignment="1" applyBorder="1" applyFont="1">
      <alignment horizontal="center" readingOrder="0"/>
    </xf>
    <xf borderId="2" fillId="0" fontId="3" numFmtId="0" xfId="0" applyAlignment="1" applyBorder="1" applyFont="1">
      <alignment horizontal="center" readingOrder="0"/>
    </xf>
    <xf borderId="2" fillId="3" fontId="3" numFmtId="0" xfId="0" applyAlignment="1" applyBorder="1" applyFont="1">
      <alignment horizontal="center" readingOrder="0"/>
    </xf>
    <xf borderId="2" fillId="4" fontId="3" numFmtId="0" xfId="0" applyAlignment="1" applyBorder="1" applyFont="1">
      <alignment horizontal="center" readingOrder="0"/>
    </xf>
    <xf borderId="1" fillId="7" fontId="3" numFmtId="0" xfId="0" applyAlignment="1" applyBorder="1" applyFont="1">
      <alignment horizontal="center" readingOrder="0" vertical="center"/>
    </xf>
    <xf borderId="1" fillId="5" fontId="3" numFmtId="0" xfId="0" applyAlignment="1" applyBorder="1" applyFont="1">
      <alignment readingOrder="0"/>
    </xf>
    <xf borderId="1" fillId="6" fontId="3" numFmtId="0" xfId="0" applyAlignment="1" applyBorder="1" applyFont="1">
      <alignment horizontal="center" readingOrder="0" vertical="center"/>
    </xf>
    <xf borderId="1" fillId="7" fontId="4" numFmtId="0" xfId="0" applyAlignment="1" applyBorder="1" applyFont="1">
      <alignment horizontal="center" readingOrder="0"/>
    </xf>
    <xf borderId="2" fillId="8" fontId="6" numFmtId="0" xfId="0" applyAlignment="1" applyBorder="1" applyFill="1" applyFont="1">
      <alignment horizontal="center" readingOrder="0"/>
    </xf>
    <xf borderId="1" fillId="8" fontId="1" numFmtId="0" xfId="0" applyAlignment="1" applyBorder="1" applyFont="1">
      <alignment horizontal="center"/>
    </xf>
    <xf borderId="0" fillId="0" fontId="1" numFmtId="0" xfId="0" applyAlignment="1" applyFont="1">
      <alignment horizontal="center"/>
    </xf>
    <xf borderId="0" fillId="6" fontId="1" numFmtId="0" xfId="0" applyAlignment="1" applyFont="1">
      <alignment horizontal="center" readingOrder="0"/>
    </xf>
    <xf borderId="0" fillId="0" fontId="1" numFmtId="0" xfId="0" applyAlignment="1" applyFont="1">
      <alignment horizontal="left" readingOrder="0"/>
    </xf>
    <xf borderId="1" fillId="0" fontId="1" numFmtId="0" xfId="0" applyAlignment="1" applyBorder="1" applyFont="1">
      <alignment horizontal="center" readingOrder="0"/>
    </xf>
    <xf borderId="1" fillId="0" fontId="7" numFmtId="0" xfId="0" applyAlignment="1" applyBorder="1" applyFont="1">
      <alignment horizontal="center" readingOrder="0"/>
    </xf>
    <xf borderId="1" fillId="6" fontId="2" numFmtId="0" xfId="0" applyAlignment="1" applyBorder="1" applyFont="1">
      <alignment horizontal="center" readingOrder="0"/>
    </xf>
    <xf borderId="1" fillId="6" fontId="8" numFmtId="0" xfId="0" applyAlignment="1" applyBorder="1" applyFont="1">
      <alignment horizontal="center" readingOrder="0"/>
    </xf>
    <xf borderId="1" fillId="6" fontId="1" numFmtId="0" xfId="0" applyAlignment="1" applyBorder="1" applyFont="1">
      <alignment horizontal="center" readingOrder="0"/>
    </xf>
    <xf borderId="2" fillId="6" fontId="1" numFmtId="0" xfId="0" applyAlignment="1" applyBorder="1" applyFont="1">
      <alignment horizontal="center" readingOrder="0"/>
    </xf>
    <xf borderId="0" fillId="0" fontId="6" numFmtId="0" xfId="0" applyAlignment="1" applyFont="1">
      <alignment horizontal="center" readingOrder="0"/>
    </xf>
    <xf borderId="0" fillId="8" fontId="6" numFmtId="0" xfId="0" applyAlignment="1" applyFont="1">
      <alignment horizontal="center" readingOrder="0"/>
    </xf>
    <xf borderId="0" fillId="8" fontId="1" numFmtId="0" xfId="0" applyAlignment="1" applyFont="1">
      <alignment horizontal="center"/>
    </xf>
    <xf borderId="1" fillId="2" fontId="2" numFmtId="0" xfId="0" applyAlignment="1" applyBorder="1" applyFont="1">
      <alignment horizontal="center" vertical="bottom"/>
    </xf>
    <xf borderId="4" fillId="0" fontId="9" numFmtId="0" xfId="0" applyAlignment="1" applyBorder="1" applyFont="1">
      <alignment horizontal="center" vertical="bottom"/>
    </xf>
    <xf borderId="4" fillId="0" fontId="10" numFmtId="0" xfId="0" applyAlignment="1" applyBorder="1" applyFont="1">
      <alignment readingOrder="0" vertical="bottom"/>
    </xf>
    <xf borderId="4" fillId="0" fontId="10" numFmtId="0" xfId="0" applyAlignment="1" applyBorder="1" applyFont="1">
      <alignment vertical="bottom"/>
    </xf>
    <xf borderId="1" fillId="6" fontId="2" numFmtId="0" xfId="0" applyAlignment="1" applyBorder="1" applyFont="1">
      <alignment horizontal="center" vertical="bottom"/>
    </xf>
    <xf borderId="4" fillId="6" fontId="11" numFmtId="0" xfId="0" applyAlignment="1" applyBorder="1" applyFont="1">
      <alignment horizontal="center" vertical="bottom"/>
    </xf>
    <xf borderId="4" fillId="6" fontId="10" numFmtId="0" xfId="0" applyAlignment="1" applyBorder="1" applyFont="1">
      <alignment vertical="bottom"/>
    </xf>
    <xf borderId="0" fillId="0" fontId="1" numFmtId="0" xfId="0" applyAlignment="1" applyFont="1">
      <alignment horizontal="center" readingOrder="0"/>
    </xf>
    <xf borderId="0" fillId="0" fontId="1" numFmtId="0" xfId="0" applyAlignment="1" applyFont="1">
      <alignment readingOrder="0"/>
    </xf>
    <xf borderId="0" fillId="0" fontId="1" numFmtId="164" xfId="0" applyFont="1" applyNumberFormat="1"/>
    <xf borderId="0" fillId="0" fontId="1" numFmtId="1" xfId="0" applyFont="1" applyNumberFormat="1"/>
    <xf borderId="0" fillId="0" fontId="1" numFmtId="0" xfId="0" applyAlignment="1" applyFont="1">
      <alignment readingOrder="0"/>
    </xf>
    <xf borderId="0" fillId="0" fontId="12" numFmtId="0" xfId="0" applyAlignment="1" applyFont="1">
      <alignment readingOrder="0"/>
    </xf>
    <xf borderId="0" fillId="0" fontId="13" numFmtId="0" xfId="0" applyAlignment="1" applyFont="1">
      <alignment readingOrder="0"/>
    </xf>
    <xf borderId="0" fillId="6" fontId="14" numFmtId="0" xfId="0" applyAlignment="1" applyFont="1">
      <alignment horizontal="right" readingOrder="0" shrinkToFit="0" vertical="bottom" wrapText="0"/>
    </xf>
    <xf borderId="0" fillId="9" fontId="14" numFmtId="0" xfId="0" applyAlignment="1" applyFill="1" applyFont="1">
      <alignment horizontal="right" readingOrder="0" shrinkToFit="0" vertical="bottom" wrapText="0"/>
    </xf>
    <xf borderId="0" fillId="10" fontId="14" numFmtId="0" xfId="0" applyAlignment="1" applyFill="1" applyFont="1">
      <alignment horizontal="right" readingOrder="0" shrinkToFit="0" vertical="bottom" wrapText="0"/>
    </xf>
    <xf borderId="0" fillId="11" fontId="1" numFmtId="0" xfId="0" applyAlignment="1" applyFill="1" applyFont="1">
      <alignment horizontal="center" readingOrder="0"/>
    </xf>
    <xf borderId="0" fillId="0" fontId="1" numFmtId="0" xfId="0" applyAlignment="1" applyFont="1">
      <alignment horizontal="right" readingOrder="0"/>
    </xf>
    <xf borderId="0" fillId="0" fontId="1" numFmtId="0" xfId="0" applyAlignment="1" applyFont="1">
      <alignment horizontal="right"/>
    </xf>
    <xf borderId="0" fillId="8" fontId="1" numFmtId="0" xfId="0" applyAlignment="1" applyFont="1">
      <alignment readingOrder="0"/>
    </xf>
    <xf borderId="0" fillId="8" fontId="6" numFmtId="0" xfId="0" applyFont="1"/>
    <xf borderId="0" fillId="0" fontId="14" numFmtId="0" xfId="0" applyAlignment="1" applyFont="1">
      <alignment horizontal="right" readingOrder="0" shrinkToFit="0" vertical="bottom" wrapText="0"/>
    </xf>
    <xf borderId="0" fillId="0" fontId="15" numFmtId="0" xfId="0" applyAlignment="1" applyFont="1">
      <alignment horizontal="right" readingOrder="0" shrinkToFit="0" vertical="bottom" wrapText="0"/>
    </xf>
    <xf borderId="0" fillId="0" fontId="1" numFmtId="10" xfId="0" applyFont="1" applyNumberFormat="1"/>
    <xf borderId="0" fillId="0" fontId="1" numFmtId="0" xfId="0" applyAlignment="1" applyFont="1">
      <alignment horizontal="center" readingOrder="0" vertical="center"/>
    </xf>
    <xf borderId="0" fillId="2" fontId="2" numFmtId="0" xfId="0" applyAlignment="1" applyFont="1">
      <alignment horizontal="left" readingOrder="0"/>
    </xf>
    <xf borderId="0" fillId="2" fontId="15" numFmtId="0" xfId="0" applyAlignment="1" applyFont="1">
      <alignment readingOrder="0"/>
    </xf>
    <xf borderId="0" fillId="12" fontId="16" numFmtId="0" xfId="0" applyAlignment="1" applyFill="1" applyFont="1">
      <alignment horizontal="center" readingOrder="0"/>
    </xf>
    <xf borderId="0" fillId="2" fontId="2" numFmtId="0" xfId="0" applyAlignment="1" applyFont="1">
      <alignment horizontal="center" readingOrder="0"/>
    </xf>
    <xf borderId="0" fillId="2" fontId="17" numFmtId="0" xfId="0" applyAlignment="1" applyFont="1">
      <alignment horizontal="center" readingOrder="0"/>
    </xf>
    <xf borderId="0" fillId="0" fontId="18" numFmtId="0" xfId="0" applyAlignment="1" applyFont="1">
      <alignment readingOrder="0"/>
    </xf>
    <xf borderId="0" fillId="0" fontId="2" numFmtId="0" xfId="0" applyAlignment="1" applyFont="1">
      <alignment readingOrder="0"/>
    </xf>
    <xf borderId="0" fillId="13" fontId="1" numFmtId="0" xfId="0" applyAlignment="1" applyFill="1" applyFont="1">
      <alignment readingOrder="0"/>
    </xf>
    <xf borderId="0" fillId="6" fontId="2" numFmtId="0" xfId="0" applyAlignment="1" applyFont="1">
      <alignment horizontal="center" readingOrder="0"/>
    </xf>
    <xf borderId="0" fillId="6" fontId="1" numFmtId="0" xfId="0" applyAlignment="1" applyFont="1">
      <alignment readingOrder="0"/>
    </xf>
    <xf borderId="0" fillId="0" fontId="19" numFmtId="0" xfId="0" applyAlignment="1" applyFont="1">
      <alignment readingOrder="0"/>
    </xf>
    <xf borderId="0" fillId="0" fontId="20" numFmtId="0" xfId="0" applyFont="1"/>
    <xf borderId="0" fillId="0" fontId="21" numFmtId="0" xfId="0" applyAlignment="1" applyFont="1">
      <alignment readingOrder="0"/>
    </xf>
    <xf borderId="0" fillId="0" fontId="22" numFmtId="0" xfId="0" applyAlignment="1" applyFont="1">
      <alignment readingOrder="0"/>
    </xf>
  </cellXfs>
  <cellStyles count="1">
    <cellStyle xfId="0" name="Normal" builtinId="0"/>
  </cellStyles>
  <dxfs count="2">
    <dxf>
      <font/>
      <fill>
        <patternFill patternType="solid">
          <fgColor rgb="FFB7E1CD"/>
          <bgColor rgb="FFB7E1CD"/>
        </patternFill>
      </fill>
      <border/>
    </dxf>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s://cdn.bulbagarden.net/upload/1/1a/Lets_Go_Pikachu_Eevee_Blue.png" TargetMode="External"/><Relationship Id="rId10" Type="http://schemas.openxmlformats.org/officeDocument/2006/relationships/hyperlink" Target="https://cdn.bulbagarden.net/upload/d/d3/Lets_Go_Pikachu_Eevee_Red.png" TargetMode="External"/><Relationship Id="rId13" Type="http://schemas.openxmlformats.org/officeDocument/2006/relationships/vmlDrawing" Target="../drawings/vmlDrawing1.vml"/><Relationship Id="rId12" Type="http://schemas.openxmlformats.org/officeDocument/2006/relationships/drawing" Target="../drawings/drawing4.xml"/><Relationship Id="rId1" Type="http://schemas.openxmlformats.org/officeDocument/2006/relationships/comments" Target="../comments1.xml"/><Relationship Id="rId2" Type="http://schemas.openxmlformats.org/officeDocument/2006/relationships/hyperlink" Target="https://cdn.bulbagarden.net/upload/a/a6/Lets_Go_Pikachu_Eevee_Brock.png" TargetMode="External"/><Relationship Id="rId3" Type="http://schemas.openxmlformats.org/officeDocument/2006/relationships/hyperlink" Target="https://cdn.bulbagarden.net/upload/f/f6/Lets_Go_Pikachu_Eevee_Misty.png" TargetMode="External"/><Relationship Id="rId4" Type="http://schemas.openxmlformats.org/officeDocument/2006/relationships/hyperlink" Target="https://cdn.bulbagarden.net/upload/b/bc/Lets_Go_Pikachu_Eevee_Lt_Surge.png" TargetMode="External"/><Relationship Id="rId9" Type="http://schemas.openxmlformats.org/officeDocument/2006/relationships/hyperlink" Target="https://cdn.bulbagarden.net/upload/a/a7/Lets_Go_Pikachu_Eevee_Giovanni.png" TargetMode="External"/><Relationship Id="rId5" Type="http://schemas.openxmlformats.org/officeDocument/2006/relationships/hyperlink" Target="https://cdn.bulbagarden.net/upload/4/47/Lets_Go_Pikachu_Eevee_Erika.png" TargetMode="External"/><Relationship Id="rId6" Type="http://schemas.openxmlformats.org/officeDocument/2006/relationships/hyperlink" Target="https://cdn.bulbagarden.net/upload/f/f4/Lets_Go_Pikachu_Eevee_Koga.png" TargetMode="External"/><Relationship Id="rId7" Type="http://schemas.openxmlformats.org/officeDocument/2006/relationships/hyperlink" Target="https://cdn.bulbagarden.net/upload/7/78/Lets_Go_Pikachu_Eevee_Sabrina.png" TargetMode="External"/><Relationship Id="rId8" Type="http://schemas.openxmlformats.org/officeDocument/2006/relationships/hyperlink" Target="https://cdn.bulbagarden.net/upload/c/c8/Lets_Go_Pikachu_Eevee_Blaine.png"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dn.bulbagarden.net/upload/6/6f/180Flaaffy.png" TargetMode="External"/><Relationship Id="rId391" Type="http://schemas.openxmlformats.org/officeDocument/2006/relationships/hyperlink" Target="https://bulbapedia.bulbagarden.net/wiki/Flaaffy_(Pok%C3%A9mon)" TargetMode="External"/><Relationship Id="rId390" Type="http://schemas.openxmlformats.org/officeDocument/2006/relationships/hyperlink" Target="https://cdn.bulbagarden.net/upload/6/6b/179Mareep.png" TargetMode="External"/><Relationship Id="rId1" Type="http://schemas.openxmlformats.org/officeDocument/2006/relationships/hyperlink" Target="https://bulbapedia.bulbagarden.net/wiki/Bulbasaur_(Pok%C3%A9mon)" TargetMode="External"/><Relationship Id="rId2" Type="http://schemas.openxmlformats.org/officeDocument/2006/relationships/hyperlink" Target="https://cdn.bulbagarden.net/upload/2/21/001Bulbasaur.png" TargetMode="External"/><Relationship Id="rId3" Type="http://schemas.openxmlformats.org/officeDocument/2006/relationships/hyperlink" Target="https://bulbapedia.bulbagarden.net/wiki/Ivysaur_(Pok%C3%A9mon)" TargetMode="External"/><Relationship Id="rId4" Type="http://schemas.openxmlformats.org/officeDocument/2006/relationships/hyperlink" Target="https://cdn.bulbagarden.net/upload/7/73/002Ivysaur.png" TargetMode="External"/><Relationship Id="rId9" Type="http://schemas.openxmlformats.org/officeDocument/2006/relationships/hyperlink" Target="https://cdn.bulbagarden.net/upload/7/73/004Charmander.png" TargetMode="External"/><Relationship Id="rId385" Type="http://schemas.openxmlformats.org/officeDocument/2006/relationships/hyperlink" Target="https://bulbapedia.bulbagarden.net/wiki/Natu_(Pok%C3%A9mon)" TargetMode="External"/><Relationship Id="rId384" Type="http://schemas.openxmlformats.org/officeDocument/2006/relationships/hyperlink" Target="https://cdn.bulbagarden.net/upload/thumb/1/11/176Togetic.png/250px-176Togetic.png" TargetMode="External"/><Relationship Id="rId383" Type="http://schemas.openxmlformats.org/officeDocument/2006/relationships/hyperlink" Target="https://bulbapedia.bulbagarden.net/wiki/Togetic_(Pok%C3%A9mon)" TargetMode="External"/><Relationship Id="rId382" Type="http://schemas.openxmlformats.org/officeDocument/2006/relationships/hyperlink" Target="https://cdn.bulbagarden.net/upload/6/6b/175Togepi.png" TargetMode="External"/><Relationship Id="rId5" Type="http://schemas.openxmlformats.org/officeDocument/2006/relationships/hyperlink" Target="https://cdn.bulbagarden.net/upload/thumb/7/73/003Venusaur-Mega.png/150px-003Venusaur-Mega.png" TargetMode="External"/><Relationship Id="rId389" Type="http://schemas.openxmlformats.org/officeDocument/2006/relationships/hyperlink" Target="https://bulbapedia.bulbagarden.net/wiki/Mareep_(Pok%C3%A9mon)" TargetMode="External"/><Relationship Id="rId6" Type="http://schemas.openxmlformats.org/officeDocument/2006/relationships/hyperlink" Target="https://bulbapedia.bulbagarden.net/wiki/Venusaur_(Pok%C3%A9mon)" TargetMode="External"/><Relationship Id="rId388" Type="http://schemas.openxmlformats.org/officeDocument/2006/relationships/hyperlink" Target="https://cdn.bulbagarden.net/upload/thumb/f/f4/178Xatu.png/250px-178Xatu.png" TargetMode="External"/><Relationship Id="rId7" Type="http://schemas.openxmlformats.org/officeDocument/2006/relationships/hyperlink" Target="https://cdn.bulbagarden.net/upload/thumb/a/ae/003Venusaur.png/150px-003Venusaur.png" TargetMode="External"/><Relationship Id="rId387" Type="http://schemas.openxmlformats.org/officeDocument/2006/relationships/hyperlink" Target="https://bulbapedia.bulbagarden.net/wiki/Xatu_(Pok%C3%A9mon)" TargetMode="External"/><Relationship Id="rId8" Type="http://schemas.openxmlformats.org/officeDocument/2006/relationships/hyperlink" Target="https://bulbapedia.bulbagarden.net/wiki/Charmander_(Pok%C3%A9mon)" TargetMode="External"/><Relationship Id="rId386" Type="http://schemas.openxmlformats.org/officeDocument/2006/relationships/hyperlink" Target="https://cdn.bulbagarden.net/upload/5/5b/177Natu.png" TargetMode="External"/><Relationship Id="rId381" Type="http://schemas.openxmlformats.org/officeDocument/2006/relationships/hyperlink" Target="https://bulbapedia.bulbagarden.net/wiki/Togepi_(Pok%C3%A9mon)" TargetMode="External"/><Relationship Id="rId380" Type="http://schemas.openxmlformats.org/officeDocument/2006/relationships/hyperlink" Target="https://cdn.bulbagarden.net/upload/4/4d/174Igglybuff.png" TargetMode="External"/><Relationship Id="rId379" Type="http://schemas.openxmlformats.org/officeDocument/2006/relationships/hyperlink" Target="https://bulbapedia.bulbagarden.net/wiki/Igglybuff_(Pok%C3%A9mon)" TargetMode="External"/><Relationship Id="rId374" Type="http://schemas.openxmlformats.org/officeDocument/2006/relationships/hyperlink" Target="https://cdn.bulbagarden.net/upload/thumb/9/9b/171Lanturn.png/250px-171Lanturn.png" TargetMode="External"/><Relationship Id="rId373" Type="http://schemas.openxmlformats.org/officeDocument/2006/relationships/hyperlink" Target="https://bulbapedia.bulbagarden.net/wiki/Lanturn_(Pok%C3%A9mon)" TargetMode="External"/><Relationship Id="rId372" Type="http://schemas.openxmlformats.org/officeDocument/2006/relationships/hyperlink" Target="https://cdn.bulbagarden.net/upload/d/d9/170Chinchou.png" TargetMode="External"/><Relationship Id="rId371" Type="http://schemas.openxmlformats.org/officeDocument/2006/relationships/hyperlink" Target="https://bulbapedia.bulbagarden.net/wiki/Chinchou_(Pok%C3%A9mon)" TargetMode="External"/><Relationship Id="rId378" Type="http://schemas.openxmlformats.org/officeDocument/2006/relationships/hyperlink" Target="https://cdn.bulbagarden.net/upload/e/e4/173Cleffa.png" TargetMode="External"/><Relationship Id="rId377" Type="http://schemas.openxmlformats.org/officeDocument/2006/relationships/hyperlink" Target="https://bulbapedia.bulbagarden.net/wiki/Cleffa_(Pok%C3%A9mon)" TargetMode="External"/><Relationship Id="rId376" Type="http://schemas.openxmlformats.org/officeDocument/2006/relationships/hyperlink" Target="https://cdn.bulbagarden.net/upload/b/b9/172Pichu.png" TargetMode="External"/><Relationship Id="rId375" Type="http://schemas.openxmlformats.org/officeDocument/2006/relationships/hyperlink" Target="https://bulbapedia.bulbagarden.net/wiki/Pichu_(Pok%C3%A9mon)" TargetMode="External"/><Relationship Id="rId396" Type="http://schemas.openxmlformats.org/officeDocument/2006/relationships/hyperlink" Target="https://bulbapedia.bulbagarden.net/wiki/Bellossom_(Pok%C3%A9mon)" TargetMode="External"/><Relationship Id="rId395" Type="http://schemas.openxmlformats.org/officeDocument/2006/relationships/hyperlink" Target="https://cdn.bulbagarden.net/upload/thumb/a/a2/181Ampharos-Mega.png/150px-181Ampharos-Mega.png" TargetMode="External"/><Relationship Id="rId394" Type="http://schemas.openxmlformats.org/officeDocument/2006/relationships/hyperlink" Target="https://cdn.bulbagarden.net/upload/thumb/4/47/181Ampharos.png/150px-181Ampharos.png" TargetMode="External"/><Relationship Id="rId393" Type="http://schemas.openxmlformats.org/officeDocument/2006/relationships/hyperlink" Target="https://bulbapedia.bulbagarden.net/wiki/Ampharos_(Pok%C3%A9mon)" TargetMode="External"/><Relationship Id="rId399" Type="http://schemas.openxmlformats.org/officeDocument/2006/relationships/hyperlink" Target="https://cdn.bulbagarden.net/upload/4/42/183Marill.png" TargetMode="External"/><Relationship Id="rId398" Type="http://schemas.openxmlformats.org/officeDocument/2006/relationships/hyperlink" Target="https://bulbapedia.bulbagarden.net/wiki/Marill_(Pok%C3%A9mon)" TargetMode="External"/><Relationship Id="rId397" Type="http://schemas.openxmlformats.org/officeDocument/2006/relationships/hyperlink" Target="https://cdn.bulbagarden.net/upload/thumb/c/cd/182Bellossom.png/250px-182Bellossom.png" TargetMode="External"/><Relationship Id="rId808" Type="http://schemas.openxmlformats.org/officeDocument/2006/relationships/hyperlink" Target="https://bulbapedia.bulbagarden.net/wiki/Regirock_(Pok%C3%A9mon)" TargetMode="External"/><Relationship Id="rId807" Type="http://schemas.openxmlformats.org/officeDocument/2006/relationships/hyperlink" Target="https://cdn.bulbagarden.net/upload/thumb/0/05/376Metagross.png/150px-376Metagross.png" TargetMode="External"/><Relationship Id="rId806" Type="http://schemas.openxmlformats.org/officeDocument/2006/relationships/hyperlink" Target="https://bulbapedia.bulbagarden.net/wiki/Metagross_(Pok%C3%A9mon)" TargetMode="External"/><Relationship Id="rId805" Type="http://schemas.openxmlformats.org/officeDocument/2006/relationships/hyperlink" Target="https://cdn.bulbagarden.net/upload/thumb/8/85/376Metagross-Mega.png/150px-376Metagross-Mega.png" TargetMode="External"/><Relationship Id="rId809" Type="http://schemas.openxmlformats.org/officeDocument/2006/relationships/hyperlink" Target="https://cdn.bulbagarden.net/upload/thumb/a/aa/377Regirock.png/250px-377Regirock.png" TargetMode="External"/><Relationship Id="rId800" Type="http://schemas.openxmlformats.org/officeDocument/2006/relationships/hyperlink" Target="https://cdn.bulbagarden.net/upload/thumb/4/41/373Salamence.png/150px-373Salamence.png" TargetMode="External"/><Relationship Id="rId804" Type="http://schemas.openxmlformats.org/officeDocument/2006/relationships/hyperlink" Target="https://cdn.bulbagarden.net/upload/thumb/6/62/375Metang.png/250px-375Metang.png" TargetMode="External"/><Relationship Id="rId803" Type="http://schemas.openxmlformats.org/officeDocument/2006/relationships/hyperlink" Target="https://bulbapedia.bulbagarden.net/wiki/Metang_(Pok%C3%A9mon)" TargetMode="External"/><Relationship Id="rId802" Type="http://schemas.openxmlformats.org/officeDocument/2006/relationships/hyperlink" Target="https://cdn.bulbagarden.net/upload/d/d4/374Beldum.png" TargetMode="External"/><Relationship Id="rId801" Type="http://schemas.openxmlformats.org/officeDocument/2006/relationships/hyperlink" Target="https://bulbapedia.bulbagarden.net/wiki/Beldum_(Pok%C3%A9mon)" TargetMode="External"/><Relationship Id="rId1700" Type="http://schemas.openxmlformats.org/officeDocument/2006/relationships/hyperlink" Target="https://cdn.bulbagarden.net/upload/e/ea/809Melmetal.png" TargetMode="External"/><Relationship Id="rId1701" Type="http://schemas.openxmlformats.org/officeDocument/2006/relationships/drawing" Target="../drawings/drawing5.xml"/><Relationship Id="rId40" Type="http://schemas.openxmlformats.org/officeDocument/2006/relationships/hyperlink" Target="https://cdn.bulbagarden.net/upload/thumb/7/71/018Pidgeot-Mega.png/150px-018Pidgeot-Mega.png" TargetMode="External"/><Relationship Id="rId1334" Type="http://schemas.openxmlformats.org/officeDocument/2006/relationships/hyperlink" Target="https://bulbapedia.bulbagarden.net/wiki/Durant_(Pok%C3%A9mon)" TargetMode="External"/><Relationship Id="rId1335" Type="http://schemas.openxmlformats.org/officeDocument/2006/relationships/hyperlink" Target="https://cdn.bulbagarden.net/upload/thumb/1/1a/632Durant.png/250px-632Durant.png" TargetMode="External"/><Relationship Id="rId42" Type="http://schemas.openxmlformats.org/officeDocument/2006/relationships/hyperlink" Target="https://cdn.bulbagarden.net/upload/thumb/5/57/018Pidgeot.png/150px-018Pidgeot.png" TargetMode="External"/><Relationship Id="rId1336" Type="http://schemas.openxmlformats.org/officeDocument/2006/relationships/hyperlink" Target="https://bulbapedia.bulbagarden.net/wiki/Deino_(Pok%C3%A9mon)" TargetMode="External"/><Relationship Id="rId41" Type="http://schemas.openxmlformats.org/officeDocument/2006/relationships/hyperlink" Target="https://bulbapedia.bulbagarden.net/wiki/Pidgeot_(Pok%C3%A9mon)" TargetMode="External"/><Relationship Id="rId1337" Type="http://schemas.openxmlformats.org/officeDocument/2006/relationships/hyperlink" Target="https://cdn.bulbagarden.net/upload/f/f7/633Deino.png" TargetMode="External"/><Relationship Id="rId44" Type="http://schemas.openxmlformats.org/officeDocument/2006/relationships/hyperlink" Target="https://bulbapedia.bulbagarden.net/wiki/Rattata_(Pok%C3%A9mon)" TargetMode="External"/><Relationship Id="rId1338" Type="http://schemas.openxmlformats.org/officeDocument/2006/relationships/hyperlink" Target="https://bulbapedia.bulbagarden.net/wiki/Zweilous_(Pok%C3%A9mon)" TargetMode="External"/><Relationship Id="rId43" Type="http://schemas.openxmlformats.org/officeDocument/2006/relationships/hyperlink" Target="https://cdn.bulbagarden.net/upload/thumb/9/91/019Rattata-Alola.png/150px-019Rattata-Alola.png" TargetMode="External"/><Relationship Id="rId1339" Type="http://schemas.openxmlformats.org/officeDocument/2006/relationships/hyperlink" Target="https://cdn.bulbagarden.net/upload/a/a6/634Zweilous.png" TargetMode="External"/><Relationship Id="rId46" Type="http://schemas.openxmlformats.org/officeDocument/2006/relationships/hyperlink" Target="https://cdn.bulbagarden.net/upload/thumb/7/71/020Raticate-Alola.png/150px-020Raticate-Alola.png" TargetMode="External"/><Relationship Id="rId45" Type="http://schemas.openxmlformats.org/officeDocument/2006/relationships/hyperlink" Target="https://cdn.bulbagarden.net/upload/thumb/4/46/019Rattata.png/150px-019Rattata.png" TargetMode="External"/><Relationship Id="rId745" Type="http://schemas.openxmlformats.org/officeDocument/2006/relationships/hyperlink" Target="https://bulbapedia.bulbagarden.net/wiki/Armaldo_(Pok%C3%A9mon)" TargetMode="External"/><Relationship Id="rId744" Type="http://schemas.openxmlformats.org/officeDocument/2006/relationships/hyperlink" Target="https://cdn.bulbagarden.net/upload/4/45/347Anorith.png" TargetMode="External"/><Relationship Id="rId743" Type="http://schemas.openxmlformats.org/officeDocument/2006/relationships/hyperlink" Target="https://bulbapedia.bulbagarden.net/wiki/Anorith_(Pok%C3%A9mon)" TargetMode="External"/><Relationship Id="rId742" Type="http://schemas.openxmlformats.org/officeDocument/2006/relationships/hyperlink" Target="https://cdn.bulbagarden.net/upload/thumb/3/38/346Cradily.png/250px-346Cradily.png" TargetMode="External"/><Relationship Id="rId749" Type="http://schemas.openxmlformats.org/officeDocument/2006/relationships/hyperlink" Target="https://bulbapedia.bulbagarden.net/wiki/Milotic_(Pok%C3%A9mon)" TargetMode="External"/><Relationship Id="rId748" Type="http://schemas.openxmlformats.org/officeDocument/2006/relationships/hyperlink" Target="https://cdn.bulbagarden.net/upload/4/4b/349Feebas.png" TargetMode="External"/><Relationship Id="rId747" Type="http://schemas.openxmlformats.org/officeDocument/2006/relationships/hyperlink" Target="https://bulbapedia.bulbagarden.net/wiki/Feebas_(Pok%C3%A9mon)" TargetMode="External"/><Relationship Id="rId746" Type="http://schemas.openxmlformats.org/officeDocument/2006/relationships/hyperlink" Target="https://cdn.bulbagarden.net/upload/thumb/1/1d/348Armaldo.png/250px-348Armaldo.png" TargetMode="External"/><Relationship Id="rId48" Type="http://schemas.openxmlformats.org/officeDocument/2006/relationships/hyperlink" Target="https://cdn.bulbagarden.net/upload/thumb/f/f4/020Raticate.png/150px-020Raticate.png" TargetMode="External"/><Relationship Id="rId47" Type="http://schemas.openxmlformats.org/officeDocument/2006/relationships/hyperlink" Target="https://bulbapedia.bulbagarden.net/wiki/Raticate_(Pok%C3%A9mon)" TargetMode="External"/><Relationship Id="rId49" Type="http://schemas.openxmlformats.org/officeDocument/2006/relationships/hyperlink" Target="https://bulbapedia.bulbagarden.net/wiki/Spearow_(Pok%C3%A9mon)" TargetMode="External"/><Relationship Id="rId741" Type="http://schemas.openxmlformats.org/officeDocument/2006/relationships/hyperlink" Target="https://bulbapedia.bulbagarden.net/wiki/Cradily_(Pok%C3%A9mon)" TargetMode="External"/><Relationship Id="rId1330" Type="http://schemas.openxmlformats.org/officeDocument/2006/relationships/hyperlink" Target="https://bulbapedia.bulbagarden.net/wiki/Mandibuzz_(Pok%C3%A9mon)" TargetMode="External"/><Relationship Id="rId740" Type="http://schemas.openxmlformats.org/officeDocument/2006/relationships/hyperlink" Target="https://cdn.bulbagarden.net/upload/3/34/345Lileep.png" TargetMode="External"/><Relationship Id="rId1331" Type="http://schemas.openxmlformats.org/officeDocument/2006/relationships/hyperlink" Target="https://cdn.bulbagarden.net/upload/thumb/0/00/630Mandibuzz.png/250px-630Mandibuzz.png" TargetMode="External"/><Relationship Id="rId1332" Type="http://schemas.openxmlformats.org/officeDocument/2006/relationships/hyperlink" Target="https://bulbapedia.bulbagarden.net/wiki/Heatmor_(Pok%C3%A9mon)" TargetMode="External"/><Relationship Id="rId1333" Type="http://schemas.openxmlformats.org/officeDocument/2006/relationships/hyperlink" Target="https://cdn.bulbagarden.net/upload/thumb/b/b0/631Heatmor.png/250px-631Heatmor.png" TargetMode="External"/><Relationship Id="rId1323" Type="http://schemas.openxmlformats.org/officeDocument/2006/relationships/hyperlink" Target="https://cdn.bulbagarden.net/upload/thumb/a/a4/626Bouffalant.png/250px-626Bouffalant.png" TargetMode="External"/><Relationship Id="rId1324" Type="http://schemas.openxmlformats.org/officeDocument/2006/relationships/hyperlink" Target="https://bulbapedia.bulbagarden.net/wiki/Rufflet_(Pok%C3%A9mon)" TargetMode="External"/><Relationship Id="rId31" Type="http://schemas.openxmlformats.org/officeDocument/2006/relationships/hyperlink" Target="https://bulbapedia.bulbagarden.net/wiki/Kakuna_(Pok%C3%A9mon)" TargetMode="External"/><Relationship Id="rId1325" Type="http://schemas.openxmlformats.org/officeDocument/2006/relationships/hyperlink" Target="https://cdn.bulbagarden.net/upload/b/bb/627Rufflet.png" TargetMode="External"/><Relationship Id="rId30" Type="http://schemas.openxmlformats.org/officeDocument/2006/relationships/hyperlink" Target="https://cdn.bulbagarden.net/upload/d/df/013Weedle.png" TargetMode="External"/><Relationship Id="rId1326" Type="http://schemas.openxmlformats.org/officeDocument/2006/relationships/hyperlink" Target="https://bulbapedia.bulbagarden.net/wiki/Braviary_(Pok%C3%A9mon)" TargetMode="External"/><Relationship Id="rId33" Type="http://schemas.openxmlformats.org/officeDocument/2006/relationships/hyperlink" Target="https://bulbapedia.bulbagarden.net/wiki/Beedrill_(Pok%C3%A9mon)" TargetMode="External"/><Relationship Id="rId1327" Type="http://schemas.openxmlformats.org/officeDocument/2006/relationships/hyperlink" Target="https://cdn.bulbagarden.net/upload/thumb/c/cf/628Braviary.png/250px-628Braviary.png" TargetMode="External"/><Relationship Id="rId32" Type="http://schemas.openxmlformats.org/officeDocument/2006/relationships/hyperlink" Target="https://cdn.bulbagarden.net/upload/f/f0/014Kakuna.png" TargetMode="External"/><Relationship Id="rId1328" Type="http://schemas.openxmlformats.org/officeDocument/2006/relationships/hyperlink" Target="https://bulbapedia.bulbagarden.net/wiki/Vullaby_(Pok%C3%A9mon)" TargetMode="External"/><Relationship Id="rId35" Type="http://schemas.openxmlformats.org/officeDocument/2006/relationships/hyperlink" Target="https://cdn.bulbagarden.net/upload/thumb/7/76/015Beedrill-Mega.png/150px-015Beedrill-Mega.png" TargetMode="External"/><Relationship Id="rId1329" Type="http://schemas.openxmlformats.org/officeDocument/2006/relationships/hyperlink" Target="https://cdn.bulbagarden.net/upload/f/f2/629Vullaby.png" TargetMode="External"/><Relationship Id="rId34" Type="http://schemas.openxmlformats.org/officeDocument/2006/relationships/hyperlink" Target="https://cdn.bulbagarden.net/upload/thumb/6/61/015Beedrill.png/150px-015Beedrill.png" TargetMode="External"/><Relationship Id="rId739" Type="http://schemas.openxmlformats.org/officeDocument/2006/relationships/hyperlink" Target="https://bulbapedia.bulbagarden.net/wiki/Lileep_(Pok%C3%A9mon)" TargetMode="External"/><Relationship Id="rId734" Type="http://schemas.openxmlformats.org/officeDocument/2006/relationships/hyperlink" Target="https://cdn.bulbagarden.net/upload/thumb/f/f4/342Crawdaunt.png/250px-342Crawdaunt.png" TargetMode="External"/><Relationship Id="rId733" Type="http://schemas.openxmlformats.org/officeDocument/2006/relationships/hyperlink" Target="https://bulbapedia.bulbagarden.net/wiki/Crawdaunt_(Pok%C3%A9mon)" TargetMode="External"/><Relationship Id="rId732" Type="http://schemas.openxmlformats.org/officeDocument/2006/relationships/hyperlink" Target="https://cdn.bulbagarden.net/upload/3/3d/341Corphish.png" TargetMode="External"/><Relationship Id="rId731" Type="http://schemas.openxmlformats.org/officeDocument/2006/relationships/hyperlink" Target="https://bulbapedia.bulbagarden.net/wiki/Corphish_(Pok%C3%A9mon)" TargetMode="External"/><Relationship Id="rId738" Type="http://schemas.openxmlformats.org/officeDocument/2006/relationships/hyperlink" Target="https://cdn.bulbagarden.net/upload/thumb/0/07/344Claydol.png/250px-344Claydol.png" TargetMode="External"/><Relationship Id="rId737" Type="http://schemas.openxmlformats.org/officeDocument/2006/relationships/hyperlink" Target="https://bulbapedia.bulbagarden.net/wiki/Claydol_(Pok%C3%A9mon)" TargetMode="External"/><Relationship Id="rId736" Type="http://schemas.openxmlformats.org/officeDocument/2006/relationships/hyperlink" Target="https://cdn.bulbagarden.net/upload/8/8b/343Baltoy.png" TargetMode="External"/><Relationship Id="rId735" Type="http://schemas.openxmlformats.org/officeDocument/2006/relationships/hyperlink" Target="https://bulbapedia.bulbagarden.net/wiki/Baltoy_(Pok%C3%A9mon)" TargetMode="External"/><Relationship Id="rId37" Type="http://schemas.openxmlformats.org/officeDocument/2006/relationships/hyperlink" Target="https://cdn.bulbagarden.net/upload/5/55/016Pidgey.png" TargetMode="External"/><Relationship Id="rId36" Type="http://schemas.openxmlformats.org/officeDocument/2006/relationships/hyperlink" Target="https://bulbapedia.bulbagarden.net/wiki/Pidgey_(Pok%C3%A9mon)" TargetMode="External"/><Relationship Id="rId39" Type="http://schemas.openxmlformats.org/officeDocument/2006/relationships/hyperlink" Target="https://cdn.bulbagarden.net/upload/7/7a/017Pidgeotto.png" TargetMode="External"/><Relationship Id="rId38" Type="http://schemas.openxmlformats.org/officeDocument/2006/relationships/hyperlink" Target="https://bulbapedia.bulbagarden.net/wiki/Pidgeotto_(Pok%C3%A9mon)" TargetMode="External"/><Relationship Id="rId730" Type="http://schemas.openxmlformats.org/officeDocument/2006/relationships/hyperlink" Target="https://cdn.bulbagarden.net/upload/thumb/6/60/340Whiscash.png/250px-340Whiscash.png" TargetMode="External"/><Relationship Id="rId1320" Type="http://schemas.openxmlformats.org/officeDocument/2006/relationships/hyperlink" Target="https://bulbapedia.bulbagarden.net/wiki/Bisharp_(Pok%C3%A9mon)" TargetMode="External"/><Relationship Id="rId1321" Type="http://schemas.openxmlformats.org/officeDocument/2006/relationships/hyperlink" Target="https://cdn.bulbagarden.net/upload/thumb/7/74/625Bisharp.png/250px-625Bisharp.png" TargetMode="External"/><Relationship Id="rId1322" Type="http://schemas.openxmlformats.org/officeDocument/2006/relationships/hyperlink" Target="https://bulbapedia.bulbagarden.net/wiki/Bouffalant_(Pok%C3%A9mon)" TargetMode="External"/><Relationship Id="rId1356" Type="http://schemas.openxmlformats.org/officeDocument/2006/relationships/hyperlink" Target="https://cdn.bulbagarden.net/upload/thumb/b/b8/642Thundurus.png/600px-642Thundurus.png" TargetMode="External"/><Relationship Id="rId1357" Type="http://schemas.openxmlformats.org/officeDocument/2006/relationships/hyperlink" Target="https://cdn.bulbagarden.net/upload/thumb/b/b8/642Thundurus.png/600px-642Thundurus.png" TargetMode="External"/><Relationship Id="rId20" Type="http://schemas.openxmlformats.org/officeDocument/2006/relationships/hyperlink" Target="https://bulbapedia.bulbagarden.net/wiki/Blastoise_(Pok%C3%A9mon)" TargetMode="External"/><Relationship Id="rId1358" Type="http://schemas.openxmlformats.org/officeDocument/2006/relationships/hyperlink" Target="https://bulbapedia.bulbagarden.net/wiki/Reshiram_(Pok%C3%A9mon)" TargetMode="External"/><Relationship Id="rId1359" Type="http://schemas.openxmlformats.org/officeDocument/2006/relationships/hyperlink" Target="https://cdn.bulbagarden.net/upload/thumb/8/8d/643Reshiram.png/250px-643Reshiram.png" TargetMode="External"/><Relationship Id="rId22" Type="http://schemas.openxmlformats.org/officeDocument/2006/relationships/hyperlink" Target="https://cdn.bulbagarden.net/upload/thumb/8/85/009Blastoise-Mega.png/150px-009Blastoise-Mega.png" TargetMode="External"/><Relationship Id="rId21" Type="http://schemas.openxmlformats.org/officeDocument/2006/relationships/hyperlink" Target="https://cdn.bulbagarden.net/upload/thumb/0/02/009Blastoise.png/150px-009Blastoise.png" TargetMode="External"/><Relationship Id="rId24" Type="http://schemas.openxmlformats.org/officeDocument/2006/relationships/hyperlink" Target="https://cdn.bulbagarden.net/upload/5/5d/010Caterpie.png" TargetMode="External"/><Relationship Id="rId23" Type="http://schemas.openxmlformats.org/officeDocument/2006/relationships/hyperlink" Target="https://bulbapedia.bulbagarden.net/wiki/Caterpie_(Pok%C3%A9mon)" TargetMode="External"/><Relationship Id="rId767" Type="http://schemas.openxmlformats.org/officeDocument/2006/relationships/hyperlink" Target="https://cdn.bulbagarden.net/upload/thumb/e/e5/358Chimecho.png/250px-358Chimecho.png" TargetMode="External"/><Relationship Id="rId766" Type="http://schemas.openxmlformats.org/officeDocument/2006/relationships/hyperlink" Target="https://bulbapedia.bulbagarden.net/wiki/Chimecho_(Pok%C3%A9mon)" TargetMode="External"/><Relationship Id="rId765" Type="http://schemas.openxmlformats.org/officeDocument/2006/relationships/hyperlink" Target="https://cdn.bulbagarden.net/upload/thumb/d/dd/357Tropius.png/250px-357Tropius.png" TargetMode="External"/><Relationship Id="rId764" Type="http://schemas.openxmlformats.org/officeDocument/2006/relationships/hyperlink" Target="https://bulbapedia.bulbagarden.net/wiki/Tropius_(Pok%C3%A9mon)" TargetMode="External"/><Relationship Id="rId769" Type="http://schemas.openxmlformats.org/officeDocument/2006/relationships/hyperlink" Target="https://cdn.bulbagarden.net/upload/thumb/0/00/359Absol.png/150px-359Absol.png" TargetMode="External"/><Relationship Id="rId768" Type="http://schemas.openxmlformats.org/officeDocument/2006/relationships/hyperlink" Target="https://bulbapedia.bulbagarden.net/wiki/Absol_(Pok%C3%A9mon)" TargetMode="External"/><Relationship Id="rId26" Type="http://schemas.openxmlformats.org/officeDocument/2006/relationships/hyperlink" Target="https://cdn.bulbagarden.net/upload/c/cd/011Metapod.png" TargetMode="External"/><Relationship Id="rId25" Type="http://schemas.openxmlformats.org/officeDocument/2006/relationships/hyperlink" Target="https://bulbapedia.bulbagarden.net/wiki/Metapod_(Pok%C3%A9mon)" TargetMode="External"/><Relationship Id="rId28" Type="http://schemas.openxmlformats.org/officeDocument/2006/relationships/hyperlink" Target="https://cdn.bulbagarden.net/upload/thumb/d/d1/012Butterfree.png/250px-012Butterfree.png" TargetMode="External"/><Relationship Id="rId1350" Type="http://schemas.openxmlformats.org/officeDocument/2006/relationships/hyperlink" Target="https://bulbapedia.bulbagarden.net/wiki/Virizion_(Pok%C3%A9mon)" TargetMode="External"/><Relationship Id="rId27" Type="http://schemas.openxmlformats.org/officeDocument/2006/relationships/hyperlink" Target="https://bulbapedia.bulbagarden.net/wiki/Butterfree_(Pok%C3%A9mon)" TargetMode="External"/><Relationship Id="rId1351" Type="http://schemas.openxmlformats.org/officeDocument/2006/relationships/hyperlink" Target="https://cdn.bulbagarden.net/upload/thumb/7/79/640Virizion.png/250px-640Virizion.png" TargetMode="External"/><Relationship Id="rId763" Type="http://schemas.openxmlformats.org/officeDocument/2006/relationships/hyperlink" Target="https://cdn.bulbagarden.net/upload/thumb/1/12/356Dusclops.png/250px-356Dusclops.png" TargetMode="External"/><Relationship Id="rId1352" Type="http://schemas.openxmlformats.org/officeDocument/2006/relationships/hyperlink" Target="https://bulbapedia.bulbagarden.net/wiki/Tornadus_(Pok%C3%A9mon)" TargetMode="External"/><Relationship Id="rId29" Type="http://schemas.openxmlformats.org/officeDocument/2006/relationships/hyperlink" Target="https://bulbapedia.bulbagarden.net/wiki/Weedle_(Pok%C3%A9mon)" TargetMode="External"/><Relationship Id="rId762" Type="http://schemas.openxmlformats.org/officeDocument/2006/relationships/hyperlink" Target="https://bulbapedia.bulbagarden.net/wiki/Dusclops_(Pok%C3%A9mon)" TargetMode="External"/><Relationship Id="rId1353" Type="http://schemas.openxmlformats.org/officeDocument/2006/relationships/hyperlink" Target="https://cdn.bulbagarden.net/upload/thumb/0/08/641Tornadus.png/600px-641Tornadus.png" TargetMode="External"/><Relationship Id="rId761" Type="http://schemas.openxmlformats.org/officeDocument/2006/relationships/hyperlink" Target="https://cdn.bulbagarden.net/upload/e/e2/355Duskull.png" TargetMode="External"/><Relationship Id="rId1354" Type="http://schemas.openxmlformats.org/officeDocument/2006/relationships/hyperlink" Target="https://cdn.bulbagarden.net/upload/thumb/7/7e/641Tornadus-Therian.png/600px-641Tornadus-Therian.png" TargetMode="External"/><Relationship Id="rId760" Type="http://schemas.openxmlformats.org/officeDocument/2006/relationships/hyperlink" Target="https://bulbapedia.bulbagarden.net/wiki/Duskull_(Pok%C3%A9mon)" TargetMode="External"/><Relationship Id="rId1355" Type="http://schemas.openxmlformats.org/officeDocument/2006/relationships/hyperlink" Target="https://bulbapedia.bulbagarden.net/wiki/Thundurus_(Pok%C3%A9mon)" TargetMode="External"/><Relationship Id="rId1345" Type="http://schemas.openxmlformats.org/officeDocument/2006/relationships/hyperlink" Target="https://cdn.bulbagarden.net/upload/thumb/6/6b/637Volcarona.png/250px-637Volcarona.png" TargetMode="External"/><Relationship Id="rId1346" Type="http://schemas.openxmlformats.org/officeDocument/2006/relationships/hyperlink" Target="https://bulbapedia.bulbagarden.net/wiki/Cobalion_(Pok%C3%A9mon)" TargetMode="External"/><Relationship Id="rId1347" Type="http://schemas.openxmlformats.org/officeDocument/2006/relationships/hyperlink" Target="https://cdn.bulbagarden.net/upload/thumb/6/65/638Cobalion.png/250px-638Cobalion.png" TargetMode="External"/><Relationship Id="rId1348" Type="http://schemas.openxmlformats.org/officeDocument/2006/relationships/hyperlink" Target="https://bulbapedia.bulbagarden.net/wiki/Terrakion_(Pok%C3%A9mon)" TargetMode="External"/><Relationship Id="rId11" Type="http://schemas.openxmlformats.org/officeDocument/2006/relationships/hyperlink" Target="https://cdn.bulbagarden.net/upload/4/4a/005Charmeleon.png" TargetMode="External"/><Relationship Id="rId1349" Type="http://schemas.openxmlformats.org/officeDocument/2006/relationships/hyperlink" Target="https://cdn.bulbagarden.net/upload/thumb/a/ad/639Terrakion.png/250px-639Terrakion.png" TargetMode="External"/><Relationship Id="rId10" Type="http://schemas.openxmlformats.org/officeDocument/2006/relationships/hyperlink" Target="https://bulbapedia.bulbagarden.net/wiki/Charmeleon_(Pok%C3%A9mon)" TargetMode="External"/><Relationship Id="rId13" Type="http://schemas.openxmlformats.org/officeDocument/2006/relationships/hyperlink" Target="https://cdn.bulbagarden.net/upload/thumb/7/7e/006Charizard.png/150px-006Charizard.png" TargetMode="External"/><Relationship Id="rId12" Type="http://schemas.openxmlformats.org/officeDocument/2006/relationships/hyperlink" Target="https://bulbapedia.bulbagarden.net/wiki/Charizard_(Pok%C3%A9mon)" TargetMode="External"/><Relationship Id="rId756" Type="http://schemas.openxmlformats.org/officeDocument/2006/relationships/hyperlink" Target="https://cdn.bulbagarden.net/upload/4/4b/353Shuppet.png" TargetMode="External"/><Relationship Id="rId755" Type="http://schemas.openxmlformats.org/officeDocument/2006/relationships/hyperlink" Target="https://bulbapedia.bulbagarden.net/wiki/Shuppet_(Pok%C3%A9mon)" TargetMode="External"/><Relationship Id="rId754" Type="http://schemas.openxmlformats.org/officeDocument/2006/relationships/hyperlink" Target="https://cdn.bulbagarden.net/upload/thumb/5/50/352Kecleon.png/250px-352Kecleon.png" TargetMode="External"/><Relationship Id="rId753" Type="http://schemas.openxmlformats.org/officeDocument/2006/relationships/hyperlink" Target="https://bulbapedia.bulbagarden.net/wiki/Kecleon_(Pok%C3%A9mon)" TargetMode="External"/><Relationship Id="rId759" Type="http://schemas.openxmlformats.org/officeDocument/2006/relationships/hyperlink" Target="https://cdn.bulbagarden.net/upload/thumb/a/a3/354Banette-Mega.png/150px-354Banette-Mega.png" TargetMode="External"/><Relationship Id="rId758" Type="http://schemas.openxmlformats.org/officeDocument/2006/relationships/hyperlink" Target="https://cdn.bulbagarden.net/upload/thumb/0/0a/354Banette.png/150px-354Banette.png" TargetMode="External"/><Relationship Id="rId757" Type="http://schemas.openxmlformats.org/officeDocument/2006/relationships/hyperlink" Target="https://bulbapedia.bulbagarden.net/wiki/Banette_(Pok%C3%A9mon)" TargetMode="External"/><Relationship Id="rId15" Type="http://schemas.openxmlformats.org/officeDocument/2006/relationships/hyperlink" Target="https://cdn.bulbagarden.net/upload/thumb/f/fd/006Charizard-Mega_Y.png/150px-006Charizard-Mega_Y.png" TargetMode="External"/><Relationship Id="rId14" Type="http://schemas.openxmlformats.org/officeDocument/2006/relationships/hyperlink" Target="https://cdn.bulbagarden.net/upload/thumb/3/36/006Charizard-Mega_X.png/150px-006Charizard-Mega_X.png" TargetMode="External"/><Relationship Id="rId17" Type="http://schemas.openxmlformats.org/officeDocument/2006/relationships/hyperlink" Target="https://cdn.bulbagarden.net/upload/3/39/007Squirtle.png" TargetMode="External"/><Relationship Id="rId16" Type="http://schemas.openxmlformats.org/officeDocument/2006/relationships/hyperlink" Target="https://bulbapedia.bulbagarden.net/wiki/Squirtle_(Pok%C3%A9mon)" TargetMode="External"/><Relationship Id="rId1340" Type="http://schemas.openxmlformats.org/officeDocument/2006/relationships/hyperlink" Target="https://bulbapedia.bulbagarden.net/wiki/Hydreigon_(Pok%C3%A9mon)" TargetMode="External"/><Relationship Id="rId19" Type="http://schemas.openxmlformats.org/officeDocument/2006/relationships/hyperlink" Target="https://cdn.bulbagarden.net/upload/0/0c/008Wartortle.png" TargetMode="External"/><Relationship Id="rId752" Type="http://schemas.openxmlformats.org/officeDocument/2006/relationships/hyperlink" Target="https://cdn.bulbagarden.net/upload/thumb/f/f3/351Castform.png/250px-351Castform.png" TargetMode="External"/><Relationship Id="rId1341" Type="http://schemas.openxmlformats.org/officeDocument/2006/relationships/hyperlink" Target="https://cdn.bulbagarden.net/upload/thumb/3/3e/635Hydreigon.png/250px-635Hydreigon.png" TargetMode="External"/><Relationship Id="rId18" Type="http://schemas.openxmlformats.org/officeDocument/2006/relationships/hyperlink" Target="https://bulbapedia.bulbagarden.net/wiki/Wartortle_(Pok%C3%A9mon)" TargetMode="External"/><Relationship Id="rId751" Type="http://schemas.openxmlformats.org/officeDocument/2006/relationships/hyperlink" Target="https://bulbapedia.bulbagarden.net/wiki/Castform_(Pok%C3%A9mon)" TargetMode="External"/><Relationship Id="rId1342" Type="http://schemas.openxmlformats.org/officeDocument/2006/relationships/hyperlink" Target="https://bulbapedia.bulbagarden.net/wiki/Larvesta_(Pok%C3%A9mon)" TargetMode="External"/><Relationship Id="rId750" Type="http://schemas.openxmlformats.org/officeDocument/2006/relationships/hyperlink" Target="https://cdn.bulbagarden.net/upload/thumb/3/36/350Milotic.png/250px-350Milotic.png" TargetMode="External"/><Relationship Id="rId1343" Type="http://schemas.openxmlformats.org/officeDocument/2006/relationships/hyperlink" Target="https://cdn.bulbagarden.net/upload/f/f4/636Larvesta.png" TargetMode="External"/><Relationship Id="rId1344" Type="http://schemas.openxmlformats.org/officeDocument/2006/relationships/hyperlink" Target="https://bulbapedia.bulbagarden.net/wiki/Volcarona_(Pok%C3%A9mon)" TargetMode="External"/><Relationship Id="rId84" Type="http://schemas.openxmlformats.org/officeDocument/2006/relationships/hyperlink" Target="https://cdn.bulbagarden.net/upload/thumb/3/35/037Vulpix-Alola.png/150px-037Vulpix-Alola.png" TargetMode="External"/><Relationship Id="rId83" Type="http://schemas.openxmlformats.org/officeDocument/2006/relationships/hyperlink" Target="https://cdn.bulbagarden.net/upload/thumb/a/a9/036Clefable.png/250px-036Clefable.png" TargetMode="External"/><Relationship Id="rId86" Type="http://schemas.openxmlformats.org/officeDocument/2006/relationships/hyperlink" Target="https://cdn.bulbagarden.net/upload/thumb/6/60/037Vulpix.png/150px-037Vulpix.png" TargetMode="External"/><Relationship Id="rId85" Type="http://schemas.openxmlformats.org/officeDocument/2006/relationships/hyperlink" Target="https://bulbapedia.bulbagarden.net/wiki/Vulpix_(Pok%C3%A9mon)" TargetMode="External"/><Relationship Id="rId88" Type="http://schemas.openxmlformats.org/officeDocument/2006/relationships/hyperlink" Target="https://bulbapedia.bulbagarden.net/wiki/Ninetales_(Pok%C3%A9mon)" TargetMode="External"/><Relationship Id="rId87" Type="http://schemas.openxmlformats.org/officeDocument/2006/relationships/hyperlink" Target="https://cdn.bulbagarden.net/upload/thumb/2/26/038Ninetales-Alola.png/150px-038Ninetales-Alola.png" TargetMode="External"/><Relationship Id="rId89" Type="http://schemas.openxmlformats.org/officeDocument/2006/relationships/hyperlink" Target="https://cdn.bulbagarden.net/upload/thumb/0/05/038Ninetales.png/150px-038Ninetales.png" TargetMode="External"/><Relationship Id="rId709" Type="http://schemas.openxmlformats.org/officeDocument/2006/relationships/hyperlink" Target="https://cdn.bulbagarden.net/upload/thumb/f/f1/330Flygon.png/250px-330Flygon.png" TargetMode="External"/><Relationship Id="rId708" Type="http://schemas.openxmlformats.org/officeDocument/2006/relationships/hyperlink" Target="https://bulbapedia.bulbagarden.net/wiki/Flygon_(Pok%C3%A9mon)" TargetMode="External"/><Relationship Id="rId707" Type="http://schemas.openxmlformats.org/officeDocument/2006/relationships/hyperlink" Target="https://cdn.bulbagarden.net/upload/a/af/329Vibrava.png" TargetMode="External"/><Relationship Id="rId706" Type="http://schemas.openxmlformats.org/officeDocument/2006/relationships/hyperlink" Target="https://bulbapedia.bulbagarden.net/wiki/Vibrava_(Pok%C3%A9mon)" TargetMode="External"/><Relationship Id="rId80" Type="http://schemas.openxmlformats.org/officeDocument/2006/relationships/hyperlink" Target="https://bulbapedia.bulbagarden.net/wiki/Clefairy_(Pok%C3%A9mon)" TargetMode="External"/><Relationship Id="rId82" Type="http://schemas.openxmlformats.org/officeDocument/2006/relationships/hyperlink" Target="https://bulbapedia.bulbagarden.net/wiki/Clefable_(Pok%C3%A9mon)" TargetMode="External"/><Relationship Id="rId81" Type="http://schemas.openxmlformats.org/officeDocument/2006/relationships/hyperlink" Target="https://cdn.bulbagarden.net/upload/thumb/f/f4/035Clefairy.png/250px-035Clefairy.png" TargetMode="External"/><Relationship Id="rId701" Type="http://schemas.openxmlformats.org/officeDocument/2006/relationships/hyperlink" Target="https://cdn.bulbagarden.net/upload/thumb/5/54/326Grumpig.png/250px-326Grumpig.png" TargetMode="External"/><Relationship Id="rId700" Type="http://schemas.openxmlformats.org/officeDocument/2006/relationships/hyperlink" Target="https://bulbapedia.bulbagarden.net/wiki/Grumpig_(Pok%C3%A9mon)" TargetMode="External"/><Relationship Id="rId705" Type="http://schemas.openxmlformats.org/officeDocument/2006/relationships/hyperlink" Target="https://cdn.bulbagarden.net/upload/7/76/328Trapinch.png" TargetMode="External"/><Relationship Id="rId704" Type="http://schemas.openxmlformats.org/officeDocument/2006/relationships/hyperlink" Target="https://bulbapedia.bulbagarden.net/wiki/Trapinch_(Pok%C3%A9mon)" TargetMode="External"/><Relationship Id="rId703" Type="http://schemas.openxmlformats.org/officeDocument/2006/relationships/hyperlink" Target="https://cdn.bulbagarden.net/upload/thumb/8/8f/327Spinda.png/250px-327Spinda.png" TargetMode="External"/><Relationship Id="rId702" Type="http://schemas.openxmlformats.org/officeDocument/2006/relationships/hyperlink" Target="https://bulbapedia.bulbagarden.net/wiki/Spinda_(Pok%C3%A9mon)" TargetMode="External"/><Relationship Id="rId73" Type="http://schemas.openxmlformats.org/officeDocument/2006/relationships/hyperlink" Target="https://cdn.bulbagarden.net/upload/thumb/b/bf/031Nidoqueen.png/250px-031Nidoqueen.png" TargetMode="External"/><Relationship Id="rId72" Type="http://schemas.openxmlformats.org/officeDocument/2006/relationships/hyperlink" Target="https://bulbapedia.bulbagarden.net/wiki/Nidoqueen_(Pok%C3%A9mon)" TargetMode="External"/><Relationship Id="rId75" Type="http://schemas.openxmlformats.org/officeDocument/2006/relationships/hyperlink" Target="https://cdn.bulbagarden.net/upload/4/4a/032Nidoran.png" TargetMode="External"/><Relationship Id="rId74" Type="http://schemas.openxmlformats.org/officeDocument/2006/relationships/hyperlink" Target="https://bulbapedia.bulbagarden.net/wiki/Nidoran%E2%99%82_(Pok%C3%A9mon)" TargetMode="External"/><Relationship Id="rId77" Type="http://schemas.openxmlformats.org/officeDocument/2006/relationships/hyperlink" Target="https://cdn.bulbagarden.net/upload/9/9f/033Nidorino.png" TargetMode="External"/><Relationship Id="rId76" Type="http://schemas.openxmlformats.org/officeDocument/2006/relationships/hyperlink" Target="https://bulbapedia.bulbagarden.net/wiki/Nidorino_(Pok%C3%A9mon)" TargetMode="External"/><Relationship Id="rId79" Type="http://schemas.openxmlformats.org/officeDocument/2006/relationships/hyperlink" Target="https://cdn.bulbagarden.net/upload/thumb/c/c6/034Nidoking.png/250px-034Nidoking.png" TargetMode="External"/><Relationship Id="rId78" Type="http://schemas.openxmlformats.org/officeDocument/2006/relationships/hyperlink" Target="https://bulbapedia.bulbagarden.net/wiki/Nidoking_(Pok%C3%A9mon)" TargetMode="External"/><Relationship Id="rId71" Type="http://schemas.openxmlformats.org/officeDocument/2006/relationships/hyperlink" Target="https://cdn.bulbagarden.net/upload/c/cd/030Nidorina.png" TargetMode="External"/><Relationship Id="rId70" Type="http://schemas.openxmlformats.org/officeDocument/2006/relationships/hyperlink" Target="https://bulbapedia.bulbagarden.net/wiki/Nidorina_(Pok%C3%A9mon)" TargetMode="External"/><Relationship Id="rId62" Type="http://schemas.openxmlformats.org/officeDocument/2006/relationships/hyperlink" Target="https://cdn.bulbagarden.net/upload/thumb/c/c9/027Sandshrew-Alola.png/150px-027Sandshrew-Alola.png" TargetMode="External"/><Relationship Id="rId1312" Type="http://schemas.openxmlformats.org/officeDocument/2006/relationships/hyperlink" Target="https://bulbapedia.bulbagarden.net/wiki/Druddigon_(Pok%C3%A9mon)" TargetMode="External"/><Relationship Id="rId61" Type="http://schemas.openxmlformats.org/officeDocument/2006/relationships/hyperlink" Target="https://cdn.bulbagarden.net/upload/thumb/8/88/026Raichu.png/150px-026Raichu.png" TargetMode="External"/><Relationship Id="rId1313" Type="http://schemas.openxmlformats.org/officeDocument/2006/relationships/hyperlink" Target="https://cdn.bulbagarden.net/upload/thumb/a/ad/621Druddigon.png/250px-621Druddigon.png" TargetMode="External"/><Relationship Id="rId64" Type="http://schemas.openxmlformats.org/officeDocument/2006/relationships/hyperlink" Target="https://cdn.bulbagarden.net/upload/thumb/9/9e/027Sandshrew.png/150px-027Sandshrew.png" TargetMode="External"/><Relationship Id="rId1314" Type="http://schemas.openxmlformats.org/officeDocument/2006/relationships/hyperlink" Target="https://bulbapedia.bulbagarden.net/wiki/Golett_(Pok%C3%A9mon)" TargetMode="External"/><Relationship Id="rId63" Type="http://schemas.openxmlformats.org/officeDocument/2006/relationships/hyperlink" Target="https://bulbapedia.bulbagarden.net/wiki/Sandshrew_(Pok%C3%A9mon)" TargetMode="External"/><Relationship Id="rId1315" Type="http://schemas.openxmlformats.org/officeDocument/2006/relationships/hyperlink" Target="https://cdn.bulbagarden.net/upload/a/ac/622Golett.png" TargetMode="External"/><Relationship Id="rId66" Type="http://schemas.openxmlformats.org/officeDocument/2006/relationships/hyperlink" Target="https://bulbapedia.bulbagarden.net/wiki/Sandslash_(Pok%C3%A9mon)" TargetMode="External"/><Relationship Id="rId1316" Type="http://schemas.openxmlformats.org/officeDocument/2006/relationships/hyperlink" Target="https://bulbapedia.bulbagarden.net/wiki/Golurk_(Pok%C3%A9mon)" TargetMode="External"/><Relationship Id="rId65" Type="http://schemas.openxmlformats.org/officeDocument/2006/relationships/hyperlink" Target="https://cdn.bulbagarden.net/upload/thumb/b/bd/028Sandslash-Alola.png/150px-028Sandslash-Alola.png" TargetMode="External"/><Relationship Id="rId1317" Type="http://schemas.openxmlformats.org/officeDocument/2006/relationships/hyperlink" Target="https://cdn.bulbagarden.net/upload/thumb/6/68/623Golurk.png/250px-623Golurk.png" TargetMode="External"/><Relationship Id="rId68" Type="http://schemas.openxmlformats.org/officeDocument/2006/relationships/hyperlink" Target="https://bulbapedia.bulbagarden.net/wiki/Nidoran%E2%99%80_(Pok%C3%A9mon)" TargetMode="External"/><Relationship Id="rId1318" Type="http://schemas.openxmlformats.org/officeDocument/2006/relationships/hyperlink" Target="https://bulbapedia.bulbagarden.net/wiki/Pawniard_(Pok%C3%A9mon)" TargetMode="External"/><Relationship Id="rId67" Type="http://schemas.openxmlformats.org/officeDocument/2006/relationships/hyperlink" Target="https://cdn.bulbagarden.net/upload/thumb/0/0b/028Sandslash.png/150px-028Sandslash.png" TargetMode="External"/><Relationship Id="rId1319" Type="http://schemas.openxmlformats.org/officeDocument/2006/relationships/hyperlink" Target="https://cdn.bulbagarden.net/upload/9/9c/624Pawniard.png" TargetMode="External"/><Relationship Id="rId729" Type="http://schemas.openxmlformats.org/officeDocument/2006/relationships/hyperlink" Target="https://bulbapedia.bulbagarden.net/wiki/Whiscash_(Pok%C3%A9mon)" TargetMode="External"/><Relationship Id="rId728" Type="http://schemas.openxmlformats.org/officeDocument/2006/relationships/hyperlink" Target="https://cdn.bulbagarden.net/upload/6/60/339Barboach.png" TargetMode="External"/><Relationship Id="rId60" Type="http://schemas.openxmlformats.org/officeDocument/2006/relationships/hyperlink" Target="https://bulbapedia.bulbagarden.net/wiki/Raichu_(Pok%C3%A9mon)" TargetMode="External"/><Relationship Id="rId723" Type="http://schemas.openxmlformats.org/officeDocument/2006/relationships/hyperlink" Target="https://bulbapedia.bulbagarden.net/wiki/Lunatone_(Pok%C3%A9mon)" TargetMode="External"/><Relationship Id="rId722" Type="http://schemas.openxmlformats.org/officeDocument/2006/relationships/hyperlink" Target="https://cdn.bulbagarden.net/upload/thumb/d/d6/336Seviper.png/250px-336Seviper.png" TargetMode="External"/><Relationship Id="rId721" Type="http://schemas.openxmlformats.org/officeDocument/2006/relationships/hyperlink" Target="https://bulbapedia.bulbagarden.net/wiki/Seviper_(Pok%C3%A9mon)" TargetMode="External"/><Relationship Id="rId720" Type="http://schemas.openxmlformats.org/officeDocument/2006/relationships/hyperlink" Target="https://cdn.bulbagarden.net/upload/thumb/d/d3/335Zangoose.png/250px-335Zangoose.png" TargetMode="External"/><Relationship Id="rId727" Type="http://schemas.openxmlformats.org/officeDocument/2006/relationships/hyperlink" Target="https://bulbapedia.bulbagarden.net/wiki/Barboach_(Pok%C3%A9mon)" TargetMode="External"/><Relationship Id="rId726" Type="http://schemas.openxmlformats.org/officeDocument/2006/relationships/hyperlink" Target="https://cdn.bulbagarden.net/upload/thumb/9/90/338Solrock.png/250px-338Solrock.png" TargetMode="External"/><Relationship Id="rId725" Type="http://schemas.openxmlformats.org/officeDocument/2006/relationships/hyperlink" Target="https://bulbapedia.bulbagarden.net/wiki/Solrock_(Pok%C3%A9mon)" TargetMode="External"/><Relationship Id="rId724" Type="http://schemas.openxmlformats.org/officeDocument/2006/relationships/hyperlink" Target="https://cdn.bulbagarden.net/upload/thumb/e/eb/337Lunatone.png/250px-337Lunatone.png" TargetMode="External"/><Relationship Id="rId69" Type="http://schemas.openxmlformats.org/officeDocument/2006/relationships/hyperlink" Target="https://cdn.bulbagarden.net/upload/8/81/029Nidoran.png" TargetMode="External"/><Relationship Id="rId1310" Type="http://schemas.openxmlformats.org/officeDocument/2006/relationships/hyperlink" Target="https://bulbapedia.bulbagarden.net/wiki/Mienshao_(Pok%C3%A9mon)" TargetMode="External"/><Relationship Id="rId1311" Type="http://schemas.openxmlformats.org/officeDocument/2006/relationships/hyperlink" Target="https://cdn.bulbagarden.net/upload/thumb/2/20/620Mienshao.png/250px-620Mienshao.png" TargetMode="External"/><Relationship Id="rId51" Type="http://schemas.openxmlformats.org/officeDocument/2006/relationships/hyperlink" Target="https://bulbapedia.bulbagarden.net/wiki/Fearow_(Pok%C3%A9mon)" TargetMode="External"/><Relationship Id="rId1301" Type="http://schemas.openxmlformats.org/officeDocument/2006/relationships/hyperlink" Target="https://cdn.bulbagarden.net/upload/thumb/1/11/615Cryogonal.png/250px-615Cryogonal.png" TargetMode="External"/><Relationship Id="rId50" Type="http://schemas.openxmlformats.org/officeDocument/2006/relationships/hyperlink" Target="https://cdn.bulbagarden.net/upload/8/8b/021Spearow.png" TargetMode="External"/><Relationship Id="rId1302" Type="http://schemas.openxmlformats.org/officeDocument/2006/relationships/hyperlink" Target="https://bulbapedia.bulbagarden.net/wiki/Shelmet_(Pok%C3%A9mon)" TargetMode="External"/><Relationship Id="rId53" Type="http://schemas.openxmlformats.org/officeDocument/2006/relationships/hyperlink" Target="https://bulbapedia.bulbagarden.net/wiki/Ekans_(Pok%C3%A9mon)" TargetMode="External"/><Relationship Id="rId1303" Type="http://schemas.openxmlformats.org/officeDocument/2006/relationships/hyperlink" Target="https://cdn.bulbagarden.net/upload/f/f6/616Shelmet.png" TargetMode="External"/><Relationship Id="rId52" Type="http://schemas.openxmlformats.org/officeDocument/2006/relationships/hyperlink" Target="https://cdn.bulbagarden.net/upload/thumb/a/a0/022Fearow.png/250px-022Fearow.png" TargetMode="External"/><Relationship Id="rId1304" Type="http://schemas.openxmlformats.org/officeDocument/2006/relationships/hyperlink" Target="https://bulbapedia.bulbagarden.net/wiki/Accelgor_(Pok%C3%A9mon)" TargetMode="External"/><Relationship Id="rId55" Type="http://schemas.openxmlformats.org/officeDocument/2006/relationships/hyperlink" Target="https://bulbapedia.bulbagarden.net/wiki/Arbok_(Pok%C3%A9mon)" TargetMode="External"/><Relationship Id="rId1305" Type="http://schemas.openxmlformats.org/officeDocument/2006/relationships/hyperlink" Target="https://cdn.bulbagarden.net/upload/thumb/3/34/617Accelgor.png/250px-617Accelgor.png" TargetMode="External"/><Relationship Id="rId54" Type="http://schemas.openxmlformats.org/officeDocument/2006/relationships/hyperlink" Target="https://cdn.bulbagarden.net/upload/f/fa/023Ekans.png" TargetMode="External"/><Relationship Id="rId1306" Type="http://schemas.openxmlformats.org/officeDocument/2006/relationships/hyperlink" Target="https://bulbapedia.bulbagarden.net/wiki/Stunfisk_(Pok%C3%A9mon)" TargetMode="External"/><Relationship Id="rId57" Type="http://schemas.openxmlformats.org/officeDocument/2006/relationships/hyperlink" Target="https://bulbapedia.bulbagarden.net/wiki/Pikachu_(Pok%C3%A9mon)" TargetMode="External"/><Relationship Id="rId1307" Type="http://schemas.openxmlformats.org/officeDocument/2006/relationships/hyperlink" Target="https://cdn.bulbagarden.net/upload/thumb/d/d2/618Stunfisk.png/250px-618Stunfisk.png" TargetMode="External"/><Relationship Id="rId56" Type="http://schemas.openxmlformats.org/officeDocument/2006/relationships/hyperlink" Target="https://cdn.bulbagarden.net/upload/thumb/c/cd/024Arbok.png/250px-024Arbok.png" TargetMode="External"/><Relationship Id="rId1308" Type="http://schemas.openxmlformats.org/officeDocument/2006/relationships/hyperlink" Target="https://bulbapedia.bulbagarden.net/wiki/Mienfoo_(Pok%C3%A9mon)" TargetMode="External"/><Relationship Id="rId1309" Type="http://schemas.openxmlformats.org/officeDocument/2006/relationships/hyperlink" Target="https://cdn.bulbagarden.net/upload/4/41/619Mienfoo.png" TargetMode="External"/><Relationship Id="rId719" Type="http://schemas.openxmlformats.org/officeDocument/2006/relationships/hyperlink" Target="https://bulbapedia.bulbagarden.net/wiki/Zangoose_(Pok%C3%A9mon)" TargetMode="External"/><Relationship Id="rId718" Type="http://schemas.openxmlformats.org/officeDocument/2006/relationships/hyperlink" Target="https://cdn.bulbagarden.net/upload/thumb/0/08/334Altaria-Mega.png/150px-334Altaria-Mega.png" TargetMode="External"/><Relationship Id="rId717" Type="http://schemas.openxmlformats.org/officeDocument/2006/relationships/hyperlink" Target="https://cdn.bulbagarden.net/upload/thumb/d/da/334Altaria.png/150px-334Altaria.png" TargetMode="External"/><Relationship Id="rId712" Type="http://schemas.openxmlformats.org/officeDocument/2006/relationships/hyperlink" Target="https://bulbapedia.bulbagarden.net/wiki/Cacturne_(Pok%C3%A9mon)" TargetMode="External"/><Relationship Id="rId711" Type="http://schemas.openxmlformats.org/officeDocument/2006/relationships/hyperlink" Target="https://cdn.bulbagarden.net/upload/1/12/331Cacnea.png" TargetMode="External"/><Relationship Id="rId710" Type="http://schemas.openxmlformats.org/officeDocument/2006/relationships/hyperlink" Target="https://bulbapedia.bulbagarden.net/wiki/Cacnea_(Pok%C3%A9mon)" TargetMode="External"/><Relationship Id="rId716" Type="http://schemas.openxmlformats.org/officeDocument/2006/relationships/hyperlink" Target="https://bulbapedia.bulbagarden.net/wiki/Altaria_(Pok%C3%A9mon)" TargetMode="External"/><Relationship Id="rId715" Type="http://schemas.openxmlformats.org/officeDocument/2006/relationships/hyperlink" Target="https://cdn.bulbagarden.net/upload/9/99/333Swablu.png" TargetMode="External"/><Relationship Id="rId714" Type="http://schemas.openxmlformats.org/officeDocument/2006/relationships/hyperlink" Target="https://bulbapedia.bulbagarden.net/wiki/Swablu_(Pok%C3%A9mon)" TargetMode="External"/><Relationship Id="rId713" Type="http://schemas.openxmlformats.org/officeDocument/2006/relationships/hyperlink" Target="https://cdn.bulbagarden.net/upload/thumb/4/41/332Cacturne.png/250px-332Cacturne.png" TargetMode="External"/><Relationship Id="rId59" Type="http://schemas.openxmlformats.org/officeDocument/2006/relationships/hyperlink" Target="https://cdn.bulbagarden.net/upload/thumb/3/3a/026Raichu-Alola.png/150px-026Raichu-Alola.png" TargetMode="External"/><Relationship Id="rId58" Type="http://schemas.openxmlformats.org/officeDocument/2006/relationships/hyperlink" Target="https://cdn.bulbagarden.net/upload/0/0d/025Pikachu.png" TargetMode="External"/><Relationship Id="rId1300" Type="http://schemas.openxmlformats.org/officeDocument/2006/relationships/hyperlink" Target="https://bulbapedia.bulbagarden.net/wiki/Cryogonal_(Pok%C3%A9mon)" TargetMode="External"/><Relationship Id="rId349" Type="http://schemas.openxmlformats.org/officeDocument/2006/relationships/hyperlink" Target="https://bulbapedia.bulbagarden.net/wiki/Croconaw_(Pok%C3%A9mon)" TargetMode="External"/><Relationship Id="rId348" Type="http://schemas.openxmlformats.org/officeDocument/2006/relationships/hyperlink" Target="https://cdn.bulbagarden.net/upload/d/df/158Totodile.png" TargetMode="External"/><Relationship Id="rId347" Type="http://schemas.openxmlformats.org/officeDocument/2006/relationships/hyperlink" Target="https://bulbapedia.bulbagarden.net/wiki/Totodile_(Pok%C3%A9mon)" TargetMode="External"/><Relationship Id="rId346" Type="http://schemas.openxmlformats.org/officeDocument/2006/relationships/hyperlink" Target="https://cdn.bulbagarden.net/upload/thumb/4/47/157Typhlosion.png/250px-157Typhlosion.png" TargetMode="External"/><Relationship Id="rId341" Type="http://schemas.openxmlformats.org/officeDocument/2006/relationships/hyperlink" Target="https://bulbapedia.bulbagarden.net/wiki/Cyndaquil_(Pok%C3%A9mon)" TargetMode="External"/><Relationship Id="rId340" Type="http://schemas.openxmlformats.org/officeDocument/2006/relationships/hyperlink" Target="https://cdn.bulbagarden.net/upload/thumb/d/d1/154Meganium.png/250px-154Meganium.png" TargetMode="External"/><Relationship Id="rId345" Type="http://schemas.openxmlformats.org/officeDocument/2006/relationships/hyperlink" Target="https://bulbapedia.bulbagarden.net/wiki/Typhlosion_(Pok%C3%A9mon)" TargetMode="External"/><Relationship Id="rId344" Type="http://schemas.openxmlformats.org/officeDocument/2006/relationships/hyperlink" Target="https://cdn.bulbagarden.net/upload/b/b6/156Quilava.png" TargetMode="External"/><Relationship Id="rId343" Type="http://schemas.openxmlformats.org/officeDocument/2006/relationships/hyperlink" Target="https://bulbapedia.bulbagarden.net/wiki/Quilava_(Pok%C3%A9mon)" TargetMode="External"/><Relationship Id="rId342" Type="http://schemas.openxmlformats.org/officeDocument/2006/relationships/hyperlink" Target="https://cdn.bulbagarden.net/upload/9/9b/155Cyndaquil.png" TargetMode="External"/><Relationship Id="rId338" Type="http://schemas.openxmlformats.org/officeDocument/2006/relationships/hyperlink" Target="https://cdn.bulbagarden.net/upload/c/ca/153Bayleef.png" TargetMode="External"/><Relationship Id="rId337" Type="http://schemas.openxmlformats.org/officeDocument/2006/relationships/hyperlink" Target="https://bulbapedia.bulbagarden.net/wiki/Bayleef_(Pok%C3%A9mon)" TargetMode="External"/><Relationship Id="rId336" Type="http://schemas.openxmlformats.org/officeDocument/2006/relationships/hyperlink" Target="https://cdn.bulbagarden.net/upload/b/bf/152Chikorita.png" TargetMode="External"/><Relationship Id="rId335" Type="http://schemas.openxmlformats.org/officeDocument/2006/relationships/hyperlink" Target="https://bulbapedia.bulbagarden.net/wiki/Chikorita_(Pok%C3%A9mon)" TargetMode="External"/><Relationship Id="rId339" Type="http://schemas.openxmlformats.org/officeDocument/2006/relationships/hyperlink" Target="https://bulbapedia.bulbagarden.net/wiki/Meganium_(Pok%C3%A9mon)" TargetMode="External"/><Relationship Id="rId330" Type="http://schemas.openxmlformats.org/officeDocument/2006/relationships/hyperlink" Target="https://cdn.bulbagarden.net/upload/thumb/5/5f/150Mewtwo-Mega_Y.png/150px-150Mewtwo-Mega_Y.png" TargetMode="External"/><Relationship Id="rId334" Type="http://schemas.openxmlformats.org/officeDocument/2006/relationships/hyperlink" Target="https://cdn.bulbagarden.net/upload/thumb/b/b1/151Mew.png/250px-151Mew.png" TargetMode="External"/><Relationship Id="rId333" Type="http://schemas.openxmlformats.org/officeDocument/2006/relationships/hyperlink" Target="https://bulbapedia.bulbagarden.net/wiki/Mew_(Pok%C3%A9mon)" TargetMode="External"/><Relationship Id="rId332" Type="http://schemas.openxmlformats.org/officeDocument/2006/relationships/hyperlink" Target="https://cdn.bulbagarden.net/upload/thumb/7/78/150Mewtwo.png/150px-150Mewtwo.png" TargetMode="External"/><Relationship Id="rId331" Type="http://schemas.openxmlformats.org/officeDocument/2006/relationships/hyperlink" Target="https://bulbapedia.bulbagarden.net/wiki/Mewtwo_(Pok%C3%A9mon)" TargetMode="External"/><Relationship Id="rId370" Type="http://schemas.openxmlformats.org/officeDocument/2006/relationships/hyperlink" Target="https://cdn.bulbagarden.net/upload/thumb/1/17/169Crobat.png/250px-169Crobat.png" TargetMode="External"/><Relationship Id="rId369" Type="http://schemas.openxmlformats.org/officeDocument/2006/relationships/hyperlink" Target="https://bulbapedia.bulbagarden.net/wiki/Crobat_(Pok%C3%A9mon)" TargetMode="External"/><Relationship Id="rId368" Type="http://schemas.openxmlformats.org/officeDocument/2006/relationships/hyperlink" Target="https://cdn.bulbagarden.net/upload/thumb/7/76/168Ariados.png/250px-168Ariados.png" TargetMode="External"/><Relationship Id="rId363" Type="http://schemas.openxmlformats.org/officeDocument/2006/relationships/hyperlink" Target="https://bulbapedia.bulbagarden.net/wiki/Ledian_(Pok%C3%A9mon)" TargetMode="External"/><Relationship Id="rId362" Type="http://schemas.openxmlformats.org/officeDocument/2006/relationships/hyperlink" Target="https://cdn.bulbagarden.net/upload/b/bb/165Ledyba.png" TargetMode="External"/><Relationship Id="rId361" Type="http://schemas.openxmlformats.org/officeDocument/2006/relationships/hyperlink" Target="https://bulbapedia.bulbagarden.net/wiki/Ledyba_(Pok%C3%A9mon)" TargetMode="External"/><Relationship Id="rId360" Type="http://schemas.openxmlformats.org/officeDocument/2006/relationships/hyperlink" Target="https://cdn.bulbagarden.net/upload/thumb/f/fa/164Noctowl.png/250px-164Noctowl.png" TargetMode="External"/><Relationship Id="rId367" Type="http://schemas.openxmlformats.org/officeDocument/2006/relationships/hyperlink" Target="https://bulbapedia.bulbagarden.net/wiki/Ariados_(Pok%C3%A9mon)" TargetMode="External"/><Relationship Id="rId366" Type="http://schemas.openxmlformats.org/officeDocument/2006/relationships/hyperlink" Target="https://cdn.bulbagarden.net/upload/7/75/167Spinarak.png" TargetMode="External"/><Relationship Id="rId365" Type="http://schemas.openxmlformats.org/officeDocument/2006/relationships/hyperlink" Target="https://bulbapedia.bulbagarden.net/wiki/Spinarak_(Pok%C3%A9mon)" TargetMode="External"/><Relationship Id="rId364" Type="http://schemas.openxmlformats.org/officeDocument/2006/relationships/hyperlink" Target="https://cdn.bulbagarden.net/upload/thumb/5/5b/166Ledian.png/250px-166Ledian.png" TargetMode="External"/><Relationship Id="rId95" Type="http://schemas.openxmlformats.org/officeDocument/2006/relationships/hyperlink" Target="https://cdn.bulbagarden.net/upload/d/da/041Zubat.png" TargetMode="External"/><Relationship Id="rId94" Type="http://schemas.openxmlformats.org/officeDocument/2006/relationships/hyperlink" Target="https://bulbapedia.bulbagarden.net/wiki/Zubat_(Pok%C3%A9mon)" TargetMode="External"/><Relationship Id="rId97" Type="http://schemas.openxmlformats.org/officeDocument/2006/relationships/hyperlink" Target="https://cdn.bulbagarden.net/upload/thumb/0/0c/042Golbat.png/250px-042Golbat.png" TargetMode="External"/><Relationship Id="rId96" Type="http://schemas.openxmlformats.org/officeDocument/2006/relationships/hyperlink" Target="https://bulbapedia.bulbagarden.net/wiki/Golbat_(Pok%C3%A9mon)" TargetMode="External"/><Relationship Id="rId99" Type="http://schemas.openxmlformats.org/officeDocument/2006/relationships/hyperlink" Target="https://cdn.bulbagarden.net/upload/4/43/043Oddish.png" TargetMode="External"/><Relationship Id="rId98" Type="http://schemas.openxmlformats.org/officeDocument/2006/relationships/hyperlink" Target="https://bulbapedia.bulbagarden.net/wiki/Oddish_(Pok%C3%A9mon)" TargetMode="External"/><Relationship Id="rId91" Type="http://schemas.openxmlformats.org/officeDocument/2006/relationships/hyperlink" Target="https://cdn.bulbagarden.net/upload/3/3e/039Jigglypuff.png" TargetMode="External"/><Relationship Id="rId90" Type="http://schemas.openxmlformats.org/officeDocument/2006/relationships/hyperlink" Target="https://bulbapedia.bulbagarden.net/wiki/Jigglypuff_(Pok%C3%A9mon)" TargetMode="External"/><Relationship Id="rId93" Type="http://schemas.openxmlformats.org/officeDocument/2006/relationships/hyperlink" Target="https://cdn.bulbagarden.net/upload/thumb/9/92/040Wigglytuff.png/250px-040Wigglytuff.png" TargetMode="External"/><Relationship Id="rId92" Type="http://schemas.openxmlformats.org/officeDocument/2006/relationships/hyperlink" Target="https://bulbapedia.bulbagarden.net/wiki/Wigglytuff_(Pok%C3%A9mon)" TargetMode="External"/><Relationship Id="rId359" Type="http://schemas.openxmlformats.org/officeDocument/2006/relationships/hyperlink" Target="https://bulbapedia.bulbagarden.net/wiki/Noctowl_(Pok%C3%A9mon)" TargetMode="External"/><Relationship Id="rId358" Type="http://schemas.openxmlformats.org/officeDocument/2006/relationships/hyperlink" Target="https://cdn.bulbagarden.net/upload/5/53/163Hoothoot.png" TargetMode="External"/><Relationship Id="rId357" Type="http://schemas.openxmlformats.org/officeDocument/2006/relationships/hyperlink" Target="https://bulbapedia.bulbagarden.net/wiki/Hoothoot_(Pok%C3%A9mon)" TargetMode="External"/><Relationship Id="rId352" Type="http://schemas.openxmlformats.org/officeDocument/2006/relationships/hyperlink" Target="https://cdn.bulbagarden.net/upload/thumb/d/d5/160Feraligatr.png/250px-160Feraligatr.png" TargetMode="External"/><Relationship Id="rId351" Type="http://schemas.openxmlformats.org/officeDocument/2006/relationships/hyperlink" Target="https://bulbapedia.bulbagarden.net/wiki/Feraligatr_(Pok%C3%A9mon)" TargetMode="External"/><Relationship Id="rId350" Type="http://schemas.openxmlformats.org/officeDocument/2006/relationships/hyperlink" Target="https://cdn.bulbagarden.net/upload/a/a5/159Croconaw.png" TargetMode="External"/><Relationship Id="rId356" Type="http://schemas.openxmlformats.org/officeDocument/2006/relationships/hyperlink" Target="https://cdn.bulbagarden.net/upload/thumb/4/4b/162Furret.png/250px-162Furret.png" TargetMode="External"/><Relationship Id="rId355" Type="http://schemas.openxmlformats.org/officeDocument/2006/relationships/hyperlink" Target="https://bulbapedia.bulbagarden.net/wiki/Furret_(Pok%C3%A9mon)" TargetMode="External"/><Relationship Id="rId354" Type="http://schemas.openxmlformats.org/officeDocument/2006/relationships/hyperlink" Target="https://cdn.bulbagarden.net/upload/c/c5/161Sentret.png" TargetMode="External"/><Relationship Id="rId353" Type="http://schemas.openxmlformats.org/officeDocument/2006/relationships/hyperlink" Target="https://bulbapedia.bulbagarden.net/wiki/Sentret_(Pok%C3%A9mon)" TargetMode="External"/><Relationship Id="rId1378" Type="http://schemas.openxmlformats.org/officeDocument/2006/relationships/hyperlink" Target="https://bulbapedia.bulbagarden.net/wiki/Quilladin_(Pok%C3%A9mon)" TargetMode="External"/><Relationship Id="rId1379" Type="http://schemas.openxmlformats.org/officeDocument/2006/relationships/hyperlink" Target="https://cdn.bulbagarden.net/upload/7/71/651Quilladin.png" TargetMode="External"/><Relationship Id="rId305" Type="http://schemas.openxmlformats.org/officeDocument/2006/relationships/hyperlink" Target="https://cdn.bulbagarden.net/upload/7/79/138Omanyte.png" TargetMode="External"/><Relationship Id="rId789" Type="http://schemas.openxmlformats.org/officeDocument/2006/relationships/hyperlink" Target="https://cdn.bulbagarden.net/upload/thumb/3/37/368Gorebyss.png/250px-368Gorebyss.png" TargetMode="External"/><Relationship Id="rId304" Type="http://schemas.openxmlformats.org/officeDocument/2006/relationships/hyperlink" Target="https://bulbapedia.bulbagarden.net/wiki/Omanyte_(Pok%C3%A9mon)" TargetMode="External"/><Relationship Id="rId788" Type="http://schemas.openxmlformats.org/officeDocument/2006/relationships/hyperlink" Target="https://bulbapedia.bulbagarden.net/wiki/Gorebyss_(Pok%C3%A9mon)" TargetMode="External"/><Relationship Id="rId303" Type="http://schemas.openxmlformats.org/officeDocument/2006/relationships/hyperlink" Target="https://cdn.bulbagarden.net/upload/thumb/6/6b/137Porygon.png/250px-137Porygon.png" TargetMode="External"/><Relationship Id="rId787" Type="http://schemas.openxmlformats.org/officeDocument/2006/relationships/hyperlink" Target="https://cdn.bulbagarden.net/upload/thumb/1/11/367Huntail.png/250px-367Huntail.png" TargetMode="External"/><Relationship Id="rId302" Type="http://schemas.openxmlformats.org/officeDocument/2006/relationships/hyperlink" Target="https://bulbapedia.bulbagarden.net/wiki/Porygon_(Pok%C3%A9mon)" TargetMode="External"/><Relationship Id="rId786" Type="http://schemas.openxmlformats.org/officeDocument/2006/relationships/hyperlink" Target="https://bulbapedia.bulbagarden.net/wiki/Huntail_(Pok%C3%A9mon)" TargetMode="External"/><Relationship Id="rId309" Type="http://schemas.openxmlformats.org/officeDocument/2006/relationships/hyperlink" Target="https://cdn.bulbagarden.net/upload/f/f9/140Kabuto.png" TargetMode="External"/><Relationship Id="rId308" Type="http://schemas.openxmlformats.org/officeDocument/2006/relationships/hyperlink" Target="https://bulbapedia.bulbagarden.net/wiki/Kabuto_(Pok%C3%A9mon)" TargetMode="External"/><Relationship Id="rId307" Type="http://schemas.openxmlformats.org/officeDocument/2006/relationships/hyperlink" Target="https://cdn.bulbagarden.net/upload/thumb/4/43/139Omastar.png/250px-139Omastar.png" TargetMode="External"/><Relationship Id="rId306" Type="http://schemas.openxmlformats.org/officeDocument/2006/relationships/hyperlink" Target="https://bulbapedia.bulbagarden.net/wiki/Omastar_(Pok%C3%A9mon)" TargetMode="External"/><Relationship Id="rId781" Type="http://schemas.openxmlformats.org/officeDocument/2006/relationships/hyperlink" Target="https://cdn.bulbagarden.net/upload/f/f6/364Sealeo.png" TargetMode="External"/><Relationship Id="rId1370" Type="http://schemas.openxmlformats.org/officeDocument/2006/relationships/hyperlink" Target="https://cdn.bulbagarden.net/upload/thumb/5/50/647Keldeo.png/250px-647Keldeo.png" TargetMode="External"/><Relationship Id="rId780" Type="http://schemas.openxmlformats.org/officeDocument/2006/relationships/hyperlink" Target="https://bulbapedia.bulbagarden.net/wiki/Sealeo_(Pok%C3%A9mon)" TargetMode="External"/><Relationship Id="rId1371" Type="http://schemas.openxmlformats.org/officeDocument/2006/relationships/hyperlink" Target="https://bulbapedia.bulbagarden.net/wiki/Meloetta_(Pok%C3%A9mon)" TargetMode="External"/><Relationship Id="rId1372" Type="http://schemas.openxmlformats.org/officeDocument/2006/relationships/hyperlink" Target="https://cdn.bulbagarden.net/upload/thumb/a/a3/648Meloetta.png/600px-648Meloetta.png" TargetMode="External"/><Relationship Id="rId1373" Type="http://schemas.openxmlformats.org/officeDocument/2006/relationships/hyperlink" Target="https://cdn.bulbagarden.net/upload/thumb/3/36/648Meloetta-Pirouette.png/600px-648Meloetta-Pirouette.png" TargetMode="External"/><Relationship Id="rId301" Type="http://schemas.openxmlformats.org/officeDocument/2006/relationships/hyperlink" Target="https://cdn.bulbagarden.net/upload/thumb/d/dd/136Flareon.png/250px-136Flareon.png" TargetMode="External"/><Relationship Id="rId785" Type="http://schemas.openxmlformats.org/officeDocument/2006/relationships/hyperlink" Target="https://cdn.bulbagarden.net/upload/1/11/366Clamperl.png" TargetMode="External"/><Relationship Id="rId1374" Type="http://schemas.openxmlformats.org/officeDocument/2006/relationships/hyperlink" Target="https://bulbapedia.bulbagarden.net/wiki/Genesect_(Pok%C3%A9mon)" TargetMode="External"/><Relationship Id="rId300" Type="http://schemas.openxmlformats.org/officeDocument/2006/relationships/hyperlink" Target="https://bulbapedia.bulbagarden.net/wiki/Flareon_(Pok%C3%A9mon)" TargetMode="External"/><Relationship Id="rId784" Type="http://schemas.openxmlformats.org/officeDocument/2006/relationships/hyperlink" Target="https://bulbapedia.bulbagarden.net/wiki/Clamperl_(Pok%C3%A9mon)" TargetMode="External"/><Relationship Id="rId1375" Type="http://schemas.openxmlformats.org/officeDocument/2006/relationships/hyperlink" Target="https://cdn.bulbagarden.net/upload/thumb/4/46/649Genesect.png/250px-649Genesect.png" TargetMode="External"/><Relationship Id="rId783" Type="http://schemas.openxmlformats.org/officeDocument/2006/relationships/hyperlink" Target="https://cdn.bulbagarden.net/upload/thumb/6/61/365Walrein.png/250px-365Walrein.png" TargetMode="External"/><Relationship Id="rId1376" Type="http://schemas.openxmlformats.org/officeDocument/2006/relationships/hyperlink" Target="https://bulbapedia.bulbagarden.net/wiki/Chespin_(Pok%C3%A9mon)" TargetMode="External"/><Relationship Id="rId782" Type="http://schemas.openxmlformats.org/officeDocument/2006/relationships/hyperlink" Target="https://bulbapedia.bulbagarden.net/wiki/Walrein_(Pok%C3%A9mon)" TargetMode="External"/><Relationship Id="rId1377" Type="http://schemas.openxmlformats.org/officeDocument/2006/relationships/hyperlink" Target="https://cdn.bulbagarden.net/upload/c/ca/650Chespin.png" TargetMode="External"/><Relationship Id="rId1367" Type="http://schemas.openxmlformats.org/officeDocument/2006/relationships/hyperlink" Target="https://cdn.bulbagarden.net/upload/thumb/c/c3/646Kyurem.png/250px-646Kyurem.png" TargetMode="External"/><Relationship Id="rId1368" Type="http://schemas.openxmlformats.org/officeDocument/2006/relationships/hyperlink" Target="https://cdn.bulbagarden.net/upload/thumb/8/81/646Kyurem-White.png/110px-646Kyurem-White.png" TargetMode="External"/><Relationship Id="rId1369" Type="http://schemas.openxmlformats.org/officeDocument/2006/relationships/hyperlink" Target="https://bulbapedia.bulbagarden.net/wiki/Keldeo_(Pok%C3%A9mon)" TargetMode="External"/><Relationship Id="rId778" Type="http://schemas.openxmlformats.org/officeDocument/2006/relationships/hyperlink" Target="https://bulbapedia.bulbagarden.net/wiki/Spheal_(Pok%C3%A9mon)" TargetMode="External"/><Relationship Id="rId777" Type="http://schemas.openxmlformats.org/officeDocument/2006/relationships/hyperlink" Target="https://cdn.bulbagarden.net/upload/thumb/0/0d/362Glalie-Mega.png/150px-362Glalie-Mega.png" TargetMode="External"/><Relationship Id="rId776" Type="http://schemas.openxmlformats.org/officeDocument/2006/relationships/hyperlink" Target="https://cdn.bulbagarden.net/upload/thumb/6/62/362Glalie.png/150px-362Glalie.png" TargetMode="External"/><Relationship Id="rId775" Type="http://schemas.openxmlformats.org/officeDocument/2006/relationships/hyperlink" Target="https://bulbapedia.bulbagarden.net/wiki/Glalie_(Pok%C3%A9mon)" TargetMode="External"/><Relationship Id="rId779" Type="http://schemas.openxmlformats.org/officeDocument/2006/relationships/hyperlink" Target="https://cdn.bulbagarden.net/upload/9/9f/363Spheal.png" TargetMode="External"/><Relationship Id="rId770" Type="http://schemas.openxmlformats.org/officeDocument/2006/relationships/hyperlink" Target="https://cdn.bulbagarden.net/upload/thumb/f/f4/359Absol-Mega.png/150px-359Absol-Mega.png" TargetMode="External"/><Relationship Id="rId1360" Type="http://schemas.openxmlformats.org/officeDocument/2006/relationships/hyperlink" Target="https://bulbapedia.bulbagarden.net/wiki/Zekrom_(Pok%C3%A9mon)" TargetMode="External"/><Relationship Id="rId1361" Type="http://schemas.openxmlformats.org/officeDocument/2006/relationships/hyperlink" Target="https://cdn.bulbagarden.net/upload/thumb/8/81/644Zekrom.png/250px-644Zekrom.png" TargetMode="External"/><Relationship Id="rId1362" Type="http://schemas.openxmlformats.org/officeDocument/2006/relationships/hyperlink" Target="https://bulbapedia.bulbagarden.net/wiki/Landorus_(Pok%C3%A9mon)" TargetMode="External"/><Relationship Id="rId774" Type="http://schemas.openxmlformats.org/officeDocument/2006/relationships/hyperlink" Target="https://cdn.bulbagarden.net/upload/6/6b/361Snorunt.png" TargetMode="External"/><Relationship Id="rId1363" Type="http://schemas.openxmlformats.org/officeDocument/2006/relationships/hyperlink" Target="https://cdn.bulbagarden.net/upload/thumb/8/81/644Zekrom.png/250px-644Zekrom.png" TargetMode="External"/><Relationship Id="rId773" Type="http://schemas.openxmlformats.org/officeDocument/2006/relationships/hyperlink" Target="https://bulbapedia.bulbagarden.net/wiki/Snorunt_(Pok%C3%A9mon)" TargetMode="External"/><Relationship Id="rId1364" Type="http://schemas.openxmlformats.org/officeDocument/2006/relationships/hyperlink" Target="https://cdn.bulbagarden.net/upload/thumb/0/00/645Landorus-Therian.png/600px-645Landorus-Therian.png" TargetMode="External"/><Relationship Id="rId772" Type="http://schemas.openxmlformats.org/officeDocument/2006/relationships/hyperlink" Target="https://cdn.bulbagarden.net/upload/d/d0/360Wynaut.png" TargetMode="External"/><Relationship Id="rId1365" Type="http://schemas.openxmlformats.org/officeDocument/2006/relationships/hyperlink" Target="https://cdn.bulbagarden.net/upload/thumb/1/16/646Kyurem-Black.png/110px-646Kyurem-Black.png" TargetMode="External"/><Relationship Id="rId771" Type="http://schemas.openxmlformats.org/officeDocument/2006/relationships/hyperlink" Target="https://bulbapedia.bulbagarden.net/wiki/Wynaut_(Pok%C3%A9mon)" TargetMode="External"/><Relationship Id="rId1366" Type="http://schemas.openxmlformats.org/officeDocument/2006/relationships/hyperlink" Target="https://bulbapedia.bulbagarden.net/wiki/Kyurem_(Pok%C3%A9mon)" TargetMode="External"/><Relationship Id="rId327" Type="http://schemas.openxmlformats.org/officeDocument/2006/relationships/hyperlink" Target="https://bulbapedia.bulbagarden.net/wiki/Dragonite_(Pok%C3%A9mon)" TargetMode="External"/><Relationship Id="rId326" Type="http://schemas.openxmlformats.org/officeDocument/2006/relationships/hyperlink" Target="https://cdn.bulbagarden.net/upload/9/93/148Dragonair.png" TargetMode="External"/><Relationship Id="rId325" Type="http://schemas.openxmlformats.org/officeDocument/2006/relationships/hyperlink" Target="https://bulbapedia.bulbagarden.net/wiki/Dragonair_(Pok%C3%A9mon)" TargetMode="External"/><Relationship Id="rId324" Type="http://schemas.openxmlformats.org/officeDocument/2006/relationships/hyperlink" Target="https://cdn.bulbagarden.net/upload/c/cc/147Dratini.png" TargetMode="External"/><Relationship Id="rId329" Type="http://schemas.openxmlformats.org/officeDocument/2006/relationships/hyperlink" Target="https://cdn.bulbagarden.net/upload/thumb/7/7f/150Mewtwo-Mega_X.png/150px-150Mewtwo-Mega_X.png" TargetMode="External"/><Relationship Id="rId1390" Type="http://schemas.openxmlformats.org/officeDocument/2006/relationships/hyperlink" Target="https://bulbapedia.bulbagarden.net/wiki/Frogadier_(Pok%C3%A9mon)" TargetMode="External"/><Relationship Id="rId328" Type="http://schemas.openxmlformats.org/officeDocument/2006/relationships/hyperlink" Target="https://cdn.bulbagarden.net/upload/thumb/8/8b/149Dragonite.png/250px-149Dragonite.png" TargetMode="External"/><Relationship Id="rId1391" Type="http://schemas.openxmlformats.org/officeDocument/2006/relationships/hyperlink" Target="https://cdn.bulbagarden.net/upload/f/fc/657Frogadier.png" TargetMode="External"/><Relationship Id="rId1392" Type="http://schemas.openxmlformats.org/officeDocument/2006/relationships/hyperlink" Target="https://cdn.bulbagarden.net/upload/thumb/0/0e/658Greninja-Ash.png/600px-658Greninja-Ash.png" TargetMode="External"/><Relationship Id="rId1393" Type="http://schemas.openxmlformats.org/officeDocument/2006/relationships/hyperlink" Target="https://bulbapedia.bulbagarden.net/wiki/Greninja_(Pok%C3%A9mon)" TargetMode="External"/><Relationship Id="rId1394" Type="http://schemas.openxmlformats.org/officeDocument/2006/relationships/hyperlink" Target="https://cdn.bulbagarden.net/upload/thumb/6/67/658Greninja.png/600px-658Greninja.png" TargetMode="External"/><Relationship Id="rId1395" Type="http://schemas.openxmlformats.org/officeDocument/2006/relationships/hyperlink" Target="https://bulbapedia.bulbagarden.net/wiki/Bunnelby_(Pok%C3%A9mon)" TargetMode="External"/><Relationship Id="rId323" Type="http://schemas.openxmlformats.org/officeDocument/2006/relationships/hyperlink" Target="https://bulbapedia.bulbagarden.net/wiki/Dratini_(Pok%C3%A9mon)" TargetMode="External"/><Relationship Id="rId1396" Type="http://schemas.openxmlformats.org/officeDocument/2006/relationships/hyperlink" Target="https://cdn.bulbagarden.net/upload/7/70/659Bunnelby.png" TargetMode="External"/><Relationship Id="rId322" Type="http://schemas.openxmlformats.org/officeDocument/2006/relationships/hyperlink" Target="https://cdn.bulbagarden.net/upload/thumb/1/1b/146Moltres.png/250px-146Moltres.png" TargetMode="External"/><Relationship Id="rId1397" Type="http://schemas.openxmlformats.org/officeDocument/2006/relationships/hyperlink" Target="https://bulbapedia.bulbagarden.net/wiki/Diggersby_(Pok%C3%A9mon)" TargetMode="External"/><Relationship Id="rId321" Type="http://schemas.openxmlformats.org/officeDocument/2006/relationships/hyperlink" Target="https://bulbapedia.bulbagarden.net/wiki/Moltres_(Pok%C3%A9mon)" TargetMode="External"/><Relationship Id="rId1398" Type="http://schemas.openxmlformats.org/officeDocument/2006/relationships/hyperlink" Target="https://cdn.bulbagarden.net/upload/thumb/3/34/660Diggersby.png/250px-660Diggersby.png" TargetMode="External"/><Relationship Id="rId320" Type="http://schemas.openxmlformats.org/officeDocument/2006/relationships/hyperlink" Target="https://cdn.bulbagarden.net/upload/thumb/e/e3/145Zapdos.png/250px-145Zapdos.png" TargetMode="External"/><Relationship Id="rId1399" Type="http://schemas.openxmlformats.org/officeDocument/2006/relationships/hyperlink" Target="https://bulbapedia.bulbagarden.net/wiki/Fletchling_(Pok%C3%A9mon)" TargetMode="External"/><Relationship Id="rId1389" Type="http://schemas.openxmlformats.org/officeDocument/2006/relationships/hyperlink" Target="https://cdn.bulbagarden.net/upload/1/18/656Froakie.png" TargetMode="External"/><Relationship Id="rId316" Type="http://schemas.openxmlformats.org/officeDocument/2006/relationships/hyperlink" Target="https://cdn.bulbagarden.net/upload/thumb/f/fb/143Snorlax.png/250px-143Snorlax.png" TargetMode="External"/><Relationship Id="rId315" Type="http://schemas.openxmlformats.org/officeDocument/2006/relationships/hyperlink" Target="https://bulbapedia.bulbagarden.net/wiki/Snorlax_(Pok%C3%A9mon)" TargetMode="External"/><Relationship Id="rId799" Type="http://schemas.openxmlformats.org/officeDocument/2006/relationships/hyperlink" Target="https://bulbapedia.bulbagarden.net/wiki/Salamence_(Pok%C3%A9mon)" TargetMode="External"/><Relationship Id="rId314" Type="http://schemas.openxmlformats.org/officeDocument/2006/relationships/hyperlink" Target="https://cdn.bulbagarden.net/upload/thumb/a/a5/142Aerodactyl-Mega.png/150px-142Aerodactyl-Mega.png" TargetMode="External"/><Relationship Id="rId798" Type="http://schemas.openxmlformats.org/officeDocument/2006/relationships/hyperlink" Target="https://cdn.bulbagarden.net/upload/thumb/f/f3/373Salamence-Mega.png/150px-373Salamence-Mega.png" TargetMode="External"/><Relationship Id="rId313" Type="http://schemas.openxmlformats.org/officeDocument/2006/relationships/hyperlink" Target="https://cdn.bulbagarden.net/upload/thumb/e/e8/142Aerodactyl.png/150px-142Aerodactyl.png" TargetMode="External"/><Relationship Id="rId797" Type="http://schemas.openxmlformats.org/officeDocument/2006/relationships/hyperlink" Target="https://cdn.bulbagarden.net/upload/a/a5/372Shelgon.png" TargetMode="External"/><Relationship Id="rId319" Type="http://schemas.openxmlformats.org/officeDocument/2006/relationships/hyperlink" Target="https://bulbapedia.bulbagarden.net/wiki/Zapdos_(Pok%C3%A9mon)" TargetMode="External"/><Relationship Id="rId318" Type="http://schemas.openxmlformats.org/officeDocument/2006/relationships/hyperlink" Target="https://cdn.bulbagarden.net/upload/thumb/4/4e/144Articuno.png/250px-144Articuno.png" TargetMode="External"/><Relationship Id="rId317" Type="http://schemas.openxmlformats.org/officeDocument/2006/relationships/hyperlink" Target="https://bulbapedia.bulbagarden.net/wiki/Articuno_(Pok%C3%A9mon)" TargetMode="External"/><Relationship Id="rId1380" Type="http://schemas.openxmlformats.org/officeDocument/2006/relationships/hyperlink" Target="https://bulbapedia.bulbagarden.net/wiki/Chesnaught_(Pok%C3%A9mon)" TargetMode="External"/><Relationship Id="rId792" Type="http://schemas.openxmlformats.org/officeDocument/2006/relationships/hyperlink" Target="https://bulbapedia.bulbagarden.net/wiki/Luvdisc_(Pok%C3%A9mon)" TargetMode="External"/><Relationship Id="rId1381" Type="http://schemas.openxmlformats.org/officeDocument/2006/relationships/hyperlink" Target="https://cdn.bulbagarden.net/upload/thumb/1/18/652Chesnaught.png/250px-652Chesnaught.png" TargetMode="External"/><Relationship Id="rId791" Type="http://schemas.openxmlformats.org/officeDocument/2006/relationships/hyperlink" Target="https://cdn.bulbagarden.net/upload/thumb/7/78/369Relicanth.png/250px-369Relicanth.png" TargetMode="External"/><Relationship Id="rId1382" Type="http://schemas.openxmlformats.org/officeDocument/2006/relationships/hyperlink" Target="https://bulbapedia.bulbagarden.net/wiki/Fennekin_(Pok%C3%A9mon)" TargetMode="External"/><Relationship Id="rId790" Type="http://schemas.openxmlformats.org/officeDocument/2006/relationships/hyperlink" Target="https://bulbapedia.bulbagarden.net/wiki/Relicanth_(Pok%C3%A9mon)" TargetMode="External"/><Relationship Id="rId1383" Type="http://schemas.openxmlformats.org/officeDocument/2006/relationships/hyperlink" Target="https://cdn.bulbagarden.net/upload/3/3d/653Fennekin.png" TargetMode="External"/><Relationship Id="rId1384" Type="http://schemas.openxmlformats.org/officeDocument/2006/relationships/hyperlink" Target="https://bulbapedia.bulbagarden.net/wiki/Braixen_(Pok%C3%A9mon)" TargetMode="External"/><Relationship Id="rId312" Type="http://schemas.openxmlformats.org/officeDocument/2006/relationships/hyperlink" Target="https://bulbapedia.bulbagarden.net/wiki/Aerodactyl_(Pok%C3%A9mon)" TargetMode="External"/><Relationship Id="rId796" Type="http://schemas.openxmlformats.org/officeDocument/2006/relationships/hyperlink" Target="https://bulbapedia.bulbagarden.net/wiki/Shelgon_(Pok%C3%A9mon)" TargetMode="External"/><Relationship Id="rId1385" Type="http://schemas.openxmlformats.org/officeDocument/2006/relationships/hyperlink" Target="https://cdn.bulbagarden.net/upload/0/09/654Braixen.png" TargetMode="External"/><Relationship Id="rId311" Type="http://schemas.openxmlformats.org/officeDocument/2006/relationships/hyperlink" Target="https://cdn.bulbagarden.net/upload/thumb/2/29/141Kabutops.png/250px-141Kabutops.png" TargetMode="External"/><Relationship Id="rId795" Type="http://schemas.openxmlformats.org/officeDocument/2006/relationships/hyperlink" Target="https://cdn.bulbagarden.net/upload/d/d2/371Bagon.png" TargetMode="External"/><Relationship Id="rId1386" Type="http://schemas.openxmlformats.org/officeDocument/2006/relationships/hyperlink" Target="https://bulbapedia.bulbagarden.net/wiki/Delphox_(Pok%C3%A9mon)" TargetMode="External"/><Relationship Id="rId310" Type="http://schemas.openxmlformats.org/officeDocument/2006/relationships/hyperlink" Target="https://bulbapedia.bulbagarden.net/wiki/Kabutops_(Pok%C3%A9mon)" TargetMode="External"/><Relationship Id="rId794" Type="http://schemas.openxmlformats.org/officeDocument/2006/relationships/hyperlink" Target="https://bulbapedia.bulbagarden.net/wiki/Bagon_(Pok%C3%A9mon)" TargetMode="External"/><Relationship Id="rId1387" Type="http://schemas.openxmlformats.org/officeDocument/2006/relationships/hyperlink" Target="https://cdn.bulbagarden.net/upload/thumb/2/21/655Delphox.png/250px-655Delphox.png" TargetMode="External"/><Relationship Id="rId793" Type="http://schemas.openxmlformats.org/officeDocument/2006/relationships/hyperlink" Target="https://cdn.bulbagarden.net/upload/thumb/1/1d/370Luvdisc.png/250px-370Luvdisc.png" TargetMode="External"/><Relationship Id="rId1388" Type="http://schemas.openxmlformats.org/officeDocument/2006/relationships/hyperlink" Target="https://bulbapedia.bulbagarden.net/wiki/Froakie_(Pok%C3%A9mon)" TargetMode="External"/><Relationship Id="rId297" Type="http://schemas.openxmlformats.org/officeDocument/2006/relationships/hyperlink" Target="https://cdn.bulbagarden.net/upload/thumb/f/fd/134Vaporeon.png/250px-134Vaporeon.png" TargetMode="External"/><Relationship Id="rId296" Type="http://schemas.openxmlformats.org/officeDocument/2006/relationships/hyperlink" Target="https://bulbapedia.bulbagarden.net/wiki/Vaporeon_(Pok%C3%A9mon)" TargetMode="External"/><Relationship Id="rId295" Type="http://schemas.openxmlformats.org/officeDocument/2006/relationships/hyperlink" Target="https://cdn.bulbagarden.net/upload/e/e2/133Eevee.png" TargetMode="External"/><Relationship Id="rId294" Type="http://schemas.openxmlformats.org/officeDocument/2006/relationships/hyperlink" Target="https://bulbapedia.bulbagarden.net/wiki/Eevee_(Pok%C3%A9mon)" TargetMode="External"/><Relationship Id="rId299" Type="http://schemas.openxmlformats.org/officeDocument/2006/relationships/hyperlink" Target="https://cdn.bulbagarden.net/upload/thumb/b/bb/135Jolteon.png/250px-135Jolteon.png" TargetMode="External"/><Relationship Id="rId298" Type="http://schemas.openxmlformats.org/officeDocument/2006/relationships/hyperlink" Target="https://bulbapedia.bulbagarden.net/wiki/Jolteon_(Pok%C3%A9mon)" TargetMode="External"/><Relationship Id="rId271" Type="http://schemas.openxmlformats.org/officeDocument/2006/relationships/hyperlink" Target="https://cdn.bulbagarden.net/upload/thumb/e/ec/122Mr._Mime.png/250px-122Mr._Mime.png" TargetMode="External"/><Relationship Id="rId270" Type="http://schemas.openxmlformats.org/officeDocument/2006/relationships/hyperlink" Target="https://bulbapedia.bulbagarden.net/wiki/Mr._Mime_(Pok%C3%A9mon)" TargetMode="External"/><Relationship Id="rId269" Type="http://schemas.openxmlformats.org/officeDocument/2006/relationships/hyperlink" Target="https://cdn.bulbagarden.net/upload/thumb/c/cd/121Starmie.png/250px-121Starmie.png" TargetMode="External"/><Relationship Id="rId264" Type="http://schemas.openxmlformats.org/officeDocument/2006/relationships/hyperlink" Target="https://bulbapedia.bulbagarden.net/wiki/Seaking_(Pok%C3%A9mon)" TargetMode="External"/><Relationship Id="rId263" Type="http://schemas.openxmlformats.org/officeDocument/2006/relationships/hyperlink" Target="https://cdn.bulbagarden.net/upload/7/7b/118Goldeen.png" TargetMode="External"/><Relationship Id="rId262" Type="http://schemas.openxmlformats.org/officeDocument/2006/relationships/hyperlink" Target="https://bulbapedia.bulbagarden.net/wiki/Goldeen_(Pok%C3%A9mon)" TargetMode="External"/><Relationship Id="rId261" Type="http://schemas.openxmlformats.org/officeDocument/2006/relationships/hyperlink" Target="https://cdn.bulbagarden.net/upload/2/26/117Seadra.png" TargetMode="External"/><Relationship Id="rId268" Type="http://schemas.openxmlformats.org/officeDocument/2006/relationships/hyperlink" Target="https://bulbapedia.bulbagarden.net/wiki/Starmie_(Pok%C3%A9mon)" TargetMode="External"/><Relationship Id="rId267" Type="http://schemas.openxmlformats.org/officeDocument/2006/relationships/hyperlink" Target="https://cdn.bulbagarden.net/upload/4/4f/120Staryu.png" TargetMode="External"/><Relationship Id="rId266" Type="http://schemas.openxmlformats.org/officeDocument/2006/relationships/hyperlink" Target="https://bulbapedia.bulbagarden.net/wiki/Staryu_(Pok%C3%A9mon)" TargetMode="External"/><Relationship Id="rId265" Type="http://schemas.openxmlformats.org/officeDocument/2006/relationships/hyperlink" Target="https://cdn.bulbagarden.net/upload/thumb/6/6a/119Seaking.png/250px-119Seaking.png" TargetMode="External"/><Relationship Id="rId260" Type="http://schemas.openxmlformats.org/officeDocument/2006/relationships/hyperlink" Target="https://bulbapedia.bulbagarden.net/wiki/Seadra_(Pok%C3%A9mon)" TargetMode="External"/><Relationship Id="rId259" Type="http://schemas.openxmlformats.org/officeDocument/2006/relationships/hyperlink" Target="https://cdn.bulbagarden.net/upload/5/5a/116Horsea.png" TargetMode="External"/><Relationship Id="rId258" Type="http://schemas.openxmlformats.org/officeDocument/2006/relationships/hyperlink" Target="https://bulbapedia.bulbagarden.net/wiki/Horsea_(Pok%C3%A9mon)" TargetMode="External"/><Relationship Id="rId253" Type="http://schemas.openxmlformats.org/officeDocument/2006/relationships/hyperlink" Target="https://bulbapedia.bulbagarden.net/wiki/Tangela_(Pok%C3%A9mon)" TargetMode="External"/><Relationship Id="rId252" Type="http://schemas.openxmlformats.org/officeDocument/2006/relationships/hyperlink" Target="https://cdn.bulbagarden.net/upload/thumb/c/cd/113Chansey.png/250px-113Chansey.png" TargetMode="External"/><Relationship Id="rId251" Type="http://schemas.openxmlformats.org/officeDocument/2006/relationships/hyperlink" Target="https://bulbapedia.bulbagarden.net/wiki/Chansey_(Pok%C3%A9mon)" TargetMode="External"/><Relationship Id="rId250" Type="http://schemas.openxmlformats.org/officeDocument/2006/relationships/hyperlink" Target="https://cdn.bulbagarden.net/upload/thumb/4/47/112Rhydon.png/250px-112Rhydon.png" TargetMode="External"/><Relationship Id="rId257" Type="http://schemas.openxmlformats.org/officeDocument/2006/relationships/hyperlink" Target="https://cdn.bulbagarden.net/upload/thumb/e/e3/115Kangaskhan-Mega.png/150px-115Kangaskhan-Mega.png" TargetMode="External"/><Relationship Id="rId256" Type="http://schemas.openxmlformats.org/officeDocument/2006/relationships/hyperlink" Target="https://cdn.bulbagarden.net/upload/thumb/4/4e/115Kangaskhan.png/150px-115Kangaskhan.png" TargetMode="External"/><Relationship Id="rId255" Type="http://schemas.openxmlformats.org/officeDocument/2006/relationships/hyperlink" Target="https://bulbapedia.bulbagarden.net/wiki/Kangaskhan_(Pok%C3%A9mon)" TargetMode="External"/><Relationship Id="rId254" Type="http://schemas.openxmlformats.org/officeDocument/2006/relationships/hyperlink" Target="https://cdn.bulbagarden.net/upload/thumb/3/3e/114Tangela.png/250px-114Tangela.png" TargetMode="External"/><Relationship Id="rId293" Type="http://schemas.openxmlformats.org/officeDocument/2006/relationships/hyperlink" Target="https://cdn.bulbagarden.net/upload/thumb/3/36/132Ditto.png/250px-132Ditto.png" TargetMode="External"/><Relationship Id="rId292" Type="http://schemas.openxmlformats.org/officeDocument/2006/relationships/hyperlink" Target="https://bulbapedia.bulbagarden.net/wiki/Ditto_(Pok%C3%A9mon)" TargetMode="External"/><Relationship Id="rId291" Type="http://schemas.openxmlformats.org/officeDocument/2006/relationships/hyperlink" Target="https://cdn.bulbagarden.net/upload/thumb/a/ab/131Lapras.png/250px-131Lapras.png" TargetMode="External"/><Relationship Id="rId290" Type="http://schemas.openxmlformats.org/officeDocument/2006/relationships/hyperlink" Target="https://bulbapedia.bulbagarden.net/wiki/Lapras_(Pok%C3%A9mon)" TargetMode="External"/><Relationship Id="rId286" Type="http://schemas.openxmlformats.org/officeDocument/2006/relationships/hyperlink" Target="https://cdn.bulbagarden.net/upload/0/02/129Magikarp.png" TargetMode="External"/><Relationship Id="rId285" Type="http://schemas.openxmlformats.org/officeDocument/2006/relationships/hyperlink" Target="https://bulbapedia.bulbagarden.net/wiki/Magikarp_(Pok%C3%A9mon)" TargetMode="External"/><Relationship Id="rId284" Type="http://schemas.openxmlformats.org/officeDocument/2006/relationships/hyperlink" Target="https://cdn.bulbagarden.net/upload/thumb/b/b8/128Tauros.png/250px-128Tauros.png" TargetMode="External"/><Relationship Id="rId283" Type="http://schemas.openxmlformats.org/officeDocument/2006/relationships/hyperlink" Target="https://bulbapedia.bulbagarden.net/wiki/Tauros_(Pok%C3%A9mon)" TargetMode="External"/><Relationship Id="rId289" Type="http://schemas.openxmlformats.org/officeDocument/2006/relationships/hyperlink" Target="https://cdn.bulbagarden.net/upload/thumb/3/30/130Gyarados-Mega.png/150px-130Gyarados-Mega.png" TargetMode="External"/><Relationship Id="rId288" Type="http://schemas.openxmlformats.org/officeDocument/2006/relationships/hyperlink" Target="https://cdn.bulbagarden.net/upload/thumb/4/41/130Gyarados.png/150px-130Gyarados.png" TargetMode="External"/><Relationship Id="rId287" Type="http://schemas.openxmlformats.org/officeDocument/2006/relationships/hyperlink" Target="https://bulbapedia.bulbagarden.net/wiki/Gyarados_(Pok%C3%A9mon)" TargetMode="External"/><Relationship Id="rId282" Type="http://schemas.openxmlformats.org/officeDocument/2006/relationships/hyperlink" Target="https://cdn.bulbagarden.net/upload/thumb/7/71/127Pinsir.png/150px-127Pinsir.png" TargetMode="External"/><Relationship Id="rId281" Type="http://schemas.openxmlformats.org/officeDocument/2006/relationships/hyperlink" Target="https://bulbapedia.bulbagarden.net/wiki/Pinsir_(Pok%C3%A9mon)" TargetMode="External"/><Relationship Id="rId280" Type="http://schemas.openxmlformats.org/officeDocument/2006/relationships/hyperlink" Target="https://cdn.bulbagarden.net/upload/thumb/7/74/127Pinsir-Mega.png/150px-127Pinsir-Mega.png" TargetMode="External"/><Relationship Id="rId275" Type="http://schemas.openxmlformats.org/officeDocument/2006/relationships/hyperlink" Target="https://cdn.bulbagarden.net/upload/thumb/7/7c/124Jynx.png/250px-124Jynx.png" TargetMode="External"/><Relationship Id="rId274" Type="http://schemas.openxmlformats.org/officeDocument/2006/relationships/hyperlink" Target="https://bulbapedia.bulbagarden.net/wiki/Jynx_(Pok%C3%A9mon)" TargetMode="External"/><Relationship Id="rId273" Type="http://schemas.openxmlformats.org/officeDocument/2006/relationships/hyperlink" Target="https://cdn.bulbagarden.net/upload/thumb/b/ba/123Scyther.png/250px-123Scyther.png" TargetMode="External"/><Relationship Id="rId272" Type="http://schemas.openxmlformats.org/officeDocument/2006/relationships/hyperlink" Target="https://bulbapedia.bulbagarden.net/wiki/Scyther_(Pok%C3%A9mon)" TargetMode="External"/><Relationship Id="rId279" Type="http://schemas.openxmlformats.org/officeDocument/2006/relationships/hyperlink" Target="https://cdn.bulbagarden.net/upload/8/8c/126Magmar.png" TargetMode="External"/><Relationship Id="rId278" Type="http://schemas.openxmlformats.org/officeDocument/2006/relationships/hyperlink" Target="https://bulbapedia.bulbagarden.net/wiki/Magmar_(Pok%C3%A9mon)" TargetMode="External"/><Relationship Id="rId277" Type="http://schemas.openxmlformats.org/officeDocument/2006/relationships/hyperlink" Target="https://cdn.bulbagarden.net/upload/d/de/125Electabuzz.png" TargetMode="External"/><Relationship Id="rId276" Type="http://schemas.openxmlformats.org/officeDocument/2006/relationships/hyperlink" Target="https://bulbapedia.bulbagarden.net/wiki/Electabuzz_(Pok%C3%A9mon)" TargetMode="External"/><Relationship Id="rId1455" Type="http://schemas.openxmlformats.org/officeDocument/2006/relationships/hyperlink" Target="https://cdn.bulbagarden.net/upload/thumb/4/48/689Barbaracle.png/250px-689Barbaracle.png" TargetMode="External"/><Relationship Id="rId1456" Type="http://schemas.openxmlformats.org/officeDocument/2006/relationships/hyperlink" Target="https://bulbapedia.bulbagarden.net/wiki/Skrelp_(Pok%C3%A9mon)" TargetMode="External"/><Relationship Id="rId1457" Type="http://schemas.openxmlformats.org/officeDocument/2006/relationships/hyperlink" Target="https://cdn.bulbagarden.net/upload/4/4e/690Skrelp.png" TargetMode="External"/><Relationship Id="rId1458" Type="http://schemas.openxmlformats.org/officeDocument/2006/relationships/hyperlink" Target="https://bulbapedia.bulbagarden.net/wiki/Dragalge_(Pok%C3%A9mon)" TargetMode="External"/><Relationship Id="rId1459" Type="http://schemas.openxmlformats.org/officeDocument/2006/relationships/hyperlink" Target="https://cdn.bulbagarden.net/upload/thumb/a/a9/691Dragalge.png/250px-691Dragalge.png" TargetMode="External"/><Relationship Id="rId629" Type="http://schemas.openxmlformats.org/officeDocument/2006/relationships/hyperlink" Target="https://bulbapedia.bulbagarden.net/wiki/Loudred_(Pok%C3%A9mon)" TargetMode="External"/><Relationship Id="rId624" Type="http://schemas.openxmlformats.org/officeDocument/2006/relationships/hyperlink" Target="https://cdn.bulbagarden.net/upload/thumb/7/76/291Ninjask.png/250px-291Ninjask.png" TargetMode="External"/><Relationship Id="rId623" Type="http://schemas.openxmlformats.org/officeDocument/2006/relationships/hyperlink" Target="https://bulbapedia.bulbagarden.net/wiki/Ninjask_(Pok%C3%A9mon)" TargetMode="External"/><Relationship Id="rId622" Type="http://schemas.openxmlformats.org/officeDocument/2006/relationships/hyperlink" Target="https://cdn.bulbagarden.net/upload/9/90/290Nincada.png" TargetMode="External"/><Relationship Id="rId621" Type="http://schemas.openxmlformats.org/officeDocument/2006/relationships/hyperlink" Target="https://bulbapedia.bulbagarden.net/wiki/Nincada_(Pok%C3%A9mon)" TargetMode="External"/><Relationship Id="rId628" Type="http://schemas.openxmlformats.org/officeDocument/2006/relationships/hyperlink" Target="https://cdn.bulbagarden.net/upload/6/6c/293Whismur.png" TargetMode="External"/><Relationship Id="rId627" Type="http://schemas.openxmlformats.org/officeDocument/2006/relationships/hyperlink" Target="https://bulbapedia.bulbagarden.net/wiki/Whismur_(Pok%C3%A9mon)" TargetMode="External"/><Relationship Id="rId626" Type="http://schemas.openxmlformats.org/officeDocument/2006/relationships/hyperlink" Target="https://cdn.bulbagarden.net/upload/thumb/5/59/292Shedinja.png/250px-292Shedinja.png" TargetMode="External"/><Relationship Id="rId625" Type="http://schemas.openxmlformats.org/officeDocument/2006/relationships/hyperlink" Target="https://bulbapedia.bulbagarden.net/wiki/Shedinja_(Pok%C3%A9mon)" TargetMode="External"/><Relationship Id="rId1450" Type="http://schemas.openxmlformats.org/officeDocument/2006/relationships/hyperlink" Target="https://bulbapedia.bulbagarden.net/wiki/Malamar_(Pok%C3%A9mon)" TargetMode="External"/><Relationship Id="rId620" Type="http://schemas.openxmlformats.org/officeDocument/2006/relationships/hyperlink" Target="https://cdn.bulbagarden.net/upload/thumb/7/71/289Slaking.png/250px-289Slaking.png" TargetMode="External"/><Relationship Id="rId1451" Type="http://schemas.openxmlformats.org/officeDocument/2006/relationships/hyperlink" Target="https://cdn.bulbagarden.net/upload/thumb/e/e4/687Malamar.png/250px-687Malamar.png" TargetMode="External"/><Relationship Id="rId1452" Type="http://schemas.openxmlformats.org/officeDocument/2006/relationships/hyperlink" Target="https://bulbapedia.bulbagarden.net/wiki/Binacle_(Pok%C3%A9mon)" TargetMode="External"/><Relationship Id="rId1453" Type="http://schemas.openxmlformats.org/officeDocument/2006/relationships/hyperlink" Target="https://cdn.bulbagarden.net/upload/5/5b/688Binacle.png" TargetMode="External"/><Relationship Id="rId1454" Type="http://schemas.openxmlformats.org/officeDocument/2006/relationships/hyperlink" Target="https://bulbapedia.bulbagarden.net/wiki/Barbaracle_(Pok%C3%A9mon)" TargetMode="External"/><Relationship Id="rId1444" Type="http://schemas.openxmlformats.org/officeDocument/2006/relationships/hyperlink" Target="https://bulbapedia.bulbagarden.net/wiki/Swirlix_(Pok%C3%A9mon)" TargetMode="External"/><Relationship Id="rId1445" Type="http://schemas.openxmlformats.org/officeDocument/2006/relationships/hyperlink" Target="https://cdn.bulbagarden.net/upload/b/bf/684Swirlix.png" TargetMode="External"/><Relationship Id="rId1446" Type="http://schemas.openxmlformats.org/officeDocument/2006/relationships/hyperlink" Target="https://bulbapedia.bulbagarden.net/wiki/Slurpuff_(Pok%C3%A9mon)" TargetMode="External"/><Relationship Id="rId1447" Type="http://schemas.openxmlformats.org/officeDocument/2006/relationships/hyperlink" Target="https://cdn.bulbagarden.net/upload/thumb/8/8d/685Slurpuff.png/250px-685Slurpuff.png" TargetMode="External"/><Relationship Id="rId1448" Type="http://schemas.openxmlformats.org/officeDocument/2006/relationships/hyperlink" Target="https://bulbapedia.bulbagarden.net/wiki/Inkay_(Pok%C3%A9mon)" TargetMode="External"/><Relationship Id="rId1449" Type="http://schemas.openxmlformats.org/officeDocument/2006/relationships/hyperlink" Target="https://cdn.bulbagarden.net/upload/7/70/686Inkay.png" TargetMode="External"/><Relationship Id="rId619" Type="http://schemas.openxmlformats.org/officeDocument/2006/relationships/hyperlink" Target="https://bulbapedia.bulbagarden.net/wiki/Slaking_(Pok%C3%A9mon)" TargetMode="External"/><Relationship Id="rId618" Type="http://schemas.openxmlformats.org/officeDocument/2006/relationships/hyperlink" Target="https://cdn.bulbagarden.net/upload/thumb/6/61/288Vigoroth.png/250px-288Vigoroth.png" TargetMode="External"/><Relationship Id="rId613" Type="http://schemas.openxmlformats.org/officeDocument/2006/relationships/hyperlink" Target="https://bulbapedia.bulbagarden.net/wiki/Breloom_(Pok%C3%A9mon)" TargetMode="External"/><Relationship Id="rId612" Type="http://schemas.openxmlformats.org/officeDocument/2006/relationships/hyperlink" Target="https://cdn.bulbagarden.net/upload/d/d8/285Shroomish.png" TargetMode="External"/><Relationship Id="rId611" Type="http://schemas.openxmlformats.org/officeDocument/2006/relationships/hyperlink" Target="https://bulbapedia.bulbagarden.net/wiki/Shroomish_(Pok%C3%A9mon)" TargetMode="External"/><Relationship Id="rId610" Type="http://schemas.openxmlformats.org/officeDocument/2006/relationships/hyperlink" Target="https://cdn.bulbagarden.net/upload/thumb/0/0a/284Masquerain.png/250px-284Masquerain.png" TargetMode="External"/><Relationship Id="rId617" Type="http://schemas.openxmlformats.org/officeDocument/2006/relationships/hyperlink" Target="https://bulbapedia.bulbagarden.net/wiki/Vigoroth_(Pok%C3%A9mon)" TargetMode="External"/><Relationship Id="rId616" Type="http://schemas.openxmlformats.org/officeDocument/2006/relationships/hyperlink" Target="https://cdn.bulbagarden.net/upload/d/d2/287Slakoth.png" TargetMode="External"/><Relationship Id="rId615" Type="http://schemas.openxmlformats.org/officeDocument/2006/relationships/hyperlink" Target="https://bulbapedia.bulbagarden.net/wiki/Slakoth_(Pok%C3%A9mon)" TargetMode="External"/><Relationship Id="rId614" Type="http://schemas.openxmlformats.org/officeDocument/2006/relationships/hyperlink" Target="https://cdn.bulbagarden.net/upload/thumb/d/de/286Breloom.png/250px-286Breloom.png" TargetMode="External"/><Relationship Id="rId1440" Type="http://schemas.openxmlformats.org/officeDocument/2006/relationships/hyperlink" Target="https://bulbapedia.bulbagarden.net/wiki/Spritzee_(Pok%C3%A9mon)" TargetMode="External"/><Relationship Id="rId1441" Type="http://schemas.openxmlformats.org/officeDocument/2006/relationships/hyperlink" Target="https://cdn.bulbagarden.net/upload/6/66/682Spritzee.png" TargetMode="External"/><Relationship Id="rId1442" Type="http://schemas.openxmlformats.org/officeDocument/2006/relationships/hyperlink" Target="https://bulbapedia.bulbagarden.net/wiki/Aromatisse_(Pok%C3%A9mon)" TargetMode="External"/><Relationship Id="rId1443" Type="http://schemas.openxmlformats.org/officeDocument/2006/relationships/hyperlink" Target="https://cdn.bulbagarden.net/upload/thumb/d/d9/683Aromatisse.png/250px-683Aromatisse.png" TargetMode="External"/><Relationship Id="rId1477" Type="http://schemas.openxmlformats.org/officeDocument/2006/relationships/hyperlink" Target="https://cdn.bulbagarden.net/upload/thumb/e/e8/700Sylveon.png/250px-700Sylveon.png" TargetMode="External"/><Relationship Id="rId1478" Type="http://schemas.openxmlformats.org/officeDocument/2006/relationships/hyperlink" Target="https://bulbapedia.bulbagarden.net/wiki/Hawlucha_(Pok%C3%A9mon)" TargetMode="External"/><Relationship Id="rId1479" Type="http://schemas.openxmlformats.org/officeDocument/2006/relationships/hyperlink" Target="https://cdn.bulbagarden.net/upload/thumb/4/44/701Hawlucha.png/250px-701Hawlucha.png" TargetMode="External"/><Relationship Id="rId646" Type="http://schemas.openxmlformats.org/officeDocument/2006/relationships/hyperlink" Target="https://bulbapedia.bulbagarden.net/wiki/Sableye_(Pok%C3%A9mon)" TargetMode="External"/><Relationship Id="rId645" Type="http://schemas.openxmlformats.org/officeDocument/2006/relationships/hyperlink" Target="https://cdn.bulbagarden.net/upload/thumb/e/e9/302Sableye-Mega.png/150px-302Sableye-Mega.png" TargetMode="External"/><Relationship Id="rId644" Type="http://schemas.openxmlformats.org/officeDocument/2006/relationships/hyperlink" Target="https://cdn.bulbagarden.net/upload/thumb/f/f4/301Delcatty.png/250px-301Delcatty.png" TargetMode="External"/><Relationship Id="rId643" Type="http://schemas.openxmlformats.org/officeDocument/2006/relationships/hyperlink" Target="https://bulbapedia.bulbagarden.net/wiki/Delcatty_(Pok%C3%A9mon)" TargetMode="External"/><Relationship Id="rId649" Type="http://schemas.openxmlformats.org/officeDocument/2006/relationships/hyperlink" Target="https://cdn.bulbagarden.net/upload/thumb/c/c0/303Mawile.png/150px-303Mawile.png" TargetMode="External"/><Relationship Id="rId648" Type="http://schemas.openxmlformats.org/officeDocument/2006/relationships/hyperlink" Target="https://bulbapedia.bulbagarden.net/wiki/Mawile_(Pok%C3%A9mon)" TargetMode="External"/><Relationship Id="rId647" Type="http://schemas.openxmlformats.org/officeDocument/2006/relationships/hyperlink" Target="https://cdn.bulbagarden.net/upload/thumb/d/d3/302Sableye.png/150px-302Sableye.png" TargetMode="External"/><Relationship Id="rId1470" Type="http://schemas.openxmlformats.org/officeDocument/2006/relationships/hyperlink" Target="https://bulbapedia.bulbagarden.net/wiki/Tyrantrum_(Pok%C3%A9mon)" TargetMode="External"/><Relationship Id="rId1471" Type="http://schemas.openxmlformats.org/officeDocument/2006/relationships/hyperlink" Target="https://cdn.bulbagarden.net/upload/thumb/8/8b/697Tyrantrum.png/250px-697Tyrantrum.png" TargetMode="External"/><Relationship Id="rId1472" Type="http://schemas.openxmlformats.org/officeDocument/2006/relationships/hyperlink" Target="https://bulbapedia.bulbagarden.net/wiki/Amaura_(Pok%C3%A9mon)" TargetMode="External"/><Relationship Id="rId642" Type="http://schemas.openxmlformats.org/officeDocument/2006/relationships/hyperlink" Target="https://cdn.bulbagarden.net/upload/8/8a/300Skitty.png" TargetMode="External"/><Relationship Id="rId1473" Type="http://schemas.openxmlformats.org/officeDocument/2006/relationships/hyperlink" Target="https://cdn.bulbagarden.net/upload/2/2a/698Amaura.png" TargetMode="External"/><Relationship Id="rId641" Type="http://schemas.openxmlformats.org/officeDocument/2006/relationships/hyperlink" Target="https://bulbapedia.bulbagarden.net/wiki/Skitty_(Pok%C3%A9mon)" TargetMode="External"/><Relationship Id="rId1474" Type="http://schemas.openxmlformats.org/officeDocument/2006/relationships/hyperlink" Target="https://bulbapedia.bulbagarden.net/wiki/Aurorus_(Pok%C3%A9mon)" TargetMode="External"/><Relationship Id="rId640" Type="http://schemas.openxmlformats.org/officeDocument/2006/relationships/hyperlink" Target="https://cdn.bulbagarden.net/upload/8/89/299Nosepass.png" TargetMode="External"/><Relationship Id="rId1475" Type="http://schemas.openxmlformats.org/officeDocument/2006/relationships/hyperlink" Target="https://cdn.bulbagarden.net/upload/thumb/9/9e/699Aurorus.png/250px-699Aurorus.png" TargetMode="External"/><Relationship Id="rId1476" Type="http://schemas.openxmlformats.org/officeDocument/2006/relationships/hyperlink" Target="https://bulbapedia.bulbagarden.net/wiki/Sylveon_(Pok%C3%A9mon)" TargetMode="External"/><Relationship Id="rId1466" Type="http://schemas.openxmlformats.org/officeDocument/2006/relationships/hyperlink" Target="https://bulbapedia.bulbagarden.net/wiki/Heliolisk_(Pok%C3%A9mon)" TargetMode="External"/><Relationship Id="rId1467" Type="http://schemas.openxmlformats.org/officeDocument/2006/relationships/hyperlink" Target="https://cdn.bulbagarden.net/upload/thumb/f/f6/695Heliolisk.png/250px-695Heliolisk.png" TargetMode="External"/><Relationship Id="rId1468" Type="http://schemas.openxmlformats.org/officeDocument/2006/relationships/hyperlink" Target="https://bulbapedia.bulbagarden.net/wiki/Tyrunt_(Pok%C3%A9mon)" TargetMode="External"/><Relationship Id="rId1469" Type="http://schemas.openxmlformats.org/officeDocument/2006/relationships/hyperlink" Target="https://cdn.bulbagarden.net/upload/c/c3/696Tyrunt.png" TargetMode="External"/><Relationship Id="rId635" Type="http://schemas.openxmlformats.org/officeDocument/2006/relationships/hyperlink" Target="https://bulbapedia.bulbagarden.net/wiki/Hariyama_(Pok%C3%A9mon)" TargetMode="External"/><Relationship Id="rId634" Type="http://schemas.openxmlformats.org/officeDocument/2006/relationships/hyperlink" Target="https://cdn.bulbagarden.net/upload/b/b6/296Makuhita.png" TargetMode="External"/><Relationship Id="rId633" Type="http://schemas.openxmlformats.org/officeDocument/2006/relationships/hyperlink" Target="https://bulbapedia.bulbagarden.net/wiki/Makuhita_(Pok%C3%A9mon)" TargetMode="External"/><Relationship Id="rId632" Type="http://schemas.openxmlformats.org/officeDocument/2006/relationships/hyperlink" Target="https://cdn.bulbagarden.net/upload/thumb/1/12/295Exploud.png/250px-295Exploud.png" TargetMode="External"/><Relationship Id="rId639" Type="http://schemas.openxmlformats.org/officeDocument/2006/relationships/hyperlink" Target="https://bulbapedia.bulbagarden.net/wiki/Nosepass_(Pok%C3%A9mon)" TargetMode="External"/><Relationship Id="rId638" Type="http://schemas.openxmlformats.org/officeDocument/2006/relationships/hyperlink" Target="https://cdn.bulbagarden.net/upload/a/ac/298Azurill.png" TargetMode="External"/><Relationship Id="rId637" Type="http://schemas.openxmlformats.org/officeDocument/2006/relationships/hyperlink" Target="https://bulbapedia.bulbagarden.net/wiki/Azurill_(Pok%C3%A9mon)" TargetMode="External"/><Relationship Id="rId636" Type="http://schemas.openxmlformats.org/officeDocument/2006/relationships/hyperlink" Target="https://cdn.bulbagarden.net/upload/thumb/6/6f/297Hariyama.png/250px-297Hariyama.png" TargetMode="External"/><Relationship Id="rId1460" Type="http://schemas.openxmlformats.org/officeDocument/2006/relationships/hyperlink" Target="https://bulbapedia.bulbagarden.net/wiki/Clauncher_(Pok%C3%A9mon)" TargetMode="External"/><Relationship Id="rId1461" Type="http://schemas.openxmlformats.org/officeDocument/2006/relationships/hyperlink" Target="https://cdn.bulbagarden.net/upload/f/fb/692Clauncher.png" TargetMode="External"/><Relationship Id="rId631" Type="http://schemas.openxmlformats.org/officeDocument/2006/relationships/hyperlink" Target="https://bulbapedia.bulbagarden.net/wiki/Exploud_(Pok%C3%A9mon)" TargetMode="External"/><Relationship Id="rId1462" Type="http://schemas.openxmlformats.org/officeDocument/2006/relationships/hyperlink" Target="https://bulbapedia.bulbagarden.net/wiki/Clawitzer_(Pok%C3%A9mon)" TargetMode="External"/><Relationship Id="rId630" Type="http://schemas.openxmlformats.org/officeDocument/2006/relationships/hyperlink" Target="https://cdn.bulbagarden.net/upload/1/12/294Loudred.png" TargetMode="External"/><Relationship Id="rId1463" Type="http://schemas.openxmlformats.org/officeDocument/2006/relationships/hyperlink" Target="https://cdn.bulbagarden.net/upload/thumb/d/d3/693Clawitzer.png/250px-693Clawitzer.png" TargetMode="External"/><Relationship Id="rId1464" Type="http://schemas.openxmlformats.org/officeDocument/2006/relationships/hyperlink" Target="https://bulbapedia.bulbagarden.net/wiki/Helioptile_(Pok%C3%A9mon)" TargetMode="External"/><Relationship Id="rId1465" Type="http://schemas.openxmlformats.org/officeDocument/2006/relationships/hyperlink" Target="https://cdn.bulbagarden.net/upload/5/51/694Helioptile.png" TargetMode="External"/><Relationship Id="rId1411" Type="http://schemas.openxmlformats.org/officeDocument/2006/relationships/hyperlink" Target="https://bulbapedia.bulbagarden.net/wiki/Litleo_(Pok%C3%A9mon)" TargetMode="External"/><Relationship Id="rId1412" Type="http://schemas.openxmlformats.org/officeDocument/2006/relationships/hyperlink" Target="https://cdn.bulbagarden.net/upload/1/1f/667Litleo.png" TargetMode="External"/><Relationship Id="rId1413" Type="http://schemas.openxmlformats.org/officeDocument/2006/relationships/hyperlink" Target="https://bulbapedia.bulbagarden.net/wiki/Pyroar_(Pok%C3%A9mon)" TargetMode="External"/><Relationship Id="rId1414" Type="http://schemas.openxmlformats.org/officeDocument/2006/relationships/hyperlink" Target="https://cdn.bulbagarden.net/upload/thumb/7/70/668Pyroar.png/250px-668Pyroar.png" TargetMode="External"/><Relationship Id="rId1415" Type="http://schemas.openxmlformats.org/officeDocument/2006/relationships/hyperlink" Target="https://bulbapedia.bulbagarden.net/wiki/Flab%C3%A9b%C3%A9_(Pok%C3%A9mon)" TargetMode="External"/><Relationship Id="rId1416" Type="http://schemas.openxmlformats.org/officeDocument/2006/relationships/hyperlink" Target="https://cdn.bulbagarden.net/upload/5/52/669Flab%C3%A9b%C3%A9.png" TargetMode="External"/><Relationship Id="rId1417" Type="http://schemas.openxmlformats.org/officeDocument/2006/relationships/hyperlink" Target="https://bulbapedia.bulbagarden.net/wiki/Floette_(Pok%C3%A9mon)" TargetMode="External"/><Relationship Id="rId1418" Type="http://schemas.openxmlformats.org/officeDocument/2006/relationships/hyperlink" Target="https://cdn.bulbagarden.net/upload/1/17/670Floette.png" TargetMode="External"/><Relationship Id="rId1419" Type="http://schemas.openxmlformats.org/officeDocument/2006/relationships/hyperlink" Target="https://bulbapedia.bulbagarden.net/wiki/Florges_(Pok%C3%A9mon)" TargetMode="External"/><Relationship Id="rId1410" Type="http://schemas.openxmlformats.org/officeDocument/2006/relationships/hyperlink" Target="https://cdn.bulbagarden.net/upload/thumb/4/4c/666Vivillon.png/250px-666Vivillon.png" TargetMode="External"/><Relationship Id="rId1400" Type="http://schemas.openxmlformats.org/officeDocument/2006/relationships/hyperlink" Target="https://cdn.bulbagarden.net/upload/7/7e/661Fletchling.png" TargetMode="External"/><Relationship Id="rId1401" Type="http://schemas.openxmlformats.org/officeDocument/2006/relationships/hyperlink" Target="https://bulbapedia.bulbagarden.net/wiki/Fletchinder_(Pok%C3%A9mon)" TargetMode="External"/><Relationship Id="rId1402" Type="http://schemas.openxmlformats.org/officeDocument/2006/relationships/hyperlink" Target="https://cdn.bulbagarden.net/upload/thumb/c/ce/662Fletchinder.png/250px-662Fletchinder.png" TargetMode="External"/><Relationship Id="rId1403" Type="http://schemas.openxmlformats.org/officeDocument/2006/relationships/hyperlink" Target="https://bulbapedia.bulbagarden.net/wiki/Talonflame_(Pok%C3%A9mon)" TargetMode="External"/><Relationship Id="rId1404" Type="http://schemas.openxmlformats.org/officeDocument/2006/relationships/hyperlink" Target="https://cdn.bulbagarden.net/upload/thumb/a/ae/663Talonflame.png/250px-663Talonflame.png" TargetMode="External"/><Relationship Id="rId1405" Type="http://schemas.openxmlformats.org/officeDocument/2006/relationships/hyperlink" Target="https://bulbapedia.bulbagarden.net/wiki/Scatterbug_(Pok%C3%A9mon)" TargetMode="External"/><Relationship Id="rId1406" Type="http://schemas.openxmlformats.org/officeDocument/2006/relationships/hyperlink" Target="https://cdn.bulbagarden.net/upload/d/d3/664Scatterbug.png" TargetMode="External"/><Relationship Id="rId1407" Type="http://schemas.openxmlformats.org/officeDocument/2006/relationships/hyperlink" Target="https://bulbapedia.bulbagarden.net/wiki/Spewpa_(Pok%C3%A9mon)" TargetMode="External"/><Relationship Id="rId1408" Type="http://schemas.openxmlformats.org/officeDocument/2006/relationships/hyperlink" Target="https://cdn.bulbagarden.net/upload/b/b7/665Spewpa.png" TargetMode="External"/><Relationship Id="rId1409" Type="http://schemas.openxmlformats.org/officeDocument/2006/relationships/hyperlink" Target="https://bulbapedia.bulbagarden.net/wiki/Vivillon_(Pok%C3%A9mon)" TargetMode="External"/><Relationship Id="rId1433" Type="http://schemas.openxmlformats.org/officeDocument/2006/relationships/hyperlink" Target="https://cdn.bulbagarden.net/upload/thumb/a/a6/678Meowstic.png/250px-678Meowstic.png" TargetMode="External"/><Relationship Id="rId1434" Type="http://schemas.openxmlformats.org/officeDocument/2006/relationships/hyperlink" Target="https://bulbapedia.bulbagarden.net/wiki/Honedge_(Pok%C3%A9mon)" TargetMode="External"/><Relationship Id="rId1435" Type="http://schemas.openxmlformats.org/officeDocument/2006/relationships/hyperlink" Target="https://cdn.bulbagarden.net/upload/3/35/679Honedge.png" TargetMode="External"/><Relationship Id="rId1436" Type="http://schemas.openxmlformats.org/officeDocument/2006/relationships/hyperlink" Target="https://bulbapedia.bulbagarden.net/wiki/Doublade_(Pok%C3%A9mon)" TargetMode="External"/><Relationship Id="rId1437" Type="http://schemas.openxmlformats.org/officeDocument/2006/relationships/hyperlink" Target="https://cdn.bulbagarden.net/upload/thumb/e/ef/680Doublade.png/250px-680Doublade.png" TargetMode="External"/><Relationship Id="rId1438" Type="http://schemas.openxmlformats.org/officeDocument/2006/relationships/hyperlink" Target="https://bulbapedia.bulbagarden.net/wiki/Aegislash_(Pok%C3%A9mon)" TargetMode="External"/><Relationship Id="rId1439" Type="http://schemas.openxmlformats.org/officeDocument/2006/relationships/hyperlink" Target="https://cdn.bulbagarden.net/upload/thumb/a/ad/681Aegislash.png/250px-681Aegislash.png" TargetMode="External"/><Relationship Id="rId609" Type="http://schemas.openxmlformats.org/officeDocument/2006/relationships/hyperlink" Target="https://bulbapedia.bulbagarden.net/wiki/Masquerain_(Pok%C3%A9mon)" TargetMode="External"/><Relationship Id="rId608" Type="http://schemas.openxmlformats.org/officeDocument/2006/relationships/hyperlink" Target="https://cdn.bulbagarden.net/upload/f/f6/283Surskit.png" TargetMode="External"/><Relationship Id="rId607" Type="http://schemas.openxmlformats.org/officeDocument/2006/relationships/hyperlink" Target="https://bulbapedia.bulbagarden.net/wiki/Surskit_(Pok%C3%A9mon)" TargetMode="External"/><Relationship Id="rId602" Type="http://schemas.openxmlformats.org/officeDocument/2006/relationships/hyperlink" Target="https://bulbapedia.bulbagarden.net/wiki/Kirlia_(Pok%C3%A9mon)" TargetMode="External"/><Relationship Id="rId601" Type="http://schemas.openxmlformats.org/officeDocument/2006/relationships/hyperlink" Target="https://cdn.bulbagarden.net/upload/e/e1/280Ralts.png" TargetMode="External"/><Relationship Id="rId600" Type="http://schemas.openxmlformats.org/officeDocument/2006/relationships/hyperlink" Target="https://bulbapedia.bulbagarden.net/wiki/Ralts_(Pok%C3%A9mon)" TargetMode="External"/><Relationship Id="rId606" Type="http://schemas.openxmlformats.org/officeDocument/2006/relationships/hyperlink" Target="https://cdn.bulbagarden.net/upload/thumb/2/20/282Gardevoir-Mega.png/150px-282Gardevoir-Mega.png" TargetMode="External"/><Relationship Id="rId605" Type="http://schemas.openxmlformats.org/officeDocument/2006/relationships/hyperlink" Target="https://cdn.bulbagarden.net/upload/thumb/9/99/282Gardevoir.png/150px-282Gardevoir.png" TargetMode="External"/><Relationship Id="rId604" Type="http://schemas.openxmlformats.org/officeDocument/2006/relationships/hyperlink" Target="https://bulbapedia.bulbagarden.net/wiki/Gardevoir_(Pok%C3%A9mon)" TargetMode="External"/><Relationship Id="rId603" Type="http://schemas.openxmlformats.org/officeDocument/2006/relationships/hyperlink" Target="https://cdn.bulbagarden.net/upload/0/00/281Kirlia.png" TargetMode="External"/><Relationship Id="rId1430" Type="http://schemas.openxmlformats.org/officeDocument/2006/relationships/hyperlink" Target="https://cdn.bulbagarden.net/upload/thumb/4/49/676Furfrou.png/250px-676Furfrou.png" TargetMode="External"/><Relationship Id="rId1431" Type="http://schemas.openxmlformats.org/officeDocument/2006/relationships/hyperlink" Target="https://bulbapedia.bulbagarden.net/wiki/Espurr_(Pok%C3%A9mon)" TargetMode="External"/><Relationship Id="rId1432" Type="http://schemas.openxmlformats.org/officeDocument/2006/relationships/hyperlink" Target="https://cdn.bulbagarden.net/upload/0/09/677Espurr.png" TargetMode="External"/><Relationship Id="rId1422" Type="http://schemas.openxmlformats.org/officeDocument/2006/relationships/hyperlink" Target="https://cdn.bulbagarden.net/upload/5/5d/672Skiddo.png" TargetMode="External"/><Relationship Id="rId1423" Type="http://schemas.openxmlformats.org/officeDocument/2006/relationships/hyperlink" Target="https://bulbapedia.bulbagarden.net/wiki/Gogoat_(Pok%C3%A9mon)" TargetMode="External"/><Relationship Id="rId1424" Type="http://schemas.openxmlformats.org/officeDocument/2006/relationships/hyperlink" Target="https://cdn.bulbagarden.net/upload/thumb/b/bc/673Gogoat.png/250px-673Gogoat.png" TargetMode="External"/><Relationship Id="rId1425" Type="http://schemas.openxmlformats.org/officeDocument/2006/relationships/hyperlink" Target="https://bulbapedia.bulbagarden.net/wiki/Pancham_(Pok%C3%A9mon)" TargetMode="External"/><Relationship Id="rId1426" Type="http://schemas.openxmlformats.org/officeDocument/2006/relationships/hyperlink" Target="https://cdn.bulbagarden.net/upload/1/1c/674Pancham.png" TargetMode="External"/><Relationship Id="rId1427" Type="http://schemas.openxmlformats.org/officeDocument/2006/relationships/hyperlink" Target="https://bulbapedia.bulbagarden.net/wiki/Pangoro_(Pok%C3%A9mon)" TargetMode="External"/><Relationship Id="rId1428" Type="http://schemas.openxmlformats.org/officeDocument/2006/relationships/hyperlink" Target="https://cdn.bulbagarden.net/upload/thumb/0/08/675Pangoro.png/250px-675Pangoro.png" TargetMode="External"/><Relationship Id="rId1429" Type="http://schemas.openxmlformats.org/officeDocument/2006/relationships/hyperlink" Target="https://bulbapedia.bulbagarden.net/wiki/Furfrou_(Pok%C3%A9mon)" TargetMode="External"/><Relationship Id="rId1420" Type="http://schemas.openxmlformats.org/officeDocument/2006/relationships/hyperlink" Target="https://cdn.bulbagarden.net/upload/thumb/3/37/671Florges.png/250px-671Florges.png" TargetMode="External"/><Relationship Id="rId1421" Type="http://schemas.openxmlformats.org/officeDocument/2006/relationships/hyperlink" Target="https://bulbapedia.bulbagarden.net/wiki/Skiddo_(Pok%C3%A9mon)" TargetMode="External"/><Relationship Id="rId1059" Type="http://schemas.openxmlformats.org/officeDocument/2006/relationships/hyperlink" Target="https://cdn.bulbagarden.net/upload/7/75/495Snivy.png" TargetMode="External"/><Relationship Id="rId228" Type="http://schemas.openxmlformats.org/officeDocument/2006/relationships/hyperlink" Target="https://bulbapedia.bulbagarden.net/wiki/Exeggcute_(Pok%C3%A9mon)" TargetMode="External"/><Relationship Id="rId227" Type="http://schemas.openxmlformats.org/officeDocument/2006/relationships/hyperlink" Target="https://cdn.bulbagarden.net/upload/thumb/8/84/101Electrode.png/250px-101Electrode.png" TargetMode="External"/><Relationship Id="rId226" Type="http://schemas.openxmlformats.org/officeDocument/2006/relationships/hyperlink" Target="https://bulbapedia.bulbagarden.net/wiki/Electrode_(Pok%C3%A9mon)" TargetMode="External"/><Relationship Id="rId225" Type="http://schemas.openxmlformats.org/officeDocument/2006/relationships/hyperlink" Target="https://cdn.bulbagarden.net/upload/d/da/100Voltorb.png" TargetMode="External"/><Relationship Id="rId229" Type="http://schemas.openxmlformats.org/officeDocument/2006/relationships/hyperlink" Target="https://cdn.bulbagarden.net/upload/a/af/102Exeggcute.png" TargetMode="External"/><Relationship Id="rId1050" Type="http://schemas.openxmlformats.org/officeDocument/2006/relationships/hyperlink" Target="https://bulbapedia.bulbagarden.net/wiki/Darkrai_(Pok%C3%A9mon)" TargetMode="External"/><Relationship Id="rId220" Type="http://schemas.openxmlformats.org/officeDocument/2006/relationships/hyperlink" Target="https://bulbapedia.bulbagarden.net/wiki/Krabby_(Pok%C3%A9mon)" TargetMode="External"/><Relationship Id="rId1051" Type="http://schemas.openxmlformats.org/officeDocument/2006/relationships/hyperlink" Target="https://cdn.bulbagarden.net/upload/thumb/6/6d/491Darkrai.png/250px-491Darkrai.png" TargetMode="External"/><Relationship Id="rId1052" Type="http://schemas.openxmlformats.org/officeDocument/2006/relationships/hyperlink" Target="https://cdn.bulbagarden.net/upload/thumb/0/05/492Shaymin-Land.png/250px-492Shaymin-Land.png" TargetMode="External"/><Relationship Id="rId1053" Type="http://schemas.openxmlformats.org/officeDocument/2006/relationships/hyperlink" Target="https://cdn.bulbagarden.net/upload/thumb/d/da/492Shaymin-Sky.png/600px-492Shaymin-Sky.png" TargetMode="External"/><Relationship Id="rId1054" Type="http://schemas.openxmlformats.org/officeDocument/2006/relationships/hyperlink" Target="https://bulbapedia.bulbagarden.net/wiki/Arceus_(Pok%C3%A9mon)" TargetMode="External"/><Relationship Id="rId224" Type="http://schemas.openxmlformats.org/officeDocument/2006/relationships/hyperlink" Target="https://bulbapedia.bulbagarden.net/wiki/Voltorb_(Pok%C3%A9mon)" TargetMode="External"/><Relationship Id="rId1055" Type="http://schemas.openxmlformats.org/officeDocument/2006/relationships/hyperlink" Target="https://cdn.bulbagarden.net/upload/thumb/f/fc/493Arceus.png/250px-493Arceus.png" TargetMode="External"/><Relationship Id="rId223" Type="http://schemas.openxmlformats.org/officeDocument/2006/relationships/hyperlink" Target="https://cdn.bulbagarden.net/upload/thumb/7/71/099Kingler.png/250px-099Kingler.png" TargetMode="External"/><Relationship Id="rId1056" Type="http://schemas.openxmlformats.org/officeDocument/2006/relationships/hyperlink" Target="https://bulbapedia.bulbagarden.net/wiki/Victini_(Pok%C3%A9mon)" TargetMode="External"/><Relationship Id="rId222" Type="http://schemas.openxmlformats.org/officeDocument/2006/relationships/hyperlink" Target="https://bulbapedia.bulbagarden.net/wiki/Kingler_(Pok%C3%A9mon)" TargetMode="External"/><Relationship Id="rId1057" Type="http://schemas.openxmlformats.org/officeDocument/2006/relationships/hyperlink" Target="https://cdn.bulbagarden.net/upload/thumb/6/60/494Victini.png/250px-494Victini.png" TargetMode="External"/><Relationship Id="rId221" Type="http://schemas.openxmlformats.org/officeDocument/2006/relationships/hyperlink" Target="https://cdn.bulbagarden.net/upload/a/a7/098Krabby.png" TargetMode="External"/><Relationship Id="rId1058" Type="http://schemas.openxmlformats.org/officeDocument/2006/relationships/hyperlink" Target="https://bulbapedia.bulbagarden.net/wiki/Snivy_(Pok%C3%A9mon)" TargetMode="External"/><Relationship Id="rId1048" Type="http://schemas.openxmlformats.org/officeDocument/2006/relationships/hyperlink" Target="https://bulbapedia.bulbagarden.net/wiki/Manaphy_(Pok%C3%A9mon)" TargetMode="External"/><Relationship Id="rId1049" Type="http://schemas.openxmlformats.org/officeDocument/2006/relationships/hyperlink" Target="https://cdn.bulbagarden.net/upload/thumb/2/2e/490Manaphy.png/250px-490Manaphy.png" TargetMode="External"/><Relationship Id="rId217" Type="http://schemas.openxmlformats.org/officeDocument/2006/relationships/hyperlink" Target="https://cdn.bulbagarden.net/upload/3/3e/096Drowzee.png" TargetMode="External"/><Relationship Id="rId216" Type="http://schemas.openxmlformats.org/officeDocument/2006/relationships/hyperlink" Target="https://bulbapedia.bulbagarden.net/wiki/Drowzee_(Pok%C3%A9mon)" TargetMode="External"/><Relationship Id="rId215" Type="http://schemas.openxmlformats.org/officeDocument/2006/relationships/hyperlink" Target="https://cdn.bulbagarden.net/upload/9/9a/095Onix.png" TargetMode="External"/><Relationship Id="rId699" Type="http://schemas.openxmlformats.org/officeDocument/2006/relationships/hyperlink" Target="https://cdn.bulbagarden.net/upload/9/9e/325Spoink.png" TargetMode="External"/><Relationship Id="rId214" Type="http://schemas.openxmlformats.org/officeDocument/2006/relationships/hyperlink" Target="https://bulbapedia.bulbagarden.net/wiki/Onix_(Pok%C3%A9mon)" TargetMode="External"/><Relationship Id="rId698" Type="http://schemas.openxmlformats.org/officeDocument/2006/relationships/hyperlink" Target="https://bulbapedia.bulbagarden.net/wiki/Spoink_(Pok%C3%A9mon)" TargetMode="External"/><Relationship Id="rId219" Type="http://schemas.openxmlformats.org/officeDocument/2006/relationships/hyperlink" Target="https://cdn.bulbagarden.net/upload/thumb/0/0a/097Hypno.png/250px-097Hypno.png" TargetMode="External"/><Relationship Id="rId218" Type="http://schemas.openxmlformats.org/officeDocument/2006/relationships/hyperlink" Target="https://bulbapedia.bulbagarden.net/wiki/Hypno_(Pok%C3%A9mon)" TargetMode="External"/><Relationship Id="rId693" Type="http://schemas.openxmlformats.org/officeDocument/2006/relationships/hyperlink" Target="https://bulbapedia.bulbagarden.net/wiki/Camerupt_(Pok%C3%A9mon)" TargetMode="External"/><Relationship Id="rId1040" Type="http://schemas.openxmlformats.org/officeDocument/2006/relationships/hyperlink" Target="https://bulbapedia.bulbagarden.net/wiki/Regigigas_(Pok%C3%A9mon)" TargetMode="External"/><Relationship Id="rId692" Type="http://schemas.openxmlformats.org/officeDocument/2006/relationships/hyperlink" Target="https://cdn.bulbagarden.net/upload/c/c6/322Numel.png" TargetMode="External"/><Relationship Id="rId1041" Type="http://schemas.openxmlformats.org/officeDocument/2006/relationships/hyperlink" Target="https://cdn.bulbagarden.net/upload/thumb/a/a1/486Regigigas.png/250px-486Regigigas.png" TargetMode="External"/><Relationship Id="rId691" Type="http://schemas.openxmlformats.org/officeDocument/2006/relationships/hyperlink" Target="https://bulbapedia.bulbagarden.net/wiki/Numel_(Pok%C3%A9mon)" TargetMode="External"/><Relationship Id="rId1042" Type="http://schemas.openxmlformats.org/officeDocument/2006/relationships/hyperlink" Target="https://bulbapedia.bulbagarden.net/wiki/Giratina_(Pok%C3%A9mon)" TargetMode="External"/><Relationship Id="rId690" Type="http://schemas.openxmlformats.org/officeDocument/2006/relationships/hyperlink" Target="https://cdn.bulbagarden.net/upload/thumb/b/b9/321Wailord.png/250px-321Wailord.png" TargetMode="External"/><Relationship Id="rId1043" Type="http://schemas.openxmlformats.org/officeDocument/2006/relationships/hyperlink" Target="https://cdn.bulbagarden.net/upload/thumb/c/c5/487Giratina-Altered.png/250px-487Giratina-Altered.png" TargetMode="External"/><Relationship Id="rId213" Type="http://schemas.openxmlformats.org/officeDocument/2006/relationships/hyperlink" Target="https://cdn.bulbagarden.net/upload/thumb/8/80/094Gengar-Mega.png/150px-094Gengar-Mega.png" TargetMode="External"/><Relationship Id="rId697" Type="http://schemas.openxmlformats.org/officeDocument/2006/relationships/hyperlink" Target="https://cdn.bulbagarden.net/upload/thumb/3/3b/324Torkoal.png/250px-324Torkoal.png" TargetMode="External"/><Relationship Id="rId1044" Type="http://schemas.openxmlformats.org/officeDocument/2006/relationships/hyperlink" Target="https://bulbapedia.bulbagarden.net/wiki/Cresselia_(Pok%C3%A9mon)" TargetMode="External"/><Relationship Id="rId212" Type="http://schemas.openxmlformats.org/officeDocument/2006/relationships/hyperlink" Target="https://cdn.bulbagarden.net/upload/thumb/c/c6/094Gengar.png/150px-094Gengar.png" TargetMode="External"/><Relationship Id="rId696" Type="http://schemas.openxmlformats.org/officeDocument/2006/relationships/hyperlink" Target="https://bulbapedia.bulbagarden.net/wiki/Torkoal_(Pok%C3%A9mon)" TargetMode="External"/><Relationship Id="rId1045" Type="http://schemas.openxmlformats.org/officeDocument/2006/relationships/hyperlink" Target="https://cdn.bulbagarden.net/upload/thumb/4/4a/488Cresselia.png/250px-488Cresselia.png" TargetMode="External"/><Relationship Id="rId211" Type="http://schemas.openxmlformats.org/officeDocument/2006/relationships/hyperlink" Target="https://bulbapedia.bulbagarden.net/wiki/Gengar_(Pok%C3%A9mon)" TargetMode="External"/><Relationship Id="rId695" Type="http://schemas.openxmlformats.org/officeDocument/2006/relationships/hyperlink" Target="https://cdn.bulbagarden.net/upload/thumb/9/96/323Camerupt-Mega.png/150px-323Camerupt-Mega.png" TargetMode="External"/><Relationship Id="rId1046" Type="http://schemas.openxmlformats.org/officeDocument/2006/relationships/hyperlink" Target="https://bulbapedia.bulbagarden.net/wiki/Phione_(Pok%C3%A9mon)" TargetMode="External"/><Relationship Id="rId210" Type="http://schemas.openxmlformats.org/officeDocument/2006/relationships/hyperlink" Target="https://cdn.bulbagarden.net/upload/thumb/6/62/093Haunter.png/250px-093Haunter.png" TargetMode="External"/><Relationship Id="rId694" Type="http://schemas.openxmlformats.org/officeDocument/2006/relationships/hyperlink" Target="https://cdn.bulbagarden.net/upload/thumb/7/7d/323Camerupt.png/150px-323Camerupt.png" TargetMode="External"/><Relationship Id="rId1047" Type="http://schemas.openxmlformats.org/officeDocument/2006/relationships/hyperlink" Target="https://cdn.bulbagarden.net/upload/thumb/7/72/489Phione.png/250px-489Phione.png" TargetMode="External"/><Relationship Id="rId249" Type="http://schemas.openxmlformats.org/officeDocument/2006/relationships/hyperlink" Target="https://bulbapedia.bulbagarden.net/wiki/Rhydon_(Pok%C3%A9mon)" TargetMode="External"/><Relationship Id="rId248" Type="http://schemas.openxmlformats.org/officeDocument/2006/relationships/hyperlink" Target="https://cdn.bulbagarden.net/upload/9/9b/111Rhyhorn.png" TargetMode="External"/><Relationship Id="rId247" Type="http://schemas.openxmlformats.org/officeDocument/2006/relationships/hyperlink" Target="https://bulbapedia.bulbagarden.net/wiki/Rhyhorn_(Pok%C3%A9mon)" TargetMode="External"/><Relationship Id="rId1070" Type="http://schemas.openxmlformats.org/officeDocument/2006/relationships/hyperlink" Target="https://bulbapedia.bulbagarden.net/wiki/Oshawott_(Pok%C3%A9mon)" TargetMode="External"/><Relationship Id="rId1071" Type="http://schemas.openxmlformats.org/officeDocument/2006/relationships/hyperlink" Target="https://cdn.bulbagarden.net/upload/3/3b/501Oshawott.png" TargetMode="External"/><Relationship Id="rId1072" Type="http://schemas.openxmlformats.org/officeDocument/2006/relationships/hyperlink" Target="https://bulbapedia.bulbagarden.net/wiki/Dewott_(Pok%C3%A9mon)" TargetMode="External"/><Relationship Id="rId242" Type="http://schemas.openxmlformats.org/officeDocument/2006/relationships/hyperlink" Target="https://cdn.bulbagarden.net/upload/0/00/108Lickitung.png" TargetMode="External"/><Relationship Id="rId1073" Type="http://schemas.openxmlformats.org/officeDocument/2006/relationships/hyperlink" Target="https://cdn.bulbagarden.net/upload/e/e4/502Dewott.png" TargetMode="External"/><Relationship Id="rId241" Type="http://schemas.openxmlformats.org/officeDocument/2006/relationships/hyperlink" Target="https://bulbapedia.bulbagarden.net/wiki/Lickitung_(Pok%C3%A9mon)" TargetMode="External"/><Relationship Id="rId1074" Type="http://schemas.openxmlformats.org/officeDocument/2006/relationships/hyperlink" Target="https://bulbapedia.bulbagarden.net/wiki/Samurott_(Pok%C3%A9mon)" TargetMode="External"/><Relationship Id="rId240" Type="http://schemas.openxmlformats.org/officeDocument/2006/relationships/hyperlink" Target="https://cdn.bulbagarden.net/upload/thumb/a/a3/107Hitmonchan.png/250px-107Hitmonchan.png" TargetMode="External"/><Relationship Id="rId1075" Type="http://schemas.openxmlformats.org/officeDocument/2006/relationships/hyperlink" Target="https://cdn.bulbagarden.net/upload/thumb/b/b5/503Samurott.png/250px-503Samurott.png" TargetMode="External"/><Relationship Id="rId1076" Type="http://schemas.openxmlformats.org/officeDocument/2006/relationships/hyperlink" Target="https://bulbapedia.bulbagarden.net/wiki/Patrat_(Pok%C3%A9mon)" TargetMode="External"/><Relationship Id="rId246" Type="http://schemas.openxmlformats.org/officeDocument/2006/relationships/hyperlink" Target="https://cdn.bulbagarden.net/upload/thumb/4/42/110Weezing.png/250px-110Weezing.png" TargetMode="External"/><Relationship Id="rId1077" Type="http://schemas.openxmlformats.org/officeDocument/2006/relationships/hyperlink" Target="https://cdn.bulbagarden.net/upload/c/cb/504Patrat.png" TargetMode="External"/><Relationship Id="rId245" Type="http://schemas.openxmlformats.org/officeDocument/2006/relationships/hyperlink" Target="https://bulbapedia.bulbagarden.net/wiki/Weezing_(Pok%C3%A9mon)" TargetMode="External"/><Relationship Id="rId1078" Type="http://schemas.openxmlformats.org/officeDocument/2006/relationships/hyperlink" Target="https://bulbapedia.bulbagarden.net/wiki/Watchog_(Pok%C3%A9mon)" TargetMode="External"/><Relationship Id="rId244" Type="http://schemas.openxmlformats.org/officeDocument/2006/relationships/hyperlink" Target="https://cdn.bulbagarden.net/upload/1/17/109Koffing.png" TargetMode="External"/><Relationship Id="rId1079" Type="http://schemas.openxmlformats.org/officeDocument/2006/relationships/hyperlink" Target="https://cdn.bulbagarden.net/upload/thumb/3/3e/505Watchog.png/250px-505Watchog.png" TargetMode="External"/><Relationship Id="rId243" Type="http://schemas.openxmlformats.org/officeDocument/2006/relationships/hyperlink" Target="https://bulbapedia.bulbagarden.net/wiki/Koffing_(Pok%C3%A9mon)" TargetMode="External"/><Relationship Id="rId239" Type="http://schemas.openxmlformats.org/officeDocument/2006/relationships/hyperlink" Target="https://bulbapedia.bulbagarden.net/wiki/Hitmonchan_(Pok%C3%A9mon)" TargetMode="External"/><Relationship Id="rId238" Type="http://schemas.openxmlformats.org/officeDocument/2006/relationships/hyperlink" Target="https://cdn.bulbagarden.net/upload/thumb/3/32/106Hitmonlee.png/250px-106Hitmonlee.png" TargetMode="External"/><Relationship Id="rId237" Type="http://schemas.openxmlformats.org/officeDocument/2006/relationships/hyperlink" Target="https://bulbapedia.bulbagarden.net/wiki/Hitmonlee_(Pok%C3%A9mon)" TargetMode="External"/><Relationship Id="rId236" Type="http://schemas.openxmlformats.org/officeDocument/2006/relationships/hyperlink" Target="https://cdn.bulbagarden.net/upload/thumb/9/98/105Marowak.png/150px-105Marowak.png" TargetMode="External"/><Relationship Id="rId1060" Type="http://schemas.openxmlformats.org/officeDocument/2006/relationships/hyperlink" Target="https://bulbapedia.bulbagarden.net/wiki/Servine_(Pok%C3%A9mon)" TargetMode="External"/><Relationship Id="rId1061" Type="http://schemas.openxmlformats.org/officeDocument/2006/relationships/hyperlink" Target="https://cdn.bulbagarden.net/upload/7/73/496Servine.png" TargetMode="External"/><Relationship Id="rId231" Type="http://schemas.openxmlformats.org/officeDocument/2006/relationships/hyperlink" Target="https://bulbapedia.bulbagarden.net/wiki/Exeggutor_(Pok%C3%A9mon)" TargetMode="External"/><Relationship Id="rId1062" Type="http://schemas.openxmlformats.org/officeDocument/2006/relationships/hyperlink" Target="https://bulbapedia.bulbagarden.net/wiki/Serperior_(Pok%C3%A9mon)" TargetMode="External"/><Relationship Id="rId230" Type="http://schemas.openxmlformats.org/officeDocument/2006/relationships/hyperlink" Target="https://cdn.bulbagarden.net/upload/thumb/7/74/103Exeggutor-Alola.png/150px-103Exeggutor-Alola.png" TargetMode="External"/><Relationship Id="rId1063" Type="http://schemas.openxmlformats.org/officeDocument/2006/relationships/hyperlink" Target="https://cdn.bulbagarden.net/upload/thumb/b/b7/497Serperior.png/250px-497Serperior.png" TargetMode="External"/><Relationship Id="rId1064" Type="http://schemas.openxmlformats.org/officeDocument/2006/relationships/hyperlink" Target="https://bulbapedia.bulbagarden.net/wiki/Tepig_(Pok%C3%A9mon)" TargetMode="External"/><Relationship Id="rId1065" Type="http://schemas.openxmlformats.org/officeDocument/2006/relationships/hyperlink" Target="https://cdn.bulbagarden.net/upload/5/5b/498Tepig.png" TargetMode="External"/><Relationship Id="rId235" Type="http://schemas.openxmlformats.org/officeDocument/2006/relationships/hyperlink" Target="https://bulbapedia.bulbagarden.net/wiki/Marowak_(Pok%C3%A9mon)" TargetMode="External"/><Relationship Id="rId1066" Type="http://schemas.openxmlformats.org/officeDocument/2006/relationships/hyperlink" Target="https://bulbapedia.bulbagarden.net/wiki/Pignite_(Pok%C3%A9mon)" TargetMode="External"/><Relationship Id="rId234" Type="http://schemas.openxmlformats.org/officeDocument/2006/relationships/hyperlink" Target="https://cdn.bulbagarden.net/upload/thumb/0/06/105Marowak-Alola.png/150px-105Marowak-Alola.png" TargetMode="External"/><Relationship Id="rId1067" Type="http://schemas.openxmlformats.org/officeDocument/2006/relationships/hyperlink" Target="https://cdn.bulbagarden.net/upload/e/e8/499Pignite.png" TargetMode="External"/><Relationship Id="rId233" Type="http://schemas.openxmlformats.org/officeDocument/2006/relationships/hyperlink" Target="https://cdn.bulbagarden.net/upload/thumb/2/2a/104Cubone.png/250px-104Cubone.png" TargetMode="External"/><Relationship Id="rId1068" Type="http://schemas.openxmlformats.org/officeDocument/2006/relationships/hyperlink" Target="https://bulbapedia.bulbagarden.net/wiki/Emboar_(Pok%C3%A9mon)" TargetMode="External"/><Relationship Id="rId232" Type="http://schemas.openxmlformats.org/officeDocument/2006/relationships/hyperlink" Target="https://cdn.bulbagarden.net/upload/thumb/2/24/103Exeggutor.png/150px-103Exeggutor.png" TargetMode="External"/><Relationship Id="rId1069" Type="http://schemas.openxmlformats.org/officeDocument/2006/relationships/hyperlink" Target="https://cdn.bulbagarden.net/upload/thumb/1/18/500Emboar.png/250px-500Emboar.png" TargetMode="External"/><Relationship Id="rId1015" Type="http://schemas.openxmlformats.org/officeDocument/2006/relationships/hyperlink" Target="https://bulbapedia.bulbagarden.net/wiki/Probopass_(Pok%C3%A9mon)" TargetMode="External"/><Relationship Id="rId1499" Type="http://schemas.openxmlformats.org/officeDocument/2006/relationships/hyperlink" Target="https://cdn.bulbagarden.net/upload/thumb/8/88/711Gourgeist.png/250px-711Gourgeist.png" TargetMode="External"/><Relationship Id="rId1016" Type="http://schemas.openxmlformats.org/officeDocument/2006/relationships/hyperlink" Target="https://cdn.bulbagarden.net/upload/thumb/a/a6/476Probopass.png/250px-476Probopass.png" TargetMode="External"/><Relationship Id="rId1017" Type="http://schemas.openxmlformats.org/officeDocument/2006/relationships/hyperlink" Target="https://bulbapedia.bulbagarden.net/wiki/Dusknoir_(Pok%C3%A9mon)" TargetMode="External"/><Relationship Id="rId1018" Type="http://schemas.openxmlformats.org/officeDocument/2006/relationships/hyperlink" Target="https://cdn.bulbagarden.net/upload/thumb/4/4f/477Dusknoir.png/250px-477Dusknoir.png" TargetMode="External"/><Relationship Id="rId1019" Type="http://schemas.openxmlformats.org/officeDocument/2006/relationships/hyperlink" Target="https://bulbapedia.bulbagarden.net/wiki/Froslass_(Pok%C3%A9mon)" TargetMode="External"/><Relationship Id="rId668" Type="http://schemas.openxmlformats.org/officeDocument/2006/relationships/hyperlink" Target="https://bulbapedia.bulbagarden.net/wiki/Plusle_(Pok%C3%A9mon)" TargetMode="External"/><Relationship Id="rId667" Type="http://schemas.openxmlformats.org/officeDocument/2006/relationships/hyperlink" Target="https://cdn.bulbagarden.net/upload/thumb/b/bc/310Manectric-Mega.png/150px-310Manectric-Mega.png" TargetMode="External"/><Relationship Id="rId666" Type="http://schemas.openxmlformats.org/officeDocument/2006/relationships/hyperlink" Target="https://cdn.bulbagarden.net/upload/thumb/b/bb/310Manectric.png/150px-310Manectric.png" TargetMode="External"/><Relationship Id="rId665" Type="http://schemas.openxmlformats.org/officeDocument/2006/relationships/hyperlink" Target="https://bulbapedia.bulbagarden.net/wiki/Manectric_(Pok%C3%A9mon)" TargetMode="External"/><Relationship Id="rId669" Type="http://schemas.openxmlformats.org/officeDocument/2006/relationships/hyperlink" Target="https://cdn.bulbagarden.net/upload/thumb/a/a3/311Plusle.png/250px-311Plusle.png" TargetMode="External"/><Relationship Id="rId1490" Type="http://schemas.openxmlformats.org/officeDocument/2006/relationships/hyperlink" Target="https://bulbapedia.bulbagarden.net/wiki/Klefki_(Pok%C3%A9mon)" TargetMode="External"/><Relationship Id="rId660" Type="http://schemas.openxmlformats.org/officeDocument/2006/relationships/hyperlink" Target="https://bulbapedia.bulbagarden.net/wiki/Medicham_(Pok%C3%A9mon)" TargetMode="External"/><Relationship Id="rId1491" Type="http://schemas.openxmlformats.org/officeDocument/2006/relationships/hyperlink" Target="https://cdn.bulbagarden.net/upload/thumb/0/04/707Klefki.png/250px-707Klefki.png" TargetMode="External"/><Relationship Id="rId1492" Type="http://schemas.openxmlformats.org/officeDocument/2006/relationships/hyperlink" Target="https://bulbapedia.bulbagarden.net/wiki/Phantump_(Pok%C3%A9mon)" TargetMode="External"/><Relationship Id="rId1493" Type="http://schemas.openxmlformats.org/officeDocument/2006/relationships/hyperlink" Target="https://cdn.bulbagarden.net/upload/7/72/708Phantump.png" TargetMode="External"/><Relationship Id="rId1010" Type="http://schemas.openxmlformats.org/officeDocument/2006/relationships/hyperlink" Target="https://bulbapedia.bulbagarden.net/wiki/Porygon-Z_(Pok%C3%A9mon)" TargetMode="External"/><Relationship Id="rId1494" Type="http://schemas.openxmlformats.org/officeDocument/2006/relationships/hyperlink" Target="https://bulbapedia.bulbagarden.net/wiki/Trevenant_(Pok%C3%A9mon)" TargetMode="External"/><Relationship Id="rId664" Type="http://schemas.openxmlformats.org/officeDocument/2006/relationships/hyperlink" Target="https://cdn.bulbagarden.net/upload/4/47/309Electrike.png" TargetMode="External"/><Relationship Id="rId1011" Type="http://schemas.openxmlformats.org/officeDocument/2006/relationships/hyperlink" Target="https://cdn.bulbagarden.net/upload/thumb/2/24/474Porygon-Z.png/250px-474Porygon-Z.png" TargetMode="External"/><Relationship Id="rId1495" Type="http://schemas.openxmlformats.org/officeDocument/2006/relationships/hyperlink" Target="https://cdn.bulbagarden.net/upload/thumb/4/4b/709Trevenant.png/250px-709Trevenant.png" TargetMode="External"/><Relationship Id="rId663" Type="http://schemas.openxmlformats.org/officeDocument/2006/relationships/hyperlink" Target="https://bulbapedia.bulbagarden.net/wiki/Electrike_(Pok%C3%A9mon)" TargetMode="External"/><Relationship Id="rId1012" Type="http://schemas.openxmlformats.org/officeDocument/2006/relationships/hyperlink" Target="https://bulbapedia.bulbagarden.net/wiki/Gallade_(Pok%C3%A9mon)" TargetMode="External"/><Relationship Id="rId1496" Type="http://schemas.openxmlformats.org/officeDocument/2006/relationships/hyperlink" Target="https://bulbapedia.bulbagarden.net/wiki/Pumpkaboo_(Pok%C3%A9mon)" TargetMode="External"/><Relationship Id="rId662" Type="http://schemas.openxmlformats.org/officeDocument/2006/relationships/hyperlink" Target="https://cdn.bulbagarden.net/upload/thumb/c/cd/308Medicham-Mega.png/150px-308Medicham-Mega.png" TargetMode="External"/><Relationship Id="rId1013" Type="http://schemas.openxmlformats.org/officeDocument/2006/relationships/hyperlink" Target="https://cdn.bulbagarden.net/upload/thumb/5/58/475Gallade.png/150px-475Gallade.png" TargetMode="External"/><Relationship Id="rId1497" Type="http://schemas.openxmlformats.org/officeDocument/2006/relationships/hyperlink" Target="https://cdn.bulbagarden.net/upload/d/df/710Pumpkaboo.png" TargetMode="External"/><Relationship Id="rId661" Type="http://schemas.openxmlformats.org/officeDocument/2006/relationships/hyperlink" Target="https://cdn.bulbagarden.net/upload/thumb/0/05/308Medicham.png/150px-308Medicham.png" TargetMode="External"/><Relationship Id="rId1014" Type="http://schemas.openxmlformats.org/officeDocument/2006/relationships/hyperlink" Target="https://cdn.bulbagarden.net/upload/thumb/f/f3/475Gallade-Mega.png/150px-475Gallade-Mega.png" TargetMode="External"/><Relationship Id="rId1498" Type="http://schemas.openxmlformats.org/officeDocument/2006/relationships/hyperlink" Target="https://bulbapedia.bulbagarden.net/wiki/Gourgeist_(Pok%C3%A9mon)" TargetMode="External"/><Relationship Id="rId1004" Type="http://schemas.openxmlformats.org/officeDocument/2006/relationships/hyperlink" Target="https://bulbapedia.bulbagarden.net/wiki/Glaceon_(Pok%C3%A9mon)" TargetMode="External"/><Relationship Id="rId1488" Type="http://schemas.openxmlformats.org/officeDocument/2006/relationships/hyperlink" Target="https://bulbapedia.bulbagarden.net/wiki/Goodra_(Pok%C3%A9mon)" TargetMode="External"/><Relationship Id="rId1005" Type="http://schemas.openxmlformats.org/officeDocument/2006/relationships/hyperlink" Target="https://cdn.bulbagarden.net/upload/thumb/2/23/471Glaceon.png/250px-471Glaceon.png" TargetMode="External"/><Relationship Id="rId1489" Type="http://schemas.openxmlformats.org/officeDocument/2006/relationships/hyperlink" Target="https://cdn.bulbagarden.net/upload/thumb/d/df/706Goodra.png/250px-706Goodra.png" TargetMode="External"/><Relationship Id="rId1006" Type="http://schemas.openxmlformats.org/officeDocument/2006/relationships/hyperlink" Target="https://bulbapedia.bulbagarden.net/wiki/Gliscor_(Pok%C3%A9mon)" TargetMode="External"/><Relationship Id="rId1007" Type="http://schemas.openxmlformats.org/officeDocument/2006/relationships/hyperlink" Target="https://cdn.bulbagarden.net/upload/thumb/a/ac/472Gliscor.png/250px-472Gliscor.png" TargetMode="External"/><Relationship Id="rId1008" Type="http://schemas.openxmlformats.org/officeDocument/2006/relationships/hyperlink" Target="https://bulbapedia.bulbagarden.net/wiki/Mamoswine_(Pok%C3%A9mon)" TargetMode="External"/><Relationship Id="rId1009" Type="http://schemas.openxmlformats.org/officeDocument/2006/relationships/hyperlink" Target="https://cdn.bulbagarden.net/upload/thumb/d/d0/473Mamoswine.png/250px-473Mamoswine.png" TargetMode="External"/><Relationship Id="rId657" Type="http://schemas.openxmlformats.org/officeDocument/2006/relationships/hyperlink" Target="https://cdn.bulbagarden.net/upload/thumb/1/10/306Aggron-Mega.png/150px-306Aggron-Mega.png" TargetMode="External"/><Relationship Id="rId656" Type="http://schemas.openxmlformats.org/officeDocument/2006/relationships/hyperlink" Target="https://cdn.bulbagarden.net/upload/thumb/6/6d/306Aggron.png/150px-306Aggron.png" TargetMode="External"/><Relationship Id="rId655" Type="http://schemas.openxmlformats.org/officeDocument/2006/relationships/hyperlink" Target="https://bulbapedia.bulbagarden.net/wiki/Aggron_(Pok%C3%A9mon)" TargetMode="External"/><Relationship Id="rId654" Type="http://schemas.openxmlformats.org/officeDocument/2006/relationships/hyperlink" Target="https://cdn.bulbagarden.net/upload/b/bf/305Lairon.png" TargetMode="External"/><Relationship Id="rId659" Type="http://schemas.openxmlformats.org/officeDocument/2006/relationships/hyperlink" Target="https://cdn.bulbagarden.net/upload/7/71/307Meditite.png" TargetMode="External"/><Relationship Id="rId658" Type="http://schemas.openxmlformats.org/officeDocument/2006/relationships/hyperlink" Target="https://bulbapedia.bulbagarden.net/wiki/Meditite_(Pok%C3%A9mon)" TargetMode="External"/><Relationship Id="rId1480" Type="http://schemas.openxmlformats.org/officeDocument/2006/relationships/hyperlink" Target="https://bulbapedia.bulbagarden.net/wiki/Dedenne_(Pok%C3%A9mon)" TargetMode="External"/><Relationship Id="rId1481" Type="http://schemas.openxmlformats.org/officeDocument/2006/relationships/hyperlink" Target="https://cdn.bulbagarden.net/upload/thumb/c/c9/702Dedenne.png/250px-702Dedenne.png" TargetMode="External"/><Relationship Id="rId1482" Type="http://schemas.openxmlformats.org/officeDocument/2006/relationships/hyperlink" Target="https://bulbapedia.bulbagarden.net/wiki/Carbink_(Pok%C3%A9mon)" TargetMode="External"/><Relationship Id="rId1483" Type="http://schemas.openxmlformats.org/officeDocument/2006/relationships/hyperlink" Target="https://cdn.bulbagarden.net/upload/thumb/f/fa/703Carbink.png/250px-703Carbink.png" TargetMode="External"/><Relationship Id="rId653" Type="http://schemas.openxmlformats.org/officeDocument/2006/relationships/hyperlink" Target="https://bulbapedia.bulbagarden.net/wiki/Lairon_(Pok%C3%A9mon)" TargetMode="External"/><Relationship Id="rId1000" Type="http://schemas.openxmlformats.org/officeDocument/2006/relationships/hyperlink" Target="https://bulbapedia.bulbagarden.net/wiki/Yanmega_(Pok%C3%A9mon)" TargetMode="External"/><Relationship Id="rId1484" Type="http://schemas.openxmlformats.org/officeDocument/2006/relationships/hyperlink" Target="https://bulbapedia.bulbagarden.net/wiki/Goomy_(Pok%C3%A9mon)" TargetMode="External"/><Relationship Id="rId652" Type="http://schemas.openxmlformats.org/officeDocument/2006/relationships/hyperlink" Target="https://cdn.bulbagarden.net/upload/b/bb/304Aron.png" TargetMode="External"/><Relationship Id="rId1001" Type="http://schemas.openxmlformats.org/officeDocument/2006/relationships/hyperlink" Target="https://cdn.bulbagarden.net/upload/thumb/e/e6/469Yanmega.png/250px-469Yanmega.png" TargetMode="External"/><Relationship Id="rId1485" Type="http://schemas.openxmlformats.org/officeDocument/2006/relationships/hyperlink" Target="https://cdn.bulbagarden.net/upload/2/28/704Goomy.png" TargetMode="External"/><Relationship Id="rId651" Type="http://schemas.openxmlformats.org/officeDocument/2006/relationships/hyperlink" Target="https://bulbapedia.bulbagarden.net/wiki/Aron_(Pok%C3%A9mon)" TargetMode="External"/><Relationship Id="rId1002" Type="http://schemas.openxmlformats.org/officeDocument/2006/relationships/hyperlink" Target="https://bulbapedia.bulbagarden.net/wiki/Leafeon_(Pok%C3%A9mon)" TargetMode="External"/><Relationship Id="rId1486" Type="http://schemas.openxmlformats.org/officeDocument/2006/relationships/hyperlink" Target="https://bulbapedia.bulbagarden.net/wiki/Sliggoo_(Pok%C3%A9mon)" TargetMode="External"/><Relationship Id="rId650" Type="http://schemas.openxmlformats.org/officeDocument/2006/relationships/hyperlink" Target="https://cdn.bulbagarden.net/upload/thumb/8/86/303Mawile-Mega.png/150px-303Mawile-Mega.png" TargetMode="External"/><Relationship Id="rId1003" Type="http://schemas.openxmlformats.org/officeDocument/2006/relationships/hyperlink" Target="https://cdn.bulbagarden.net/upload/thumb/f/f5/470Leafeon.png/250px-470Leafeon.png" TargetMode="External"/><Relationship Id="rId1487" Type="http://schemas.openxmlformats.org/officeDocument/2006/relationships/hyperlink" Target="https://cdn.bulbagarden.net/upload/9/95/705Sliggoo.png" TargetMode="External"/><Relationship Id="rId1037" Type="http://schemas.openxmlformats.org/officeDocument/2006/relationships/hyperlink" Target="https://cdn.bulbagarden.net/upload/thumb/6/66/484Palkia.png/250px-484Palkia.png" TargetMode="External"/><Relationship Id="rId1038" Type="http://schemas.openxmlformats.org/officeDocument/2006/relationships/hyperlink" Target="https://bulbapedia.bulbagarden.net/wiki/Heatran_(Pok%C3%A9mon)" TargetMode="External"/><Relationship Id="rId1039" Type="http://schemas.openxmlformats.org/officeDocument/2006/relationships/hyperlink" Target="https://cdn.bulbagarden.net/upload/thumb/b/b7/485Heatran.png/250px-485Heatran.png" TargetMode="External"/><Relationship Id="rId206" Type="http://schemas.openxmlformats.org/officeDocument/2006/relationships/hyperlink" Target="https://cdn.bulbagarden.net/upload/thumb/1/1d/091Cloyster.png/250px-091Cloyster.png" TargetMode="External"/><Relationship Id="rId205" Type="http://schemas.openxmlformats.org/officeDocument/2006/relationships/hyperlink" Target="https://bulbapedia.bulbagarden.net/wiki/Cloyster_(Pok%C3%A9mon)" TargetMode="External"/><Relationship Id="rId689" Type="http://schemas.openxmlformats.org/officeDocument/2006/relationships/hyperlink" Target="https://bulbapedia.bulbagarden.net/wiki/Wailord_(Pok%C3%A9mon)" TargetMode="External"/><Relationship Id="rId204" Type="http://schemas.openxmlformats.org/officeDocument/2006/relationships/hyperlink" Target="https://cdn.bulbagarden.net/upload/4/40/090Shellder.png" TargetMode="External"/><Relationship Id="rId688" Type="http://schemas.openxmlformats.org/officeDocument/2006/relationships/hyperlink" Target="https://cdn.bulbagarden.net/upload/7/71/320Wailmer.png" TargetMode="External"/><Relationship Id="rId203" Type="http://schemas.openxmlformats.org/officeDocument/2006/relationships/hyperlink" Target="https://bulbapedia.bulbagarden.net/wiki/Shellder_(Pok%C3%A9mon)" TargetMode="External"/><Relationship Id="rId687" Type="http://schemas.openxmlformats.org/officeDocument/2006/relationships/hyperlink" Target="https://bulbapedia.bulbagarden.net/wiki/Wailmer_(Pok%C3%A9mon)" TargetMode="External"/><Relationship Id="rId209" Type="http://schemas.openxmlformats.org/officeDocument/2006/relationships/hyperlink" Target="https://bulbapedia.bulbagarden.net/wiki/Haunter_(Pok%C3%A9mon)" TargetMode="External"/><Relationship Id="rId208" Type="http://schemas.openxmlformats.org/officeDocument/2006/relationships/hyperlink" Target="https://cdn.bulbagarden.net/upload/c/ca/092Gastly.png" TargetMode="External"/><Relationship Id="rId207" Type="http://schemas.openxmlformats.org/officeDocument/2006/relationships/hyperlink" Target="https://bulbapedia.bulbagarden.net/wiki/Gastly_(Pok%C3%A9mon)" TargetMode="External"/><Relationship Id="rId682" Type="http://schemas.openxmlformats.org/officeDocument/2006/relationships/hyperlink" Target="https://bulbapedia.bulbagarden.net/wiki/Carvanha_(Pok%C3%A9mon)" TargetMode="External"/><Relationship Id="rId681" Type="http://schemas.openxmlformats.org/officeDocument/2006/relationships/hyperlink" Target="https://cdn.bulbagarden.net/upload/thumb/a/ad/317Swalot.png/250px-317Swalot.png" TargetMode="External"/><Relationship Id="rId1030" Type="http://schemas.openxmlformats.org/officeDocument/2006/relationships/hyperlink" Target="https://bulbapedia.bulbagarden.net/wiki/Mesprit_(Pok%C3%A9mon)" TargetMode="External"/><Relationship Id="rId680" Type="http://schemas.openxmlformats.org/officeDocument/2006/relationships/hyperlink" Target="https://bulbapedia.bulbagarden.net/wiki/Swalot_(Pok%C3%A9mon)" TargetMode="External"/><Relationship Id="rId1031" Type="http://schemas.openxmlformats.org/officeDocument/2006/relationships/hyperlink" Target="https://cdn.bulbagarden.net/upload/thumb/4/40/481Mesprit.png/250px-481Mesprit.png" TargetMode="External"/><Relationship Id="rId1032" Type="http://schemas.openxmlformats.org/officeDocument/2006/relationships/hyperlink" Target="https://bulbapedia.bulbagarden.net/wiki/Azelf_(Pok%C3%A9mon)" TargetMode="External"/><Relationship Id="rId202" Type="http://schemas.openxmlformats.org/officeDocument/2006/relationships/hyperlink" Target="https://cdn.bulbagarden.net/upload/thumb/7/7c/089Muk.png/150px-089Muk.png" TargetMode="External"/><Relationship Id="rId686" Type="http://schemas.openxmlformats.org/officeDocument/2006/relationships/hyperlink" Target="https://cdn.bulbagarden.net/upload/thumb/a/a8/319Sharpedo.png/150px-319Sharpedo.png" TargetMode="External"/><Relationship Id="rId1033" Type="http://schemas.openxmlformats.org/officeDocument/2006/relationships/hyperlink" Target="https://cdn.bulbagarden.net/upload/thumb/d/d0/482Azelf.png/250px-482Azelf.png" TargetMode="External"/><Relationship Id="rId201" Type="http://schemas.openxmlformats.org/officeDocument/2006/relationships/hyperlink" Target="https://bulbapedia.bulbagarden.net/wiki/Muk_(Pok%C3%A9mon)" TargetMode="External"/><Relationship Id="rId685" Type="http://schemas.openxmlformats.org/officeDocument/2006/relationships/hyperlink" Target="https://bulbapedia.bulbagarden.net/wiki/Sharpedo_(Pok%C3%A9mon)" TargetMode="External"/><Relationship Id="rId1034" Type="http://schemas.openxmlformats.org/officeDocument/2006/relationships/hyperlink" Target="https://bulbapedia.bulbagarden.net/wiki/Dialga_(Pok%C3%A9mon)" TargetMode="External"/><Relationship Id="rId200" Type="http://schemas.openxmlformats.org/officeDocument/2006/relationships/hyperlink" Target="https://cdn.bulbagarden.net/upload/thumb/1/15/089Muk-Alola.png/150px-089Muk-Alola.png" TargetMode="External"/><Relationship Id="rId684" Type="http://schemas.openxmlformats.org/officeDocument/2006/relationships/hyperlink" Target="https://cdn.bulbagarden.net/upload/thumb/3/35/319Sharpedo-Mega.png/150px-319Sharpedo-Mega.png" TargetMode="External"/><Relationship Id="rId1035" Type="http://schemas.openxmlformats.org/officeDocument/2006/relationships/hyperlink" Target="https://cdn.bulbagarden.net/upload/thumb/8/8a/483Dialga.png/250px-483Dialga.png" TargetMode="External"/><Relationship Id="rId683" Type="http://schemas.openxmlformats.org/officeDocument/2006/relationships/hyperlink" Target="https://cdn.bulbagarden.net/upload/9/98/318Carvanha.png" TargetMode="External"/><Relationship Id="rId1036" Type="http://schemas.openxmlformats.org/officeDocument/2006/relationships/hyperlink" Target="https://bulbapedia.bulbagarden.net/wiki/Palkia_(Pok%C3%A9mon)" TargetMode="External"/><Relationship Id="rId1026" Type="http://schemas.openxmlformats.org/officeDocument/2006/relationships/hyperlink" Target="https://cdn.bulbagarden.net/upload/thumb/d/da/479Rotom-Mow.png/600px-479Rotom-Mow.png" TargetMode="External"/><Relationship Id="rId1027" Type="http://schemas.openxmlformats.org/officeDocument/2006/relationships/hyperlink" Target="https://cdn.bulbagarden.net/upload/thumb/e/ea/479Rotom-Wash.png/600px-479Rotom-Wash.png" TargetMode="External"/><Relationship Id="rId1028" Type="http://schemas.openxmlformats.org/officeDocument/2006/relationships/hyperlink" Target="https://bulbapedia.bulbagarden.net/wiki/Uxie_(Pok%C3%A9mon)" TargetMode="External"/><Relationship Id="rId1029" Type="http://schemas.openxmlformats.org/officeDocument/2006/relationships/hyperlink" Target="https://cdn.bulbagarden.net/upload/thumb/e/ef/480Uxie.png/250px-480Uxie.png" TargetMode="External"/><Relationship Id="rId679" Type="http://schemas.openxmlformats.org/officeDocument/2006/relationships/hyperlink" Target="https://cdn.bulbagarden.net/upload/f/f0/316Gulpin.png" TargetMode="External"/><Relationship Id="rId678" Type="http://schemas.openxmlformats.org/officeDocument/2006/relationships/hyperlink" Target="https://bulbapedia.bulbagarden.net/wiki/Gulpin_(Pok%C3%A9mon)" TargetMode="External"/><Relationship Id="rId677" Type="http://schemas.openxmlformats.org/officeDocument/2006/relationships/hyperlink" Target="https://cdn.bulbagarden.net/upload/thumb/f/f1/315Roselia.png/250px-315Roselia.png" TargetMode="External"/><Relationship Id="rId676" Type="http://schemas.openxmlformats.org/officeDocument/2006/relationships/hyperlink" Target="https://bulbapedia.bulbagarden.net/wiki/Roselia_(Pok%C3%A9mon)" TargetMode="External"/><Relationship Id="rId671" Type="http://schemas.openxmlformats.org/officeDocument/2006/relationships/hyperlink" Target="https://cdn.bulbagarden.net/upload/thumb/e/e7/312Minun.png/250px-312Minun.png" TargetMode="External"/><Relationship Id="rId670" Type="http://schemas.openxmlformats.org/officeDocument/2006/relationships/hyperlink" Target="https://bulbapedia.bulbagarden.net/wiki/Minun_(Pok%C3%A9mon)" TargetMode="External"/><Relationship Id="rId1020" Type="http://schemas.openxmlformats.org/officeDocument/2006/relationships/hyperlink" Target="https://cdn.bulbagarden.net/upload/thumb/a/a2/478Froslass.png/250px-478Froslass.png" TargetMode="External"/><Relationship Id="rId1021" Type="http://schemas.openxmlformats.org/officeDocument/2006/relationships/hyperlink" Target="https://bulbapedia.bulbagarden.net/wiki/Rotom_(Pok%C3%A9mon)" TargetMode="External"/><Relationship Id="rId675" Type="http://schemas.openxmlformats.org/officeDocument/2006/relationships/hyperlink" Target="https://cdn.bulbagarden.net/upload/thumb/5/55/314Illumise.png/250px-314Illumise.png" TargetMode="External"/><Relationship Id="rId1022" Type="http://schemas.openxmlformats.org/officeDocument/2006/relationships/hyperlink" Target="https://cdn.bulbagarden.net/upload/thumb/c/c5/479Rotom.png/250px-479Rotom.png" TargetMode="External"/><Relationship Id="rId674" Type="http://schemas.openxmlformats.org/officeDocument/2006/relationships/hyperlink" Target="https://bulbapedia.bulbagarden.net/wiki/Illumise_(Pok%C3%A9mon)" TargetMode="External"/><Relationship Id="rId1023" Type="http://schemas.openxmlformats.org/officeDocument/2006/relationships/hyperlink" Target="https://cdn.bulbagarden.net/upload/thumb/6/64/479Rotom-Fan.png/600px-479Rotom-Fan.png" TargetMode="External"/><Relationship Id="rId673" Type="http://schemas.openxmlformats.org/officeDocument/2006/relationships/hyperlink" Target="https://cdn.bulbagarden.net/upload/thumb/d/d6/313Volbeat.png/250px-313Volbeat.png" TargetMode="External"/><Relationship Id="rId1024" Type="http://schemas.openxmlformats.org/officeDocument/2006/relationships/hyperlink" Target="https://cdn.bulbagarden.net/upload/thumb/7/77/479Rotom-Frost.png/600px-479Rotom-Frost.png" TargetMode="External"/><Relationship Id="rId672" Type="http://schemas.openxmlformats.org/officeDocument/2006/relationships/hyperlink" Target="https://bulbapedia.bulbagarden.net/wiki/Volbeat_(Pok%C3%A9mon)" TargetMode="External"/><Relationship Id="rId1025" Type="http://schemas.openxmlformats.org/officeDocument/2006/relationships/hyperlink" Target="https://cdn.bulbagarden.net/upload/thumb/9/99/479Rotom-Heat.png/600px-479Rotom-Heat.png" TargetMode="External"/><Relationship Id="rId190" Type="http://schemas.openxmlformats.org/officeDocument/2006/relationships/hyperlink" Target="https://cdn.bulbagarden.net/upload/5/54/084Doduo.png" TargetMode="External"/><Relationship Id="rId194" Type="http://schemas.openxmlformats.org/officeDocument/2006/relationships/hyperlink" Target="https://cdn.bulbagarden.net/upload/1/1f/086Seel.png" TargetMode="External"/><Relationship Id="rId193" Type="http://schemas.openxmlformats.org/officeDocument/2006/relationships/hyperlink" Target="https://bulbapedia.bulbagarden.net/wiki/Seel_(Pok%C3%A9mon)" TargetMode="External"/><Relationship Id="rId192" Type="http://schemas.openxmlformats.org/officeDocument/2006/relationships/hyperlink" Target="https://cdn.bulbagarden.net/upload/thumb/9/93/085Dodrio.png/250px-085Dodrio.png" TargetMode="External"/><Relationship Id="rId191" Type="http://schemas.openxmlformats.org/officeDocument/2006/relationships/hyperlink" Target="https://bulbapedia.bulbagarden.net/wiki/Dodrio_(Pok%C3%A9mon)" TargetMode="External"/><Relationship Id="rId187" Type="http://schemas.openxmlformats.org/officeDocument/2006/relationships/hyperlink" Target="https://bulbapedia.bulbagarden.net/wiki/Farfetch%27d_(Pok%C3%A9mon)" TargetMode="External"/><Relationship Id="rId186" Type="http://schemas.openxmlformats.org/officeDocument/2006/relationships/hyperlink" Target="https://cdn.bulbagarden.net/upload/thumb/7/72/082Magneton.png/250px-082Magneton.png" TargetMode="External"/><Relationship Id="rId185" Type="http://schemas.openxmlformats.org/officeDocument/2006/relationships/hyperlink" Target="https://bulbapedia.bulbagarden.net/wiki/Magneton_(Pok%C3%A9mon)" TargetMode="External"/><Relationship Id="rId184" Type="http://schemas.openxmlformats.org/officeDocument/2006/relationships/hyperlink" Target="https://cdn.bulbagarden.net/upload/6/6c/081Magnemite.png" TargetMode="External"/><Relationship Id="rId189" Type="http://schemas.openxmlformats.org/officeDocument/2006/relationships/hyperlink" Target="https://bulbapedia.bulbagarden.net/wiki/Doduo_(Pok%C3%A9mon)" TargetMode="External"/><Relationship Id="rId188" Type="http://schemas.openxmlformats.org/officeDocument/2006/relationships/hyperlink" Target="https://cdn.bulbagarden.net/upload/thumb/f/f8/083Farfetch%27d.png/250px-083Farfetch%27d.png" TargetMode="External"/><Relationship Id="rId183" Type="http://schemas.openxmlformats.org/officeDocument/2006/relationships/hyperlink" Target="https://bulbapedia.bulbagarden.net/wiki/Magnemite_(Pok%C3%A9mon)" TargetMode="External"/><Relationship Id="rId182" Type="http://schemas.openxmlformats.org/officeDocument/2006/relationships/hyperlink" Target="https://cdn.bulbagarden.net/upload/thumb/8/80/080Slowbro.png/150px-080Slowbro.png" TargetMode="External"/><Relationship Id="rId181" Type="http://schemas.openxmlformats.org/officeDocument/2006/relationships/hyperlink" Target="https://bulbapedia.bulbagarden.net/wiki/Slowbro_(Pok%C3%A9mon)" TargetMode="External"/><Relationship Id="rId180" Type="http://schemas.openxmlformats.org/officeDocument/2006/relationships/hyperlink" Target="https://cdn.bulbagarden.net/upload/thumb/6/69/080Slowbro-Mega.png/150px-080Slowbro-Mega.png" TargetMode="External"/><Relationship Id="rId176" Type="http://schemas.openxmlformats.org/officeDocument/2006/relationships/hyperlink" Target="https://bulbapedia.bulbagarden.net/wiki/Rapidash_(Pok%C3%A9mon)" TargetMode="External"/><Relationship Id="rId175" Type="http://schemas.openxmlformats.org/officeDocument/2006/relationships/hyperlink" Target="https://cdn.bulbagarden.net/upload/3/3b/077Ponyta.png" TargetMode="External"/><Relationship Id="rId174" Type="http://schemas.openxmlformats.org/officeDocument/2006/relationships/hyperlink" Target="https://bulbapedia.bulbagarden.net/wiki/Ponyta_(Pok%C3%A9mon)" TargetMode="External"/><Relationship Id="rId173" Type="http://schemas.openxmlformats.org/officeDocument/2006/relationships/hyperlink" Target="https://cdn.bulbagarden.net/upload/thumb/f/f2/076Golem.png/150px-076Golem.png" TargetMode="External"/><Relationship Id="rId179" Type="http://schemas.openxmlformats.org/officeDocument/2006/relationships/hyperlink" Target="https://cdn.bulbagarden.net/upload/7/70/079Slowpoke.png" TargetMode="External"/><Relationship Id="rId178" Type="http://schemas.openxmlformats.org/officeDocument/2006/relationships/hyperlink" Target="https://bulbapedia.bulbagarden.net/wiki/Slowpoke_(Pok%C3%A9mon)" TargetMode="External"/><Relationship Id="rId177" Type="http://schemas.openxmlformats.org/officeDocument/2006/relationships/hyperlink" Target="https://cdn.bulbagarden.net/upload/thumb/3/3f/078Rapidash.png/250px-078Rapidash.png" TargetMode="External"/><Relationship Id="rId198" Type="http://schemas.openxmlformats.org/officeDocument/2006/relationships/hyperlink" Target="https://bulbapedia.bulbagarden.net/wiki/Grimer_(Pok%C3%A9mon)" TargetMode="External"/><Relationship Id="rId197" Type="http://schemas.openxmlformats.org/officeDocument/2006/relationships/hyperlink" Target="https://cdn.bulbagarden.net/upload/thumb/e/e0/088Grimer-Alola.png/150px-088Grimer-Alola.png" TargetMode="External"/><Relationship Id="rId196" Type="http://schemas.openxmlformats.org/officeDocument/2006/relationships/hyperlink" Target="https://cdn.bulbagarden.net/upload/thumb/c/c7/087Dewgong.png/250px-087Dewgong.png" TargetMode="External"/><Relationship Id="rId195" Type="http://schemas.openxmlformats.org/officeDocument/2006/relationships/hyperlink" Target="https://bulbapedia.bulbagarden.net/wiki/Dewgong_(Pok%C3%A9mon)" TargetMode="External"/><Relationship Id="rId199" Type="http://schemas.openxmlformats.org/officeDocument/2006/relationships/hyperlink" Target="https://cdn.bulbagarden.net/upload/thumb/a/a0/088Grimer.png/150px-088Grimer.png" TargetMode="External"/><Relationship Id="rId150" Type="http://schemas.openxmlformats.org/officeDocument/2006/relationships/hyperlink" Target="https://cdn.bulbagarden.net/upload/8/85/066Machop.png" TargetMode="External"/><Relationship Id="rId149" Type="http://schemas.openxmlformats.org/officeDocument/2006/relationships/hyperlink" Target="https://bulbapedia.bulbagarden.net/wiki/Machop_(Pok%C3%A9mon)" TargetMode="External"/><Relationship Id="rId148" Type="http://schemas.openxmlformats.org/officeDocument/2006/relationships/hyperlink" Target="https://cdn.bulbagarden.net/upload/thumb/3/34/065Alakazam-Mega.png/150px-065Alakazam-Mega.png" TargetMode="External"/><Relationship Id="rId1090" Type="http://schemas.openxmlformats.org/officeDocument/2006/relationships/hyperlink" Target="https://bulbapedia.bulbagarden.net/wiki/Pansage_(Pok%C3%A9mon)" TargetMode="External"/><Relationship Id="rId1091" Type="http://schemas.openxmlformats.org/officeDocument/2006/relationships/hyperlink" Target="https://cdn.bulbagarden.net/upload/6/6b/511Pansage.png" TargetMode="External"/><Relationship Id="rId1092" Type="http://schemas.openxmlformats.org/officeDocument/2006/relationships/hyperlink" Target="https://bulbapedia.bulbagarden.net/wiki/Simisage_(Pok%C3%A9mon)" TargetMode="External"/><Relationship Id="rId1093" Type="http://schemas.openxmlformats.org/officeDocument/2006/relationships/hyperlink" Target="https://cdn.bulbagarden.net/upload/thumb/2/24/512Simisage.png/250px-512Simisage.png" TargetMode="External"/><Relationship Id="rId1094" Type="http://schemas.openxmlformats.org/officeDocument/2006/relationships/hyperlink" Target="https://bulbapedia.bulbagarden.net/wiki/Pansear_(Pok%C3%A9mon)" TargetMode="External"/><Relationship Id="rId143" Type="http://schemas.openxmlformats.org/officeDocument/2006/relationships/hyperlink" Target="https://cdn.bulbagarden.net/upload/6/62/063Abra.png" TargetMode="External"/><Relationship Id="rId1095" Type="http://schemas.openxmlformats.org/officeDocument/2006/relationships/hyperlink" Target="https://cdn.bulbagarden.net/upload/e/e1/513Pansear.png" TargetMode="External"/><Relationship Id="rId142" Type="http://schemas.openxmlformats.org/officeDocument/2006/relationships/hyperlink" Target="https://bulbapedia.bulbagarden.net/wiki/Abra_(Pok%C3%A9mon)" TargetMode="External"/><Relationship Id="rId1096" Type="http://schemas.openxmlformats.org/officeDocument/2006/relationships/hyperlink" Target="https://bulbapedia.bulbagarden.net/wiki/Simisear_(Pok%C3%A9mon)" TargetMode="External"/><Relationship Id="rId141" Type="http://schemas.openxmlformats.org/officeDocument/2006/relationships/hyperlink" Target="https://cdn.bulbagarden.net/upload/thumb/2/2d/062Poliwrath.png/250px-062Poliwrath.png" TargetMode="External"/><Relationship Id="rId1097" Type="http://schemas.openxmlformats.org/officeDocument/2006/relationships/hyperlink" Target="https://cdn.bulbagarden.net/upload/thumb/7/7c/514Simisear.png/250px-514Simisear.png" TargetMode="External"/><Relationship Id="rId140" Type="http://schemas.openxmlformats.org/officeDocument/2006/relationships/hyperlink" Target="https://bulbapedia.bulbagarden.net/wiki/Poliwrath_(Pok%C3%A9mon)" TargetMode="External"/><Relationship Id="rId1098" Type="http://schemas.openxmlformats.org/officeDocument/2006/relationships/hyperlink" Target="https://bulbapedia.bulbagarden.net/wiki/Panpour_(Pok%C3%A9mon)" TargetMode="External"/><Relationship Id="rId147" Type="http://schemas.openxmlformats.org/officeDocument/2006/relationships/hyperlink" Target="https://cdn.bulbagarden.net/upload/thumb/c/cc/065Alakazam.png/150px-065Alakazam.png" TargetMode="External"/><Relationship Id="rId1099" Type="http://schemas.openxmlformats.org/officeDocument/2006/relationships/hyperlink" Target="https://cdn.bulbagarden.net/upload/2/2f/515Panpour.png" TargetMode="External"/><Relationship Id="rId146" Type="http://schemas.openxmlformats.org/officeDocument/2006/relationships/hyperlink" Target="https://bulbapedia.bulbagarden.net/wiki/Alakazam_(Pok%C3%A9mon)" TargetMode="External"/><Relationship Id="rId145" Type="http://schemas.openxmlformats.org/officeDocument/2006/relationships/hyperlink" Target="https://cdn.bulbagarden.net/upload/thumb/9/97/064Kadabra.png/250px-064Kadabra.png" TargetMode="External"/><Relationship Id="rId144" Type="http://schemas.openxmlformats.org/officeDocument/2006/relationships/hyperlink" Target="https://bulbapedia.bulbagarden.net/wiki/Kadabra_(Pok%C3%A9mon)" TargetMode="External"/><Relationship Id="rId139" Type="http://schemas.openxmlformats.org/officeDocument/2006/relationships/hyperlink" Target="https://cdn.bulbagarden.net/upload/a/a9/061Poliwhirl.png" TargetMode="External"/><Relationship Id="rId138" Type="http://schemas.openxmlformats.org/officeDocument/2006/relationships/hyperlink" Target="https://bulbapedia.bulbagarden.net/wiki/Poliwhirl_(Pok%C3%A9mon)" TargetMode="External"/><Relationship Id="rId137" Type="http://schemas.openxmlformats.org/officeDocument/2006/relationships/hyperlink" Target="https://cdn.bulbagarden.net/upload/4/49/060Poliwag.png" TargetMode="External"/><Relationship Id="rId1080" Type="http://schemas.openxmlformats.org/officeDocument/2006/relationships/hyperlink" Target="https://bulbapedia.bulbagarden.net/wiki/Lillipup_(Pok%C3%A9mon)" TargetMode="External"/><Relationship Id="rId1081" Type="http://schemas.openxmlformats.org/officeDocument/2006/relationships/hyperlink" Target="https://cdn.bulbagarden.net/upload/7/7e/506Lillipup.png" TargetMode="External"/><Relationship Id="rId1082" Type="http://schemas.openxmlformats.org/officeDocument/2006/relationships/hyperlink" Target="https://bulbapedia.bulbagarden.net/wiki/Herdier_(Pok%C3%A9mon)" TargetMode="External"/><Relationship Id="rId1083" Type="http://schemas.openxmlformats.org/officeDocument/2006/relationships/hyperlink" Target="https://cdn.bulbagarden.net/upload/9/96/507Herdier.png" TargetMode="External"/><Relationship Id="rId132" Type="http://schemas.openxmlformats.org/officeDocument/2006/relationships/hyperlink" Target="https://bulbapedia.bulbagarden.net/wiki/Growlithe_(Pok%C3%A9mon)" TargetMode="External"/><Relationship Id="rId1084" Type="http://schemas.openxmlformats.org/officeDocument/2006/relationships/hyperlink" Target="https://bulbapedia.bulbagarden.net/wiki/Stoutland_(Pok%C3%A9mon)" TargetMode="External"/><Relationship Id="rId131" Type="http://schemas.openxmlformats.org/officeDocument/2006/relationships/hyperlink" Target="https://cdn.bulbagarden.net/upload/thumb/9/9a/057Primeape.png/250px-057Primeape.png" TargetMode="External"/><Relationship Id="rId1085" Type="http://schemas.openxmlformats.org/officeDocument/2006/relationships/hyperlink" Target="https://cdn.bulbagarden.net/upload/thumb/3/3e/508Stoutland.png/250px-508Stoutland.png" TargetMode="External"/><Relationship Id="rId130" Type="http://schemas.openxmlformats.org/officeDocument/2006/relationships/hyperlink" Target="https://bulbapedia.bulbagarden.net/wiki/Primeape_(Pok%C3%A9mon)" TargetMode="External"/><Relationship Id="rId1086" Type="http://schemas.openxmlformats.org/officeDocument/2006/relationships/hyperlink" Target="https://bulbapedia.bulbagarden.net/wiki/Purrloin_(Pok%C3%A9mon)" TargetMode="External"/><Relationship Id="rId1087" Type="http://schemas.openxmlformats.org/officeDocument/2006/relationships/hyperlink" Target="https://cdn.bulbagarden.net/upload/4/46/509Purrloin.png" TargetMode="External"/><Relationship Id="rId136" Type="http://schemas.openxmlformats.org/officeDocument/2006/relationships/hyperlink" Target="https://bulbapedia.bulbagarden.net/wiki/Poliwag_(Pok%C3%A9mon)" TargetMode="External"/><Relationship Id="rId1088" Type="http://schemas.openxmlformats.org/officeDocument/2006/relationships/hyperlink" Target="https://bulbapedia.bulbagarden.net/wiki/Liepard_(Pok%C3%A9mon)" TargetMode="External"/><Relationship Id="rId135" Type="http://schemas.openxmlformats.org/officeDocument/2006/relationships/hyperlink" Target="https://cdn.bulbagarden.net/upload/thumb/b/b8/059Arcanine.png/250px-059Arcanine.png" TargetMode="External"/><Relationship Id="rId1089" Type="http://schemas.openxmlformats.org/officeDocument/2006/relationships/hyperlink" Target="https://cdn.bulbagarden.net/upload/thumb/0/09/510Liepard.png/250px-510Liepard.png" TargetMode="External"/><Relationship Id="rId134" Type="http://schemas.openxmlformats.org/officeDocument/2006/relationships/hyperlink" Target="https://bulbapedia.bulbagarden.net/wiki/Arcanine_(Pok%C3%A9mon)" TargetMode="External"/><Relationship Id="rId133" Type="http://schemas.openxmlformats.org/officeDocument/2006/relationships/hyperlink" Target="https://cdn.bulbagarden.net/upload/3/3d/058Growlithe.png" TargetMode="External"/><Relationship Id="rId172" Type="http://schemas.openxmlformats.org/officeDocument/2006/relationships/hyperlink" Target="https://bulbapedia.bulbagarden.net/wiki/Golem_(Pok%C3%A9mon)" TargetMode="External"/><Relationship Id="rId171" Type="http://schemas.openxmlformats.org/officeDocument/2006/relationships/hyperlink" Target="https://cdn.bulbagarden.net/upload/thumb/0/07/076Golem-Alola.png/150px-076Golem-Alola.png" TargetMode="External"/><Relationship Id="rId170" Type="http://schemas.openxmlformats.org/officeDocument/2006/relationships/hyperlink" Target="https://cdn.bulbagarden.net/upload/thumb/7/75/075Graveler.png/150px-075Graveler.png" TargetMode="External"/><Relationship Id="rId165" Type="http://schemas.openxmlformats.org/officeDocument/2006/relationships/hyperlink" Target="https://cdn.bulbagarden.net/upload/thumb/4/43/074Geodude-Alola.png/150px-074Geodude-Alola.png" TargetMode="External"/><Relationship Id="rId164" Type="http://schemas.openxmlformats.org/officeDocument/2006/relationships/hyperlink" Target="https://cdn.bulbagarden.net/upload/thumb/f/f6/073Tentacruel.png/250px-073Tentacruel.png" TargetMode="External"/><Relationship Id="rId163" Type="http://schemas.openxmlformats.org/officeDocument/2006/relationships/hyperlink" Target="https://bulbapedia.bulbagarden.net/wiki/Tentacruel_(Pok%C3%A9mon)" TargetMode="External"/><Relationship Id="rId162" Type="http://schemas.openxmlformats.org/officeDocument/2006/relationships/hyperlink" Target="https://cdn.bulbagarden.net/upload/4/4e/072Tentacool.png" TargetMode="External"/><Relationship Id="rId169" Type="http://schemas.openxmlformats.org/officeDocument/2006/relationships/hyperlink" Target="https://bulbapedia.bulbagarden.net/wiki/Graveler_(Pok%C3%A9mon)" TargetMode="External"/><Relationship Id="rId168" Type="http://schemas.openxmlformats.org/officeDocument/2006/relationships/hyperlink" Target="https://cdn.bulbagarden.net/upload/thumb/6/62/075Graveler-Alola.png/150px-075Graveler-Alola.png" TargetMode="External"/><Relationship Id="rId167" Type="http://schemas.openxmlformats.org/officeDocument/2006/relationships/hyperlink" Target="https://cdn.bulbagarden.net/upload/thumb/9/98/074Geodude.png/150px-074Geodude.png" TargetMode="External"/><Relationship Id="rId166" Type="http://schemas.openxmlformats.org/officeDocument/2006/relationships/hyperlink" Target="https://bulbapedia.bulbagarden.net/wiki/Geodude_(Pok%C3%A9mon)" TargetMode="External"/><Relationship Id="rId161" Type="http://schemas.openxmlformats.org/officeDocument/2006/relationships/hyperlink" Target="https://bulbapedia.bulbagarden.net/wiki/Tentacool_(Pok%C3%A9mon)" TargetMode="External"/><Relationship Id="rId160" Type="http://schemas.openxmlformats.org/officeDocument/2006/relationships/hyperlink" Target="https://cdn.bulbagarden.net/upload/thumb/b/be/071Victreebel.png/250px-071Victreebel.png" TargetMode="External"/><Relationship Id="rId159" Type="http://schemas.openxmlformats.org/officeDocument/2006/relationships/hyperlink" Target="https://bulbapedia.bulbagarden.net/wiki/Victreebel_(Pok%C3%A9mon)" TargetMode="External"/><Relationship Id="rId154" Type="http://schemas.openxmlformats.org/officeDocument/2006/relationships/hyperlink" Target="https://cdn.bulbagarden.net/upload/thumb/8/8f/068Machamp.png/250px-068Machamp.png" TargetMode="External"/><Relationship Id="rId153" Type="http://schemas.openxmlformats.org/officeDocument/2006/relationships/hyperlink" Target="https://bulbapedia.bulbagarden.net/wiki/Machamp_(Pok%C3%A9mon)" TargetMode="External"/><Relationship Id="rId152" Type="http://schemas.openxmlformats.org/officeDocument/2006/relationships/hyperlink" Target="https://cdn.bulbagarden.net/upload/thumb/8/8e/067Machoke.png/250px-067Machoke.png" TargetMode="External"/><Relationship Id="rId151" Type="http://schemas.openxmlformats.org/officeDocument/2006/relationships/hyperlink" Target="https://bulbapedia.bulbagarden.net/wiki/Machoke_(Pok%C3%A9mon)" TargetMode="External"/><Relationship Id="rId158" Type="http://schemas.openxmlformats.org/officeDocument/2006/relationships/hyperlink" Target="https://cdn.bulbagarden.net/upload/9/9f/070Weepinbell.png" TargetMode="External"/><Relationship Id="rId157" Type="http://schemas.openxmlformats.org/officeDocument/2006/relationships/hyperlink" Target="https://bulbapedia.bulbagarden.net/wiki/Weepinbell_(Pok%C3%A9mon)" TargetMode="External"/><Relationship Id="rId156" Type="http://schemas.openxmlformats.org/officeDocument/2006/relationships/hyperlink" Target="https://cdn.bulbagarden.net/upload/a/a2/069Bellsprout.png" TargetMode="External"/><Relationship Id="rId155" Type="http://schemas.openxmlformats.org/officeDocument/2006/relationships/hyperlink" Target="https://bulbapedia.bulbagarden.net/wiki/Bellsprout_(Pok%C3%A9mon)" TargetMode="External"/><Relationship Id="rId1510" Type="http://schemas.openxmlformats.org/officeDocument/2006/relationships/hyperlink" Target="https://bulbapedia.bulbagarden.net/wiki/Yveltal_(Pok%C3%A9mon)" TargetMode="External"/><Relationship Id="rId1511" Type="http://schemas.openxmlformats.org/officeDocument/2006/relationships/hyperlink" Target="https://cdn.bulbagarden.net/upload/thumb/5/54/717Yveltal.png/250px-717Yveltal.png" TargetMode="External"/><Relationship Id="rId1512" Type="http://schemas.openxmlformats.org/officeDocument/2006/relationships/hyperlink" Target="https://bulbapedia.bulbagarden.net/wiki/Zygarde_(Pok%C3%A9mon)" TargetMode="External"/><Relationship Id="rId1513" Type="http://schemas.openxmlformats.org/officeDocument/2006/relationships/hyperlink" Target="https://cdn.bulbagarden.net/upload/thumb/3/3a/718Zygarde.png/250px-718Zygarde.png" TargetMode="External"/><Relationship Id="rId1514" Type="http://schemas.openxmlformats.org/officeDocument/2006/relationships/hyperlink" Target="https://bulbapedia.bulbagarden.net/wiki/Diancie_(Pok%C3%A9mon)" TargetMode="External"/><Relationship Id="rId1515" Type="http://schemas.openxmlformats.org/officeDocument/2006/relationships/hyperlink" Target="https://cdn.bulbagarden.net/upload/thumb/b/b3/719Diancie.png/150px-719Diancie.png" TargetMode="External"/><Relationship Id="rId1516" Type="http://schemas.openxmlformats.org/officeDocument/2006/relationships/hyperlink" Target="https://cdn.bulbagarden.net/upload/thumb/8/8f/719Diancie-Mega.png/150px-719Diancie-Mega.png" TargetMode="External"/><Relationship Id="rId1517" Type="http://schemas.openxmlformats.org/officeDocument/2006/relationships/hyperlink" Target="https://bulbapedia.bulbagarden.net/wiki/Hoopa_(Pok%C3%A9mon)" TargetMode="External"/><Relationship Id="rId1518" Type="http://schemas.openxmlformats.org/officeDocument/2006/relationships/hyperlink" Target="https://cdn.bulbagarden.net/upload/thumb/f/fb/720Hoopa.png/600px-720Hoopa.png" TargetMode="External"/><Relationship Id="rId1519" Type="http://schemas.openxmlformats.org/officeDocument/2006/relationships/hyperlink" Target="https://cdn.bulbagarden.net/upload/thumb/a/ad/720Hoopa-Unbound.png/600px-720Hoopa-Unbound.png" TargetMode="External"/><Relationship Id="rId1500" Type="http://schemas.openxmlformats.org/officeDocument/2006/relationships/hyperlink" Target="https://bulbapedia.bulbagarden.net/wiki/Bergmite_(Pok%C3%A9mon)" TargetMode="External"/><Relationship Id="rId1501" Type="http://schemas.openxmlformats.org/officeDocument/2006/relationships/hyperlink" Target="https://cdn.bulbagarden.net/upload/c/c3/712Bergmite.png" TargetMode="External"/><Relationship Id="rId1502" Type="http://schemas.openxmlformats.org/officeDocument/2006/relationships/hyperlink" Target="https://bulbapedia.bulbagarden.net/wiki/Avalugg_(Pok%C3%A9mon)" TargetMode="External"/><Relationship Id="rId1503" Type="http://schemas.openxmlformats.org/officeDocument/2006/relationships/hyperlink" Target="https://cdn.bulbagarden.net/upload/thumb/0/04/713Avalugg.png/250px-713Avalugg.png" TargetMode="External"/><Relationship Id="rId1504" Type="http://schemas.openxmlformats.org/officeDocument/2006/relationships/hyperlink" Target="https://bulbapedia.bulbagarden.net/wiki/Noibat_(Pok%C3%A9mon)" TargetMode="External"/><Relationship Id="rId1505" Type="http://schemas.openxmlformats.org/officeDocument/2006/relationships/hyperlink" Target="https://cdn.bulbagarden.net/upload/0/07/714Noibat.png" TargetMode="External"/><Relationship Id="rId1506" Type="http://schemas.openxmlformats.org/officeDocument/2006/relationships/hyperlink" Target="https://bulbapedia.bulbagarden.net/wiki/Noivern_(Pok%C3%A9mon)" TargetMode="External"/><Relationship Id="rId1507" Type="http://schemas.openxmlformats.org/officeDocument/2006/relationships/hyperlink" Target="https://cdn.bulbagarden.net/upload/thumb/1/15/715Noivern.png/250px-715Noivern.png" TargetMode="External"/><Relationship Id="rId1508" Type="http://schemas.openxmlformats.org/officeDocument/2006/relationships/hyperlink" Target="https://bulbapedia.bulbagarden.net/wiki/Xerneas_(Pok%C3%A9mon)" TargetMode="External"/><Relationship Id="rId1509" Type="http://schemas.openxmlformats.org/officeDocument/2006/relationships/hyperlink" Target="https://cdn.bulbagarden.net/upload/thumb/1/13/716Xerneas.png/250px-716Xerneas.png" TargetMode="External"/><Relationship Id="rId1576" Type="http://schemas.openxmlformats.org/officeDocument/2006/relationships/hyperlink" Target="https://cdn.bulbagarden.net/upload/d/d3/747Mareanie.png" TargetMode="External"/><Relationship Id="rId1577" Type="http://schemas.openxmlformats.org/officeDocument/2006/relationships/hyperlink" Target="https://bulbapedia.bulbagarden.net/wiki/Toxapex_(Pok%C3%A9mon)" TargetMode="External"/><Relationship Id="rId1578" Type="http://schemas.openxmlformats.org/officeDocument/2006/relationships/hyperlink" Target="https://cdn.bulbagarden.net/upload/thumb/0/06/748Toxapex.png/250px-748Toxapex.png" TargetMode="External"/><Relationship Id="rId1579" Type="http://schemas.openxmlformats.org/officeDocument/2006/relationships/hyperlink" Target="https://bulbapedia.bulbagarden.net/wiki/Mudbray_(Pok%C3%A9mon)" TargetMode="External"/><Relationship Id="rId509" Type="http://schemas.openxmlformats.org/officeDocument/2006/relationships/hyperlink" Target="https://cdn.bulbagarden.net/upload/c/c7/236Tyrogue.png" TargetMode="External"/><Relationship Id="rId508" Type="http://schemas.openxmlformats.org/officeDocument/2006/relationships/hyperlink" Target="https://bulbapedia.bulbagarden.net/wiki/Tyrogue_(Pok%C3%A9mon)" TargetMode="External"/><Relationship Id="rId503" Type="http://schemas.openxmlformats.org/officeDocument/2006/relationships/hyperlink" Target="https://cdn.bulbagarden.net/upload/thumb/9/99/233Porygon2.png/250px-233Porygon2.png" TargetMode="External"/><Relationship Id="rId987" Type="http://schemas.openxmlformats.org/officeDocument/2006/relationships/hyperlink" Target="https://cdn.bulbagarden.net/upload/thumb/5/53/462Magnezone.png/250px-462Magnezone.png" TargetMode="External"/><Relationship Id="rId502" Type="http://schemas.openxmlformats.org/officeDocument/2006/relationships/hyperlink" Target="https://bulbapedia.bulbagarden.net/wiki/Porygon2_(Pok%C3%A9mon)" TargetMode="External"/><Relationship Id="rId986" Type="http://schemas.openxmlformats.org/officeDocument/2006/relationships/hyperlink" Target="https://bulbapedia.bulbagarden.net/wiki/Magnezone_(Pok%C3%A9mon)" TargetMode="External"/><Relationship Id="rId501" Type="http://schemas.openxmlformats.org/officeDocument/2006/relationships/hyperlink" Target="https://cdn.bulbagarden.net/upload/thumb/5/53/232Donphan.png/250px-232Donphan.png" TargetMode="External"/><Relationship Id="rId985" Type="http://schemas.openxmlformats.org/officeDocument/2006/relationships/hyperlink" Target="https://cdn.bulbagarden.net/upload/thumb/d/d2/461Weavile.png/250px-461Weavile.png" TargetMode="External"/><Relationship Id="rId500" Type="http://schemas.openxmlformats.org/officeDocument/2006/relationships/hyperlink" Target="https://bulbapedia.bulbagarden.net/wiki/Donphan_(Pok%C3%A9mon)" TargetMode="External"/><Relationship Id="rId984" Type="http://schemas.openxmlformats.org/officeDocument/2006/relationships/hyperlink" Target="https://bulbapedia.bulbagarden.net/wiki/Weavile_(Pok%C3%A9mon)" TargetMode="External"/><Relationship Id="rId507" Type="http://schemas.openxmlformats.org/officeDocument/2006/relationships/hyperlink" Target="https://cdn.bulbagarden.net/upload/thumb/9/92/235Smeargle.png/250px-235Smeargle.png" TargetMode="External"/><Relationship Id="rId506" Type="http://schemas.openxmlformats.org/officeDocument/2006/relationships/hyperlink" Target="https://bulbapedia.bulbagarden.net/wiki/Smeargle_(Pok%C3%A9mon)" TargetMode="External"/><Relationship Id="rId505" Type="http://schemas.openxmlformats.org/officeDocument/2006/relationships/hyperlink" Target="https://cdn.bulbagarden.net/upload/thumb/5/50/234Stantler.png/250px-234Stantler.png" TargetMode="External"/><Relationship Id="rId989" Type="http://schemas.openxmlformats.org/officeDocument/2006/relationships/hyperlink" Target="https://cdn.bulbagarden.net/upload/thumb/8/8e/463Lickilicky.png/250px-463Lickilicky.png" TargetMode="External"/><Relationship Id="rId504" Type="http://schemas.openxmlformats.org/officeDocument/2006/relationships/hyperlink" Target="https://bulbapedia.bulbagarden.net/wiki/Stantler_(Pok%C3%A9mon)" TargetMode="External"/><Relationship Id="rId988" Type="http://schemas.openxmlformats.org/officeDocument/2006/relationships/hyperlink" Target="https://bulbapedia.bulbagarden.net/wiki/Lickilicky_(Pok%C3%A9mon)" TargetMode="External"/><Relationship Id="rId1570" Type="http://schemas.openxmlformats.org/officeDocument/2006/relationships/hyperlink" Target="https://cdn.bulbagarden.net/upload/thumb/3/37/745Lycanroc-Dusk.png/600px-745Lycanroc-Dusk.png" TargetMode="External"/><Relationship Id="rId1571" Type="http://schemas.openxmlformats.org/officeDocument/2006/relationships/hyperlink" Target="https://cdn.bulbagarden.net/upload/thumb/1/14/745Lycanroc.png/600px-745Lycanroc.png" TargetMode="External"/><Relationship Id="rId983" Type="http://schemas.openxmlformats.org/officeDocument/2006/relationships/hyperlink" Target="https://cdn.bulbagarden.net/upload/thumb/d/dc/460Abomasnow-Mega.png/150px-460Abomasnow-Mega.png" TargetMode="External"/><Relationship Id="rId1572" Type="http://schemas.openxmlformats.org/officeDocument/2006/relationships/hyperlink" Target="https://cdn.bulbagarden.net/upload/thumb/3/34/745Lycanroc-Midnight.png/600px-745Lycanroc-Midnight.png" TargetMode="External"/><Relationship Id="rId982" Type="http://schemas.openxmlformats.org/officeDocument/2006/relationships/hyperlink" Target="https://cdn.bulbagarden.net/upload/thumb/3/3b/460Abomasnow.png/150px-460Abomasnow.png" TargetMode="External"/><Relationship Id="rId1573" Type="http://schemas.openxmlformats.org/officeDocument/2006/relationships/hyperlink" Target="https://bulbapedia.bulbagarden.net/wiki/Wishiwashi_(Pok%C3%A9mon)" TargetMode="External"/><Relationship Id="rId981" Type="http://schemas.openxmlformats.org/officeDocument/2006/relationships/hyperlink" Target="https://bulbapedia.bulbagarden.net/wiki/Abomasnow_(Pok%C3%A9mon)" TargetMode="External"/><Relationship Id="rId1574" Type="http://schemas.openxmlformats.org/officeDocument/2006/relationships/hyperlink" Target="https://cdn.bulbagarden.net/upload/thumb/1/18/746Wishiwashi-Solo.png/250px-746Wishiwashi-Solo.png" TargetMode="External"/><Relationship Id="rId980" Type="http://schemas.openxmlformats.org/officeDocument/2006/relationships/hyperlink" Target="https://cdn.bulbagarden.net/upload/d/d2/459Snover.png" TargetMode="External"/><Relationship Id="rId1575" Type="http://schemas.openxmlformats.org/officeDocument/2006/relationships/hyperlink" Target="https://bulbapedia.bulbagarden.net/wiki/Mareanie_(Pok%C3%A9mon)" TargetMode="External"/><Relationship Id="rId1565" Type="http://schemas.openxmlformats.org/officeDocument/2006/relationships/hyperlink" Target="https://cdn.bulbagarden.net/upload/f/fa/742Cutiefly.png" TargetMode="External"/><Relationship Id="rId1566" Type="http://schemas.openxmlformats.org/officeDocument/2006/relationships/hyperlink" Target="https://bulbapedia.bulbagarden.net/wiki/Ribombee_(Pok%C3%A9mon)" TargetMode="External"/><Relationship Id="rId1567" Type="http://schemas.openxmlformats.org/officeDocument/2006/relationships/hyperlink" Target="https://cdn.bulbagarden.net/upload/thumb/e/e4/743Ribombee.png/250px-743Ribombee.png" TargetMode="External"/><Relationship Id="rId1568" Type="http://schemas.openxmlformats.org/officeDocument/2006/relationships/hyperlink" Target="https://bulbapedia.bulbagarden.net/wiki/Rockruff_(Pok%C3%A9mon)" TargetMode="External"/><Relationship Id="rId1569" Type="http://schemas.openxmlformats.org/officeDocument/2006/relationships/hyperlink" Target="https://cdn.bulbagarden.net/upload/5/51/744Rockruff.png" TargetMode="External"/><Relationship Id="rId976" Type="http://schemas.openxmlformats.org/officeDocument/2006/relationships/hyperlink" Target="https://cdn.bulbagarden.net/upload/thumb/f/f0/457Lumineon.png/250px-457Lumineon.png" TargetMode="External"/><Relationship Id="rId975" Type="http://schemas.openxmlformats.org/officeDocument/2006/relationships/hyperlink" Target="https://bulbapedia.bulbagarden.net/wiki/Lumineon_(Pok%C3%A9mon)" TargetMode="External"/><Relationship Id="rId974" Type="http://schemas.openxmlformats.org/officeDocument/2006/relationships/hyperlink" Target="https://cdn.bulbagarden.net/upload/4/45/456Finneon.png" TargetMode="External"/><Relationship Id="rId973" Type="http://schemas.openxmlformats.org/officeDocument/2006/relationships/hyperlink" Target="https://bulbapedia.bulbagarden.net/wiki/Finneon_(Pok%C3%A9mon)" TargetMode="External"/><Relationship Id="rId979" Type="http://schemas.openxmlformats.org/officeDocument/2006/relationships/hyperlink" Target="https://bulbapedia.bulbagarden.net/wiki/Snover_(Pok%C3%A9mon)" TargetMode="External"/><Relationship Id="rId978" Type="http://schemas.openxmlformats.org/officeDocument/2006/relationships/hyperlink" Target="https://cdn.bulbagarden.net/upload/b/bc/458Mantyke.png" TargetMode="External"/><Relationship Id="rId977" Type="http://schemas.openxmlformats.org/officeDocument/2006/relationships/hyperlink" Target="https://bulbapedia.bulbagarden.net/wiki/Mantyke_(Pok%C3%A9mon)" TargetMode="External"/><Relationship Id="rId1560" Type="http://schemas.openxmlformats.org/officeDocument/2006/relationships/hyperlink" Target="https://cdn.bulbagarden.net/upload/thumb/e/ed/741Oricorio-Baile.png/600px-741Oricorio-Baile.png" TargetMode="External"/><Relationship Id="rId972" Type="http://schemas.openxmlformats.org/officeDocument/2006/relationships/hyperlink" Target="https://cdn.bulbagarden.net/upload/thumb/d/df/455Carnivine.png/250px-455Carnivine.png" TargetMode="External"/><Relationship Id="rId1561" Type="http://schemas.openxmlformats.org/officeDocument/2006/relationships/hyperlink" Target="https://cdn.bulbagarden.net/upload/thumb/5/50/741Oricorio-Pa%27u.png/600px-741Oricorio-Pa%27u.png" TargetMode="External"/><Relationship Id="rId971" Type="http://schemas.openxmlformats.org/officeDocument/2006/relationships/hyperlink" Target="https://bulbapedia.bulbagarden.net/wiki/Carnivine_(Pok%C3%A9mon)" TargetMode="External"/><Relationship Id="rId1562" Type="http://schemas.openxmlformats.org/officeDocument/2006/relationships/hyperlink" Target="https://cdn.bulbagarden.net/upload/thumb/6/6d/741Oricorio-Pom-Pom.png/600px-741Oricorio-Pom-Pom.png" TargetMode="External"/><Relationship Id="rId970" Type="http://schemas.openxmlformats.org/officeDocument/2006/relationships/hyperlink" Target="https://cdn.bulbagarden.net/upload/thumb/8/8b/454Toxicroak.png/250px-454Toxicroak.png" TargetMode="External"/><Relationship Id="rId1563" Type="http://schemas.openxmlformats.org/officeDocument/2006/relationships/hyperlink" Target="https://cdn.bulbagarden.net/upload/thumb/1/1c/741Oricorio-Sensu.png/600px-741Oricorio-Sensu.png" TargetMode="External"/><Relationship Id="rId1564" Type="http://schemas.openxmlformats.org/officeDocument/2006/relationships/hyperlink" Target="https://bulbapedia.bulbagarden.net/wiki/Cutiefly_(Pok%C3%A9mon)" TargetMode="External"/><Relationship Id="rId1114" Type="http://schemas.openxmlformats.org/officeDocument/2006/relationships/hyperlink" Target="https://bulbapedia.bulbagarden.net/wiki/Zebstrika_(Pok%C3%A9mon)" TargetMode="External"/><Relationship Id="rId1598" Type="http://schemas.openxmlformats.org/officeDocument/2006/relationships/hyperlink" Target="https://cdn.bulbagarden.net/upload/thumb/7/72/758Salazzle.png/250px-758Salazzle.png" TargetMode="External"/><Relationship Id="rId1115" Type="http://schemas.openxmlformats.org/officeDocument/2006/relationships/hyperlink" Target="https://cdn.bulbagarden.net/upload/thumb/a/a1/523Zebstrika.png/250px-523Zebstrika.png" TargetMode="External"/><Relationship Id="rId1599" Type="http://schemas.openxmlformats.org/officeDocument/2006/relationships/hyperlink" Target="https://bulbapedia.bulbagarden.net/wiki/Stufful_(Pok%C3%A9mon)" TargetMode="External"/><Relationship Id="rId1116" Type="http://schemas.openxmlformats.org/officeDocument/2006/relationships/hyperlink" Target="https://bulbapedia.bulbagarden.net/wiki/Roggenrola_(Pok%C3%A9mon)" TargetMode="External"/><Relationship Id="rId1117" Type="http://schemas.openxmlformats.org/officeDocument/2006/relationships/hyperlink" Target="https://cdn.bulbagarden.net/upload/6/69/524Roggenrola.png" TargetMode="External"/><Relationship Id="rId1118" Type="http://schemas.openxmlformats.org/officeDocument/2006/relationships/hyperlink" Target="https://bulbapedia.bulbagarden.net/wiki/Boldore_(Pok%C3%A9mon)" TargetMode="External"/><Relationship Id="rId1119" Type="http://schemas.openxmlformats.org/officeDocument/2006/relationships/hyperlink" Target="https://cdn.bulbagarden.net/upload/c/ce/525Boldore.png" TargetMode="External"/><Relationship Id="rId525" Type="http://schemas.openxmlformats.org/officeDocument/2006/relationships/hyperlink" Target="https://cdn.bulbagarden.net/upload/thumb/f/f9/244Entei.png/250px-244Entei.png" TargetMode="External"/><Relationship Id="rId524" Type="http://schemas.openxmlformats.org/officeDocument/2006/relationships/hyperlink" Target="https://bulbapedia.bulbagarden.net/wiki/Entei_(Pok%C3%A9mon)" TargetMode="External"/><Relationship Id="rId523" Type="http://schemas.openxmlformats.org/officeDocument/2006/relationships/hyperlink" Target="https://cdn.bulbagarden.net/upload/thumb/c/c1/243Raikou.png/250px-243Raikou.png" TargetMode="External"/><Relationship Id="rId522" Type="http://schemas.openxmlformats.org/officeDocument/2006/relationships/hyperlink" Target="https://bulbapedia.bulbagarden.net/wiki/Raikou_(Pok%C3%A9mon)" TargetMode="External"/><Relationship Id="rId529" Type="http://schemas.openxmlformats.org/officeDocument/2006/relationships/hyperlink" Target="https://cdn.bulbagarden.net/upload/7/70/246Larvitar.png" TargetMode="External"/><Relationship Id="rId528" Type="http://schemas.openxmlformats.org/officeDocument/2006/relationships/hyperlink" Target="https://bulbapedia.bulbagarden.net/wiki/Larvitar_(Pok%C3%A9mon)" TargetMode="External"/><Relationship Id="rId527" Type="http://schemas.openxmlformats.org/officeDocument/2006/relationships/hyperlink" Target="https://cdn.bulbagarden.net/upload/thumb/d/da/245Suicune.png/250px-245Suicune.png" TargetMode="External"/><Relationship Id="rId526" Type="http://schemas.openxmlformats.org/officeDocument/2006/relationships/hyperlink" Target="https://bulbapedia.bulbagarden.net/wiki/Suicune_(Pok%C3%A9mon)" TargetMode="External"/><Relationship Id="rId1590" Type="http://schemas.openxmlformats.org/officeDocument/2006/relationships/hyperlink" Target="https://cdn.bulbagarden.net/upload/thumb/1/19/754Lurantis.png/250px-754Lurantis.png" TargetMode="External"/><Relationship Id="rId1591" Type="http://schemas.openxmlformats.org/officeDocument/2006/relationships/hyperlink" Target="https://bulbapedia.bulbagarden.net/wiki/Morelull_(Pok%C3%A9mon)" TargetMode="External"/><Relationship Id="rId1592" Type="http://schemas.openxmlformats.org/officeDocument/2006/relationships/hyperlink" Target="https://cdn.bulbagarden.net/upload/c/c9/755Morelull.png" TargetMode="External"/><Relationship Id="rId1593" Type="http://schemas.openxmlformats.org/officeDocument/2006/relationships/hyperlink" Target="https://bulbapedia.bulbagarden.net/wiki/Shiinotic_(Pok%C3%A9mon)" TargetMode="External"/><Relationship Id="rId521" Type="http://schemas.openxmlformats.org/officeDocument/2006/relationships/hyperlink" Target="https://cdn.bulbagarden.net/upload/thumb/5/56/242Blissey.png/250px-242Blissey.png" TargetMode="External"/><Relationship Id="rId1110" Type="http://schemas.openxmlformats.org/officeDocument/2006/relationships/hyperlink" Target="https://bulbapedia.bulbagarden.net/wiki/Unfezant_(Pok%C3%A9mon)" TargetMode="External"/><Relationship Id="rId1594" Type="http://schemas.openxmlformats.org/officeDocument/2006/relationships/hyperlink" Target="https://cdn.bulbagarden.net/upload/thumb/3/36/756Shiinotic.png/250px-756Shiinotic.png" TargetMode="External"/><Relationship Id="rId520" Type="http://schemas.openxmlformats.org/officeDocument/2006/relationships/hyperlink" Target="https://bulbapedia.bulbagarden.net/wiki/Blissey_(Pok%C3%A9mon)" TargetMode="External"/><Relationship Id="rId1111" Type="http://schemas.openxmlformats.org/officeDocument/2006/relationships/hyperlink" Target="https://cdn.bulbagarden.net/upload/thumb/d/d0/521Unfezant.png/250px-521Unfezant.png" TargetMode="External"/><Relationship Id="rId1595" Type="http://schemas.openxmlformats.org/officeDocument/2006/relationships/hyperlink" Target="https://bulbapedia.bulbagarden.net/wiki/Salandit_(Pok%C3%A9mon)" TargetMode="External"/><Relationship Id="rId1112" Type="http://schemas.openxmlformats.org/officeDocument/2006/relationships/hyperlink" Target="https://bulbapedia.bulbagarden.net/wiki/Blitzle_(Pok%C3%A9mon)" TargetMode="External"/><Relationship Id="rId1596" Type="http://schemas.openxmlformats.org/officeDocument/2006/relationships/hyperlink" Target="https://cdn.bulbagarden.net/upload/2/27/757Salandit.png" TargetMode="External"/><Relationship Id="rId1113" Type="http://schemas.openxmlformats.org/officeDocument/2006/relationships/hyperlink" Target="https://cdn.bulbagarden.net/upload/a/af/522Blitzle.png" TargetMode="External"/><Relationship Id="rId1597" Type="http://schemas.openxmlformats.org/officeDocument/2006/relationships/hyperlink" Target="https://bulbapedia.bulbagarden.net/wiki/Salazzle_(Pok%C3%A9mon)" TargetMode="External"/><Relationship Id="rId1103" Type="http://schemas.openxmlformats.org/officeDocument/2006/relationships/hyperlink" Target="https://cdn.bulbagarden.net/upload/6/61/517Munna.png" TargetMode="External"/><Relationship Id="rId1587" Type="http://schemas.openxmlformats.org/officeDocument/2006/relationships/hyperlink" Target="https://bulbapedia.bulbagarden.net/wiki/Fomantis_(Pok%C3%A9mon)" TargetMode="External"/><Relationship Id="rId1104" Type="http://schemas.openxmlformats.org/officeDocument/2006/relationships/hyperlink" Target="https://bulbapedia.bulbagarden.net/wiki/Musharna_(Pok%C3%A9mon)" TargetMode="External"/><Relationship Id="rId1588" Type="http://schemas.openxmlformats.org/officeDocument/2006/relationships/hyperlink" Target="https://cdn.bulbagarden.net/upload/1/10/753Fomantis.png" TargetMode="External"/><Relationship Id="rId1105" Type="http://schemas.openxmlformats.org/officeDocument/2006/relationships/hyperlink" Target="https://cdn.bulbagarden.net/upload/2/2d/518Musharna.png" TargetMode="External"/><Relationship Id="rId1589" Type="http://schemas.openxmlformats.org/officeDocument/2006/relationships/hyperlink" Target="https://bulbapedia.bulbagarden.net/wiki/Lurantis_(Pok%C3%A9mon)" TargetMode="External"/><Relationship Id="rId1106" Type="http://schemas.openxmlformats.org/officeDocument/2006/relationships/hyperlink" Target="https://bulbapedia.bulbagarden.net/wiki/Pidove_(Pok%C3%A9mon)" TargetMode="External"/><Relationship Id="rId1107" Type="http://schemas.openxmlformats.org/officeDocument/2006/relationships/hyperlink" Target="https://cdn.bulbagarden.net/upload/c/c3/519Pidove.png" TargetMode="External"/><Relationship Id="rId1108" Type="http://schemas.openxmlformats.org/officeDocument/2006/relationships/hyperlink" Target="https://bulbapedia.bulbagarden.net/wiki/Tranquill_(Pok%C3%A9mon)" TargetMode="External"/><Relationship Id="rId1109" Type="http://schemas.openxmlformats.org/officeDocument/2006/relationships/hyperlink" Target="https://cdn.bulbagarden.net/upload/a/a3/520Tranquill.png" TargetMode="External"/><Relationship Id="rId519" Type="http://schemas.openxmlformats.org/officeDocument/2006/relationships/hyperlink" Target="https://cdn.bulbagarden.net/upload/thumb/1/13/241Miltank.png/250px-241Miltank.png" TargetMode="External"/><Relationship Id="rId514" Type="http://schemas.openxmlformats.org/officeDocument/2006/relationships/hyperlink" Target="https://bulbapedia.bulbagarden.net/wiki/Elekid_(Pok%C3%A9mon)" TargetMode="External"/><Relationship Id="rId998" Type="http://schemas.openxmlformats.org/officeDocument/2006/relationships/hyperlink" Target="https://bulbapedia.bulbagarden.net/wiki/Togekiss_(Pok%C3%A9mon)" TargetMode="External"/><Relationship Id="rId513" Type="http://schemas.openxmlformats.org/officeDocument/2006/relationships/hyperlink" Target="https://cdn.bulbagarden.net/upload/0/0e/238Smoochum.png" TargetMode="External"/><Relationship Id="rId997" Type="http://schemas.openxmlformats.org/officeDocument/2006/relationships/hyperlink" Target="https://cdn.bulbagarden.net/upload/thumb/6/60/467Magmortar.png/250px-467Magmortar.png" TargetMode="External"/><Relationship Id="rId512" Type="http://schemas.openxmlformats.org/officeDocument/2006/relationships/hyperlink" Target="https://bulbapedia.bulbagarden.net/wiki/Smoochum_(Pok%C3%A9mon)" TargetMode="External"/><Relationship Id="rId996" Type="http://schemas.openxmlformats.org/officeDocument/2006/relationships/hyperlink" Target="https://bulbapedia.bulbagarden.net/wiki/Magmortar_(Pok%C3%A9mon)" TargetMode="External"/><Relationship Id="rId511" Type="http://schemas.openxmlformats.org/officeDocument/2006/relationships/hyperlink" Target="https://cdn.bulbagarden.net/upload/thumb/9/94/237Hitmontop.png/250px-237Hitmontop.png" TargetMode="External"/><Relationship Id="rId995" Type="http://schemas.openxmlformats.org/officeDocument/2006/relationships/hyperlink" Target="https://cdn.bulbagarden.net/upload/thumb/2/23/466Electivire.png/250px-466Electivire.png" TargetMode="External"/><Relationship Id="rId518" Type="http://schemas.openxmlformats.org/officeDocument/2006/relationships/hyperlink" Target="https://bulbapedia.bulbagarden.net/wiki/Miltank_(Pok%C3%A9mon)" TargetMode="External"/><Relationship Id="rId517" Type="http://schemas.openxmlformats.org/officeDocument/2006/relationships/hyperlink" Target="https://cdn.bulbagarden.net/upload/c/cb/240Magby.png" TargetMode="External"/><Relationship Id="rId516" Type="http://schemas.openxmlformats.org/officeDocument/2006/relationships/hyperlink" Target="https://bulbapedia.bulbagarden.net/wiki/Magby_(Pok%C3%A9mon)" TargetMode="External"/><Relationship Id="rId515" Type="http://schemas.openxmlformats.org/officeDocument/2006/relationships/hyperlink" Target="https://cdn.bulbagarden.net/upload/5/5d/239Elekid.png" TargetMode="External"/><Relationship Id="rId999" Type="http://schemas.openxmlformats.org/officeDocument/2006/relationships/hyperlink" Target="https://cdn.bulbagarden.net/upload/thumb/8/87/468Togekiss.png/250px-468Togekiss.png" TargetMode="External"/><Relationship Id="rId990" Type="http://schemas.openxmlformats.org/officeDocument/2006/relationships/hyperlink" Target="https://bulbapedia.bulbagarden.net/wiki/Rhyperior_(Pok%C3%A9mon)" TargetMode="External"/><Relationship Id="rId1580" Type="http://schemas.openxmlformats.org/officeDocument/2006/relationships/hyperlink" Target="https://cdn.bulbagarden.net/upload/1/12/749Mudbray.png" TargetMode="External"/><Relationship Id="rId1581" Type="http://schemas.openxmlformats.org/officeDocument/2006/relationships/hyperlink" Target="https://bulbapedia.bulbagarden.net/wiki/Mudsdale_(Pok%C3%A9mon)" TargetMode="External"/><Relationship Id="rId1582" Type="http://schemas.openxmlformats.org/officeDocument/2006/relationships/hyperlink" Target="https://cdn.bulbagarden.net/upload/thumb/f/f7/750Mudsdale.png/250px-750Mudsdale.png" TargetMode="External"/><Relationship Id="rId510" Type="http://schemas.openxmlformats.org/officeDocument/2006/relationships/hyperlink" Target="https://bulbapedia.bulbagarden.net/wiki/Hitmontop_(Pok%C3%A9mon)" TargetMode="External"/><Relationship Id="rId994" Type="http://schemas.openxmlformats.org/officeDocument/2006/relationships/hyperlink" Target="https://bulbapedia.bulbagarden.net/wiki/Electivire_(Pok%C3%A9mon)" TargetMode="External"/><Relationship Id="rId1583" Type="http://schemas.openxmlformats.org/officeDocument/2006/relationships/hyperlink" Target="https://bulbapedia.bulbagarden.net/wiki/Dewpider_(Pok%C3%A9mon)" TargetMode="External"/><Relationship Id="rId993" Type="http://schemas.openxmlformats.org/officeDocument/2006/relationships/hyperlink" Target="https://cdn.bulbagarden.net/upload/thumb/3/32/465Tangrowth.png/250px-465Tangrowth.png" TargetMode="External"/><Relationship Id="rId1100" Type="http://schemas.openxmlformats.org/officeDocument/2006/relationships/hyperlink" Target="https://bulbapedia.bulbagarden.net/wiki/Simipour_(Pok%C3%A9mon)" TargetMode="External"/><Relationship Id="rId1584" Type="http://schemas.openxmlformats.org/officeDocument/2006/relationships/hyperlink" Target="https://cdn.bulbagarden.net/upload/2/29/751Dewpider.png" TargetMode="External"/><Relationship Id="rId992" Type="http://schemas.openxmlformats.org/officeDocument/2006/relationships/hyperlink" Target="https://bulbapedia.bulbagarden.net/wiki/Tangrowth_(Pok%C3%A9mon)" TargetMode="External"/><Relationship Id="rId1101" Type="http://schemas.openxmlformats.org/officeDocument/2006/relationships/hyperlink" Target="https://cdn.bulbagarden.net/upload/thumb/8/83/516Simipour.png/250px-516Simipour.png" TargetMode="External"/><Relationship Id="rId1585" Type="http://schemas.openxmlformats.org/officeDocument/2006/relationships/hyperlink" Target="https://bulbapedia.bulbagarden.net/wiki/Araquanid_(Pok%C3%A9mon)" TargetMode="External"/><Relationship Id="rId991" Type="http://schemas.openxmlformats.org/officeDocument/2006/relationships/hyperlink" Target="https://cdn.bulbagarden.net/upload/thumb/d/d9/464Rhyperior.png/250px-464Rhyperior.png" TargetMode="External"/><Relationship Id="rId1102" Type="http://schemas.openxmlformats.org/officeDocument/2006/relationships/hyperlink" Target="https://bulbapedia.bulbagarden.net/wiki/Munna_(Pok%C3%A9mon)" TargetMode="External"/><Relationship Id="rId1586" Type="http://schemas.openxmlformats.org/officeDocument/2006/relationships/hyperlink" Target="https://cdn.bulbagarden.net/upload/thumb/8/82/752Araquanid.png/250px-752Araquanid.png" TargetMode="External"/><Relationship Id="rId1532" Type="http://schemas.openxmlformats.org/officeDocument/2006/relationships/hyperlink" Target="https://bulbapedia.bulbagarden.net/wiki/Incineroar_(Pok%C3%A9mon)" TargetMode="External"/><Relationship Id="rId1533" Type="http://schemas.openxmlformats.org/officeDocument/2006/relationships/hyperlink" Target="https://cdn.bulbagarden.net/upload/thumb/2/27/727Incineroar.png/250px-727Incineroar.png" TargetMode="External"/><Relationship Id="rId1534" Type="http://schemas.openxmlformats.org/officeDocument/2006/relationships/hyperlink" Target="https://bulbapedia.bulbagarden.net/wiki/Popplio_(Pok%C3%A9mon)" TargetMode="External"/><Relationship Id="rId1535" Type="http://schemas.openxmlformats.org/officeDocument/2006/relationships/hyperlink" Target="https://cdn.bulbagarden.net/upload/d/d8/728Popplio.png" TargetMode="External"/><Relationship Id="rId1536" Type="http://schemas.openxmlformats.org/officeDocument/2006/relationships/hyperlink" Target="https://bulbapedia.bulbagarden.net/wiki/Brionne_(Pok%C3%A9mon)" TargetMode="External"/><Relationship Id="rId1537" Type="http://schemas.openxmlformats.org/officeDocument/2006/relationships/hyperlink" Target="https://cdn.bulbagarden.net/upload/c/cd/729Brionne.png" TargetMode="External"/><Relationship Id="rId1538" Type="http://schemas.openxmlformats.org/officeDocument/2006/relationships/hyperlink" Target="https://bulbapedia.bulbagarden.net/wiki/Primarina_(Pok%C3%A9mon)" TargetMode="External"/><Relationship Id="rId1539" Type="http://schemas.openxmlformats.org/officeDocument/2006/relationships/hyperlink" Target="https://cdn.bulbagarden.net/upload/thumb/8/89/730Primarina.png/250px-730Primarina.png" TargetMode="External"/><Relationship Id="rId949" Type="http://schemas.openxmlformats.org/officeDocument/2006/relationships/hyperlink" Target="https://bulbapedia.bulbagarden.net/wiki/Garchomp_(Pok%C3%A9mon)" TargetMode="External"/><Relationship Id="rId948" Type="http://schemas.openxmlformats.org/officeDocument/2006/relationships/hyperlink" Target="https://cdn.bulbagarden.net/upload/thumb/9/9d/444Gabite.png/250px-444Gabite.png" TargetMode="External"/><Relationship Id="rId943" Type="http://schemas.openxmlformats.org/officeDocument/2006/relationships/hyperlink" Target="https://bulbapedia.bulbagarden.net/wiki/Spiritomb_(Pok%C3%A9mon)" TargetMode="External"/><Relationship Id="rId942" Type="http://schemas.openxmlformats.org/officeDocument/2006/relationships/hyperlink" Target="https://cdn.bulbagarden.net/upload/thumb/b/bf/441Chatot.png/250px-441Chatot.png" TargetMode="External"/><Relationship Id="rId941" Type="http://schemas.openxmlformats.org/officeDocument/2006/relationships/hyperlink" Target="https://bulbapedia.bulbagarden.net/wiki/Chatot_(Pok%C3%A9mon)" TargetMode="External"/><Relationship Id="rId940" Type="http://schemas.openxmlformats.org/officeDocument/2006/relationships/hyperlink" Target="https://cdn.bulbagarden.net/upload/2/27/440Happiny.png" TargetMode="External"/><Relationship Id="rId947" Type="http://schemas.openxmlformats.org/officeDocument/2006/relationships/hyperlink" Target="https://bulbapedia.bulbagarden.net/wiki/Gabite_(Pok%C3%A9mon)" TargetMode="External"/><Relationship Id="rId946" Type="http://schemas.openxmlformats.org/officeDocument/2006/relationships/hyperlink" Target="https://cdn.bulbagarden.net/upload/6/68/443Gible.png" TargetMode="External"/><Relationship Id="rId945" Type="http://schemas.openxmlformats.org/officeDocument/2006/relationships/hyperlink" Target="https://bulbapedia.bulbagarden.net/wiki/Gible_(Pok%C3%A9mon)" TargetMode="External"/><Relationship Id="rId944" Type="http://schemas.openxmlformats.org/officeDocument/2006/relationships/hyperlink" Target="https://cdn.bulbagarden.net/upload/thumb/8/8e/442Spiritomb.png/250px-442Spiritomb.png" TargetMode="External"/><Relationship Id="rId1530" Type="http://schemas.openxmlformats.org/officeDocument/2006/relationships/hyperlink" Target="https://bulbapedia.bulbagarden.net/wiki/Torracat_(Pok%C3%A9mon)" TargetMode="External"/><Relationship Id="rId1531" Type="http://schemas.openxmlformats.org/officeDocument/2006/relationships/hyperlink" Target="https://cdn.bulbagarden.net/upload/d/dc/726Torracat.png" TargetMode="External"/><Relationship Id="rId1521" Type="http://schemas.openxmlformats.org/officeDocument/2006/relationships/hyperlink" Target="https://cdn.bulbagarden.net/upload/thumb/4/44/721Volcanion.png/250px-721Volcanion.png" TargetMode="External"/><Relationship Id="rId1522" Type="http://schemas.openxmlformats.org/officeDocument/2006/relationships/hyperlink" Target="https://bulbapedia.bulbagarden.net/wiki/Rowlet_(Pok%C3%A9mon)" TargetMode="External"/><Relationship Id="rId1523" Type="http://schemas.openxmlformats.org/officeDocument/2006/relationships/hyperlink" Target="https://cdn.bulbagarden.net/upload/7/74/722Rowlet.png" TargetMode="External"/><Relationship Id="rId1524" Type="http://schemas.openxmlformats.org/officeDocument/2006/relationships/hyperlink" Target="https://bulbapedia.bulbagarden.net/wiki/Dartrix_(Pok%C3%A9mon)" TargetMode="External"/><Relationship Id="rId1525" Type="http://schemas.openxmlformats.org/officeDocument/2006/relationships/hyperlink" Target="https://cdn.bulbagarden.net/upload/1/1e/723Dartrix.png" TargetMode="External"/><Relationship Id="rId1526" Type="http://schemas.openxmlformats.org/officeDocument/2006/relationships/hyperlink" Target="https://bulbapedia.bulbagarden.net/wiki/Decidueye_(Pok%C3%A9mon)" TargetMode="External"/><Relationship Id="rId1527" Type="http://schemas.openxmlformats.org/officeDocument/2006/relationships/hyperlink" Target="https://cdn.bulbagarden.net/upload/thumb/a/a4/724Decidueye.png/250px-724Decidueye.png" TargetMode="External"/><Relationship Id="rId1528" Type="http://schemas.openxmlformats.org/officeDocument/2006/relationships/hyperlink" Target="https://bulbapedia.bulbagarden.net/wiki/Litten_(Pok%C3%A9mon)" TargetMode="External"/><Relationship Id="rId1529" Type="http://schemas.openxmlformats.org/officeDocument/2006/relationships/hyperlink" Target="https://cdn.bulbagarden.net/upload/0/0e/725Litten.png" TargetMode="External"/><Relationship Id="rId939" Type="http://schemas.openxmlformats.org/officeDocument/2006/relationships/hyperlink" Target="https://bulbapedia.bulbagarden.net/wiki/Happiny_(Pok%C3%A9mon)" TargetMode="External"/><Relationship Id="rId938" Type="http://schemas.openxmlformats.org/officeDocument/2006/relationships/hyperlink" Target="https://cdn.bulbagarden.net/upload/3/37/439Mime_Jr.png" TargetMode="External"/><Relationship Id="rId937" Type="http://schemas.openxmlformats.org/officeDocument/2006/relationships/hyperlink" Target="https://bulbapedia.bulbagarden.net/wiki/Mime_Jr._(Pok%C3%A9mon)" TargetMode="External"/><Relationship Id="rId932" Type="http://schemas.openxmlformats.org/officeDocument/2006/relationships/hyperlink" Target="https://cdn.bulbagarden.net/upload/c/c1/436Bronzor.png" TargetMode="External"/><Relationship Id="rId931" Type="http://schemas.openxmlformats.org/officeDocument/2006/relationships/hyperlink" Target="https://bulbapedia.bulbagarden.net/wiki/Bronzor_(Pok%C3%A9mon)" TargetMode="External"/><Relationship Id="rId930" Type="http://schemas.openxmlformats.org/officeDocument/2006/relationships/hyperlink" Target="https://cdn.bulbagarden.net/upload/thumb/b/bc/435Skuntank.png/250px-435Skuntank.png" TargetMode="External"/><Relationship Id="rId936" Type="http://schemas.openxmlformats.org/officeDocument/2006/relationships/hyperlink" Target="https://cdn.bulbagarden.net/upload/e/e2/438Bonsly.png" TargetMode="External"/><Relationship Id="rId935" Type="http://schemas.openxmlformats.org/officeDocument/2006/relationships/hyperlink" Target="https://bulbapedia.bulbagarden.net/wiki/Bonsly_(Pok%C3%A9mon)" TargetMode="External"/><Relationship Id="rId934" Type="http://schemas.openxmlformats.org/officeDocument/2006/relationships/hyperlink" Target="https://cdn.bulbagarden.net/upload/thumb/a/aa/437Bronzong.png/250px-437Bronzong.png" TargetMode="External"/><Relationship Id="rId933" Type="http://schemas.openxmlformats.org/officeDocument/2006/relationships/hyperlink" Target="https://bulbapedia.bulbagarden.net/wiki/Bronzong_(Pok%C3%A9mon)" TargetMode="External"/><Relationship Id="rId1520" Type="http://schemas.openxmlformats.org/officeDocument/2006/relationships/hyperlink" Target="https://bulbapedia.bulbagarden.net/wiki/Volcanion_(Pok%C3%A9mon)" TargetMode="External"/><Relationship Id="rId1554" Type="http://schemas.openxmlformats.org/officeDocument/2006/relationships/hyperlink" Target="https://bulbapedia.bulbagarden.net/wiki/Vikavolt_(Pok%C3%A9mon)" TargetMode="External"/><Relationship Id="rId1555" Type="http://schemas.openxmlformats.org/officeDocument/2006/relationships/hyperlink" Target="https://cdn.bulbagarden.net/upload/thumb/4/4e/738Vikavolt.png/250px-738Vikavolt.png" TargetMode="External"/><Relationship Id="rId1556" Type="http://schemas.openxmlformats.org/officeDocument/2006/relationships/hyperlink" Target="https://bulbapedia.bulbagarden.net/wiki/Crabrawler_(Pok%C3%A9mon)" TargetMode="External"/><Relationship Id="rId1557" Type="http://schemas.openxmlformats.org/officeDocument/2006/relationships/hyperlink" Target="https://cdn.bulbagarden.net/upload/9/98/739Crabrawler.png" TargetMode="External"/><Relationship Id="rId1558" Type="http://schemas.openxmlformats.org/officeDocument/2006/relationships/hyperlink" Target="https://bulbapedia.bulbagarden.net/wiki/Crabominable_(Pok%C3%A9mon)" TargetMode="External"/><Relationship Id="rId1559" Type="http://schemas.openxmlformats.org/officeDocument/2006/relationships/hyperlink" Target="https://cdn.bulbagarden.net/upload/thumb/1/17/740Crabominable.png/250px-740Crabominable.png" TargetMode="External"/><Relationship Id="rId965" Type="http://schemas.openxmlformats.org/officeDocument/2006/relationships/hyperlink" Target="https://bulbapedia.bulbagarden.net/wiki/Drapion_(Pok%C3%A9mon)" TargetMode="External"/><Relationship Id="rId964" Type="http://schemas.openxmlformats.org/officeDocument/2006/relationships/hyperlink" Target="https://cdn.bulbagarden.net/upload/4/47/451Skorupi.png" TargetMode="External"/><Relationship Id="rId963" Type="http://schemas.openxmlformats.org/officeDocument/2006/relationships/hyperlink" Target="https://bulbapedia.bulbagarden.net/wiki/Skorupi_(Pok%C3%A9mon)" TargetMode="External"/><Relationship Id="rId962" Type="http://schemas.openxmlformats.org/officeDocument/2006/relationships/hyperlink" Target="https://cdn.bulbagarden.net/upload/thumb/5/5f/450Hippowdon.png/250px-450Hippowdon.png" TargetMode="External"/><Relationship Id="rId969" Type="http://schemas.openxmlformats.org/officeDocument/2006/relationships/hyperlink" Target="https://bulbapedia.bulbagarden.net/wiki/Toxicroak_(Pok%C3%A9mon)" TargetMode="External"/><Relationship Id="rId968" Type="http://schemas.openxmlformats.org/officeDocument/2006/relationships/hyperlink" Target="https://cdn.bulbagarden.net/upload/f/fa/453Croagunk.png" TargetMode="External"/><Relationship Id="rId967" Type="http://schemas.openxmlformats.org/officeDocument/2006/relationships/hyperlink" Target="https://bulbapedia.bulbagarden.net/wiki/Croagunk_(Pok%C3%A9mon)" TargetMode="External"/><Relationship Id="rId966" Type="http://schemas.openxmlformats.org/officeDocument/2006/relationships/hyperlink" Target="https://cdn.bulbagarden.net/upload/thumb/1/13/452Drapion.png/250px-452Drapion.png" TargetMode="External"/><Relationship Id="rId961" Type="http://schemas.openxmlformats.org/officeDocument/2006/relationships/hyperlink" Target="https://bulbapedia.bulbagarden.net/wiki/Hippowdon_(Pok%C3%A9mon)" TargetMode="External"/><Relationship Id="rId1550" Type="http://schemas.openxmlformats.org/officeDocument/2006/relationships/hyperlink" Target="https://bulbapedia.bulbagarden.net/wiki/Grubbin_(Pok%C3%A9mon)" TargetMode="External"/><Relationship Id="rId960" Type="http://schemas.openxmlformats.org/officeDocument/2006/relationships/hyperlink" Target="https://cdn.bulbagarden.net/upload/a/ab/449Hippopotas.png" TargetMode="External"/><Relationship Id="rId1551" Type="http://schemas.openxmlformats.org/officeDocument/2006/relationships/hyperlink" Target="https://cdn.bulbagarden.net/upload/1/14/736Grubbin.png" TargetMode="External"/><Relationship Id="rId1552" Type="http://schemas.openxmlformats.org/officeDocument/2006/relationships/hyperlink" Target="https://bulbapedia.bulbagarden.net/wiki/Charjabug_(Pok%C3%A9mon)" TargetMode="External"/><Relationship Id="rId1553" Type="http://schemas.openxmlformats.org/officeDocument/2006/relationships/hyperlink" Target="https://cdn.bulbagarden.net/upload/thumb/e/ec/737Charjabug.png/250px-737Charjabug.png" TargetMode="External"/><Relationship Id="rId1543" Type="http://schemas.openxmlformats.org/officeDocument/2006/relationships/hyperlink" Target="https://cdn.bulbagarden.net/upload/5/5c/732Trumbeak.png" TargetMode="External"/><Relationship Id="rId1544" Type="http://schemas.openxmlformats.org/officeDocument/2006/relationships/hyperlink" Target="https://bulbapedia.bulbagarden.net/wiki/Toucannon_(Pok%C3%A9mon)" TargetMode="External"/><Relationship Id="rId1545" Type="http://schemas.openxmlformats.org/officeDocument/2006/relationships/hyperlink" Target="https://cdn.bulbagarden.net/upload/thumb/7/78/733Toucannon.png/250px-733Toucannon.png" TargetMode="External"/><Relationship Id="rId1546" Type="http://schemas.openxmlformats.org/officeDocument/2006/relationships/hyperlink" Target="https://bulbapedia.bulbagarden.net/wiki/Yungoos_(Pok%C3%A9mon)" TargetMode="External"/><Relationship Id="rId1547" Type="http://schemas.openxmlformats.org/officeDocument/2006/relationships/hyperlink" Target="https://cdn.bulbagarden.net/upload/0/08/734Yungoos.png" TargetMode="External"/><Relationship Id="rId1548" Type="http://schemas.openxmlformats.org/officeDocument/2006/relationships/hyperlink" Target="https://bulbapedia.bulbagarden.net/wiki/Gumshoos_(Pok%C3%A9mon)" TargetMode="External"/><Relationship Id="rId1549" Type="http://schemas.openxmlformats.org/officeDocument/2006/relationships/hyperlink" Target="https://cdn.bulbagarden.net/upload/thumb/b/ba/735Gumshoos.png/250px-735Gumshoos.png" TargetMode="External"/><Relationship Id="rId959" Type="http://schemas.openxmlformats.org/officeDocument/2006/relationships/hyperlink" Target="https://bulbapedia.bulbagarden.net/wiki/Hippopotas_(Pok%C3%A9mon)" TargetMode="External"/><Relationship Id="rId954" Type="http://schemas.openxmlformats.org/officeDocument/2006/relationships/hyperlink" Target="https://bulbapedia.bulbagarden.net/wiki/Riolu_(Pok%C3%A9mon)" TargetMode="External"/><Relationship Id="rId953" Type="http://schemas.openxmlformats.org/officeDocument/2006/relationships/hyperlink" Target="https://cdn.bulbagarden.net/upload/b/b2/446Munchlax.png" TargetMode="External"/><Relationship Id="rId952" Type="http://schemas.openxmlformats.org/officeDocument/2006/relationships/hyperlink" Target="https://bulbapedia.bulbagarden.net/wiki/Munchlax_(Pok%C3%A9mon)" TargetMode="External"/><Relationship Id="rId951" Type="http://schemas.openxmlformats.org/officeDocument/2006/relationships/hyperlink" Target="https://cdn.bulbagarden.net/upload/thumb/b/b2/445Garchomp-Mega.png/150px-445Garchomp-Mega.png" TargetMode="External"/><Relationship Id="rId958" Type="http://schemas.openxmlformats.org/officeDocument/2006/relationships/hyperlink" Target="https://cdn.bulbagarden.net/upload/thumb/b/b9/448Lucario-Mega.png/150px-448Lucario-Mega.png" TargetMode="External"/><Relationship Id="rId957" Type="http://schemas.openxmlformats.org/officeDocument/2006/relationships/hyperlink" Target="https://cdn.bulbagarden.net/upload/thumb/d/d7/448Lucario.png/150px-448Lucario.png" TargetMode="External"/><Relationship Id="rId956" Type="http://schemas.openxmlformats.org/officeDocument/2006/relationships/hyperlink" Target="https://bulbapedia.bulbagarden.net/wiki/Lucario_(Pok%C3%A9mon)" TargetMode="External"/><Relationship Id="rId955" Type="http://schemas.openxmlformats.org/officeDocument/2006/relationships/hyperlink" Target="https://cdn.bulbagarden.net/upload/a/a2/447Riolu.png" TargetMode="External"/><Relationship Id="rId950" Type="http://schemas.openxmlformats.org/officeDocument/2006/relationships/hyperlink" Target="https://cdn.bulbagarden.net/upload/thumb/f/fa/445Garchomp.png/150px-445Garchomp.png" TargetMode="External"/><Relationship Id="rId1540" Type="http://schemas.openxmlformats.org/officeDocument/2006/relationships/hyperlink" Target="https://bulbapedia.bulbagarden.net/wiki/Pikipek_(Pok%C3%A9mon)" TargetMode="External"/><Relationship Id="rId1541" Type="http://schemas.openxmlformats.org/officeDocument/2006/relationships/hyperlink" Target="https://cdn.bulbagarden.net/upload/1/15/731Pikipek.png" TargetMode="External"/><Relationship Id="rId1542" Type="http://schemas.openxmlformats.org/officeDocument/2006/relationships/hyperlink" Target="https://bulbapedia.bulbagarden.net/wiki/Trumbeak_(Pok%C3%A9mon)" TargetMode="External"/><Relationship Id="rId590" Type="http://schemas.openxmlformats.org/officeDocument/2006/relationships/hyperlink" Target="https://bulbapedia.bulbagarden.net/wiki/Shiftry_(Pok%C3%A9mon)" TargetMode="External"/><Relationship Id="rId107" Type="http://schemas.openxmlformats.org/officeDocument/2006/relationships/hyperlink" Target="https://cdn.bulbagarden.net/upload/thumb/8/80/047Parasect.png/250px-047Parasect.png" TargetMode="External"/><Relationship Id="rId106" Type="http://schemas.openxmlformats.org/officeDocument/2006/relationships/hyperlink" Target="https://bulbapedia.bulbagarden.net/wiki/Parasect_(Pok%C3%A9mon)" TargetMode="External"/><Relationship Id="rId105" Type="http://schemas.openxmlformats.org/officeDocument/2006/relationships/hyperlink" Target="https://cdn.bulbagarden.net/upload/d/d4/046Paras.png" TargetMode="External"/><Relationship Id="rId589" Type="http://schemas.openxmlformats.org/officeDocument/2006/relationships/hyperlink" Target="https://cdn.bulbagarden.net/upload/0/07/274Nuzleaf.png" TargetMode="External"/><Relationship Id="rId104" Type="http://schemas.openxmlformats.org/officeDocument/2006/relationships/hyperlink" Target="https://bulbapedia.bulbagarden.net/wiki/Paras_(Pok%C3%A9mon)" TargetMode="External"/><Relationship Id="rId588" Type="http://schemas.openxmlformats.org/officeDocument/2006/relationships/hyperlink" Target="https://bulbapedia.bulbagarden.net/wiki/Nuzleaf_(Pok%C3%A9mon)" TargetMode="External"/><Relationship Id="rId109" Type="http://schemas.openxmlformats.org/officeDocument/2006/relationships/hyperlink" Target="https://cdn.bulbagarden.net/upload/a/ad/048Venonat.png" TargetMode="External"/><Relationship Id="rId1170" Type="http://schemas.openxmlformats.org/officeDocument/2006/relationships/hyperlink" Target="https://cdn.bulbagarden.net/upload/thumb/2/2f/550Basculin.png/250px-550Basculin.png" TargetMode="External"/><Relationship Id="rId108" Type="http://schemas.openxmlformats.org/officeDocument/2006/relationships/hyperlink" Target="https://bulbapedia.bulbagarden.net/wiki/Venonat_(Pok%C3%A9mon)" TargetMode="External"/><Relationship Id="rId1171" Type="http://schemas.openxmlformats.org/officeDocument/2006/relationships/hyperlink" Target="https://bulbapedia.bulbagarden.net/wiki/Sandile_(Pok%C3%A9mon)" TargetMode="External"/><Relationship Id="rId583" Type="http://schemas.openxmlformats.org/officeDocument/2006/relationships/hyperlink" Target="https://cdn.bulbagarden.net/upload/8/8b/271Lombre.png" TargetMode="External"/><Relationship Id="rId1172" Type="http://schemas.openxmlformats.org/officeDocument/2006/relationships/hyperlink" Target="https://cdn.bulbagarden.net/upload/2/26/551Sandile.png" TargetMode="External"/><Relationship Id="rId582" Type="http://schemas.openxmlformats.org/officeDocument/2006/relationships/hyperlink" Target="https://bulbapedia.bulbagarden.net/wiki/Lombre_(Pok%C3%A9mon)" TargetMode="External"/><Relationship Id="rId1173" Type="http://schemas.openxmlformats.org/officeDocument/2006/relationships/hyperlink" Target="https://bulbapedia.bulbagarden.net/wiki/Krokorok_(Pok%C3%A9mon)" TargetMode="External"/><Relationship Id="rId581" Type="http://schemas.openxmlformats.org/officeDocument/2006/relationships/hyperlink" Target="https://cdn.bulbagarden.net/upload/e/ee/270Lotad.png" TargetMode="External"/><Relationship Id="rId1174" Type="http://schemas.openxmlformats.org/officeDocument/2006/relationships/hyperlink" Target="https://cdn.bulbagarden.net/upload/d/d4/552Krokorok.png" TargetMode="External"/><Relationship Id="rId580" Type="http://schemas.openxmlformats.org/officeDocument/2006/relationships/hyperlink" Target="https://bulbapedia.bulbagarden.net/wiki/Lotad_(Pok%C3%A9mon)" TargetMode="External"/><Relationship Id="rId1175" Type="http://schemas.openxmlformats.org/officeDocument/2006/relationships/hyperlink" Target="https://bulbapedia.bulbagarden.net/wiki/Krookodile_(Pok%C3%A9mon)" TargetMode="External"/><Relationship Id="rId103" Type="http://schemas.openxmlformats.org/officeDocument/2006/relationships/hyperlink" Target="https://cdn.bulbagarden.net/upload/thumb/6/6a/045Vileplume.png/250px-045Vileplume.png" TargetMode="External"/><Relationship Id="rId587" Type="http://schemas.openxmlformats.org/officeDocument/2006/relationships/hyperlink" Target="https://cdn.bulbagarden.net/upload/8/84/273Seedot.png" TargetMode="External"/><Relationship Id="rId1176" Type="http://schemas.openxmlformats.org/officeDocument/2006/relationships/hyperlink" Target="https://cdn.bulbagarden.net/upload/thumb/e/e5/553Krookodile.png/250px-553Krookodile.png" TargetMode="External"/><Relationship Id="rId102" Type="http://schemas.openxmlformats.org/officeDocument/2006/relationships/hyperlink" Target="https://bulbapedia.bulbagarden.net/wiki/Vileplume_(Pok%C3%A9mon)" TargetMode="External"/><Relationship Id="rId586" Type="http://schemas.openxmlformats.org/officeDocument/2006/relationships/hyperlink" Target="https://bulbapedia.bulbagarden.net/wiki/Seedot_(Pok%C3%A9mon)" TargetMode="External"/><Relationship Id="rId1177" Type="http://schemas.openxmlformats.org/officeDocument/2006/relationships/hyperlink" Target="https://bulbapedia.bulbagarden.net/wiki/Darumaka_(Pok%C3%A9mon)" TargetMode="External"/><Relationship Id="rId101" Type="http://schemas.openxmlformats.org/officeDocument/2006/relationships/hyperlink" Target="https://cdn.bulbagarden.net/upload/2/2a/044Gloom.png" TargetMode="External"/><Relationship Id="rId585" Type="http://schemas.openxmlformats.org/officeDocument/2006/relationships/hyperlink" Target="https://cdn.bulbagarden.net/upload/thumb/f/ff/272Ludicolo.png/250px-272Ludicolo.png" TargetMode="External"/><Relationship Id="rId1178" Type="http://schemas.openxmlformats.org/officeDocument/2006/relationships/hyperlink" Target="https://cdn.bulbagarden.net/upload/4/4c/554Darumaka.png" TargetMode="External"/><Relationship Id="rId100" Type="http://schemas.openxmlformats.org/officeDocument/2006/relationships/hyperlink" Target="https://bulbapedia.bulbagarden.net/wiki/Gloom_(Pok%C3%A9mon)" TargetMode="External"/><Relationship Id="rId584" Type="http://schemas.openxmlformats.org/officeDocument/2006/relationships/hyperlink" Target="https://bulbapedia.bulbagarden.net/wiki/Ludicolo_(Pok%C3%A9mon)" TargetMode="External"/><Relationship Id="rId1179" Type="http://schemas.openxmlformats.org/officeDocument/2006/relationships/hyperlink" Target="https://bulbapedia.bulbagarden.net/wiki/Darmanitan_(Pok%C3%A9mon)" TargetMode="External"/><Relationship Id="rId1169" Type="http://schemas.openxmlformats.org/officeDocument/2006/relationships/hyperlink" Target="https://bulbapedia.bulbagarden.net/wiki/Basculin_(Pok%C3%A9mon)" TargetMode="External"/><Relationship Id="rId579" Type="http://schemas.openxmlformats.org/officeDocument/2006/relationships/hyperlink" Target="https://cdn.bulbagarden.net/upload/thumb/3/34/269Dustox.png/250px-269Dustox.png" TargetMode="External"/><Relationship Id="rId578" Type="http://schemas.openxmlformats.org/officeDocument/2006/relationships/hyperlink" Target="https://bulbapedia.bulbagarden.net/wiki/Dustox_(Pok%C3%A9mon)" TargetMode="External"/><Relationship Id="rId577" Type="http://schemas.openxmlformats.org/officeDocument/2006/relationships/hyperlink" Target="https://cdn.bulbagarden.net/upload/a/a3/268Cascoon.png" TargetMode="External"/><Relationship Id="rId1160" Type="http://schemas.openxmlformats.org/officeDocument/2006/relationships/hyperlink" Target="https://cdn.bulbagarden.net/upload/thumb/c/cb/545Scolipede.png/250px-545Scolipede.png" TargetMode="External"/><Relationship Id="rId572" Type="http://schemas.openxmlformats.org/officeDocument/2006/relationships/hyperlink" Target="https://bulbapedia.bulbagarden.net/wiki/Silcoon_(Pok%C3%A9mon)" TargetMode="External"/><Relationship Id="rId1161" Type="http://schemas.openxmlformats.org/officeDocument/2006/relationships/hyperlink" Target="https://bulbapedia.bulbagarden.net/wiki/Cottonee_(Pok%C3%A9mon)" TargetMode="External"/><Relationship Id="rId571" Type="http://schemas.openxmlformats.org/officeDocument/2006/relationships/hyperlink" Target="https://cdn.bulbagarden.net/upload/7/76/265Wurmple.png" TargetMode="External"/><Relationship Id="rId1162" Type="http://schemas.openxmlformats.org/officeDocument/2006/relationships/hyperlink" Target="https://cdn.bulbagarden.net/upload/4/44/546Cottonee.png" TargetMode="External"/><Relationship Id="rId570" Type="http://schemas.openxmlformats.org/officeDocument/2006/relationships/hyperlink" Target="https://bulbapedia.bulbagarden.net/wiki/Wurmple_(Pok%C3%A9mon)" TargetMode="External"/><Relationship Id="rId1163" Type="http://schemas.openxmlformats.org/officeDocument/2006/relationships/hyperlink" Target="https://bulbapedia.bulbagarden.net/wiki/Whimsicott_(Pok%C3%A9mon)" TargetMode="External"/><Relationship Id="rId1164" Type="http://schemas.openxmlformats.org/officeDocument/2006/relationships/hyperlink" Target="https://cdn.bulbagarden.net/upload/thumb/a/a2/547Whimsicott.png/250px-547Whimsicott.png" TargetMode="External"/><Relationship Id="rId576" Type="http://schemas.openxmlformats.org/officeDocument/2006/relationships/hyperlink" Target="https://bulbapedia.bulbagarden.net/wiki/Cascoon_(Pok%C3%A9mon)" TargetMode="External"/><Relationship Id="rId1165" Type="http://schemas.openxmlformats.org/officeDocument/2006/relationships/hyperlink" Target="https://bulbapedia.bulbagarden.net/wiki/Petilil_(Pok%C3%A9mon)" TargetMode="External"/><Relationship Id="rId575" Type="http://schemas.openxmlformats.org/officeDocument/2006/relationships/hyperlink" Target="https://cdn.bulbagarden.net/upload/thumb/4/4c/267Beautifly.png/250px-267Beautifly.png" TargetMode="External"/><Relationship Id="rId1166" Type="http://schemas.openxmlformats.org/officeDocument/2006/relationships/hyperlink" Target="https://cdn.bulbagarden.net/upload/0/0b/548Petilil.png" TargetMode="External"/><Relationship Id="rId574" Type="http://schemas.openxmlformats.org/officeDocument/2006/relationships/hyperlink" Target="https://bulbapedia.bulbagarden.net/wiki/Beautifly_(Pok%C3%A9mon)" TargetMode="External"/><Relationship Id="rId1167" Type="http://schemas.openxmlformats.org/officeDocument/2006/relationships/hyperlink" Target="https://bulbapedia.bulbagarden.net/wiki/Lilligant_(Pok%C3%A9mon)" TargetMode="External"/><Relationship Id="rId573" Type="http://schemas.openxmlformats.org/officeDocument/2006/relationships/hyperlink" Target="https://cdn.bulbagarden.net/upload/e/ef/266Silcoon.png" TargetMode="External"/><Relationship Id="rId1168" Type="http://schemas.openxmlformats.org/officeDocument/2006/relationships/hyperlink" Target="https://cdn.bulbagarden.net/upload/thumb/2/21/549Lilligant.png/250px-549Lilligant.png" TargetMode="External"/><Relationship Id="rId129" Type="http://schemas.openxmlformats.org/officeDocument/2006/relationships/hyperlink" Target="https://cdn.bulbagarden.net/upload/4/41/056Mankey.png" TargetMode="External"/><Relationship Id="rId128" Type="http://schemas.openxmlformats.org/officeDocument/2006/relationships/hyperlink" Target="https://bulbapedia.bulbagarden.net/wiki/Mankey_(Pok%C3%A9mon)" TargetMode="External"/><Relationship Id="rId127" Type="http://schemas.openxmlformats.org/officeDocument/2006/relationships/hyperlink" Target="https://cdn.bulbagarden.net/upload/thumb/f/fe/055Golduck.png/250px-055Golduck.png" TargetMode="External"/><Relationship Id="rId126" Type="http://schemas.openxmlformats.org/officeDocument/2006/relationships/hyperlink" Target="https://bulbapedia.bulbagarden.net/wiki/Golduck_(Pok%C3%A9mon)" TargetMode="External"/><Relationship Id="rId1190" Type="http://schemas.openxmlformats.org/officeDocument/2006/relationships/hyperlink" Target="https://bulbapedia.bulbagarden.net/wiki/Scrafty_(Pok%C3%A9mon)" TargetMode="External"/><Relationship Id="rId1191" Type="http://schemas.openxmlformats.org/officeDocument/2006/relationships/hyperlink" Target="https://cdn.bulbagarden.net/upload/thumb/e/e8/560Scrafty.png/250px-560Scrafty.png" TargetMode="External"/><Relationship Id="rId1192" Type="http://schemas.openxmlformats.org/officeDocument/2006/relationships/hyperlink" Target="https://bulbapedia.bulbagarden.net/wiki/Sigilyph_(Pok%C3%A9mon)" TargetMode="External"/><Relationship Id="rId1193" Type="http://schemas.openxmlformats.org/officeDocument/2006/relationships/hyperlink" Target="https://cdn.bulbagarden.net/upload/thumb/6/67/561Sigilyph.png/250px-561Sigilyph.png" TargetMode="External"/><Relationship Id="rId121" Type="http://schemas.openxmlformats.org/officeDocument/2006/relationships/hyperlink" Target="https://cdn.bulbagarden.net/upload/thumb/8/80/053Persian-Alola.png/150px-053Persian-Alola.png" TargetMode="External"/><Relationship Id="rId1194" Type="http://schemas.openxmlformats.org/officeDocument/2006/relationships/hyperlink" Target="https://bulbapedia.bulbagarden.net/wiki/Yamask_(Pok%C3%A9mon)" TargetMode="External"/><Relationship Id="rId120" Type="http://schemas.openxmlformats.org/officeDocument/2006/relationships/hyperlink" Target="https://cdn.bulbagarden.net/upload/thumb/d/d6/052Meowth.png/150px-052Meowth.png" TargetMode="External"/><Relationship Id="rId1195" Type="http://schemas.openxmlformats.org/officeDocument/2006/relationships/hyperlink" Target="https://cdn.bulbagarden.net/upload/a/a4/562Yamask.png" TargetMode="External"/><Relationship Id="rId1196" Type="http://schemas.openxmlformats.org/officeDocument/2006/relationships/hyperlink" Target="https://bulbapedia.bulbagarden.net/wiki/Cofagrigus_(Pok%C3%A9mon)" TargetMode="External"/><Relationship Id="rId1197" Type="http://schemas.openxmlformats.org/officeDocument/2006/relationships/hyperlink" Target="https://cdn.bulbagarden.net/upload/thumb/f/f8/563Cofagrigus.png/250px-563Cofagrigus.png" TargetMode="External"/><Relationship Id="rId125" Type="http://schemas.openxmlformats.org/officeDocument/2006/relationships/hyperlink" Target="https://cdn.bulbagarden.net/upload/5/53/054Psyduck.png" TargetMode="External"/><Relationship Id="rId1198" Type="http://schemas.openxmlformats.org/officeDocument/2006/relationships/hyperlink" Target="https://bulbapedia.bulbagarden.net/wiki/Tirtouga_(Pok%C3%A9mon)" TargetMode="External"/><Relationship Id="rId124" Type="http://schemas.openxmlformats.org/officeDocument/2006/relationships/hyperlink" Target="https://bulbapedia.bulbagarden.net/wiki/Psyduck_(Pok%C3%A9mon)" TargetMode="External"/><Relationship Id="rId1199" Type="http://schemas.openxmlformats.org/officeDocument/2006/relationships/hyperlink" Target="https://cdn.bulbagarden.net/upload/1/1a/564Tirtouga.png" TargetMode="External"/><Relationship Id="rId123" Type="http://schemas.openxmlformats.org/officeDocument/2006/relationships/hyperlink" Target="https://cdn.bulbagarden.net/upload/thumb/1/13/053Persian.png/150px-053Persian.png" TargetMode="External"/><Relationship Id="rId122" Type="http://schemas.openxmlformats.org/officeDocument/2006/relationships/hyperlink" Target="https://bulbapedia.bulbagarden.net/wiki/Persian_(Pok%C3%A9mon)" TargetMode="External"/><Relationship Id="rId118" Type="http://schemas.openxmlformats.org/officeDocument/2006/relationships/hyperlink" Target="https://cdn.bulbagarden.net/upload/thumb/e/e3/052Meowth-Alola.png/150px-052Meowth-Alola.png" TargetMode="External"/><Relationship Id="rId117" Type="http://schemas.openxmlformats.org/officeDocument/2006/relationships/hyperlink" Target="https://cdn.bulbagarden.net/upload/thumb/e/e5/051Dugtrio.png/150px-051Dugtrio.png" TargetMode="External"/><Relationship Id="rId116" Type="http://schemas.openxmlformats.org/officeDocument/2006/relationships/hyperlink" Target="https://bulbapedia.bulbagarden.net/wiki/Dugtrio_(Pok%C3%A9mon)" TargetMode="External"/><Relationship Id="rId115" Type="http://schemas.openxmlformats.org/officeDocument/2006/relationships/hyperlink" Target="https://cdn.bulbagarden.net/upload/thumb/2/22/051Dugtrio-Alola.png/150px-051Dugtrio-Alola.png" TargetMode="External"/><Relationship Id="rId599" Type="http://schemas.openxmlformats.org/officeDocument/2006/relationships/hyperlink" Target="https://cdn.bulbagarden.net/upload/thumb/f/f2/279Pelipper.png/250px-279Pelipper.png" TargetMode="External"/><Relationship Id="rId1180" Type="http://schemas.openxmlformats.org/officeDocument/2006/relationships/hyperlink" Target="https://cdn.bulbagarden.net/upload/thumb/4/40/555Darmanitan.png/600px-555Darmanitan.png" TargetMode="External"/><Relationship Id="rId1181" Type="http://schemas.openxmlformats.org/officeDocument/2006/relationships/hyperlink" Target="https://cdn.bulbagarden.net/upload/f/fe/555Darmanitan-Zen.png" TargetMode="External"/><Relationship Id="rId119" Type="http://schemas.openxmlformats.org/officeDocument/2006/relationships/hyperlink" Target="https://bulbapedia.bulbagarden.net/wiki/Meowth_(Pok%C3%A9mon)" TargetMode="External"/><Relationship Id="rId1182" Type="http://schemas.openxmlformats.org/officeDocument/2006/relationships/hyperlink" Target="https://bulbapedia.bulbagarden.net/wiki/Maractus_(Pok%C3%A9mon)" TargetMode="External"/><Relationship Id="rId110" Type="http://schemas.openxmlformats.org/officeDocument/2006/relationships/hyperlink" Target="https://bulbapedia.bulbagarden.net/wiki/Venomoth_(Pok%C3%A9mon)" TargetMode="External"/><Relationship Id="rId594" Type="http://schemas.openxmlformats.org/officeDocument/2006/relationships/hyperlink" Target="https://bulbapedia.bulbagarden.net/wiki/Swellow_(Pok%C3%A9mon)" TargetMode="External"/><Relationship Id="rId1183" Type="http://schemas.openxmlformats.org/officeDocument/2006/relationships/hyperlink" Target="https://cdn.bulbagarden.net/upload/thumb/3/35/556Maractus.png/250px-556Maractus.png" TargetMode="External"/><Relationship Id="rId593" Type="http://schemas.openxmlformats.org/officeDocument/2006/relationships/hyperlink" Target="https://cdn.bulbagarden.net/upload/e/e4/276Taillow.png" TargetMode="External"/><Relationship Id="rId1184" Type="http://schemas.openxmlformats.org/officeDocument/2006/relationships/hyperlink" Target="https://bulbapedia.bulbagarden.net/wiki/Dwebble_(Pok%C3%A9mon)" TargetMode="External"/><Relationship Id="rId592" Type="http://schemas.openxmlformats.org/officeDocument/2006/relationships/hyperlink" Target="https://bulbapedia.bulbagarden.net/wiki/Taillow_(Pok%C3%A9mon)" TargetMode="External"/><Relationship Id="rId1185" Type="http://schemas.openxmlformats.org/officeDocument/2006/relationships/hyperlink" Target="https://cdn.bulbagarden.net/upload/6/6b/557Dwebble.png" TargetMode="External"/><Relationship Id="rId591" Type="http://schemas.openxmlformats.org/officeDocument/2006/relationships/hyperlink" Target="https://cdn.bulbagarden.net/upload/thumb/f/f7/275Shiftry.png/250px-275Shiftry.png" TargetMode="External"/><Relationship Id="rId1186" Type="http://schemas.openxmlformats.org/officeDocument/2006/relationships/hyperlink" Target="https://bulbapedia.bulbagarden.net/wiki/Crustle_(Pok%C3%A9mon)" TargetMode="External"/><Relationship Id="rId114" Type="http://schemas.openxmlformats.org/officeDocument/2006/relationships/hyperlink" Target="https://cdn.bulbagarden.net/upload/thumb/3/31/050Diglett.png/150px-050Diglett.png" TargetMode="External"/><Relationship Id="rId598" Type="http://schemas.openxmlformats.org/officeDocument/2006/relationships/hyperlink" Target="https://bulbapedia.bulbagarden.net/wiki/Pelipper_(Pok%C3%A9mon)" TargetMode="External"/><Relationship Id="rId1187" Type="http://schemas.openxmlformats.org/officeDocument/2006/relationships/hyperlink" Target="https://cdn.bulbagarden.net/upload/thumb/1/19/558Crustle.png/250px-558Crustle.png" TargetMode="External"/><Relationship Id="rId113" Type="http://schemas.openxmlformats.org/officeDocument/2006/relationships/hyperlink" Target="https://bulbapedia.bulbagarden.net/wiki/Diglett_(Pok%C3%A9mon)" TargetMode="External"/><Relationship Id="rId597" Type="http://schemas.openxmlformats.org/officeDocument/2006/relationships/hyperlink" Target="https://cdn.bulbagarden.net/upload/3/39/278Wingull.png" TargetMode="External"/><Relationship Id="rId1188" Type="http://schemas.openxmlformats.org/officeDocument/2006/relationships/hyperlink" Target="https://bulbapedia.bulbagarden.net/wiki/Scraggy_(Pok%C3%A9mon)" TargetMode="External"/><Relationship Id="rId112" Type="http://schemas.openxmlformats.org/officeDocument/2006/relationships/hyperlink" Target="https://cdn.bulbagarden.net/upload/thumb/1/10/050Diglett-Alola.png/150px-050Diglett-Alola.png" TargetMode="External"/><Relationship Id="rId596" Type="http://schemas.openxmlformats.org/officeDocument/2006/relationships/hyperlink" Target="https://bulbapedia.bulbagarden.net/wiki/Wingull_(Pok%C3%A9mon)" TargetMode="External"/><Relationship Id="rId1189" Type="http://schemas.openxmlformats.org/officeDocument/2006/relationships/hyperlink" Target="https://cdn.bulbagarden.net/upload/d/dc/559Scraggy.png" TargetMode="External"/><Relationship Id="rId111" Type="http://schemas.openxmlformats.org/officeDocument/2006/relationships/hyperlink" Target="https://cdn.bulbagarden.net/upload/thumb/d/d3/049Venomoth.png/250px-049Venomoth.png" TargetMode="External"/><Relationship Id="rId595" Type="http://schemas.openxmlformats.org/officeDocument/2006/relationships/hyperlink" Target="https://cdn.bulbagarden.net/upload/thumb/4/45/277Swellow.png/250px-277Swellow.png" TargetMode="External"/><Relationship Id="rId1136" Type="http://schemas.openxmlformats.org/officeDocument/2006/relationships/hyperlink" Target="https://cdn.bulbagarden.net/upload/thumb/a/ad/533Gurdurr.png/250px-533Gurdurr.png" TargetMode="External"/><Relationship Id="rId1137" Type="http://schemas.openxmlformats.org/officeDocument/2006/relationships/hyperlink" Target="https://bulbapedia.bulbagarden.net/wiki/Conkeldurr_(Pok%C3%A9mon)" TargetMode="External"/><Relationship Id="rId1138" Type="http://schemas.openxmlformats.org/officeDocument/2006/relationships/hyperlink" Target="https://cdn.bulbagarden.net/upload/thumb/1/11/534Conkeldurr.png/250px-534Conkeldurr.png" TargetMode="External"/><Relationship Id="rId1139" Type="http://schemas.openxmlformats.org/officeDocument/2006/relationships/hyperlink" Target="https://bulbapedia.bulbagarden.net/wiki/Tympole_(Pok%C3%A9mon)" TargetMode="External"/><Relationship Id="rId547" Type="http://schemas.openxmlformats.org/officeDocument/2006/relationships/hyperlink" Target="https://cdn.bulbagarden.net/upload/thumb/3/3e/254Sceptile.png/150px-254Sceptile.png" TargetMode="External"/><Relationship Id="rId546" Type="http://schemas.openxmlformats.org/officeDocument/2006/relationships/hyperlink" Target="https://bulbapedia.bulbagarden.net/wiki/Sceptile_(Pok%C3%A9mon)" TargetMode="External"/><Relationship Id="rId545" Type="http://schemas.openxmlformats.org/officeDocument/2006/relationships/hyperlink" Target="https://cdn.bulbagarden.net/upload/thumb/6/67/254Sceptile-Mega.png/150px-254Sceptile-Mega.png" TargetMode="External"/><Relationship Id="rId544" Type="http://schemas.openxmlformats.org/officeDocument/2006/relationships/hyperlink" Target="https://cdn.bulbagarden.net/upload/e/ea/253Grovyle.png" TargetMode="External"/><Relationship Id="rId549" Type="http://schemas.openxmlformats.org/officeDocument/2006/relationships/hyperlink" Target="https://cdn.bulbagarden.net/upload/9/91/255Torchic.png" TargetMode="External"/><Relationship Id="rId548" Type="http://schemas.openxmlformats.org/officeDocument/2006/relationships/hyperlink" Target="https://bulbapedia.bulbagarden.net/wiki/Torchic_(Pok%C3%A9mon)" TargetMode="External"/><Relationship Id="rId1130" Type="http://schemas.openxmlformats.org/officeDocument/2006/relationships/hyperlink" Target="https://bulbapedia.bulbagarden.net/wiki/Audino_(Pok%C3%A9mon)" TargetMode="External"/><Relationship Id="rId1131" Type="http://schemas.openxmlformats.org/officeDocument/2006/relationships/hyperlink" Target="https://cdn.bulbagarden.net/upload/thumb/f/f5/531Audino.png/150px-531Audino.png" TargetMode="External"/><Relationship Id="rId543" Type="http://schemas.openxmlformats.org/officeDocument/2006/relationships/hyperlink" Target="https://bulbapedia.bulbagarden.net/wiki/Grovyle_(Pok%C3%A9mon)" TargetMode="External"/><Relationship Id="rId1132" Type="http://schemas.openxmlformats.org/officeDocument/2006/relationships/hyperlink" Target="https://cdn.bulbagarden.net/upload/thumb/1/17/531Audino-Mega.png/150px-531Audino-Mega.png" TargetMode="External"/><Relationship Id="rId542" Type="http://schemas.openxmlformats.org/officeDocument/2006/relationships/hyperlink" Target="https://cdn.bulbagarden.net/upload/2/2c/252Treecko.png" TargetMode="External"/><Relationship Id="rId1133" Type="http://schemas.openxmlformats.org/officeDocument/2006/relationships/hyperlink" Target="https://bulbapedia.bulbagarden.net/wiki/Timburr_(Pok%C3%A9mon)" TargetMode="External"/><Relationship Id="rId541" Type="http://schemas.openxmlformats.org/officeDocument/2006/relationships/hyperlink" Target="https://bulbapedia.bulbagarden.net/wiki/Treecko_(Pok%C3%A9mon)" TargetMode="External"/><Relationship Id="rId1134" Type="http://schemas.openxmlformats.org/officeDocument/2006/relationships/hyperlink" Target="https://cdn.bulbagarden.net/upload/6/69/532Timburr.png" TargetMode="External"/><Relationship Id="rId540" Type="http://schemas.openxmlformats.org/officeDocument/2006/relationships/hyperlink" Target="https://cdn.bulbagarden.net/upload/thumb/e/e7/251Celebi.png/250px-251Celebi.png" TargetMode="External"/><Relationship Id="rId1135" Type="http://schemas.openxmlformats.org/officeDocument/2006/relationships/hyperlink" Target="https://bulbapedia.bulbagarden.net/wiki/Gurdurr_(Pok%C3%A9mon)" TargetMode="External"/><Relationship Id="rId1125" Type="http://schemas.openxmlformats.org/officeDocument/2006/relationships/hyperlink" Target="https://cdn.bulbagarden.net/upload/thumb/9/9d/528Swoobat.png/250px-528Swoobat.png" TargetMode="External"/><Relationship Id="rId1126" Type="http://schemas.openxmlformats.org/officeDocument/2006/relationships/hyperlink" Target="https://bulbapedia.bulbagarden.net/wiki/Drilbur_(Pok%C3%A9mon)" TargetMode="External"/><Relationship Id="rId1127" Type="http://schemas.openxmlformats.org/officeDocument/2006/relationships/hyperlink" Target="https://cdn.bulbagarden.net/upload/c/cf/529Drilbur.png" TargetMode="External"/><Relationship Id="rId1128" Type="http://schemas.openxmlformats.org/officeDocument/2006/relationships/hyperlink" Target="https://bulbapedia.bulbagarden.net/wiki/Excadrill_(Pok%C3%A9mon)" TargetMode="External"/><Relationship Id="rId1129" Type="http://schemas.openxmlformats.org/officeDocument/2006/relationships/hyperlink" Target="https://cdn.bulbagarden.net/upload/thumb/6/63/530Excadrill.png/250px-530Excadrill.png" TargetMode="External"/><Relationship Id="rId536" Type="http://schemas.openxmlformats.org/officeDocument/2006/relationships/hyperlink" Target="https://cdn.bulbagarden.net/upload/thumb/4/44/249Lugia.png/250px-249Lugia.png" TargetMode="External"/><Relationship Id="rId535" Type="http://schemas.openxmlformats.org/officeDocument/2006/relationships/hyperlink" Target="https://bulbapedia.bulbagarden.net/wiki/Lugia_(Pok%C3%A9mon)" TargetMode="External"/><Relationship Id="rId534" Type="http://schemas.openxmlformats.org/officeDocument/2006/relationships/hyperlink" Target="https://cdn.bulbagarden.net/upload/thumb/8/82/248Tyranitar.png/150px-248Tyranitar.png" TargetMode="External"/><Relationship Id="rId533" Type="http://schemas.openxmlformats.org/officeDocument/2006/relationships/hyperlink" Target="https://bulbapedia.bulbagarden.net/wiki/Tyranitar_(Pok%C3%A9mon)" TargetMode="External"/><Relationship Id="rId539" Type="http://schemas.openxmlformats.org/officeDocument/2006/relationships/hyperlink" Target="https://bulbapedia.bulbagarden.net/wiki/Celebi_(Pok%C3%A9mon)" TargetMode="External"/><Relationship Id="rId538" Type="http://schemas.openxmlformats.org/officeDocument/2006/relationships/hyperlink" Target="https://cdn.bulbagarden.net/upload/thumb/6/67/250Ho-Oh.png/250px-250Ho-Oh.png" TargetMode="External"/><Relationship Id="rId537" Type="http://schemas.openxmlformats.org/officeDocument/2006/relationships/hyperlink" Target="https://bulbapedia.bulbagarden.net/wiki/Ho-Oh_(Pok%C3%A9mon)" TargetMode="External"/><Relationship Id="rId1120" Type="http://schemas.openxmlformats.org/officeDocument/2006/relationships/hyperlink" Target="https://bulbapedia.bulbagarden.net/wiki/Gigalith_(Pok%C3%A9mon)" TargetMode="External"/><Relationship Id="rId532" Type="http://schemas.openxmlformats.org/officeDocument/2006/relationships/hyperlink" Target="https://cdn.bulbagarden.net/upload/thumb/0/0d/248Tyranitar-Mega.png/150px-248Tyranitar-Mega.png" TargetMode="External"/><Relationship Id="rId1121" Type="http://schemas.openxmlformats.org/officeDocument/2006/relationships/hyperlink" Target="https://cdn.bulbagarden.net/upload/thumb/5/59/526Gigalith.png/250px-526Gigalith.png" TargetMode="External"/><Relationship Id="rId531" Type="http://schemas.openxmlformats.org/officeDocument/2006/relationships/hyperlink" Target="https://cdn.bulbagarden.net/upload/a/a1/247Pupitar.png" TargetMode="External"/><Relationship Id="rId1122" Type="http://schemas.openxmlformats.org/officeDocument/2006/relationships/hyperlink" Target="https://bulbapedia.bulbagarden.net/wiki/Woobat_(Pok%C3%A9mon)" TargetMode="External"/><Relationship Id="rId530" Type="http://schemas.openxmlformats.org/officeDocument/2006/relationships/hyperlink" Target="https://bulbapedia.bulbagarden.net/wiki/Pupitar_(Pok%C3%A9mon)" TargetMode="External"/><Relationship Id="rId1123" Type="http://schemas.openxmlformats.org/officeDocument/2006/relationships/hyperlink" Target="https://cdn.bulbagarden.net/upload/3/36/527Woobat.png" TargetMode="External"/><Relationship Id="rId1124" Type="http://schemas.openxmlformats.org/officeDocument/2006/relationships/hyperlink" Target="https://bulbapedia.bulbagarden.net/wiki/Swoobat_(Pok%C3%A9mon)" TargetMode="External"/><Relationship Id="rId1158" Type="http://schemas.openxmlformats.org/officeDocument/2006/relationships/hyperlink" Target="https://cdn.bulbagarden.net/upload/b/bc/544Whirlipede.png" TargetMode="External"/><Relationship Id="rId1159" Type="http://schemas.openxmlformats.org/officeDocument/2006/relationships/hyperlink" Target="https://bulbapedia.bulbagarden.net/wiki/Scolipede_(Pok%C3%A9mon)" TargetMode="External"/><Relationship Id="rId569" Type="http://schemas.openxmlformats.org/officeDocument/2006/relationships/hyperlink" Target="https://cdn.bulbagarden.net/upload/thumb/f/f7/264Linoone.png/250px-264Linoone.png" TargetMode="External"/><Relationship Id="rId568" Type="http://schemas.openxmlformats.org/officeDocument/2006/relationships/hyperlink" Target="https://bulbapedia.bulbagarden.net/wiki/Linoone_(Pok%C3%A9mon)" TargetMode="External"/><Relationship Id="rId567" Type="http://schemas.openxmlformats.org/officeDocument/2006/relationships/hyperlink" Target="https://cdn.bulbagarden.net/upload/f/fc/261Poochyena.png" TargetMode="External"/><Relationship Id="rId566" Type="http://schemas.openxmlformats.org/officeDocument/2006/relationships/hyperlink" Target="https://bulbapedia.bulbagarden.net/wiki/Zigzagoon_(Pok%C3%A9mon)" TargetMode="External"/><Relationship Id="rId561" Type="http://schemas.openxmlformats.org/officeDocument/2006/relationships/hyperlink" Target="https://cdn.bulbagarden.net/upload/thumb/b/b6/260Swampert.png/150px-260Swampert.png" TargetMode="External"/><Relationship Id="rId1150" Type="http://schemas.openxmlformats.org/officeDocument/2006/relationships/hyperlink" Target="https://cdn.bulbagarden.net/upload/4/4a/540Sewaddle.png" TargetMode="External"/><Relationship Id="rId560" Type="http://schemas.openxmlformats.org/officeDocument/2006/relationships/hyperlink" Target="https://bulbapedia.bulbagarden.net/wiki/Swampert_(Pok%C3%A9mon)" TargetMode="External"/><Relationship Id="rId1151" Type="http://schemas.openxmlformats.org/officeDocument/2006/relationships/hyperlink" Target="https://bulbapedia.bulbagarden.net/wiki/Swadloon_(Pok%C3%A9mon)" TargetMode="External"/><Relationship Id="rId1152" Type="http://schemas.openxmlformats.org/officeDocument/2006/relationships/hyperlink" Target="https://cdn.bulbagarden.net/upload/2/2b/541Swadloon.png" TargetMode="External"/><Relationship Id="rId1153" Type="http://schemas.openxmlformats.org/officeDocument/2006/relationships/hyperlink" Target="https://bulbapedia.bulbagarden.net/wiki/Leavanny_(Pok%C3%A9mon)" TargetMode="External"/><Relationship Id="rId565" Type="http://schemas.openxmlformats.org/officeDocument/2006/relationships/hyperlink" Target="https://cdn.bulbagarden.net/upload/thumb/f/f1/262Mightyena.png/250px-262Mightyena.png" TargetMode="External"/><Relationship Id="rId1154" Type="http://schemas.openxmlformats.org/officeDocument/2006/relationships/hyperlink" Target="https://cdn.bulbagarden.net/upload/thumb/8/8e/542Leavanny.png/250px-542Leavanny.png" TargetMode="External"/><Relationship Id="rId564" Type="http://schemas.openxmlformats.org/officeDocument/2006/relationships/hyperlink" Target="https://bulbapedia.bulbagarden.net/wiki/Mightyena_(Pok%C3%A9mon)" TargetMode="External"/><Relationship Id="rId1155" Type="http://schemas.openxmlformats.org/officeDocument/2006/relationships/hyperlink" Target="https://bulbapedia.bulbagarden.net/wiki/Venipede_(Pok%C3%A9mon)" TargetMode="External"/><Relationship Id="rId563" Type="http://schemas.openxmlformats.org/officeDocument/2006/relationships/hyperlink" Target="https://cdn.bulbagarden.net/upload/f/fc/261Poochyena.png" TargetMode="External"/><Relationship Id="rId1156" Type="http://schemas.openxmlformats.org/officeDocument/2006/relationships/hyperlink" Target="https://cdn.bulbagarden.net/upload/0/0e/543Venipede.png" TargetMode="External"/><Relationship Id="rId562" Type="http://schemas.openxmlformats.org/officeDocument/2006/relationships/hyperlink" Target="https://bulbapedia.bulbagarden.net/wiki/Poochyena_(Pok%C3%A9mon)" TargetMode="External"/><Relationship Id="rId1157" Type="http://schemas.openxmlformats.org/officeDocument/2006/relationships/hyperlink" Target="https://bulbapedia.bulbagarden.net/wiki/Whirlipede_(Pok%C3%A9mon)" TargetMode="External"/><Relationship Id="rId1147" Type="http://schemas.openxmlformats.org/officeDocument/2006/relationships/hyperlink" Target="https://bulbapedia.bulbagarden.net/wiki/Sawk_(Pok%C3%A9mon)" TargetMode="External"/><Relationship Id="rId1148" Type="http://schemas.openxmlformats.org/officeDocument/2006/relationships/hyperlink" Target="https://cdn.bulbagarden.net/upload/thumb/a/a8/539Sawk.png/250px-539Sawk.png" TargetMode="External"/><Relationship Id="rId1149" Type="http://schemas.openxmlformats.org/officeDocument/2006/relationships/hyperlink" Target="https://bulbapedia.bulbagarden.net/wiki/Sewaddle_(Pok%C3%A9mon)" TargetMode="External"/><Relationship Id="rId558" Type="http://schemas.openxmlformats.org/officeDocument/2006/relationships/hyperlink" Target="https://cdn.bulbagarden.net/upload/2/27/259Marshtomp.png" TargetMode="External"/><Relationship Id="rId557" Type="http://schemas.openxmlformats.org/officeDocument/2006/relationships/hyperlink" Target="https://bulbapedia.bulbagarden.net/wiki/Marshtomp_(Pok%C3%A9mon)" TargetMode="External"/><Relationship Id="rId556" Type="http://schemas.openxmlformats.org/officeDocument/2006/relationships/hyperlink" Target="https://cdn.bulbagarden.net/upload/6/60/258Mudkip.png" TargetMode="External"/><Relationship Id="rId555" Type="http://schemas.openxmlformats.org/officeDocument/2006/relationships/hyperlink" Target="https://bulbapedia.bulbagarden.net/wiki/Mudkip_(Pok%C3%A9mon)" TargetMode="External"/><Relationship Id="rId559" Type="http://schemas.openxmlformats.org/officeDocument/2006/relationships/hyperlink" Target="https://cdn.bulbagarden.net/upload/thumb/9/98/260Swampert-Mega.png/150px-260Swampert-Mega.png" TargetMode="External"/><Relationship Id="rId550" Type="http://schemas.openxmlformats.org/officeDocument/2006/relationships/hyperlink" Target="https://bulbapedia.bulbagarden.net/wiki/Combusken_(Pok%C3%A9mon)" TargetMode="External"/><Relationship Id="rId1140" Type="http://schemas.openxmlformats.org/officeDocument/2006/relationships/hyperlink" Target="https://cdn.bulbagarden.net/upload/c/c9/535Tympole.png" TargetMode="External"/><Relationship Id="rId1141" Type="http://schemas.openxmlformats.org/officeDocument/2006/relationships/hyperlink" Target="https://bulbapedia.bulbagarden.net/wiki/Palpitoad_(Pok%C3%A9mon)" TargetMode="External"/><Relationship Id="rId1142" Type="http://schemas.openxmlformats.org/officeDocument/2006/relationships/hyperlink" Target="https://cdn.bulbagarden.net/upload/c/c9/536Palpitoad.png" TargetMode="External"/><Relationship Id="rId554" Type="http://schemas.openxmlformats.org/officeDocument/2006/relationships/hyperlink" Target="https://cdn.bulbagarden.net/upload/thumb/f/fa/257Blaziken-Mega.png/150px-257Blaziken-Mega.png" TargetMode="External"/><Relationship Id="rId1143" Type="http://schemas.openxmlformats.org/officeDocument/2006/relationships/hyperlink" Target="https://bulbapedia.bulbagarden.net/wiki/Seismitoad_(Pok%C3%A9mon)" TargetMode="External"/><Relationship Id="rId553" Type="http://schemas.openxmlformats.org/officeDocument/2006/relationships/hyperlink" Target="https://cdn.bulbagarden.net/upload/thumb/9/90/257Blaziken.png/150px-257Blaziken.png" TargetMode="External"/><Relationship Id="rId1144" Type="http://schemas.openxmlformats.org/officeDocument/2006/relationships/hyperlink" Target="https://cdn.bulbagarden.net/upload/thumb/3/35/537Seismitoad.png/250px-537Seismitoad.png" TargetMode="External"/><Relationship Id="rId552" Type="http://schemas.openxmlformats.org/officeDocument/2006/relationships/hyperlink" Target="https://bulbapedia.bulbagarden.net/wiki/Blaziken_(Pok%C3%A9mon)" TargetMode="External"/><Relationship Id="rId1145" Type="http://schemas.openxmlformats.org/officeDocument/2006/relationships/hyperlink" Target="https://bulbapedia.bulbagarden.net/wiki/Throh_(Pok%C3%A9mon)" TargetMode="External"/><Relationship Id="rId551" Type="http://schemas.openxmlformats.org/officeDocument/2006/relationships/hyperlink" Target="https://cdn.bulbagarden.net/upload/thumb/2/29/256Combusken.png/250px-256Combusken.png" TargetMode="External"/><Relationship Id="rId1146" Type="http://schemas.openxmlformats.org/officeDocument/2006/relationships/hyperlink" Target="https://cdn.bulbagarden.net/upload/thumb/7/74/538Throh.png/250px-538Throh.png" TargetMode="External"/><Relationship Id="rId495" Type="http://schemas.openxmlformats.org/officeDocument/2006/relationships/hyperlink" Target="https://cdn.bulbagarden.net/upload/thumb/3/39/229Houndoom-Mega.png/150px-229Houndoom-Mega.png" TargetMode="External"/><Relationship Id="rId494" Type="http://schemas.openxmlformats.org/officeDocument/2006/relationships/hyperlink" Target="https://cdn.bulbagarden.net/upload/thumb/5/51/229Houndoom.png/150px-229Houndoom.png" TargetMode="External"/><Relationship Id="rId493" Type="http://schemas.openxmlformats.org/officeDocument/2006/relationships/hyperlink" Target="https://bulbapedia.bulbagarden.net/wiki/Houndoom_(Pok%C3%A9mon)" TargetMode="External"/><Relationship Id="rId492" Type="http://schemas.openxmlformats.org/officeDocument/2006/relationships/hyperlink" Target="https://cdn.bulbagarden.net/upload/5/53/228Houndour.png" TargetMode="External"/><Relationship Id="rId499" Type="http://schemas.openxmlformats.org/officeDocument/2006/relationships/hyperlink" Target="https://cdn.bulbagarden.net/upload/d/d3/231Phanpy.png" TargetMode="External"/><Relationship Id="rId498" Type="http://schemas.openxmlformats.org/officeDocument/2006/relationships/hyperlink" Target="https://bulbapedia.bulbagarden.net/wiki/Phanpy_(Pok%C3%A9mon)" TargetMode="External"/><Relationship Id="rId497" Type="http://schemas.openxmlformats.org/officeDocument/2006/relationships/hyperlink" Target="https://cdn.bulbagarden.net/upload/thumb/3/3c/230Kingdra.png/250px-230Kingdra.png" TargetMode="External"/><Relationship Id="rId496" Type="http://schemas.openxmlformats.org/officeDocument/2006/relationships/hyperlink" Target="https://bulbapedia.bulbagarden.net/wiki/Kingdra_(Pok%C3%A9mon)" TargetMode="External"/><Relationship Id="rId1610" Type="http://schemas.openxmlformats.org/officeDocument/2006/relationships/hyperlink" Target="https://cdn.bulbagarden.net/upload/thumb/c/c9/764Comfey.png/250px-764Comfey.png" TargetMode="External"/><Relationship Id="rId1611" Type="http://schemas.openxmlformats.org/officeDocument/2006/relationships/hyperlink" Target="https://bulbapedia.bulbagarden.net/wiki/Oranguru_(Pok%C3%A9mon)" TargetMode="External"/><Relationship Id="rId1612" Type="http://schemas.openxmlformats.org/officeDocument/2006/relationships/hyperlink" Target="https://cdn.bulbagarden.net/upload/thumb/d/d8/765Oranguru.png/250px-765Oranguru.png" TargetMode="External"/><Relationship Id="rId1613" Type="http://schemas.openxmlformats.org/officeDocument/2006/relationships/hyperlink" Target="https://bulbapedia.bulbagarden.net/wiki/Passimian_(Pok%C3%A9mon)" TargetMode="External"/><Relationship Id="rId1614" Type="http://schemas.openxmlformats.org/officeDocument/2006/relationships/hyperlink" Target="https://cdn.bulbagarden.net/upload/thumb/b/ba/766Passimian.png/250px-766Passimian.png" TargetMode="External"/><Relationship Id="rId1615" Type="http://schemas.openxmlformats.org/officeDocument/2006/relationships/hyperlink" Target="https://bulbapedia.bulbagarden.net/wiki/Wimpod_(Pok%C3%A9mon)" TargetMode="External"/><Relationship Id="rId1616" Type="http://schemas.openxmlformats.org/officeDocument/2006/relationships/hyperlink" Target="https://cdn.bulbagarden.net/upload/e/ef/767Wimpod.png" TargetMode="External"/><Relationship Id="rId907" Type="http://schemas.openxmlformats.org/officeDocument/2006/relationships/hyperlink" Target="https://cdn.bulbagarden.net/upload/thumb/8/86/424Ambipom.png/250px-424Ambipom.png" TargetMode="External"/><Relationship Id="rId1617" Type="http://schemas.openxmlformats.org/officeDocument/2006/relationships/hyperlink" Target="https://bulbapedia.bulbagarden.net/wiki/Golisopod_(Pok%C3%A9mon)" TargetMode="External"/><Relationship Id="rId906" Type="http://schemas.openxmlformats.org/officeDocument/2006/relationships/hyperlink" Target="https://bulbapedia.bulbagarden.net/wiki/Ambipom_(Pok%C3%A9mon)" TargetMode="External"/><Relationship Id="rId1618" Type="http://schemas.openxmlformats.org/officeDocument/2006/relationships/hyperlink" Target="https://cdn.bulbagarden.net/upload/thumb/b/b6/768Golisopod.png/250px-768Golisopod.png" TargetMode="External"/><Relationship Id="rId905" Type="http://schemas.openxmlformats.org/officeDocument/2006/relationships/hyperlink" Target="https://cdn.bulbagarden.net/upload/thumb/1/18/423Gastrodon.png/250px-423Gastrodon.png" TargetMode="External"/><Relationship Id="rId1619" Type="http://schemas.openxmlformats.org/officeDocument/2006/relationships/hyperlink" Target="https://bulbapedia.bulbagarden.net/wiki/Sandygast_(Pok%C3%A9mon)" TargetMode="External"/><Relationship Id="rId904" Type="http://schemas.openxmlformats.org/officeDocument/2006/relationships/hyperlink" Target="https://bulbapedia.bulbagarden.net/wiki/Gastrodon_(Pok%C3%A9mon)" TargetMode="External"/><Relationship Id="rId909" Type="http://schemas.openxmlformats.org/officeDocument/2006/relationships/hyperlink" Target="https://cdn.bulbagarden.net/upload/e/eb/425Drifloon.png" TargetMode="External"/><Relationship Id="rId908" Type="http://schemas.openxmlformats.org/officeDocument/2006/relationships/hyperlink" Target="https://bulbapedia.bulbagarden.net/wiki/Drifloon_(Pok%C3%A9mon)" TargetMode="External"/><Relationship Id="rId903" Type="http://schemas.openxmlformats.org/officeDocument/2006/relationships/hyperlink" Target="https://cdn.bulbagarden.net/upload/7/72/422Shellos.png" TargetMode="External"/><Relationship Id="rId902" Type="http://schemas.openxmlformats.org/officeDocument/2006/relationships/hyperlink" Target="https://bulbapedia.bulbagarden.net/wiki/Shellos_(Pok%C3%A9mon)" TargetMode="External"/><Relationship Id="rId901" Type="http://schemas.openxmlformats.org/officeDocument/2006/relationships/hyperlink" Target="https://cdn.bulbagarden.net/upload/thumb/2/25/421Cherrim-Overcast.png/250px-421Cherrim-Overcast.png" TargetMode="External"/><Relationship Id="rId900" Type="http://schemas.openxmlformats.org/officeDocument/2006/relationships/hyperlink" Target="https://bulbapedia.bulbagarden.net/wiki/Cherrim_(Pok%C3%A9mon)" TargetMode="External"/><Relationship Id="rId1600" Type="http://schemas.openxmlformats.org/officeDocument/2006/relationships/hyperlink" Target="https://cdn.bulbagarden.net/upload/e/e5/759Stufful.png" TargetMode="External"/><Relationship Id="rId1601" Type="http://schemas.openxmlformats.org/officeDocument/2006/relationships/hyperlink" Target="https://bulbapedia.bulbagarden.net/wiki/Bewear_(Pok%C3%A9mon)" TargetMode="External"/><Relationship Id="rId1602" Type="http://schemas.openxmlformats.org/officeDocument/2006/relationships/hyperlink" Target="https://cdn.bulbagarden.net/upload/thumb/a/a4/760Bewear.png/250px-760Bewear.png" TargetMode="External"/><Relationship Id="rId1603" Type="http://schemas.openxmlformats.org/officeDocument/2006/relationships/hyperlink" Target="https://bulbapedia.bulbagarden.net/wiki/Bounsweet_(Pok%C3%A9mon)" TargetMode="External"/><Relationship Id="rId1604" Type="http://schemas.openxmlformats.org/officeDocument/2006/relationships/hyperlink" Target="https://cdn.bulbagarden.net/upload/a/a1/761Bounsweet.png" TargetMode="External"/><Relationship Id="rId1605" Type="http://schemas.openxmlformats.org/officeDocument/2006/relationships/hyperlink" Target="https://bulbapedia.bulbagarden.net/wiki/Steenee_(Pok%C3%A9mon)" TargetMode="External"/><Relationship Id="rId1606" Type="http://schemas.openxmlformats.org/officeDocument/2006/relationships/hyperlink" Target="https://cdn.bulbagarden.net/upload/7/78/762Steenee.png" TargetMode="External"/><Relationship Id="rId1607" Type="http://schemas.openxmlformats.org/officeDocument/2006/relationships/hyperlink" Target="https://bulbapedia.bulbagarden.net/wiki/Tsareena_(Pok%C3%A9mon)" TargetMode="External"/><Relationship Id="rId1608" Type="http://schemas.openxmlformats.org/officeDocument/2006/relationships/hyperlink" Target="https://cdn.bulbagarden.net/upload/thumb/2/23/763Tsareena.png/250px-763Tsareena.png" TargetMode="External"/><Relationship Id="rId1609" Type="http://schemas.openxmlformats.org/officeDocument/2006/relationships/hyperlink" Target="https://bulbapedia.bulbagarden.net/wiki/Comfey_(Pok%C3%A9mon)" TargetMode="External"/><Relationship Id="rId1631" Type="http://schemas.openxmlformats.org/officeDocument/2006/relationships/hyperlink" Target="https://bulbapedia.bulbagarden.net/wiki/Komala_(Pok%C3%A9mon)" TargetMode="External"/><Relationship Id="rId1632" Type="http://schemas.openxmlformats.org/officeDocument/2006/relationships/hyperlink" Target="https://cdn.bulbagarden.net/upload/thumb/7/7d/775Komala.png/250px-775Komala.png" TargetMode="External"/><Relationship Id="rId1633" Type="http://schemas.openxmlformats.org/officeDocument/2006/relationships/hyperlink" Target="https://bulbapedia.bulbagarden.net/wiki/Turtonator_(Pok%C3%A9mon)" TargetMode="External"/><Relationship Id="rId1634" Type="http://schemas.openxmlformats.org/officeDocument/2006/relationships/hyperlink" Target="https://cdn.bulbagarden.net/upload/thumb/1/15/776Turtonator.png/250px-776Turtonator.png" TargetMode="External"/><Relationship Id="rId1635" Type="http://schemas.openxmlformats.org/officeDocument/2006/relationships/hyperlink" Target="https://bulbapedia.bulbagarden.net/wiki/Togedemaru_(Pok%C3%A9mon)" TargetMode="External"/><Relationship Id="rId1636" Type="http://schemas.openxmlformats.org/officeDocument/2006/relationships/hyperlink" Target="https://cdn.bulbagarden.net/upload/thumb/5/5a/777Togedemaru.png/250px-777Togedemaru.png" TargetMode="External"/><Relationship Id="rId1637" Type="http://schemas.openxmlformats.org/officeDocument/2006/relationships/hyperlink" Target="https://bulbapedia.bulbagarden.net/wiki/Mimikyu_(Pok%C3%A9mon)" TargetMode="External"/><Relationship Id="rId1638" Type="http://schemas.openxmlformats.org/officeDocument/2006/relationships/hyperlink" Target="https://cdn.bulbagarden.net/upload/thumb/9/9b/778Mimikyu.png/250px-778Mimikyu.png" TargetMode="External"/><Relationship Id="rId929" Type="http://schemas.openxmlformats.org/officeDocument/2006/relationships/hyperlink" Target="https://bulbapedia.bulbagarden.net/wiki/Skuntank_(Pok%C3%A9mon)" TargetMode="External"/><Relationship Id="rId1639" Type="http://schemas.openxmlformats.org/officeDocument/2006/relationships/hyperlink" Target="https://bulbapedia.bulbagarden.net/wiki/Bruxish_(Pok%C3%A9mon)" TargetMode="External"/><Relationship Id="rId928" Type="http://schemas.openxmlformats.org/officeDocument/2006/relationships/hyperlink" Target="https://cdn.bulbagarden.net/upload/7/75/434Stunky.png" TargetMode="External"/><Relationship Id="rId927" Type="http://schemas.openxmlformats.org/officeDocument/2006/relationships/hyperlink" Target="https://bulbapedia.bulbagarden.net/wiki/Stunky_(Pok%C3%A9mon)" TargetMode="External"/><Relationship Id="rId926" Type="http://schemas.openxmlformats.org/officeDocument/2006/relationships/hyperlink" Target="https://cdn.bulbagarden.net/upload/e/ed/433Chingling.png" TargetMode="External"/><Relationship Id="rId921" Type="http://schemas.openxmlformats.org/officeDocument/2006/relationships/hyperlink" Target="https://bulbapedia.bulbagarden.net/wiki/Glameow_(Pok%C3%A9mon)" TargetMode="External"/><Relationship Id="rId920" Type="http://schemas.openxmlformats.org/officeDocument/2006/relationships/hyperlink" Target="https://cdn.bulbagarden.net/upload/thumb/4/46/430Honchkrow.png/250px-430Honchkrow.png" TargetMode="External"/><Relationship Id="rId925" Type="http://schemas.openxmlformats.org/officeDocument/2006/relationships/hyperlink" Target="https://bulbapedia.bulbagarden.net/wiki/Chingling_(Pok%C3%A9mon)" TargetMode="External"/><Relationship Id="rId924" Type="http://schemas.openxmlformats.org/officeDocument/2006/relationships/hyperlink" Target="https://cdn.bulbagarden.net/upload/thumb/8/80/432Purugly.png/250px-432Purugly.png" TargetMode="External"/><Relationship Id="rId923" Type="http://schemas.openxmlformats.org/officeDocument/2006/relationships/hyperlink" Target="https://bulbapedia.bulbagarden.net/wiki/Purugly_(Pok%C3%A9mon)" TargetMode="External"/><Relationship Id="rId922" Type="http://schemas.openxmlformats.org/officeDocument/2006/relationships/hyperlink" Target="https://cdn.bulbagarden.net/upload/2/26/431Glameow.png" TargetMode="External"/><Relationship Id="rId1630" Type="http://schemas.openxmlformats.org/officeDocument/2006/relationships/hyperlink" Target="https://cdn.bulbagarden.net/upload/thumb/9/90/774Minior.png/250px-774Minior.png" TargetMode="External"/><Relationship Id="rId1620" Type="http://schemas.openxmlformats.org/officeDocument/2006/relationships/hyperlink" Target="https://cdn.bulbagarden.net/upload/f/f0/769Sandygast.png" TargetMode="External"/><Relationship Id="rId1621" Type="http://schemas.openxmlformats.org/officeDocument/2006/relationships/hyperlink" Target="https://bulbapedia.bulbagarden.net/wiki/Palossand_(Pok%C3%A9mon)" TargetMode="External"/><Relationship Id="rId1622" Type="http://schemas.openxmlformats.org/officeDocument/2006/relationships/hyperlink" Target="https://cdn.bulbagarden.net/upload/thumb/3/32/770Palossand.png/250px-770Palossand.png" TargetMode="External"/><Relationship Id="rId1623" Type="http://schemas.openxmlformats.org/officeDocument/2006/relationships/hyperlink" Target="https://bulbapedia.bulbagarden.net/wiki/Pyukumuku_(Pok%C3%A9mon)" TargetMode="External"/><Relationship Id="rId1624" Type="http://schemas.openxmlformats.org/officeDocument/2006/relationships/hyperlink" Target="https://cdn.bulbagarden.net/upload/thumb/4/4f/771Pyukumuku.png/250px-771Pyukumuku.png" TargetMode="External"/><Relationship Id="rId1625" Type="http://schemas.openxmlformats.org/officeDocument/2006/relationships/hyperlink" Target="https://bulbapedia.bulbagarden.net/wiki/Type:_Null_(Pok%C3%A9mon)" TargetMode="External"/><Relationship Id="rId1626" Type="http://schemas.openxmlformats.org/officeDocument/2006/relationships/hyperlink" Target="https://cdn.bulbagarden.net/upload/thumb/f/fd/772Type_Null.png/250px-772Type_Null.png" TargetMode="External"/><Relationship Id="rId1627" Type="http://schemas.openxmlformats.org/officeDocument/2006/relationships/hyperlink" Target="https://bulbapedia.bulbagarden.net/wiki/Silvally_(Pok%C3%A9mon)" TargetMode="External"/><Relationship Id="rId918" Type="http://schemas.openxmlformats.org/officeDocument/2006/relationships/hyperlink" Target="https://cdn.bulbagarden.net/upload/thumb/b/b4/429Mismagius.png/250px-429Mismagius.png" TargetMode="External"/><Relationship Id="rId1628" Type="http://schemas.openxmlformats.org/officeDocument/2006/relationships/hyperlink" Target="https://cdn.bulbagarden.net/upload/thumb/b/be/773Silvally.png/250px-773Silvally.png" TargetMode="External"/><Relationship Id="rId917" Type="http://schemas.openxmlformats.org/officeDocument/2006/relationships/hyperlink" Target="https://bulbapedia.bulbagarden.net/wiki/Mismagius_(Pok%C3%A9mon)" TargetMode="External"/><Relationship Id="rId1629" Type="http://schemas.openxmlformats.org/officeDocument/2006/relationships/hyperlink" Target="https://bulbapedia.bulbagarden.net/wiki/Minior_(Pok%C3%A9mon)" TargetMode="External"/><Relationship Id="rId916" Type="http://schemas.openxmlformats.org/officeDocument/2006/relationships/hyperlink" Target="https://cdn.bulbagarden.net/upload/thumb/d/dc/428Lopunny-Mega.png/150px-428Lopunny-Mega.png" TargetMode="External"/><Relationship Id="rId915" Type="http://schemas.openxmlformats.org/officeDocument/2006/relationships/hyperlink" Target="https://cdn.bulbagarden.net/upload/thumb/c/c9/428Lopunny.png/150px-428Lopunny.png" TargetMode="External"/><Relationship Id="rId919" Type="http://schemas.openxmlformats.org/officeDocument/2006/relationships/hyperlink" Target="https://bulbapedia.bulbagarden.net/wiki/Honchkrow_(Pok%C3%A9mon)" TargetMode="External"/><Relationship Id="rId910" Type="http://schemas.openxmlformats.org/officeDocument/2006/relationships/hyperlink" Target="https://bulbapedia.bulbagarden.net/wiki/Drifblim_(Pok%C3%A9mon)" TargetMode="External"/><Relationship Id="rId914" Type="http://schemas.openxmlformats.org/officeDocument/2006/relationships/hyperlink" Target="https://bulbapedia.bulbagarden.net/wiki/Lopunny_(Pok%C3%A9mon)" TargetMode="External"/><Relationship Id="rId913" Type="http://schemas.openxmlformats.org/officeDocument/2006/relationships/hyperlink" Target="https://cdn.bulbagarden.net/upload/a/a7/427Buneary.png" TargetMode="External"/><Relationship Id="rId912" Type="http://schemas.openxmlformats.org/officeDocument/2006/relationships/hyperlink" Target="https://bulbapedia.bulbagarden.net/wiki/Buneary_(Pok%C3%A9mon)" TargetMode="External"/><Relationship Id="rId911" Type="http://schemas.openxmlformats.org/officeDocument/2006/relationships/hyperlink" Target="https://cdn.bulbagarden.net/upload/thumb/7/71/426Drifblim.png/250px-426Drifblim.png" TargetMode="External"/><Relationship Id="rId1213" Type="http://schemas.openxmlformats.org/officeDocument/2006/relationships/hyperlink" Target="https://cdn.bulbagarden.net/upload/thumb/a/a6/571Zoroark.png/250px-571Zoroark.png" TargetMode="External"/><Relationship Id="rId1697" Type="http://schemas.openxmlformats.org/officeDocument/2006/relationships/hyperlink" Target="https://bulbapedia.bulbagarden.net/wiki/Meltan_(Pok%C3%A9mon)" TargetMode="External"/><Relationship Id="rId1214" Type="http://schemas.openxmlformats.org/officeDocument/2006/relationships/hyperlink" Target="https://bulbapedia.bulbagarden.net/wiki/Minccino_(Pok%C3%A9mon)" TargetMode="External"/><Relationship Id="rId1698" Type="http://schemas.openxmlformats.org/officeDocument/2006/relationships/hyperlink" Target="https://cdn.bulbagarden.net/upload/d/d1/808Meltan.png" TargetMode="External"/><Relationship Id="rId1215" Type="http://schemas.openxmlformats.org/officeDocument/2006/relationships/hyperlink" Target="https://cdn.bulbagarden.net/upload/e/ec/572Minccino.png" TargetMode="External"/><Relationship Id="rId1699" Type="http://schemas.openxmlformats.org/officeDocument/2006/relationships/hyperlink" Target="https://bulbapedia.bulbagarden.net/wiki/Melmetal_(Pok%C3%A9mon)" TargetMode="External"/><Relationship Id="rId1216" Type="http://schemas.openxmlformats.org/officeDocument/2006/relationships/hyperlink" Target="https://bulbapedia.bulbagarden.net/wiki/Cinccino_(Pok%C3%A9mon)" TargetMode="External"/><Relationship Id="rId1217" Type="http://schemas.openxmlformats.org/officeDocument/2006/relationships/hyperlink" Target="https://cdn.bulbagarden.net/upload/thumb/9/94/573Cinccino.png/250px-573Cinccino.png" TargetMode="External"/><Relationship Id="rId1218" Type="http://schemas.openxmlformats.org/officeDocument/2006/relationships/hyperlink" Target="https://bulbapedia.bulbagarden.net/wiki/Gothita_(Pok%C3%A9mon)" TargetMode="External"/><Relationship Id="rId1219" Type="http://schemas.openxmlformats.org/officeDocument/2006/relationships/hyperlink" Target="https://cdn.bulbagarden.net/upload/7/71/574Gothita.png" TargetMode="External"/><Relationship Id="rId866" Type="http://schemas.openxmlformats.org/officeDocument/2006/relationships/hyperlink" Target="https://cdn.bulbagarden.net/upload/4/49/404Luxio.png" TargetMode="External"/><Relationship Id="rId865" Type="http://schemas.openxmlformats.org/officeDocument/2006/relationships/hyperlink" Target="https://bulbapedia.bulbagarden.net/wiki/Luxio_(Pok%C3%A9mon)" TargetMode="External"/><Relationship Id="rId864" Type="http://schemas.openxmlformats.org/officeDocument/2006/relationships/hyperlink" Target="https://cdn.bulbagarden.net/upload/3/32/403Shinx.png" TargetMode="External"/><Relationship Id="rId863" Type="http://schemas.openxmlformats.org/officeDocument/2006/relationships/hyperlink" Target="https://bulbapedia.bulbagarden.net/wiki/Shinx_(Pok%C3%A9mon)" TargetMode="External"/><Relationship Id="rId869" Type="http://schemas.openxmlformats.org/officeDocument/2006/relationships/hyperlink" Target="https://bulbapedia.bulbagarden.net/wiki/Budew_(Pok%C3%A9mon)" TargetMode="External"/><Relationship Id="rId868" Type="http://schemas.openxmlformats.org/officeDocument/2006/relationships/hyperlink" Target="https://cdn.bulbagarden.net/upload/thumb/a/a7/405Luxray.png/250px-405Luxray.png" TargetMode="External"/><Relationship Id="rId867" Type="http://schemas.openxmlformats.org/officeDocument/2006/relationships/hyperlink" Target="https://bulbapedia.bulbagarden.net/wiki/Luxray_(Pok%C3%A9mon)" TargetMode="External"/><Relationship Id="rId1690" Type="http://schemas.openxmlformats.org/officeDocument/2006/relationships/hyperlink" Target="https://cdn.bulbagarden.net/upload/thumb/d/de/804Naganadel.png/250px-804Naganadel.png" TargetMode="External"/><Relationship Id="rId1691" Type="http://schemas.openxmlformats.org/officeDocument/2006/relationships/hyperlink" Target="https://bulbapedia.bulbagarden.net/wiki/Stakataka_(Pok%C3%A9mon)" TargetMode="External"/><Relationship Id="rId1692" Type="http://schemas.openxmlformats.org/officeDocument/2006/relationships/hyperlink" Target="https://cdn.bulbagarden.net/upload/thumb/2/27/805Stakataka.png/250px-805Stakataka.png" TargetMode="External"/><Relationship Id="rId862" Type="http://schemas.openxmlformats.org/officeDocument/2006/relationships/hyperlink" Target="https://cdn.bulbagarden.net/upload/thumb/e/e5/402Kricketune.png/250px-402Kricketune.png" TargetMode="External"/><Relationship Id="rId1693" Type="http://schemas.openxmlformats.org/officeDocument/2006/relationships/hyperlink" Target="https://bulbapedia.bulbagarden.net/wiki/Blacephalon_(Pok%C3%A9mon)" TargetMode="External"/><Relationship Id="rId861" Type="http://schemas.openxmlformats.org/officeDocument/2006/relationships/hyperlink" Target="https://bulbapedia.bulbagarden.net/wiki/Kricketune_(Pok%C3%A9mon)" TargetMode="External"/><Relationship Id="rId1210" Type="http://schemas.openxmlformats.org/officeDocument/2006/relationships/hyperlink" Target="https://bulbapedia.bulbagarden.net/wiki/Zorua_(Pok%C3%A9mon)" TargetMode="External"/><Relationship Id="rId1694" Type="http://schemas.openxmlformats.org/officeDocument/2006/relationships/hyperlink" Target="https://cdn.bulbagarden.net/upload/thumb/a/a5/806Blacephalon.png/250px-806Blacephalon.png" TargetMode="External"/><Relationship Id="rId860" Type="http://schemas.openxmlformats.org/officeDocument/2006/relationships/hyperlink" Target="https://cdn.bulbagarden.net/upload/3/33/401Kricketot.png" TargetMode="External"/><Relationship Id="rId1211" Type="http://schemas.openxmlformats.org/officeDocument/2006/relationships/hyperlink" Target="https://cdn.bulbagarden.net/upload/2/2b/570Zorua.png" TargetMode="External"/><Relationship Id="rId1695" Type="http://schemas.openxmlformats.org/officeDocument/2006/relationships/hyperlink" Target="https://bulbapedia.bulbagarden.net/wiki/Zeraora_(Pok%C3%A9mon)" TargetMode="External"/><Relationship Id="rId1212" Type="http://schemas.openxmlformats.org/officeDocument/2006/relationships/hyperlink" Target="https://bulbapedia.bulbagarden.net/wiki/Zoroark_(Pok%C3%A9mon)" TargetMode="External"/><Relationship Id="rId1696" Type="http://schemas.openxmlformats.org/officeDocument/2006/relationships/hyperlink" Target="https://cdn.bulbagarden.net/upload/thumb/a/a7/807Zeraora.png/250px-807Zeraora.png" TargetMode="External"/><Relationship Id="rId1202" Type="http://schemas.openxmlformats.org/officeDocument/2006/relationships/hyperlink" Target="https://bulbapedia.bulbagarden.net/wiki/Archen_(Pok%C3%A9mon)" TargetMode="External"/><Relationship Id="rId1686" Type="http://schemas.openxmlformats.org/officeDocument/2006/relationships/hyperlink" Target="https://cdn.bulbagarden.net/upload/thumb/8/89/802Marshadow.png/250px-802Marshadow.png" TargetMode="External"/><Relationship Id="rId1203" Type="http://schemas.openxmlformats.org/officeDocument/2006/relationships/hyperlink" Target="https://cdn.bulbagarden.net/upload/a/a3/566Archen.png" TargetMode="External"/><Relationship Id="rId1687" Type="http://schemas.openxmlformats.org/officeDocument/2006/relationships/hyperlink" Target="https://bulbapedia.bulbagarden.net/wiki/Poipole_(Pok%C3%A9mon)" TargetMode="External"/><Relationship Id="rId1204" Type="http://schemas.openxmlformats.org/officeDocument/2006/relationships/hyperlink" Target="https://bulbapedia.bulbagarden.net/wiki/Archeops_(Pok%C3%A9mon)" TargetMode="External"/><Relationship Id="rId1688" Type="http://schemas.openxmlformats.org/officeDocument/2006/relationships/hyperlink" Target="https://cdn.bulbagarden.net/upload/e/e5/803Poipole.png" TargetMode="External"/><Relationship Id="rId1205" Type="http://schemas.openxmlformats.org/officeDocument/2006/relationships/hyperlink" Target="https://cdn.bulbagarden.net/upload/thumb/1/14/567Archeops.png/250px-567Archeops.png" TargetMode="External"/><Relationship Id="rId1689" Type="http://schemas.openxmlformats.org/officeDocument/2006/relationships/hyperlink" Target="https://bulbapedia.bulbagarden.net/wiki/Naganadel_(Pok%C3%A9mon)" TargetMode="External"/><Relationship Id="rId1206" Type="http://schemas.openxmlformats.org/officeDocument/2006/relationships/hyperlink" Target="https://bulbapedia.bulbagarden.net/wiki/Trubbish_(Pok%C3%A9mon)" TargetMode="External"/><Relationship Id="rId1207" Type="http://schemas.openxmlformats.org/officeDocument/2006/relationships/hyperlink" Target="https://cdn.bulbagarden.net/upload/e/e2/568Trubbish.png" TargetMode="External"/><Relationship Id="rId1208" Type="http://schemas.openxmlformats.org/officeDocument/2006/relationships/hyperlink" Target="https://bulbapedia.bulbagarden.net/wiki/Garbodor_(Pok%C3%A9mon)" TargetMode="External"/><Relationship Id="rId1209" Type="http://schemas.openxmlformats.org/officeDocument/2006/relationships/hyperlink" Target="https://cdn.bulbagarden.net/upload/thumb/c/c4/569Garbodor.png/250px-569Garbodor.png" TargetMode="External"/><Relationship Id="rId855" Type="http://schemas.openxmlformats.org/officeDocument/2006/relationships/hyperlink" Target="https://bulbapedia.bulbagarden.net/wiki/Bidoof_(Pok%C3%A9mon)" TargetMode="External"/><Relationship Id="rId854" Type="http://schemas.openxmlformats.org/officeDocument/2006/relationships/hyperlink" Target="https://cdn.bulbagarden.net/upload/thumb/5/5e/398Staraptor.png/250px-398Staraptor.png" TargetMode="External"/><Relationship Id="rId853" Type="http://schemas.openxmlformats.org/officeDocument/2006/relationships/hyperlink" Target="https://bulbapedia.bulbagarden.net/wiki/Staraptor_(Pok%C3%A9mon)" TargetMode="External"/><Relationship Id="rId852" Type="http://schemas.openxmlformats.org/officeDocument/2006/relationships/hyperlink" Target="https://cdn.bulbagarden.net/upload/f/f8/397Staravia.png" TargetMode="External"/><Relationship Id="rId859" Type="http://schemas.openxmlformats.org/officeDocument/2006/relationships/hyperlink" Target="https://bulbapedia.bulbagarden.net/wiki/Kricketot_(Pok%C3%A9mon)" TargetMode="External"/><Relationship Id="rId858" Type="http://schemas.openxmlformats.org/officeDocument/2006/relationships/hyperlink" Target="https://cdn.bulbagarden.net/upload/thumb/9/91/400Bibarel.png/250px-400Bibarel.png" TargetMode="External"/><Relationship Id="rId857" Type="http://schemas.openxmlformats.org/officeDocument/2006/relationships/hyperlink" Target="https://bulbapedia.bulbagarden.net/wiki/Bibarel_(Pok%C3%A9mon)" TargetMode="External"/><Relationship Id="rId856" Type="http://schemas.openxmlformats.org/officeDocument/2006/relationships/hyperlink" Target="https://cdn.bulbagarden.net/upload/f/f5/399Bidoof.png" TargetMode="External"/><Relationship Id="rId1680" Type="http://schemas.openxmlformats.org/officeDocument/2006/relationships/hyperlink" Target="https://cdn.bulbagarden.net/upload/thumb/4/47/799Guzzlord.png/250px-799Guzzlord.png" TargetMode="External"/><Relationship Id="rId1681" Type="http://schemas.openxmlformats.org/officeDocument/2006/relationships/hyperlink" Target="https://bulbapedia.bulbagarden.net/wiki/Necrozma_(Pok%C3%A9mon)" TargetMode="External"/><Relationship Id="rId851" Type="http://schemas.openxmlformats.org/officeDocument/2006/relationships/hyperlink" Target="https://bulbapedia.bulbagarden.net/wiki/Staravia_(Pok%C3%A9mon)" TargetMode="External"/><Relationship Id="rId1682" Type="http://schemas.openxmlformats.org/officeDocument/2006/relationships/hyperlink" Target="https://cdn.bulbagarden.net/upload/thumb/4/44/800Necrozma.png/250px-800Necrozma.png" TargetMode="External"/><Relationship Id="rId850" Type="http://schemas.openxmlformats.org/officeDocument/2006/relationships/hyperlink" Target="https://cdn.bulbagarden.net/upload/a/af/396Starly.png" TargetMode="External"/><Relationship Id="rId1683" Type="http://schemas.openxmlformats.org/officeDocument/2006/relationships/hyperlink" Target="https://bulbapedia.bulbagarden.net/wiki/Magearna_(Pok%C3%A9mon)" TargetMode="External"/><Relationship Id="rId1200" Type="http://schemas.openxmlformats.org/officeDocument/2006/relationships/hyperlink" Target="https://bulbapedia.bulbagarden.net/wiki/Carracosta_(Pok%C3%A9mon)" TargetMode="External"/><Relationship Id="rId1684" Type="http://schemas.openxmlformats.org/officeDocument/2006/relationships/hyperlink" Target="https://cdn.bulbagarden.net/upload/thumb/0/0a/801Magearna.png/250px-801Magearna.png" TargetMode="External"/><Relationship Id="rId1201" Type="http://schemas.openxmlformats.org/officeDocument/2006/relationships/hyperlink" Target="https://cdn.bulbagarden.net/upload/thumb/d/d0/565Carracosta.png/250px-565Carracosta.png" TargetMode="External"/><Relationship Id="rId1685" Type="http://schemas.openxmlformats.org/officeDocument/2006/relationships/hyperlink" Target="https://bulbapedia.bulbagarden.net/wiki/Marshadow_(Pok%C3%A9mon)" TargetMode="External"/><Relationship Id="rId1235" Type="http://schemas.openxmlformats.org/officeDocument/2006/relationships/hyperlink" Target="https://cdn.bulbagarden.net/upload/3/3f/582Vanillite.png" TargetMode="External"/><Relationship Id="rId1236" Type="http://schemas.openxmlformats.org/officeDocument/2006/relationships/hyperlink" Target="https://bulbapedia.bulbagarden.net/wiki/Vanillish_(Pok%C3%A9mon)" TargetMode="External"/><Relationship Id="rId1237" Type="http://schemas.openxmlformats.org/officeDocument/2006/relationships/hyperlink" Target="https://cdn.bulbagarden.net/upload/2/2f/583Vanillish.png" TargetMode="External"/><Relationship Id="rId1238" Type="http://schemas.openxmlformats.org/officeDocument/2006/relationships/hyperlink" Target="https://bulbapedia.bulbagarden.net/wiki/Vanilluxe_(Pok%C3%A9mon)" TargetMode="External"/><Relationship Id="rId1239" Type="http://schemas.openxmlformats.org/officeDocument/2006/relationships/hyperlink" Target="https://cdn.bulbagarden.net/upload/thumb/3/39/584Vanilluxe.png/250px-584Vanilluxe.png" TargetMode="External"/><Relationship Id="rId409" Type="http://schemas.openxmlformats.org/officeDocument/2006/relationships/hyperlink" Target="https://cdn.bulbagarden.net/upload/4/4f/188Skiploom.png" TargetMode="External"/><Relationship Id="rId404" Type="http://schemas.openxmlformats.org/officeDocument/2006/relationships/hyperlink" Target="https://bulbapedia.bulbagarden.net/wiki/Politoed_(Pok%C3%A9mon)" TargetMode="External"/><Relationship Id="rId888" Type="http://schemas.openxmlformats.org/officeDocument/2006/relationships/hyperlink" Target="https://bulbapedia.bulbagarden.net/wiki/Combee_(Pok%C3%A9mon)" TargetMode="External"/><Relationship Id="rId403" Type="http://schemas.openxmlformats.org/officeDocument/2006/relationships/hyperlink" Target="https://cdn.bulbagarden.net/upload/thumb/1/1e/185Sudowoodo.png/250px-185Sudowoodo.png" TargetMode="External"/><Relationship Id="rId887" Type="http://schemas.openxmlformats.org/officeDocument/2006/relationships/hyperlink" Target="https://cdn.bulbagarden.net/upload/thumb/1/18/414Mothim.png/250px-414Mothim.png" TargetMode="External"/><Relationship Id="rId402" Type="http://schemas.openxmlformats.org/officeDocument/2006/relationships/hyperlink" Target="https://bulbapedia.bulbagarden.net/wiki/Sudowoodo_(Pok%C3%A9mon)" TargetMode="External"/><Relationship Id="rId886" Type="http://schemas.openxmlformats.org/officeDocument/2006/relationships/hyperlink" Target="https://bulbapedia.bulbagarden.net/wiki/Mothim_(Pok%C3%A9mon)" TargetMode="External"/><Relationship Id="rId401" Type="http://schemas.openxmlformats.org/officeDocument/2006/relationships/hyperlink" Target="https://cdn.bulbagarden.net/upload/thumb/a/a5/184Azumarill.png/250px-184Azumarill.png" TargetMode="External"/><Relationship Id="rId885" Type="http://schemas.openxmlformats.org/officeDocument/2006/relationships/hyperlink" Target="https://cdn.bulbagarden.net/upload/0/0b/413Wormadam-Trash.png" TargetMode="External"/><Relationship Id="rId408" Type="http://schemas.openxmlformats.org/officeDocument/2006/relationships/hyperlink" Target="https://bulbapedia.bulbagarden.net/wiki/Skiploom_(Pok%C3%A9mon)" TargetMode="External"/><Relationship Id="rId407" Type="http://schemas.openxmlformats.org/officeDocument/2006/relationships/hyperlink" Target="https://cdn.bulbagarden.net/upload/f/f8/187Hoppip.png" TargetMode="External"/><Relationship Id="rId406" Type="http://schemas.openxmlformats.org/officeDocument/2006/relationships/hyperlink" Target="https://bulbapedia.bulbagarden.net/wiki/Hoppip_(Pok%C3%A9mon)" TargetMode="External"/><Relationship Id="rId405" Type="http://schemas.openxmlformats.org/officeDocument/2006/relationships/hyperlink" Target="https://cdn.bulbagarden.net/upload/thumb/a/a4/186Politoed.png/250px-186Politoed.png" TargetMode="External"/><Relationship Id="rId889" Type="http://schemas.openxmlformats.org/officeDocument/2006/relationships/hyperlink" Target="https://cdn.bulbagarden.net/upload/b/b6/415Combee.png" TargetMode="External"/><Relationship Id="rId880" Type="http://schemas.openxmlformats.org/officeDocument/2006/relationships/hyperlink" Target="https://cdn.bulbagarden.net/upload/thumb/b/bc/411Bastiodon.png/250px-411Bastiodon.png" TargetMode="External"/><Relationship Id="rId1230" Type="http://schemas.openxmlformats.org/officeDocument/2006/relationships/hyperlink" Target="https://bulbapedia.bulbagarden.net/wiki/Ducklett_(Pok%C3%A9mon)" TargetMode="External"/><Relationship Id="rId400" Type="http://schemas.openxmlformats.org/officeDocument/2006/relationships/hyperlink" Target="https://bulbapedia.bulbagarden.net/wiki/Azumarill_(Pok%C3%A9mon)" TargetMode="External"/><Relationship Id="rId884" Type="http://schemas.openxmlformats.org/officeDocument/2006/relationships/hyperlink" Target="https://cdn.bulbagarden.net/upload/thumb/1/1c/413Wormadam-Sandy.png/110px-413Wormadam-Sandy.png" TargetMode="External"/><Relationship Id="rId1231" Type="http://schemas.openxmlformats.org/officeDocument/2006/relationships/hyperlink" Target="https://cdn.bulbagarden.net/upload/4/4b/580Ducklett.png" TargetMode="External"/><Relationship Id="rId883" Type="http://schemas.openxmlformats.org/officeDocument/2006/relationships/hyperlink" Target="https://cdn.bulbagarden.net/upload/thumb/d/db/413Wormadam-Plant.png/600px-413Wormadam-Plant.png" TargetMode="External"/><Relationship Id="rId1232" Type="http://schemas.openxmlformats.org/officeDocument/2006/relationships/hyperlink" Target="https://bulbapedia.bulbagarden.net/wiki/Swanna_(Pok%C3%A9mon)" TargetMode="External"/><Relationship Id="rId882" Type="http://schemas.openxmlformats.org/officeDocument/2006/relationships/hyperlink" Target="https://cdn.bulbagarden.net/upload/c/c9/412Burmy-Plant.png" TargetMode="External"/><Relationship Id="rId1233" Type="http://schemas.openxmlformats.org/officeDocument/2006/relationships/hyperlink" Target="https://cdn.bulbagarden.net/upload/thumb/7/76/581Swanna.png/250px-581Swanna.png" TargetMode="External"/><Relationship Id="rId881" Type="http://schemas.openxmlformats.org/officeDocument/2006/relationships/hyperlink" Target="https://bulbapedia.bulbagarden.net/wiki/Burmy_(Pok%C3%A9mon)" TargetMode="External"/><Relationship Id="rId1234" Type="http://schemas.openxmlformats.org/officeDocument/2006/relationships/hyperlink" Target="https://bulbapedia.bulbagarden.net/wiki/Vanillite_(Pok%C3%A9mon)" TargetMode="External"/><Relationship Id="rId1224" Type="http://schemas.openxmlformats.org/officeDocument/2006/relationships/hyperlink" Target="https://bulbapedia.bulbagarden.net/wiki/Solosis_(Pok%C3%A9mon)" TargetMode="External"/><Relationship Id="rId1225" Type="http://schemas.openxmlformats.org/officeDocument/2006/relationships/hyperlink" Target="https://cdn.bulbagarden.net/upload/1/1e/577Solosis.png" TargetMode="External"/><Relationship Id="rId1226" Type="http://schemas.openxmlformats.org/officeDocument/2006/relationships/hyperlink" Target="https://bulbapedia.bulbagarden.net/wiki/Duosion_(Pok%C3%A9mon)" TargetMode="External"/><Relationship Id="rId1227" Type="http://schemas.openxmlformats.org/officeDocument/2006/relationships/hyperlink" Target="https://cdn.bulbagarden.net/upload/8/83/578Duosion.png" TargetMode="External"/><Relationship Id="rId1228" Type="http://schemas.openxmlformats.org/officeDocument/2006/relationships/hyperlink" Target="https://bulbapedia.bulbagarden.net/wiki/Reuniclus_(Pok%C3%A9mon)" TargetMode="External"/><Relationship Id="rId1229" Type="http://schemas.openxmlformats.org/officeDocument/2006/relationships/hyperlink" Target="https://cdn.bulbagarden.net/upload/thumb/1/19/579Reuniclus.png/250px-579Reuniclus.png" TargetMode="External"/><Relationship Id="rId877" Type="http://schemas.openxmlformats.org/officeDocument/2006/relationships/hyperlink" Target="https://bulbapedia.bulbagarden.net/wiki/Shieldon_(Pok%C3%A9mon)" TargetMode="External"/><Relationship Id="rId876" Type="http://schemas.openxmlformats.org/officeDocument/2006/relationships/hyperlink" Target="https://cdn.bulbagarden.net/upload/thumb/8/8a/409Rampardos.png/250px-409Rampardos.png" TargetMode="External"/><Relationship Id="rId875" Type="http://schemas.openxmlformats.org/officeDocument/2006/relationships/hyperlink" Target="https://bulbapedia.bulbagarden.net/wiki/Rampardos_(Pok%C3%A9mon)" TargetMode="External"/><Relationship Id="rId874" Type="http://schemas.openxmlformats.org/officeDocument/2006/relationships/hyperlink" Target="https://cdn.bulbagarden.net/upload/c/cd/408Cranidos.png" TargetMode="External"/><Relationship Id="rId879" Type="http://schemas.openxmlformats.org/officeDocument/2006/relationships/hyperlink" Target="https://bulbapedia.bulbagarden.net/wiki/Bastiodon_(Pok%C3%A9mon)" TargetMode="External"/><Relationship Id="rId878" Type="http://schemas.openxmlformats.org/officeDocument/2006/relationships/hyperlink" Target="https://cdn.bulbagarden.net/upload/e/e2/410Shieldon.png" TargetMode="External"/><Relationship Id="rId873" Type="http://schemas.openxmlformats.org/officeDocument/2006/relationships/hyperlink" Target="https://bulbapedia.bulbagarden.net/wiki/Cranidos_(Pok%C3%A9mon)" TargetMode="External"/><Relationship Id="rId1220" Type="http://schemas.openxmlformats.org/officeDocument/2006/relationships/hyperlink" Target="https://bulbapedia.bulbagarden.net/wiki/Gothorita_(Pok%C3%A9mon)" TargetMode="External"/><Relationship Id="rId872" Type="http://schemas.openxmlformats.org/officeDocument/2006/relationships/hyperlink" Target="https://cdn.bulbagarden.net/upload/thumb/0/05/407Roserade.png/250px-407Roserade.png" TargetMode="External"/><Relationship Id="rId1221" Type="http://schemas.openxmlformats.org/officeDocument/2006/relationships/hyperlink" Target="https://cdn.bulbagarden.net/upload/6/67/575Gothorita.png" TargetMode="External"/><Relationship Id="rId871" Type="http://schemas.openxmlformats.org/officeDocument/2006/relationships/hyperlink" Target="https://bulbapedia.bulbagarden.net/wiki/Roserade_(Pok%C3%A9mon)" TargetMode="External"/><Relationship Id="rId1222" Type="http://schemas.openxmlformats.org/officeDocument/2006/relationships/hyperlink" Target="https://bulbapedia.bulbagarden.net/wiki/Gothitelle_(Pok%C3%A9mon)" TargetMode="External"/><Relationship Id="rId870" Type="http://schemas.openxmlformats.org/officeDocument/2006/relationships/hyperlink" Target="https://cdn.bulbagarden.net/upload/d/d3/406Budew.png" TargetMode="External"/><Relationship Id="rId1223" Type="http://schemas.openxmlformats.org/officeDocument/2006/relationships/hyperlink" Target="https://cdn.bulbagarden.net/upload/thumb/3/38/576Gothitelle.png/250px-576Gothitelle.png" TargetMode="External"/><Relationship Id="rId1653" Type="http://schemas.openxmlformats.org/officeDocument/2006/relationships/hyperlink" Target="https://bulbapedia.bulbagarden.net/wiki/Tapu_Lele_(Pok%C3%A9mon)" TargetMode="External"/><Relationship Id="rId1654" Type="http://schemas.openxmlformats.org/officeDocument/2006/relationships/hyperlink" Target="https://cdn.bulbagarden.net/upload/thumb/4/4d/786Tapu_Lele.png/250px-786Tapu_Lele.png" TargetMode="External"/><Relationship Id="rId1655" Type="http://schemas.openxmlformats.org/officeDocument/2006/relationships/hyperlink" Target="https://bulbapedia.bulbagarden.net/wiki/Tapu_Bulu_(Pok%C3%A9mon)" TargetMode="External"/><Relationship Id="rId1656" Type="http://schemas.openxmlformats.org/officeDocument/2006/relationships/hyperlink" Target="https://cdn.bulbagarden.net/upload/thumb/6/67/787Tapu_Bulu.png/250px-787Tapu_Bulu.png" TargetMode="External"/><Relationship Id="rId1657" Type="http://schemas.openxmlformats.org/officeDocument/2006/relationships/hyperlink" Target="https://bulbapedia.bulbagarden.net/wiki/Tapu_Fini_(Pok%C3%A9mon)" TargetMode="External"/><Relationship Id="rId1658" Type="http://schemas.openxmlformats.org/officeDocument/2006/relationships/hyperlink" Target="https://cdn.bulbagarden.net/upload/thumb/6/66/788Tapu_Fini.png/250px-788Tapu_Fini.png" TargetMode="External"/><Relationship Id="rId1659" Type="http://schemas.openxmlformats.org/officeDocument/2006/relationships/hyperlink" Target="https://bulbapedia.bulbagarden.net/wiki/Cosmog_(Pok%C3%A9mon)" TargetMode="External"/><Relationship Id="rId829" Type="http://schemas.openxmlformats.org/officeDocument/2006/relationships/hyperlink" Target="https://bulbapedia.bulbagarden.net/wiki/Deoxys_(Pok%C3%A9mon)" TargetMode="External"/><Relationship Id="rId828" Type="http://schemas.openxmlformats.org/officeDocument/2006/relationships/hyperlink" Target="https://cdn.bulbagarden.net/upload/thumb/8/85/385Jirachi.png/250px-385Jirachi.png" TargetMode="External"/><Relationship Id="rId827" Type="http://schemas.openxmlformats.org/officeDocument/2006/relationships/hyperlink" Target="https://bulbapedia.bulbagarden.net/wiki/Jirachi_(Pok%C3%A9mon)" TargetMode="External"/><Relationship Id="rId822" Type="http://schemas.openxmlformats.org/officeDocument/2006/relationships/hyperlink" Target="https://bulbapedia.bulbagarden.net/wiki/Groudon_(Pok%C3%A9mon)" TargetMode="External"/><Relationship Id="rId821" Type="http://schemas.openxmlformats.org/officeDocument/2006/relationships/hyperlink" Target="https://cdn.bulbagarden.net/upload/thumb/4/41/382Kyogre.png/250px-382Kyogre.png" TargetMode="External"/><Relationship Id="rId820" Type="http://schemas.openxmlformats.org/officeDocument/2006/relationships/hyperlink" Target="https://bulbapedia.bulbagarden.net/wiki/Kyogre_(Pok%C3%A9mon)" TargetMode="External"/><Relationship Id="rId826" Type="http://schemas.openxmlformats.org/officeDocument/2006/relationships/hyperlink" Target="https://cdn.bulbagarden.net/upload/thumb/e/e4/384Rayquaza.png/150px-384Rayquaza.png" TargetMode="External"/><Relationship Id="rId825" Type="http://schemas.openxmlformats.org/officeDocument/2006/relationships/hyperlink" Target="https://bulbapedia.bulbagarden.net/wiki/Rayquaza_(Pok%C3%A9mon)" TargetMode="External"/><Relationship Id="rId824" Type="http://schemas.openxmlformats.org/officeDocument/2006/relationships/hyperlink" Target="https://cdn.bulbagarden.net/upload/thumb/5/58/384Rayquaza-Mega.png/150px-384Rayquaza-Mega.png" TargetMode="External"/><Relationship Id="rId823" Type="http://schemas.openxmlformats.org/officeDocument/2006/relationships/hyperlink" Target="https://cdn.bulbagarden.net/upload/thumb/7/70/383Groudon.png/250px-383Groudon.png" TargetMode="External"/><Relationship Id="rId1650" Type="http://schemas.openxmlformats.org/officeDocument/2006/relationships/hyperlink" Target="https://cdn.bulbagarden.net/upload/thumb/8/84/784Kommo-o.png/250px-784Kommo-o.png" TargetMode="External"/><Relationship Id="rId1651" Type="http://schemas.openxmlformats.org/officeDocument/2006/relationships/hyperlink" Target="https://bulbapedia.bulbagarden.net/wiki/Tapu_Koko_(Pok%C3%A9mon)" TargetMode="External"/><Relationship Id="rId1652" Type="http://schemas.openxmlformats.org/officeDocument/2006/relationships/hyperlink" Target="https://cdn.bulbagarden.net/upload/thumb/8/84/784Kommo-o.png/250px-784Kommo-o.png" TargetMode="External"/><Relationship Id="rId1642" Type="http://schemas.openxmlformats.org/officeDocument/2006/relationships/hyperlink" Target="https://cdn.bulbagarden.net/upload/thumb/d/dc/780Drampa.png/250px-780Drampa.png" TargetMode="External"/><Relationship Id="rId1643" Type="http://schemas.openxmlformats.org/officeDocument/2006/relationships/hyperlink" Target="https://bulbapedia.bulbagarden.net/wiki/Dhelmise_(Pok%C3%A9mon)" TargetMode="External"/><Relationship Id="rId1644" Type="http://schemas.openxmlformats.org/officeDocument/2006/relationships/hyperlink" Target="https://cdn.bulbagarden.net/upload/thumb/2/2f/781Dhelmise.png/250px-781Dhelmise.png" TargetMode="External"/><Relationship Id="rId1645" Type="http://schemas.openxmlformats.org/officeDocument/2006/relationships/hyperlink" Target="https://bulbapedia.bulbagarden.net/wiki/Jangmo-o_(Pok%C3%A9mon)" TargetMode="External"/><Relationship Id="rId1646" Type="http://schemas.openxmlformats.org/officeDocument/2006/relationships/hyperlink" Target="https://cdn.bulbagarden.net/upload/a/a0/782Jangmo-o.png" TargetMode="External"/><Relationship Id="rId1647" Type="http://schemas.openxmlformats.org/officeDocument/2006/relationships/hyperlink" Target="https://bulbapedia.bulbagarden.net/wiki/Hakamo-o_(Pok%C3%A9mon)" TargetMode="External"/><Relationship Id="rId1648" Type="http://schemas.openxmlformats.org/officeDocument/2006/relationships/hyperlink" Target="https://cdn.bulbagarden.net/upload/0/0d/783Hakamo-o.png" TargetMode="External"/><Relationship Id="rId1649" Type="http://schemas.openxmlformats.org/officeDocument/2006/relationships/hyperlink" Target="https://bulbapedia.bulbagarden.net/wiki/Kommo-o_(Pok%C3%A9mon)" TargetMode="External"/><Relationship Id="rId819" Type="http://schemas.openxmlformats.org/officeDocument/2006/relationships/hyperlink" Target="https://cdn.bulbagarden.net/upload/thumb/a/a0/381Latios-Mega.png/150px-381Latios-Mega.png" TargetMode="External"/><Relationship Id="rId818" Type="http://schemas.openxmlformats.org/officeDocument/2006/relationships/hyperlink" Target="https://cdn.bulbagarden.net/upload/thumb/5/52/381Latios.png/150px-381Latios.png" TargetMode="External"/><Relationship Id="rId817" Type="http://schemas.openxmlformats.org/officeDocument/2006/relationships/hyperlink" Target="https://bulbapedia.bulbagarden.net/wiki/Latios_(Pok%C3%A9mon)" TargetMode="External"/><Relationship Id="rId816" Type="http://schemas.openxmlformats.org/officeDocument/2006/relationships/hyperlink" Target="https://cdn.bulbagarden.net/upload/thumb/0/0f/380Latias-Mega.png/150px-380Latias-Mega.png" TargetMode="External"/><Relationship Id="rId811" Type="http://schemas.openxmlformats.org/officeDocument/2006/relationships/hyperlink" Target="https://cdn.bulbagarden.net/upload/thumb/f/fe/378Regice.png/250px-378Regice.png" TargetMode="External"/><Relationship Id="rId810" Type="http://schemas.openxmlformats.org/officeDocument/2006/relationships/hyperlink" Target="https://bulbapedia.bulbagarden.net/wiki/Regice_(Pok%C3%A9mon)" TargetMode="External"/><Relationship Id="rId815" Type="http://schemas.openxmlformats.org/officeDocument/2006/relationships/hyperlink" Target="https://cdn.bulbagarden.net/upload/thumb/2/24/380Latias.png/150px-380Latias.png" TargetMode="External"/><Relationship Id="rId814" Type="http://schemas.openxmlformats.org/officeDocument/2006/relationships/hyperlink" Target="https://bulbapedia.bulbagarden.net/wiki/Latias_(Pok%C3%A9mon)" TargetMode="External"/><Relationship Id="rId813" Type="http://schemas.openxmlformats.org/officeDocument/2006/relationships/hyperlink" Target="https://cdn.bulbagarden.net/upload/thumb/2/22/379Registeel.png/250px-379Registeel.png" TargetMode="External"/><Relationship Id="rId812" Type="http://schemas.openxmlformats.org/officeDocument/2006/relationships/hyperlink" Target="https://bulbapedia.bulbagarden.net/wiki/Registeel_(Pok%C3%A9mon)" TargetMode="External"/><Relationship Id="rId1640" Type="http://schemas.openxmlformats.org/officeDocument/2006/relationships/hyperlink" Target="https://cdn.bulbagarden.net/upload/thumb/9/92/779Bruxish.png/250px-779Bruxish.png" TargetMode="External"/><Relationship Id="rId1641" Type="http://schemas.openxmlformats.org/officeDocument/2006/relationships/hyperlink" Target="https://bulbapedia.bulbagarden.net/wiki/Drampa_(Pok%C3%A9mon)" TargetMode="External"/><Relationship Id="rId1675" Type="http://schemas.openxmlformats.org/officeDocument/2006/relationships/hyperlink" Target="https://bulbapedia.bulbagarden.net/wiki/Celesteela_(Pok%C3%A9mon)" TargetMode="External"/><Relationship Id="rId1676" Type="http://schemas.openxmlformats.org/officeDocument/2006/relationships/hyperlink" Target="https://cdn.bulbagarden.net/upload/thumb/8/89/797Celesteela.png/250px-797Celesteela.png" TargetMode="External"/><Relationship Id="rId1677" Type="http://schemas.openxmlformats.org/officeDocument/2006/relationships/hyperlink" Target="https://bulbapedia.bulbagarden.net/wiki/Kartana_(Pok%C3%A9mon)" TargetMode="External"/><Relationship Id="rId1678" Type="http://schemas.openxmlformats.org/officeDocument/2006/relationships/hyperlink" Target="https://cdn.bulbagarden.net/upload/thumb/f/fe/798Kartana.png/250px-798Kartana.png" TargetMode="External"/><Relationship Id="rId1679" Type="http://schemas.openxmlformats.org/officeDocument/2006/relationships/hyperlink" Target="https://bulbapedia.bulbagarden.net/wiki/Guzzlord_(Pok%C3%A9mon)" TargetMode="External"/><Relationship Id="rId849" Type="http://schemas.openxmlformats.org/officeDocument/2006/relationships/hyperlink" Target="https://bulbapedia.bulbagarden.net/wiki/Starly_(Pok%C3%A9mon)" TargetMode="External"/><Relationship Id="rId844" Type="http://schemas.openxmlformats.org/officeDocument/2006/relationships/hyperlink" Target="https://cdn.bulbagarden.net/upload/b/b1/393Piplup.png" TargetMode="External"/><Relationship Id="rId843" Type="http://schemas.openxmlformats.org/officeDocument/2006/relationships/hyperlink" Target="https://bulbapedia.bulbagarden.net/wiki/Piplup_(Pok%C3%A9mon)" TargetMode="External"/><Relationship Id="rId842" Type="http://schemas.openxmlformats.org/officeDocument/2006/relationships/hyperlink" Target="https://cdn.bulbagarden.net/upload/thumb/f/fb/392Infernape.png/250px-392Infernape.png" TargetMode="External"/><Relationship Id="rId841" Type="http://schemas.openxmlformats.org/officeDocument/2006/relationships/hyperlink" Target="https://bulbapedia.bulbagarden.net/wiki/Infernape_(Pok%C3%A9mon)" TargetMode="External"/><Relationship Id="rId848" Type="http://schemas.openxmlformats.org/officeDocument/2006/relationships/hyperlink" Target="https://cdn.bulbagarden.net/upload/thumb/7/7f/395Empoleon.png/250px-395Empoleon.png" TargetMode="External"/><Relationship Id="rId847" Type="http://schemas.openxmlformats.org/officeDocument/2006/relationships/hyperlink" Target="https://bulbapedia.bulbagarden.net/wiki/Empoleon_(Pok%C3%A9mon)" TargetMode="External"/><Relationship Id="rId846" Type="http://schemas.openxmlformats.org/officeDocument/2006/relationships/hyperlink" Target="https://cdn.bulbagarden.net/upload/thumb/d/df/394Prinplup.png/250px-394Prinplup.png" TargetMode="External"/><Relationship Id="rId845" Type="http://schemas.openxmlformats.org/officeDocument/2006/relationships/hyperlink" Target="https://bulbapedia.bulbagarden.net/wiki/Prinplup_(Pok%C3%A9mon)" TargetMode="External"/><Relationship Id="rId1670" Type="http://schemas.openxmlformats.org/officeDocument/2006/relationships/hyperlink" Target="https://cdn.bulbagarden.net/upload/thumb/f/fa/794Buzzwole.png/250px-794Buzzwole.png" TargetMode="External"/><Relationship Id="rId840" Type="http://schemas.openxmlformats.org/officeDocument/2006/relationships/hyperlink" Target="https://cdn.bulbagarden.net/upload/thumb/2/2e/391Monferno.png/250px-391Monferno.png" TargetMode="External"/><Relationship Id="rId1671" Type="http://schemas.openxmlformats.org/officeDocument/2006/relationships/hyperlink" Target="https://bulbapedia.bulbagarden.net/wiki/Pheromosa_(Pok%C3%A9mon)" TargetMode="External"/><Relationship Id="rId1672" Type="http://schemas.openxmlformats.org/officeDocument/2006/relationships/hyperlink" Target="https://cdn.bulbagarden.net/upload/thumb/c/c7/795Pheromosa.png/250px-795Pheromosa.png" TargetMode="External"/><Relationship Id="rId1673" Type="http://schemas.openxmlformats.org/officeDocument/2006/relationships/hyperlink" Target="https://bulbapedia.bulbagarden.net/wiki/Xurkitree_(Pok%C3%A9mon)" TargetMode="External"/><Relationship Id="rId1674" Type="http://schemas.openxmlformats.org/officeDocument/2006/relationships/hyperlink" Target="https://cdn.bulbagarden.net/upload/thumb/d/d2/796Xurkitree.png/250px-796Xurkitree.png" TargetMode="External"/><Relationship Id="rId1664" Type="http://schemas.openxmlformats.org/officeDocument/2006/relationships/hyperlink" Target="https://cdn.bulbagarden.net/upload/thumb/5/57/791Solgaleo.png/250px-791Solgaleo.png" TargetMode="External"/><Relationship Id="rId1665" Type="http://schemas.openxmlformats.org/officeDocument/2006/relationships/hyperlink" Target="https://bulbapedia.bulbagarden.net/wiki/Lunala_(Pok%C3%A9mon)" TargetMode="External"/><Relationship Id="rId1666" Type="http://schemas.openxmlformats.org/officeDocument/2006/relationships/hyperlink" Target="https://cdn.bulbagarden.net/upload/thumb/9/9d/792Lunala.png/250px-792Lunala.png" TargetMode="External"/><Relationship Id="rId1667" Type="http://schemas.openxmlformats.org/officeDocument/2006/relationships/hyperlink" Target="https://bulbapedia.bulbagarden.net/wiki/Nihilego_(Pok%C3%A9mon)" TargetMode="External"/><Relationship Id="rId1668" Type="http://schemas.openxmlformats.org/officeDocument/2006/relationships/hyperlink" Target="https://cdn.bulbagarden.net/upload/thumb/2/2c/793Nihilego.png/250px-793Nihilego.png" TargetMode="External"/><Relationship Id="rId1669" Type="http://schemas.openxmlformats.org/officeDocument/2006/relationships/hyperlink" Target="https://bulbapedia.bulbagarden.net/wiki/Buzzwole_(Pok%C3%A9mon)" TargetMode="External"/><Relationship Id="rId839" Type="http://schemas.openxmlformats.org/officeDocument/2006/relationships/hyperlink" Target="https://bulbapedia.bulbagarden.net/wiki/Monferno_(Pok%C3%A9mon)" TargetMode="External"/><Relationship Id="rId838" Type="http://schemas.openxmlformats.org/officeDocument/2006/relationships/hyperlink" Target="https://cdn.bulbagarden.net/upload/7/76/390Chimchar.png" TargetMode="External"/><Relationship Id="rId833" Type="http://schemas.openxmlformats.org/officeDocument/2006/relationships/hyperlink" Target="https://bulbapedia.bulbagarden.net/wiki/Grotle_(Pok%C3%A9mon)" TargetMode="External"/><Relationship Id="rId832" Type="http://schemas.openxmlformats.org/officeDocument/2006/relationships/hyperlink" Target="https://cdn.bulbagarden.net/upload/5/5c/387Turtwig.png" TargetMode="External"/><Relationship Id="rId831" Type="http://schemas.openxmlformats.org/officeDocument/2006/relationships/hyperlink" Target="https://bulbapedia.bulbagarden.net/wiki/Turtwig_(Pok%C3%A9mon)" TargetMode="External"/><Relationship Id="rId830" Type="http://schemas.openxmlformats.org/officeDocument/2006/relationships/hyperlink" Target="https://cdn.bulbagarden.net/upload/thumb/e/e7/386Deoxys.png/250px-386Deoxys.png" TargetMode="External"/><Relationship Id="rId837" Type="http://schemas.openxmlformats.org/officeDocument/2006/relationships/hyperlink" Target="https://bulbapedia.bulbagarden.net/wiki/Chimchar_(Pok%C3%A9mon)" TargetMode="External"/><Relationship Id="rId836" Type="http://schemas.openxmlformats.org/officeDocument/2006/relationships/hyperlink" Target="https://cdn.bulbagarden.net/upload/thumb/d/df/389Torterra.png/250px-389Torterra.png" TargetMode="External"/><Relationship Id="rId835" Type="http://schemas.openxmlformats.org/officeDocument/2006/relationships/hyperlink" Target="https://bulbapedia.bulbagarden.net/wiki/Torterra_(Pok%C3%A9mon)" TargetMode="External"/><Relationship Id="rId834" Type="http://schemas.openxmlformats.org/officeDocument/2006/relationships/hyperlink" Target="https://cdn.bulbagarden.net/upload/5/53/388Grotle.png" TargetMode="External"/><Relationship Id="rId1660" Type="http://schemas.openxmlformats.org/officeDocument/2006/relationships/hyperlink" Target="https://cdn.bulbagarden.net/upload/1/17/789Cosmog.png" TargetMode="External"/><Relationship Id="rId1661" Type="http://schemas.openxmlformats.org/officeDocument/2006/relationships/hyperlink" Target="https://bulbapedia.bulbagarden.net/wiki/Cosmoem_(Pok%C3%A9mon)" TargetMode="External"/><Relationship Id="rId1662" Type="http://schemas.openxmlformats.org/officeDocument/2006/relationships/hyperlink" Target="https://cdn.bulbagarden.net/upload/1/1b/790Cosmoem.png" TargetMode="External"/><Relationship Id="rId1663" Type="http://schemas.openxmlformats.org/officeDocument/2006/relationships/hyperlink" Target="https://bulbapedia.bulbagarden.net/wiki/Solgaleo_(Pok%C3%A9mon)" TargetMode="External"/><Relationship Id="rId469" Type="http://schemas.openxmlformats.org/officeDocument/2006/relationships/hyperlink" Target="https://bulbapedia.bulbagarden.net/wiki/Ursaring_(Pok%C3%A9mon)" TargetMode="External"/><Relationship Id="rId468" Type="http://schemas.openxmlformats.org/officeDocument/2006/relationships/hyperlink" Target="https://cdn.bulbagarden.net/upload/e/e9/216Teddiursa.png" TargetMode="External"/><Relationship Id="rId467" Type="http://schemas.openxmlformats.org/officeDocument/2006/relationships/hyperlink" Target="https://bulbapedia.bulbagarden.net/wiki/Teddiursa_(Pok%C3%A9mon)" TargetMode="External"/><Relationship Id="rId1290" Type="http://schemas.openxmlformats.org/officeDocument/2006/relationships/hyperlink" Target="https://bulbapedia.bulbagarden.net/wiki/Axew_(Pok%C3%A9mon)" TargetMode="External"/><Relationship Id="rId1291" Type="http://schemas.openxmlformats.org/officeDocument/2006/relationships/hyperlink" Target="https://cdn.bulbagarden.net/upload/5/5c/610Axew.png" TargetMode="External"/><Relationship Id="rId1292" Type="http://schemas.openxmlformats.org/officeDocument/2006/relationships/hyperlink" Target="https://bulbapedia.bulbagarden.net/wiki/Fraxure_(Pok%C3%A9mon)" TargetMode="External"/><Relationship Id="rId462" Type="http://schemas.openxmlformats.org/officeDocument/2006/relationships/hyperlink" Target="https://bulbapedia.bulbagarden.net/wiki/Heracross_(Pok%C3%A9mon)" TargetMode="External"/><Relationship Id="rId1293" Type="http://schemas.openxmlformats.org/officeDocument/2006/relationships/hyperlink" Target="https://cdn.bulbagarden.net/upload/0/05/611Fraxure.png" TargetMode="External"/><Relationship Id="rId461" Type="http://schemas.openxmlformats.org/officeDocument/2006/relationships/hyperlink" Target="https://cdn.bulbagarden.net/upload/thumb/c/c7/213Shuckle.png/250px-213Shuckle.png" TargetMode="External"/><Relationship Id="rId1294" Type="http://schemas.openxmlformats.org/officeDocument/2006/relationships/hyperlink" Target="https://bulbapedia.bulbagarden.net/wiki/Haxorus_(Pok%C3%A9mon)" TargetMode="External"/><Relationship Id="rId460" Type="http://schemas.openxmlformats.org/officeDocument/2006/relationships/hyperlink" Target="https://bulbapedia.bulbagarden.net/wiki/Shuckle_(Pok%C3%A9mon)" TargetMode="External"/><Relationship Id="rId1295" Type="http://schemas.openxmlformats.org/officeDocument/2006/relationships/hyperlink" Target="https://cdn.bulbagarden.net/upload/thumb/8/8f/612Haxorus.png/250px-612Haxorus.png" TargetMode="External"/><Relationship Id="rId1296" Type="http://schemas.openxmlformats.org/officeDocument/2006/relationships/hyperlink" Target="https://bulbapedia.bulbagarden.net/wiki/Cubchoo_(Pok%C3%A9mon)" TargetMode="External"/><Relationship Id="rId466" Type="http://schemas.openxmlformats.org/officeDocument/2006/relationships/hyperlink" Target="https://cdn.bulbagarden.net/upload/thumb/7/71/215Sneasel.png/250px-215Sneasel.png" TargetMode="External"/><Relationship Id="rId1297" Type="http://schemas.openxmlformats.org/officeDocument/2006/relationships/hyperlink" Target="https://cdn.bulbagarden.net/upload/7/72/613Cubchoo.png" TargetMode="External"/><Relationship Id="rId465" Type="http://schemas.openxmlformats.org/officeDocument/2006/relationships/hyperlink" Target="https://bulbapedia.bulbagarden.net/wiki/Sneasel_(Pok%C3%A9mon)" TargetMode="External"/><Relationship Id="rId1298" Type="http://schemas.openxmlformats.org/officeDocument/2006/relationships/hyperlink" Target="https://bulbapedia.bulbagarden.net/wiki/Beartic_(Pok%C3%A9mon)" TargetMode="External"/><Relationship Id="rId464" Type="http://schemas.openxmlformats.org/officeDocument/2006/relationships/hyperlink" Target="https://cdn.bulbagarden.net/upload/thumb/d/da/214Heracross-Mega.png/150px-214Heracross-Mega.png" TargetMode="External"/><Relationship Id="rId1299" Type="http://schemas.openxmlformats.org/officeDocument/2006/relationships/hyperlink" Target="https://cdn.bulbagarden.net/upload/thumb/4/40/614Beartic.png/250px-614Beartic.png" TargetMode="External"/><Relationship Id="rId463" Type="http://schemas.openxmlformats.org/officeDocument/2006/relationships/hyperlink" Target="https://cdn.bulbagarden.net/upload/thumb/4/47/214Heracross.png/150px-214Heracross.png" TargetMode="External"/><Relationship Id="rId459" Type="http://schemas.openxmlformats.org/officeDocument/2006/relationships/hyperlink" Target="https://cdn.bulbagarden.net/upload/thumb/5/55/212Scizor.png/150px-212Scizor.png" TargetMode="External"/><Relationship Id="rId458" Type="http://schemas.openxmlformats.org/officeDocument/2006/relationships/hyperlink" Target="https://bulbapedia.bulbagarden.net/wiki/Scizor_(Pok%C3%A9mon)" TargetMode="External"/><Relationship Id="rId457" Type="http://schemas.openxmlformats.org/officeDocument/2006/relationships/hyperlink" Target="https://cdn.bulbagarden.net/upload/thumb/8/80/212Scizor-Mega.png/150px-212Scizor-Mega.png" TargetMode="External"/><Relationship Id="rId456" Type="http://schemas.openxmlformats.org/officeDocument/2006/relationships/hyperlink" Target="https://cdn.bulbagarden.net/upload/thumb/2/21/211Qwilfish.png/250px-211Qwilfish.png" TargetMode="External"/><Relationship Id="rId1280" Type="http://schemas.openxmlformats.org/officeDocument/2006/relationships/hyperlink" Target="https://bulbapedia.bulbagarden.net/wiki/Elgyem_(Pok%C3%A9mon)" TargetMode="External"/><Relationship Id="rId1281" Type="http://schemas.openxmlformats.org/officeDocument/2006/relationships/hyperlink" Target="https://cdn.bulbagarden.net/upload/f/fd/605Elgyem.png" TargetMode="External"/><Relationship Id="rId451" Type="http://schemas.openxmlformats.org/officeDocument/2006/relationships/hyperlink" Target="https://bulbapedia.bulbagarden.net/wiki/Snubbull_(Pok%C3%A9mon)" TargetMode="External"/><Relationship Id="rId1282" Type="http://schemas.openxmlformats.org/officeDocument/2006/relationships/hyperlink" Target="https://bulbapedia.bulbagarden.net/wiki/Beheeyem_(Pok%C3%A9mon)" TargetMode="External"/><Relationship Id="rId450" Type="http://schemas.openxmlformats.org/officeDocument/2006/relationships/hyperlink" Target="https://cdn.bulbagarden.net/upload/thumb/b/ba/208Steelix.png/150px-208Steelix.png" TargetMode="External"/><Relationship Id="rId1283" Type="http://schemas.openxmlformats.org/officeDocument/2006/relationships/hyperlink" Target="https://cdn.bulbagarden.net/upload/thumb/2/2c/606Beheeyem.png/250px-606Beheeyem.png" TargetMode="External"/><Relationship Id="rId1284" Type="http://schemas.openxmlformats.org/officeDocument/2006/relationships/hyperlink" Target="https://bulbapedia.bulbagarden.net/wiki/Litwick_(Pok%C3%A9mon)" TargetMode="External"/><Relationship Id="rId1285" Type="http://schemas.openxmlformats.org/officeDocument/2006/relationships/hyperlink" Target="https://cdn.bulbagarden.net/upload/8/8e/607Litwick.png" TargetMode="External"/><Relationship Id="rId455" Type="http://schemas.openxmlformats.org/officeDocument/2006/relationships/hyperlink" Target="https://bulbapedia.bulbagarden.net/wiki/Qwilfish_(Pok%C3%A9mon)" TargetMode="External"/><Relationship Id="rId1286" Type="http://schemas.openxmlformats.org/officeDocument/2006/relationships/hyperlink" Target="https://bulbapedia.bulbagarden.net/wiki/Lampent_(Pok%C3%A9mon)" TargetMode="External"/><Relationship Id="rId454" Type="http://schemas.openxmlformats.org/officeDocument/2006/relationships/hyperlink" Target="https://cdn.bulbagarden.net/upload/thumb/b/b1/210Granbull.png/250px-210Granbull.png" TargetMode="External"/><Relationship Id="rId1287" Type="http://schemas.openxmlformats.org/officeDocument/2006/relationships/hyperlink" Target="https://cdn.bulbagarden.net/upload/a/a5/608Lampent.png" TargetMode="External"/><Relationship Id="rId453" Type="http://schemas.openxmlformats.org/officeDocument/2006/relationships/hyperlink" Target="https://bulbapedia.bulbagarden.net/wiki/Granbull_(Pok%C3%A9mon)" TargetMode="External"/><Relationship Id="rId1288" Type="http://schemas.openxmlformats.org/officeDocument/2006/relationships/hyperlink" Target="https://bulbapedia.bulbagarden.net/wiki/Chandelure_(Pok%C3%A9mon)" TargetMode="External"/><Relationship Id="rId452" Type="http://schemas.openxmlformats.org/officeDocument/2006/relationships/hyperlink" Target="https://cdn.bulbagarden.net/upload/7/7f/209Snubbull.png" TargetMode="External"/><Relationship Id="rId1289" Type="http://schemas.openxmlformats.org/officeDocument/2006/relationships/hyperlink" Target="https://cdn.bulbagarden.net/upload/thumb/6/65/609Chandelure.png/250px-609Chandelure.png" TargetMode="External"/><Relationship Id="rId491" Type="http://schemas.openxmlformats.org/officeDocument/2006/relationships/hyperlink" Target="https://bulbapedia.bulbagarden.net/wiki/Houndour_(Pok%C3%A9mon)" TargetMode="External"/><Relationship Id="rId490" Type="http://schemas.openxmlformats.org/officeDocument/2006/relationships/hyperlink" Target="https://cdn.bulbagarden.net/upload/thumb/3/35/227Skarmory.png/250px-227Skarmory.png" TargetMode="External"/><Relationship Id="rId489" Type="http://schemas.openxmlformats.org/officeDocument/2006/relationships/hyperlink" Target="https://bulbapedia.bulbagarden.net/wiki/Skarmory_(Pok%C3%A9mon)" TargetMode="External"/><Relationship Id="rId484" Type="http://schemas.openxmlformats.org/officeDocument/2006/relationships/hyperlink" Target="https://cdn.bulbagarden.net/upload/thumb/c/cb/224Octillery.png/250px-224Octillery.png" TargetMode="External"/><Relationship Id="rId483" Type="http://schemas.openxmlformats.org/officeDocument/2006/relationships/hyperlink" Target="https://bulbapedia.bulbagarden.net/wiki/Octillery_(Pok%C3%A9mon)" TargetMode="External"/><Relationship Id="rId482" Type="http://schemas.openxmlformats.org/officeDocument/2006/relationships/hyperlink" Target="https://cdn.bulbagarden.net/upload/9/95/223Remoraid.png" TargetMode="External"/><Relationship Id="rId481" Type="http://schemas.openxmlformats.org/officeDocument/2006/relationships/hyperlink" Target="https://bulbapedia.bulbagarden.net/wiki/Remoraid_(Pok%C3%A9mon)" TargetMode="External"/><Relationship Id="rId488" Type="http://schemas.openxmlformats.org/officeDocument/2006/relationships/hyperlink" Target="https://cdn.bulbagarden.net/upload/thumb/c/c5/226Mantine.png/250px-226Mantine.png" TargetMode="External"/><Relationship Id="rId487" Type="http://schemas.openxmlformats.org/officeDocument/2006/relationships/hyperlink" Target="https://bulbapedia.bulbagarden.net/wiki/Mantine_(Pok%C3%A9mon)" TargetMode="External"/><Relationship Id="rId486" Type="http://schemas.openxmlformats.org/officeDocument/2006/relationships/hyperlink" Target="https://cdn.bulbagarden.net/upload/thumb/3/3f/225Delibird.png/250px-225Delibird.png" TargetMode="External"/><Relationship Id="rId485" Type="http://schemas.openxmlformats.org/officeDocument/2006/relationships/hyperlink" Target="https://bulbapedia.bulbagarden.net/wiki/Delibird_(Pok%C3%A9mon)" TargetMode="External"/><Relationship Id="rId480" Type="http://schemas.openxmlformats.org/officeDocument/2006/relationships/hyperlink" Target="https://cdn.bulbagarden.net/upload/thumb/f/fc/222Corsola.png/250px-222Corsola.png" TargetMode="External"/><Relationship Id="rId479" Type="http://schemas.openxmlformats.org/officeDocument/2006/relationships/hyperlink" Target="https://bulbapedia.bulbagarden.net/wiki/Corsola_(Pok%C3%A9mon)" TargetMode="External"/><Relationship Id="rId478" Type="http://schemas.openxmlformats.org/officeDocument/2006/relationships/hyperlink" Target="https://cdn.bulbagarden.net/upload/thumb/4/49/221Piloswine.png/250px-221Piloswine.png" TargetMode="External"/><Relationship Id="rId473" Type="http://schemas.openxmlformats.org/officeDocument/2006/relationships/hyperlink" Target="https://bulbapedia.bulbagarden.net/wiki/Magcargo_(Pok%C3%A9mon)" TargetMode="External"/><Relationship Id="rId472" Type="http://schemas.openxmlformats.org/officeDocument/2006/relationships/hyperlink" Target="https://cdn.bulbagarden.net/upload/6/68/218Slugma.png" TargetMode="External"/><Relationship Id="rId471" Type="http://schemas.openxmlformats.org/officeDocument/2006/relationships/hyperlink" Target="https://bulbapedia.bulbagarden.net/wiki/Slugma_(Pok%C3%A9mon)" TargetMode="External"/><Relationship Id="rId470" Type="http://schemas.openxmlformats.org/officeDocument/2006/relationships/hyperlink" Target="https://cdn.bulbagarden.net/upload/thumb/e/e9/217Ursaring.png/250px-217Ursaring.png" TargetMode="External"/><Relationship Id="rId477" Type="http://schemas.openxmlformats.org/officeDocument/2006/relationships/hyperlink" Target="https://bulbapedia.bulbagarden.net/wiki/Piloswine_(Pok%C3%A9mon)" TargetMode="External"/><Relationship Id="rId476" Type="http://schemas.openxmlformats.org/officeDocument/2006/relationships/hyperlink" Target="https://cdn.bulbagarden.net/upload/b/b5/220Swinub.png" TargetMode="External"/><Relationship Id="rId475" Type="http://schemas.openxmlformats.org/officeDocument/2006/relationships/hyperlink" Target="https://bulbapedia.bulbagarden.net/wiki/Swinub_(Pok%C3%A9mon)" TargetMode="External"/><Relationship Id="rId474" Type="http://schemas.openxmlformats.org/officeDocument/2006/relationships/hyperlink" Target="https://cdn.bulbagarden.net/upload/thumb/6/65/219Magcargo.png/250px-219Magcargo.png" TargetMode="External"/><Relationship Id="rId1257" Type="http://schemas.openxmlformats.org/officeDocument/2006/relationships/hyperlink" Target="https://cdn.bulbagarden.net/upload/thumb/5/5c/593Jellicent.png/250px-593Jellicent.png" TargetMode="External"/><Relationship Id="rId1258" Type="http://schemas.openxmlformats.org/officeDocument/2006/relationships/hyperlink" Target="https://bulbapedia.bulbagarden.net/wiki/Alomomola_(Pok%C3%A9mon)" TargetMode="External"/><Relationship Id="rId1259" Type="http://schemas.openxmlformats.org/officeDocument/2006/relationships/hyperlink" Target="https://cdn.bulbagarden.net/upload/thumb/1/10/594Alomomola.png/250px-594Alomomola.png" TargetMode="External"/><Relationship Id="rId426" Type="http://schemas.openxmlformats.org/officeDocument/2006/relationships/hyperlink" Target="https://bulbapedia.bulbagarden.net/wiki/Umbreon_(Pok%C3%A9mon)" TargetMode="External"/><Relationship Id="rId425" Type="http://schemas.openxmlformats.org/officeDocument/2006/relationships/hyperlink" Target="https://cdn.bulbagarden.net/upload/thumb/a/a7/196Espeon.png/250px-196Espeon.png" TargetMode="External"/><Relationship Id="rId424" Type="http://schemas.openxmlformats.org/officeDocument/2006/relationships/hyperlink" Target="https://bulbapedia.bulbagarden.net/wiki/Espeon_(Pok%C3%A9mon)" TargetMode="External"/><Relationship Id="rId423" Type="http://schemas.openxmlformats.org/officeDocument/2006/relationships/hyperlink" Target="https://cdn.bulbagarden.net/upload/thumb/a/a4/195Quagsire.png/250px-195Quagsire.png" TargetMode="External"/><Relationship Id="rId429" Type="http://schemas.openxmlformats.org/officeDocument/2006/relationships/hyperlink" Target="https://cdn.bulbagarden.net/upload/thumb/3/33/198Murkrow.png/250px-198Murkrow.png" TargetMode="External"/><Relationship Id="rId428" Type="http://schemas.openxmlformats.org/officeDocument/2006/relationships/hyperlink" Target="https://bulbapedia.bulbagarden.net/wiki/Murkrow_(Pok%C3%A9mon)" TargetMode="External"/><Relationship Id="rId427" Type="http://schemas.openxmlformats.org/officeDocument/2006/relationships/hyperlink" Target="https://cdn.bulbagarden.net/upload/thumb/3/3d/197Umbreon.png/250px-197Umbreon.png" TargetMode="External"/><Relationship Id="rId1250" Type="http://schemas.openxmlformats.org/officeDocument/2006/relationships/hyperlink" Target="https://bulbapedia.bulbagarden.net/wiki/Foongus_(Pok%C3%A9mon)" TargetMode="External"/><Relationship Id="rId1251" Type="http://schemas.openxmlformats.org/officeDocument/2006/relationships/hyperlink" Target="https://cdn.bulbagarden.net/upload/c/cc/590Foongus.png" TargetMode="External"/><Relationship Id="rId1252" Type="http://schemas.openxmlformats.org/officeDocument/2006/relationships/hyperlink" Target="https://bulbapedia.bulbagarden.net/wiki/Amoonguss_(Pok%C3%A9mon)" TargetMode="External"/><Relationship Id="rId422" Type="http://schemas.openxmlformats.org/officeDocument/2006/relationships/hyperlink" Target="https://bulbapedia.bulbagarden.net/wiki/Quagsire_(Pok%C3%A9mon)" TargetMode="External"/><Relationship Id="rId1253" Type="http://schemas.openxmlformats.org/officeDocument/2006/relationships/hyperlink" Target="https://cdn.bulbagarden.net/upload/thumb/1/13/591Amoonguss.png/250px-591Amoonguss.png" TargetMode="External"/><Relationship Id="rId421" Type="http://schemas.openxmlformats.org/officeDocument/2006/relationships/hyperlink" Target="https://cdn.bulbagarden.net/upload/7/78/194Wooper.png" TargetMode="External"/><Relationship Id="rId1254" Type="http://schemas.openxmlformats.org/officeDocument/2006/relationships/hyperlink" Target="https://bulbapedia.bulbagarden.net/wiki/Frillish_(Pok%C3%A9mon)" TargetMode="External"/><Relationship Id="rId420" Type="http://schemas.openxmlformats.org/officeDocument/2006/relationships/hyperlink" Target="https://bulbapedia.bulbagarden.net/wiki/Wooper_(Pok%C3%A9mon)" TargetMode="External"/><Relationship Id="rId1255" Type="http://schemas.openxmlformats.org/officeDocument/2006/relationships/hyperlink" Target="https://cdn.bulbagarden.net/upload/8/88/592Frillish.png" TargetMode="External"/><Relationship Id="rId1256" Type="http://schemas.openxmlformats.org/officeDocument/2006/relationships/hyperlink" Target="https://bulbapedia.bulbagarden.net/wiki/Jellicent_(Pok%C3%A9mon)" TargetMode="External"/><Relationship Id="rId1246" Type="http://schemas.openxmlformats.org/officeDocument/2006/relationships/hyperlink" Target="https://bulbapedia.bulbagarden.net/wiki/Karrablast_(Pok%C3%A9mon)" TargetMode="External"/><Relationship Id="rId1247" Type="http://schemas.openxmlformats.org/officeDocument/2006/relationships/hyperlink" Target="https://cdn.bulbagarden.net/upload/6/60/588Karrablast.png" TargetMode="External"/><Relationship Id="rId1248" Type="http://schemas.openxmlformats.org/officeDocument/2006/relationships/hyperlink" Target="https://bulbapedia.bulbagarden.net/wiki/Escavalier_(Pok%C3%A9mon)" TargetMode="External"/><Relationship Id="rId1249" Type="http://schemas.openxmlformats.org/officeDocument/2006/relationships/hyperlink" Target="https://cdn.bulbagarden.net/upload/thumb/6/63/589Escavalier.png/250px-589Escavalier.png" TargetMode="External"/><Relationship Id="rId415" Type="http://schemas.openxmlformats.org/officeDocument/2006/relationships/hyperlink" Target="https://cdn.bulbagarden.net/upload/9/95/191Sunkern.png" TargetMode="External"/><Relationship Id="rId899" Type="http://schemas.openxmlformats.org/officeDocument/2006/relationships/hyperlink" Target="https://cdn.bulbagarden.net/upload/a/a7/420Cherubi.png" TargetMode="External"/><Relationship Id="rId414" Type="http://schemas.openxmlformats.org/officeDocument/2006/relationships/hyperlink" Target="https://bulbapedia.bulbagarden.net/wiki/Sunkern_(Pok%C3%A9mon)" TargetMode="External"/><Relationship Id="rId898" Type="http://schemas.openxmlformats.org/officeDocument/2006/relationships/hyperlink" Target="https://bulbapedia.bulbagarden.net/wiki/Cherubi_(Pok%C3%A9mon)" TargetMode="External"/><Relationship Id="rId413" Type="http://schemas.openxmlformats.org/officeDocument/2006/relationships/hyperlink" Target="https://cdn.bulbagarden.net/upload/4/42/190Aipom.png" TargetMode="External"/><Relationship Id="rId897" Type="http://schemas.openxmlformats.org/officeDocument/2006/relationships/hyperlink" Target="https://cdn.bulbagarden.net/upload/thumb/b/bf/419Floatzel.png/250px-419Floatzel.png" TargetMode="External"/><Relationship Id="rId412" Type="http://schemas.openxmlformats.org/officeDocument/2006/relationships/hyperlink" Target="https://bulbapedia.bulbagarden.net/wiki/Aipom_(Pok%C3%A9mon)" TargetMode="External"/><Relationship Id="rId896" Type="http://schemas.openxmlformats.org/officeDocument/2006/relationships/hyperlink" Target="https://bulbapedia.bulbagarden.net/wiki/Floatzel_(Pok%C3%A9mon)" TargetMode="External"/><Relationship Id="rId419" Type="http://schemas.openxmlformats.org/officeDocument/2006/relationships/hyperlink" Target="https://cdn.bulbagarden.net/upload/d/dd/193Yanma.png" TargetMode="External"/><Relationship Id="rId418" Type="http://schemas.openxmlformats.org/officeDocument/2006/relationships/hyperlink" Target="https://bulbapedia.bulbagarden.net/wiki/Yanma_(Pok%C3%A9mon)" TargetMode="External"/><Relationship Id="rId417" Type="http://schemas.openxmlformats.org/officeDocument/2006/relationships/hyperlink" Target="https://cdn.bulbagarden.net/upload/thumb/9/98/192Sunflora.png/250px-192Sunflora.png" TargetMode="External"/><Relationship Id="rId416" Type="http://schemas.openxmlformats.org/officeDocument/2006/relationships/hyperlink" Target="https://bulbapedia.bulbagarden.net/wiki/Sunflora_(Pok%C3%A9mon)" TargetMode="External"/><Relationship Id="rId891" Type="http://schemas.openxmlformats.org/officeDocument/2006/relationships/hyperlink" Target="https://cdn.bulbagarden.net/upload/thumb/2/2c/416Vespiquen.png/250px-416Vespiquen.png" TargetMode="External"/><Relationship Id="rId890" Type="http://schemas.openxmlformats.org/officeDocument/2006/relationships/hyperlink" Target="https://bulbapedia.bulbagarden.net/wiki/Vespiquen_(Pok%C3%A9mon)" TargetMode="External"/><Relationship Id="rId1240" Type="http://schemas.openxmlformats.org/officeDocument/2006/relationships/hyperlink" Target="https://bulbapedia.bulbagarden.net/wiki/Deerling_(Pok%C3%A9mon)" TargetMode="External"/><Relationship Id="rId1241" Type="http://schemas.openxmlformats.org/officeDocument/2006/relationships/hyperlink" Target="https://cdn.bulbagarden.net/upload/6/68/585Deerling-Spring.png" TargetMode="External"/><Relationship Id="rId411" Type="http://schemas.openxmlformats.org/officeDocument/2006/relationships/hyperlink" Target="https://cdn.bulbagarden.net/upload/thumb/5/5e/189Jumpluff.png/250px-189Jumpluff.png" TargetMode="External"/><Relationship Id="rId895" Type="http://schemas.openxmlformats.org/officeDocument/2006/relationships/hyperlink" Target="https://cdn.bulbagarden.net/upload/8/83/418Buizel.png" TargetMode="External"/><Relationship Id="rId1242" Type="http://schemas.openxmlformats.org/officeDocument/2006/relationships/hyperlink" Target="https://bulbapedia.bulbagarden.net/wiki/Sawsbuck_(Pok%C3%A9mon)" TargetMode="External"/><Relationship Id="rId410" Type="http://schemas.openxmlformats.org/officeDocument/2006/relationships/hyperlink" Target="https://bulbapedia.bulbagarden.net/wiki/Jumpluff_(Pok%C3%A9mon)" TargetMode="External"/><Relationship Id="rId894" Type="http://schemas.openxmlformats.org/officeDocument/2006/relationships/hyperlink" Target="https://bulbapedia.bulbagarden.net/wiki/Buizel_(Pok%C3%A9mon)" TargetMode="External"/><Relationship Id="rId1243" Type="http://schemas.openxmlformats.org/officeDocument/2006/relationships/hyperlink" Target="https://cdn.bulbagarden.net/upload/thumb/8/8d/586Sawsbuck-Spring.png/250px-586Sawsbuck-Spring.png" TargetMode="External"/><Relationship Id="rId893" Type="http://schemas.openxmlformats.org/officeDocument/2006/relationships/hyperlink" Target="https://cdn.bulbagarden.net/upload/thumb/f/f4/417Pachirisu.png/250px-417Pachirisu.png" TargetMode="External"/><Relationship Id="rId1244" Type="http://schemas.openxmlformats.org/officeDocument/2006/relationships/hyperlink" Target="https://bulbapedia.bulbagarden.net/wiki/Emolga_(Pok%C3%A9mon)" TargetMode="External"/><Relationship Id="rId892" Type="http://schemas.openxmlformats.org/officeDocument/2006/relationships/hyperlink" Target="https://bulbapedia.bulbagarden.net/wiki/Pachirisu_(Pok%C3%A9mon)" TargetMode="External"/><Relationship Id="rId1245" Type="http://schemas.openxmlformats.org/officeDocument/2006/relationships/hyperlink" Target="https://cdn.bulbagarden.net/upload/thumb/b/b4/587Emolga.png/250px-587Emolga.png" TargetMode="External"/><Relationship Id="rId1279" Type="http://schemas.openxmlformats.org/officeDocument/2006/relationships/hyperlink" Target="https://cdn.bulbagarden.net/upload/thumb/6/6c/604Eelektross.png/250px-604Eelektross.png" TargetMode="External"/><Relationship Id="rId448" Type="http://schemas.openxmlformats.org/officeDocument/2006/relationships/hyperlink" Target="https://cdn.bulbagarden.net/upload/thumb/1/1b/208Steelix-Mega.png/150px-208Steelix-Mega.png" TargetMode="External"/><Relationship Id="rId447" Type="http://schemas.openxmlformats.org/officeDocument/2006/relationships/hyperlink" Target="https://cdn.bulbagarden.net/upload/thumb/0/04/207Gligar.png/250px-207Gligar.png" TargetMode="External"/><Relationship Id="rId446" Type="http://schemas.openxmlformats.org/officeDocument/2006/relationships/hyperlink" Target="https://bulbapedia.bulbagarden.net/wiki/Gligar_(Pok%C3%A9mon)" TargetMode="External"/><Relationship Id="rId445" Type="http://schemas.openxmlformats.org/officeDocument/2006/relationships/hyperlink" Target="https://cdn.bulbagarden.net/upload/thumb/2/20/206Dunsparce.png/250px-206Dunsparce.png" TargetMode="External"/><Relationship Id="rId449" Type="http://schemas.openxmlformats.org/officeDocument/2006/relationships/hyperlink" Target="https://bulbapedia.bulbagarden.net/wiki/Steelix_(Pok%C3%A9mon)" TargetMode="External"/><Relationship Id="rId1270" Type="http://schemas.openxmlformats.org/officeDocument/2006/relationships/hyperlink" Target="https://bulbapedia.bulbagarden.net/wiki/Klang_(Pok%C3%A9mon)" TargetMode="External"/><Relationship Id="rId440" Type="http://schemas.openxmlformats.org/officeDocument/2006/relationships/hyperlink" Target="https://bulbapedia.bulbagarden.net/wiki/Pineco_(Pok%C3%A9mon)" TargetMode="External"/><Relationship Id="rId1271" Type="http://schemas.openxmlformats.org/officeDocument/2006/relationships/hyperlink" Target="https://cdn.bulbagarden.net/upload/thumb/8/80/600Klang.png/250px-600Klang.png" TargetMode="External"/><Relationship Id="rId1272" Type="http://schemas.openxmlformats.org/officeDocument/2006/relationships/hyperlink" Target="https://bulbapedia.bulbagarden.net/wiki/Klinklang_(Pok%C3%A9mon)" TargetMode="External"/><Relationship Id="rId1273" Type="http://schemas.openxmlformats.org/officeDocument/2006/relationships/hyperlink" Target="https://cdn.bulbagarden.net/upload/thumb/c/cf/601Klinklang.png/250px-601Klinklang.png" TargetMode="External"/><Relationship Id="rId1274" Type="http://schemas.openxmlformats.org/officeDocument/2006/relationships/hyperlink" Target="https://bulbapedia.bulbagarden.net/wiki/Tynamo_(Pok%C3%A9mon)" TargetMode="External"/><Relationship Id="rId444" Type="http://schemas.openxmlformats.org/officeDocument/2006/relationships/hyperlink" Target="https://bulbapedia.bulbagarden.net/wiki/Dunsparce_(Pok%C3%A9mon)" TargetMode="External"/><Relationship Id="rId1275" Type="http://schemas.openxmlformats.org/officeDocument/2006/relationships/hyperlink" Target="https://cdn.bulbagarden.net/upload/5/5e/602Tynamo.png" TargetMode="External"/><Relationship Id="rId443" Type="http://schemas.openxmlformats.org/officeDocument/2006/relationships/hyperlink" Target="https://cdn.bulbagarden.net/upload/thumb/6/68/205Forretress.png/250px-205Forretress.png" TargetMode="External"/><Relationship Id="rId1276" Type="http://schemas.openxmlformats.org/officeDocument/2006/relationships/hyperlink" Target="https://bulbapedia.bulbagarden.net/wiki/Eelektrik_(Pok%C3%A9mon)" TargetMode="External"/><Relationship Id="rId442" Type="http://schemas.openxmlformats.org/officeDocument/2006/relationships/hyperlink" Target="https://bulbapedia.bulbagarden.net/wiki/Forretress_(Pok%C3%A9mon)" TargetMode="External"/><Relationship Id="rId1277" Type="http://schemas.openxmlformats.org/officeDocument/2006/relationships/hyperlink" Target="https://cdn.bulbagarden.net/upload/c/c7/603Eelektrik.png" TargetMode="External"/><Relationship Id="rId441" Type="http://schemas.openxmlformats.org/officeDocument/2006/relationships/hyperlink" Target="https://cdn.bulbagarden.net/upload/0/0b/204Pineco.png" TargetMode="External"/><Relationship Id="rId1278" Type="http://schemas.openxmlformats.org/officeDocument/2006/relationships/hyperlink" Target="https://bulbapedia.bulbagarden.net/wiki/Eelektross_(Pok%C3%A9mon)" TargetMode="External"/><Relationship Id="rId1268" Type="http://schemas.openxmlformats.org/officeDocument/2006/relationships/hyperlink" Target="https://bulbapedia.bulbagarden.net/wiki/Klink_(Pok%C3%A9mon)" TargetMode="External"/><Relationship Id="rId1269" Type="http://schemas.openxmlformats.org/officeDocument/2006/relationships/hyperlink" Target="https://cdn.bulbagarden.net/upload/e/ea/599Klink.png" TargetMode="External"/><Relationship Id="rId437" Type="http://schemas.openxmlformats.org/officeDocument/2006/relationships/hyperlink" Target="https://cdn.bulbagarden.net/upload/thumb/1/17/202Wobbuffet.png/250px-202Wobbuffet.png" TargetMode="External"/><Relationship Id="rId436" Type="http://schemas.openxmlformats.org/officeDocument/2006/relationships/hyperlink" Target="https://bulbapedia.bulbagarden.net/wiki/Wobbuffet_(Pok%C3%A9mon)" TargetMode="External"/><Relationship Id="rId435" Type="http://schemas.openxmlformats.org/officeDocument/2006/relationships/hyperlink" Target="https://cdn.bulbagarden.net/upload/thumb/7/77/201Unown.png/250px-201Unown.png" TargetMode="External"/><Relationship Id="rId434" Type="http://schemas.openxmlformats.org/officeDocument/2006/relationships/hyperlink" Target="https://bulbapedia.bulbagarden.net/wiki/Unown_(Pok%C3%A9mon)" TargetMode="External"/><Relationship Id="rId439" Type="http://schemas.openxmlformats.org/officeDocument/2006/relationships/hyperlink" Target="https://cdn.bulbagarden.net/upload/thumb/1/11/203Girafarig.png/250px-203Girafarig.png" TargetMode="External"/><Relationship Id="rId438" Type="http://schemas.openxmlformats.org/officeDocument/2006/relationships/hyperlink" Target="https://bulbapedia.bulbagarden.net/wiki/Girafarig_(Pok%C3%A9mon)" TargetMode="External"/><Relationship Id="rId1260" Type="http://schemas.openxmlformats.org/officeDocument/2006/relationships/hyperlink" Target="https://bulbapedia.bulbagarden.net/wiki/Joltik_(Pok%C3%A9mon)" TargetMode="External"/><Relationship Id="rId1261" Type="http://schemas.openxmlformats.org/officeDocument/2006/relationships/hyperlink" Target="https://cdn.bulbagarden.net/upload/f/f8/595Joltik.png" TargetMode="External"/><Relationship Id="rId1262" Type="http://schemas.openxmlformats.org/officeDocument/2006/relationships/hyperlink" Target="https://bulbapedia.bulbagarden.net/wiki/Galvantula_(Pok%C3%A9mon)" TargetMode="External"/><Relationship Id="rId1263" Type="http://schemas.openxmlformats.org/officeDocument/2006/relationships/hyperlink" Target="https://cdn.bulbagarden.net/upload/thumb/7/7a/596Galvantula.png/250px-596Galvantula.png" TargetMode="External"/><Relationship Id="rId433" Type="http://schemas.openxmlformats.org/officeDocument/2006/relationships/hyperlink" Target="https://cdn.bulbagarden.net/upload/thumb/b/be/200Misdreavus.png/250px-200Misdreavus.png" TargetMode="External"/><Relationship Id="rId1264" Type="http://schemas.openxmlformats.org/officeDocument/2006/relationships/hyperlink" Target="https://bulbapedia.bulbagarden.net/wiki/Ferroseed_(Pok%C3%A9mon)" TargetMode="External"/><Relationship Id="rId432" Type="http://schemas.openxmlformats.org/officeDocument/2006/relationships/hyperlink" Target="https://bulbapedia.bulbagarden.net/wiki/Misdreavus_(Pok%C3%A9mon)" TargetMode="External"/><Relationship Id="rId1265" Type="http://schemas.openxmlformats.org/officeDocument/2006/relationships/hyperlink" Target="https://cdn.bulbagarden.net/upload/thumb/2/28/597Ferroseed.png/250px-597Ferroseed.png" TargetMode="External"/><Relationship Id="rId431" Type="http://schemas.openxmlformats.org/officeDocument/2006/relationships/hyperlink" Target="https://cdn.bulbagarden.net/upload/thumb/e/e1/199Slowking.png/250px-199Slowking.png" TargetMode="External"/><Relationship Id="rId1266" Type="http://schemas.openxmlformats.org/officeDocument/2006/relationships/hyperlink" Target="https://bulbapedia.bulbagarden.net/wiki/Ferrothorn_(Pok%C3%A9mon)" TargetMode="External"/><Relationship Id="rId430" Type="http://schemas.openxmlformats.org/officeDocument/2006/relationships/hyperlink" Target="https://bulbapedia.bulbagarden.net/wiki/Slowking_(Pok%C3%A9mon)" TargetMode="External"/><Relationship Id="rId1267" Type="http://schemas.openxmlformats.org/officeDocument/2006/relationships/hyperlink" Target="https://cdn.bulbagarden.net/upload/thumb/6/6c/598Ferrothorn.png/250px-598Ferrothorn.png"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71"/>
    <col customWidth="1" min="2" max="2" width="20.14"/>
    <col customWidth="1" min="3" max="14" width="9.14"/>
    <col customWidth="1" min="15" max="15" width="4.43"/>
    <col customWidth="1" min="16" max="16" width="8.71"/>
    <col customWidth="1" min="17" max="17" width="20.14"/>
    <col customWidth="1" min="18" max="29" width="9.14"/>
  </cols>
  <sheetData>
    <row r="1">
      <c r="A1" s="1" t="s">
        <v>0</v>
      </c>
      <c r="B1" s="1"/>
      <c r="C1" s="2" t="s">
        <v>1</v>
      </c>
      <c r="D1" s="3"/>
      <c r="E1" s="3"/>
      <c r="F1" s="3"/>
      <c r="G1" s="3"/>
      <c r="H1" s="3"/>
      <c r="I1" s="3"/>
      <c r="J1" s="3"/>
      <c r="K1" s="3"/>
      <c r="L1" s="3"/>
      <c r="M1" s="3"/>
      <c r="N1" s="4"/>
      <c r="O1" s="5"/>
      <c r="P1" s="1" t="s">
        <v>2</v>
      </c>
      <c r="Q1" s="1"/>
      <c r="R1" s="2" t="s">
        <v>1</v>
      </c>
      <c r="S1" s="3"/>
      <c r="T1" s="3"/>
      <c r="U1" s="3"/>
      <c r="V1" s="3"/>
      <c r="W1" s="3"/>
      <c r="X1" s="3"/>
      <c r="Y1" s="3"/>
      <c r="Z1" s="3"/>
      <c r="AA1" s="3"/>
      <c r="AB1" s="3"/>
      <c r="AC1" s="4"/>
    </row>
    <row r="2" ht="15.75" customHeight="1">
      <c r="A2" s="6" t="str">
        <f>image(VLOOKUP(B1,Players!$B:$C,2,0),4,200,200)</f>
        <v>#N/A</v>
      </c>
      <c r="B2" s="7"/>
      <c r="C2" s="8" t="s">
        <v>3</v>
      </c>
      <c r="D2" s="9"/>
      <c r="E2" s="10" t="s">
        <v>3</v>
      </c>
      <c r="F2" s="9"/>
      <c r="G2" s="10" t="s">
        <v>4</v>
      </c>
      <c r="H2" s="9"/>
      <c r="I2" s="10" t="s">
        <v>3</v>
      </c>
      <c r="J2" s="9"/>
      <c r="K2" s="10" t="s">
        <v>3</v>
      </c>
      <c r="L2" s="9"/>
      <c r="M2" s="10" t="s">
        <v>3</v>
      </c>
      <c r="N2" s="9"/>
      <c r="O2" s="5"/>
      <c r="P2" s="6" t="str">
        <f>image(VLOOKUP(Q1,Players!$B:$C,2,0),4,200,200)</f>
        <v>#N/A</v>
      </c>
      <c r="Q2" s="7"/>
      <c r="R2" s="8" t="s">
        <v>3</v>
      </c>
      <c r="S2" s="9"/>
      <c r="T2" s="10" t="s">
        <v>3</v>
      </c>
      <c r="U2" s="9"/>
      <c r="V2" s="10" t="s">
        <v>4</v>
      </c>
      <c r="W2" s="9"/>
      <c r="X2" s="10" t="s">
        <v>3</v>
      </c>
      <c r="Y2" s="9"/>
      <c r="Z2" s="10" t="s">
        <v>3</v>
      </c>
      <c r="AA2" s="9"/>
      <c r="AB2" s="10" t="s">
        <v>3</v>
      </c>
      <c r="AC2" s="9"/>
    </row>
    <row r="3" ht="15.75" customHeight="1">
      <c r="A3" s="11"/>
      <c r="B3" s="12"/>
      <c r="C3" s="13" t="str">
        <f>VLOOKUP(CONCATENATE("Tier 1 - ",D2),'Pokemon List'!$C:$I,4,0)</f>
        <v>#N/A</v>
      </c>
      <c r="D3" s="4"/>
      <c r="E3" s="13" t="str">
        <f>VLOOKUP(CONCATENATE("Tier 1 - ",F2),'Pokemon List'!$C:$I,4,0)</f>
        <v>#N/A</v>
      </c>
      <c r="F3" s="4"/>
      <c r="G3" s="13" t="str">
        <f>VLOOKUP(CONCATENATE("Tier 1 - ",H2),'Pokemon List'!$C:$I,4,0)</f>
        <v>#N/A</v>
      </c>
      <c r="H3" s="4"/>
      <c r="I3" s="13" t="str">
        <f>VLOOKUP(CONCATENATE("Tier 1 - ",J2),'Pokemon List'!$C:$I,4,0)</f>
        <v>#N/A</v>
      </c>
      <c r="J3" s="4"/>
      <c r="K3" s="13" t="str">
        <f>VLOOKUP(CONCATENATE("Tier 1 - ",L2),'Pokemon List'!$C:$I,4,0)</f>
        <v>#N/A</v>
      </c>
      <c r="L3" s="4"/>
      <c r="M3" s="13" t="str">
        <f>VLOOKUP(CONCATENATE("Tier 1 - ",N2),'Pokemon List'!$C:$I,4,0)</f>
        <v>#N/A</v>
      </c>
      <c r="N3" s="4"/>
      <c r="O3" s="5"/>
      <c r="P3" s="11"/>
      <c r="Q3" s="12"/>
      <c r="R3" s="13" t="str">
        <f>VLOOKUP(CONCATENATE("Tier 1 - ",S2),'Pokemon List'!$C:$I,4,0)</f>
        <v>#N/A</v>
      </c>
      <c r="S3" s="4"/>
      <c r="T3" s="13" t="str">
        <f>VLOOKUP(CONCATENATE("Tier 1 - ",U2),'Pokemon List'!$C:$I,4,0)</f>
        <v>#N/A</v>
      </c>
      <c r="U3" s="4"/>
      <c r="V3" s="13" t="str">
        <f>VLOOKUP(CONCATENATE("Tier 1 - ",W2),'Pokemon List'!$C:$I,4,0)</f>
        <v>#N/A</v>
      </c>
      <c r="W3" s="4"/>
      <c r="X3" s="13" t="str">
        <f>VLOOKUP(CONCATENATE("Tier 1 - ",Y2),'Pokemon List'!$C:$I,4,0)</f>
        <v>#N/A</v>
      </c>
      <c r="Y3" s="4"/>
      <c r="Z3" s="13" t="str">
        <f>VLOOKUP(CONCATENATE("Tier 1 - ",AA2),'Pokemon List'!$C:$I,4,0)</f>
        <v>#N/A</v>
      </c>
      <c r="AA3" s="4"/>
      <c r="AB3" s="13" t="str">
        <f>VLOOKUP(CONCATENATE("Tier 1 - ",AC2),'Pokemon List'!$C:$I,4,0)</f>
        <v>#N/A</v>
      </c>
      <c r="AC3" s="4"/>
    </row>
    <row r="4" ht="75.0" customHeight="1">
      <c r="A4" s="11"/>
      <c r="B4" s="12"/>
      <c r="C4" s="14" t="str">
        <f>image(VLOOKUP(CONCATENATE("Tier 1 - ",D2),'Pokemon List'!$C:$I,7,0),4,100,100)</f>
        <v>#N/A</v>
      </c>
      <c r="D4" s="4"/>
      <c r="E4" s="14" t="str">
        <f>image(VLOOKUP(CONCATENATE("Tier 1 - ",F2),'Pokemon List'!$C:$I,7,0),4,100,100)</f>
        <v>#N/A</v>
      </c>
      <c r="F4" s="4"/>
      <c r="G4" s="15" t="str">
        <f>image(VLOOKUP(CONCATENATE("Tier 1 - ",H2),'Pokemon List'!$C:$I,7,0),4,100,100)</f>
        <v>#N/A</v>
      </c>
      <c r="H4" s="4"/>
      <c r="I4" s="14" t="str">
        <f>image(VLOOKUP(CONCATENATE("Tier 1 - ",J2),'Pokemon List'!$C:$I,7,0),4,100,100)</f>
        <v>#N/A</v>
      </c>
      <c r="J4" s="4"/>
      <c r="K4" s="14" t="str">
        <f>image(VLOOKUP(CONCATENATE("Tier 1 - ",L2),'Pokemon List'!$C:$I,7,0),4,100,100)</f>
        <v>#N/A</v>
      </c>
      <c r="L4" s="4"/>
      <c r="M4" s="15" t="str">
        <f>image(VLOOKUP(CONCATENATE("Tier 1 - ",N2),'Pokemon List'!$C:$I,7,0),4,100,100)</f>
        <v>#N/A</v>
      </c>
      <c r="N4" s="4"/>
      <c r="O4" s="5"/>
      <c r="P4" s="11"/>
      <c r="Q4" s="12"/>
      <c r="R4" s="14" t="str">
        <f>image(VLOOKUP(CONCATENATE("Tier 1 - ",S2),'Pokemon List'!$C:$I,7,0),4,100,100)</f>
        <v>#N/A</v>
      </c>
      <c r="S4" s="4"/>
      <c r="T4" s="14" t="str">
        <f>image(VLOOKUP(CONCATENATE("Tier 1 - ",U2),'Pokemon List'!$C:$I,7,0),4,100,100)</f>
        <v>#N/A</v>
      </c>
      <c r="U4" s="4"/>
      <c r="V4" s="15" t="str">
        <f>image(VLOOKUP(CONCATENATE("Tier 1 - ",W2),'Pokemon List'!$C:$I,7,0),4,100,100)</f>
        <v>#N/A</v>
      </c>
      <c r="W4" s="4"/>
      <c r="X4" s="14" t="str">
        <f>image(VLOOKUP(CONCATENATE("Tier 1 - ",Y2),'Pokemon List'!$C:$I,7,0),4,100,100)</f>
        <v>#N/A</v>
      </c>
      <c r="Y4" s="4"/>
      <c r="Z4" s="14" t="str">
        <f>image(VLOOKUP(CONCATENATE("Tier 1 - ",AA2),'Pokemon List'!$C:$I,7,0),4,100,100)</f>
        <v>#N/A</v>
      </c>
      <c r="AA4" s="4"/>
      <c r="AB4" s="15" t="str">
        <f>image(VLOOKUP(CONCATENATE("Tier 1 - ",AC2),'Pokemon List'!$C:$I,7,0),4,100,100)</f>
        <v>#N/A</v>
      </c>
      <c r="AC4" s="4"/>
    </row>
    <row r="5" ht="15.75" customHeight="1">
      <c r="A5" s="11"/>
      <c r="B5" s="12"/>
      <c r="C5" s="10" t="s">
        <v>3</v>
      </c>
      <c r="D5" s="9"/>
      <c r="E5" s="10" t="s">
        <v>3</v>
      </c>
      <c r="F5" s="9"/>
      <c r="G5" s="10" t="s">
        <v>4</v>
      </c>
      <c r="H5" s="9"/>
      <c r="I5" s="10" t="s">
        <v>3</v>
      </c>
      <c r="J5" s="9"/>
      <c r="K5" s="10" t="s">
        <v>3</v>
      </c>
      <c r="L5" s="9"/>
      <c r="M5" s="10" t="s">
        <v>3</v>
      </c>
      <c r="N5" s="9"/>
      <c r="O5" s="5"/>
      <c r="P5" s="11"/>
      <c r="Q5" s="12"/>
      <c r="R5" s="10" t="s">
        <v>3</v>
      </c>
      <c r="S5" s="9"/>
      <c r="T5" s="10" t="s">
        <v>3</v>
      </c>
      <c r="U5" s="9"/>
      <c r="V5" s="10" t="s">
        <v>4</v>
      </c>
      <c r="W5" s="9"/>
      <c r="X5" s="10" t="s">
        <v>3</v>
      </c>
      <c r="Y5" s="9"/>
      <c r="Z5" s="10" t="s">
        <v>3</v>
      </c>
      <c r="AA5" s="9"/>
      <c r="AB5" s="10" t="s">
        <v>3</v>
      </c>
      <c r="AC5" s="9"/>
    </row>
    <row r="6" ht="15.75" customHeight="1">
      <c r="A6" s="11"/>
      <c r="B6" s="12"/>
      <c r="C6" s="13" t="str">
        <f>VLOOKUP(CONCATENATE("Tier 2 - ",D5),'Pokemon List'!$C:$I,4,0)</f>
        <v>#N/A</v>
      </c>
      <c r="D6" s="4"/>
      <c r="E6" s="13" t="str">
        <f>VLOOKUP(CONCATENATE("Tier 2 - ",F5),'Pokemon List'!$C:$I,4,0)</f>
        <v>#N/A</v>
      </c>
      <c r="F6" s="4"/>
      <c r="G6" s="13" t="str">
        <f>VLOOKUP(CONCATENATE("Tier 2 - ",H5),'Pokemon List'!$C:$I,4,0)</f>
        <v>#N/A</v>
      </c>
      <c r="H6" s="4"/>
      <c r="I6" s="13" t="str">
        <f>VLOOKUP(CONCATENATE("Tier 2 - ",J5),'Pokemon List'!$C:$I,4,0)</f>
        <v>#N/A</v>
      </c>
      <c r="J6" s="4"/>
      <c r="K6" s="13" t="str">
        <f>VLOOKUP(CONCATENATE("Tier 2 - ",L5),'Pokemon List'!$C:$I,4,0)</f>
        <v>#N/A</v>
      </c>
      <c r="L6" s="4"/>
      <c r="M6" s="13" t="str">
        <f>VLOOKUP(CONCATENATE("Tier 2 - ",N5),'Pokemon List'!$C:$I,4,0)</f>
        <v>#N/A</v>
      </c>
      <c r="N6" s="4"/>
      <c r="O6" s="5"/>
      <c r="P6" s="11"/>
      <c r="Q6" s="12"/>
      <c r="R6" s="13" t="str">
        <f>VLOOKUP(CONCATENATE("Tier 2 - ",S5),'Pokemon List'!$C:$I,4,0)</f>
        <v>#N/A</v>
      </c>
      <c r="S6" s="4"/>
      <c r="T6" s="13" t="str">
        <f>VLOOKUP(CONCATENATE("Tier 2 - ",U5),'Pokemon List'!$C:$I,4,0)</f>
        <v>#N/A</v>
      </c>
      <c r="U6" s="4"/>
      <c r="V6" s="13" t="str">
        <f>VLOOKUP(CONCATENATE("Tier 2 - ",W5),'Pokemon List'!$C:$I,4,0)</f>
        <v>#N/A</v>
      </c>
      <c r="W6" s="4"/>
      <c r="X6" s="13" t="str">
        <f>VLOOKUP(CONCATENATE("Tier 2 - ",Y5),'Pokemon List'!$C:$I,4,0)</f>
        <v>#N/A</v>
      </c>
      <c r="Y6" s="4"/>
      <c r="Z6" s="13" t="str">
        <f>VLOOKUP(CONCATENATE("Tier 2 - ",AA5),'Pokemon List'!$C:$I,4,0)</f>
        <v>#N/A</v>
      </c>
      <c r="AA6" s="4"/>
      <c r="AB6" s="13" t="str">
        <f>VLOOKUP(CONCATENATE("Tier 2 - ",AC5),'Pokemon List'!$C:$I,4,0)</f>
        <v>#N/A</v>
      </c>
      <c r="AC6" s="4"/>
    </row>
    <row r="7" ht="75.0" customHeight="1">
      <c r="A7" s="11"/>
      <c r="B7" s="12"/>
      <c r="C7" s="14" t="str">
        <f>image(VLOOKUP(CONCATENATE("Tier 2 - ",D5),'Pokemon List'!$C:$I,7,0),4,100,100)</f>
        <v>#N/A</v>
      </c>
      <c r="D7" s="4"/>
      <c r="E7" s="14" t="str">
        <f>image(VLOOKUP(CONCATENATE("Tier 2 - ",F5),'Pokemon List'!$C:$I,7,0),4,100,100)</f>
        <v>#N/A</v>
      </c>
      <c r="F7" s="4"/>
      <c r="G7" s="15" t="str">
        <f>image(VLOOKUP(CONCATENATE("Tier 2 - ",H5),'Pokemon List'!$C:$I,7,0),4,100,100)</f>
        <v>#N/A</v>
      </c>
      <c r="H7" s="4"/>
      <c r="I7" s="14" t="str">
        <f>image(VLOOKUP(CONCATENATE("Tier 2 - ",J5),'Pokemon List'!$C:$I,7,0),4,100,100)</f>
        <v>#N/A</v>
      </c>
      <c r="J7" s="4"/>
      <c r="K7" s="14" t="str">
        <f>image(VLOOKUP(CONCATENATE("Tier 2 - ",L5),'Pokemon List'!$C:$I,7,0),4,100,100)</f>
        <v>#N/A</v>
      </c>
      <c r="L7" s="4"/>
      <c r="M7" s="15" t="str">
        <f>image(VLOOKUP(CONCATENATE("Tier 2 - ",N5),'Pokemon List'!$C:$I,7,0),4,100,100)</f>
        <v>#N/A</v>
      </c>
      <c r="N7" s="4"/>
      <c r="O7" s="5"/>
      <c r="P7" s="11"/>
      <c r="Q7" s="12"/>
      <c r="R7" s="14" t="str">
        <f>image(VLOOKUP(CONCATENATE("Tier 2 - ",S5),'Pokemon List'!$C:$I,7,0),4,100,100)</f>
        <v>#N/A</v>
      </c>
      <c r="S7" s="4"/>
      <c r="T7" s="14" t="str">
        <f>image(VLOOKUP(CONCATENATE("Tier 2 - ",U5),'Pokemon List'!$C:$I,7,0),4,100,100)</f>
        <v>#N/A</v>
      </c>
      <c r="U7" s="4"/>
      <c r="V7" s="15" t="str">
        <f>image(VLOOKUP(CONCATENATE("Tier 2 - ",W5),'Pokemon List'!$C:$I,7,0),4,100,100)</f>
        <v>#N/A</v>
      </c>
      <c r="W7" s="4"/>
      <c r="X7" s="14" t="str">
        <f>image(VLOOKUP(CONCATENATE("Tier 2 - ",Y5),'Pokemon List'!$C:$I,7,0),4,100,100)</f>
        <v>#N/A</v>
      </c>
      <c r="Y7" s="4"/>
      <c r="Z7" s="14" t="str">
        <f>image(VLOOKUP(CONCATENATE("Tier 2 - ",AA5),'Pokemon List'!$C:$I,7,0),4,100,100)</f>
        <v>#N/A</v>
      </c>
      <c r="AA7" s="4"/>
      <c r="AB7" s="15" t="str">
        <f>image(VLOOKUP(CONCATENATE("Tier 2 - ",AC5),'Pokemon List'!$C:$I,7,0),4,100,100)</f>
        <v>#N/A</v>
      </c>
      <c r="AC7" s="4"/>
    </row>
    <row r="8" ht="15.75" customHeight="1">
      <c r="A8" s="11"/>
      <c r="B8" s="12"/>
      <c r="C8" s="10" t="s">
        <v>3</v>
      </c>
      <c r="D8" s="9"/>
      <c r="E8" s="10" t="s">
        <v>3</v>
      </c>
      <c r="F8" s="9"/>
      <c r="G8" s="10" t="s">
        <v>4</v>
      </c>
      <c r="H8" s="9"/>
      <c r="I8" s="10" t="s">
        <v>3</v>
      </c>
      <c r="J8" s="9"/>
      <c r="K8" s="10" t="s">
        <v>3</v>
      </c>
      <c r="L8" s="9"/>
      <c r="M8" s="10" t="s">
        <v>3</v>
      </c>
      <c r="N8" s="9"/>
      <c r="O8" s="5"/>
      <c r="P8" s="11"/>
      <c r="Q8" s="12"/>
      <c r="R8" s="10" t="s">
        <v>3</v>
      </c>
      <c r="S8" s="9"/>
      <c r="T8" s="10" t="s">
        <v>3</v>
      </c>
      <c r="U8" s="9"/>
      <c r="V8" s="10" t="s">
        <v>4</v>
      </c>
      <c r="W8" s="9"/>
      <c r="X8" s="10" t="s">
        <v>3</v>
      </c>
      <c r="Y8" s="9"/>
      <c r="Z8" s="10" t="s">
        <v>3</v>
      </c>
      <c r="AA8" s="9"/>
      <c r="AB8" s="10" t="s">
        <v>3</v>
      </c>
      <c r="AC8" s="9"/>
    </row>
    <row r="9" ht="15.75" customHeight="1">
      <c r="A9" s="11"/>
      <c r="B9" s="12"/>
      <c r="C9" s="13" t="str">
        <f>VLOOKUP(CONCATENATE("Tier 3 - ",D8),'Pokemon List'!$C:$I,4,0)</f>
        <v>#N/A</v>
      </c>
      <c r="D9" s="4"/>
      <c r="E9" s="13" t="str">
        <f>VLOOKUP(CONCATENATE("Tier 3 - ",F8),'Pokemon List'!$C:$I,4,0)</f>
        <v>#N/A</v>
      </c>
      <c r="F9" s="4"/>
      <c r="G9" s="13" t="str">
        <f>VLOOKUP(CONCATENATE("Tier 3 - ",H8),'Pokemon List'!$C:$I,4,0)</f>
        <v>#N/A</v>
      </c>
      <c r="H9" s="4"/>
      <c r="I9" s="13" t="str">
        <f>VLOOKUP(CONCATENATE("Tier 3 - ",J8),'Pokemon List'!$C:$I,4,0)</f>
        <v>#N/A</v>
      </c>
      <c r="J9" s="4"/>
      <c r="K9" s="13" t="str">
        <f>VLOOKUP(CONCATENATE("Tier 3 - ",L8),'Pokemon List'!$C:$I,4,0)</f>
        <v>#N/A</v>
      </c>
      <c r="L9" s="4"/>
      <c r="M9" s="13" t="str">
        <f>VLOOKUP(CONCATENATE("Tier 3 - ",N8),'Pokemon List'!$C:$I,4,0)</f>
        <v>#N/A</v>
      </c>
      <c r="N9" s="4"/>
      <c r="O9" s="5"/>
      <c r="P9" s="11"/>
      <c r="Q9" s="12"/>
      <c r="R9" s="13" t="str">
        <f>VLOOKUP(CONCATENATE("Tier 3 - ",S8),'Pokemon List'!$C:$I,4,0)</f>
        <v>#N/A</v>
      </c>
      <c r="S9" s="4"/>
      <c r="T9" s="13" t="str">
        <f>VLOOKUP(CONCATENATE("Tier 3 - ",U8),'Pokemon List'!$C:$I,4,0)</f>
        <v>#N/A</v>
      </c>
      <c r="U9" s="4"/>
      <c r="V9" s="13" t="str">
        <f>VLOOKUP(CONCATENATE("Tier 3 - ",W8),'Pokemon List'!$C:$I,4,0)</f>
        <v>#N/A</v>
      </c>
      <c r="W9" s="4"/>
      <c r="X9" s="13" t="str">
        <f>VLOOKUP(CONCATENATE("Tier 3 - ",Y8),'Pokemon List'!$C:$I,4,0)</f>
        <v>#N/A</v>
      </c>
      <c r="Y9" s="4"/>
      <c r="Z9" s="13" t="str">
        <f>VLOOKUP(CONCATENATE("Tier 3 - ",AA8),'Pokemon List'!$C:$I,4,0)</f>
        <v>#N/A</v>
      </c>
      <c r="AA9" s="4"/>
      <c r="AB9" s="13" t="str">
        <f>VLOOKUP(CONCATENATE("Tier 3 - ",AC8),'Pokemon List'!$C:$I,4,0)</f>
        <v>#N/A</v>
      </c>
      <c r="AC9" s="4"/>
    </row>
    <row r="10" ht="75.0" customHeight="1">
      <c r="A10" s="16"/>
      <c r="B10" s="17"/>
      <c r="C10" s="14" t="str">
        <f>image(VLOOKUP(CONCATENATE("Tier 3 - ",D8),'Pokemon List'!$C:$I,7,0),4,100,100)</f>
        <v>#N/A</v>
      </c>
      <c r="D10" s="4"/>
      <c r="E10" s="14" t="str">
        <f>image(VLOOKUP(CONCATENATE("Tier 3 - ",F8),'Pokemon List'!$C:$I,7,0),4,100,100)</f>
        <v>#N/A</v>
      </c>
      <c r="F10" s="4"/>
      <c r="G10" s="15" t="str">
        <f>image(VLOOKUP(CONCATENATE("Tier 3 - ",H8),'Pokemon List'!$C:$I,7,0),4,100,100)</f>
        <v>#N/A</v>
      </c>
      <c r="H10" s="4"/>
      <c r="I10" s="14" t="str">
        <f>image(VLOOKUP(CONCATENATE("Tier 3 - ",J8),'Pokemon List'!$C:$I,7,0),4,100,100)</f>
        <v>#N/A</v>
      </c>
      <c r="J10" s="4"/>
      <c r="K10" s="14" t="str">
        <f>image(VLOOKUP(CONCATENATE("Tier 3 - ",L8),'Pokemon List'!$C:$I,7,0),4,100,100)</f>
        <v>#N/A</v>
      </c>
      <c r="L10" s="4"/>
      <c r="M10" s="15" t="str">
        <f>image(VLOOKUP(CONCATENATE("Tier 3 - ",N8),'Pokemon List'!$C:$I,7,0),4,100,100)</f>
        <v>#N/A</v>
      </c>
      <c r="N10" s="4"/>
      <c r="O10" s="5"/>
      <c r="P10" s="16"/>
      <c r="Q10" s="17"/>
      <c r="R10" s="14" t="str">
        <f>image(VLOOKUP(CONCATENATE("Tier 3 - ",S8),'Pokemon List'!$C:$I,7,0),4,100,100)</f>
        <v>#N/A</v>
      </c>
      <c r="S10" s="4"/>
      <c r="T10" s="14" t="str">
        <f>image(VLOOKUP(CONCATENATE("Tier 3 - ",U8),'Pokemon List'!$C:$I,7,0),4,100,100)</f>
        <v>#N/A</v>
      </c>
      <c r="U10" s="4"/>
      <c r="V10" s="15" t="str">
        <f>image(VLOOKUP(CONCATENATE("Tier 3 - ",W8),'Pokemon List'!$C:$I,7,0),4,100,100)</f>
        <v>#N/A</v>
      </c>
      <c r="W10" s="4"/>
      <c r="X10" s="14" t="str">
        <f>image(VLOOKUP(CONCATENATE("Tier 3 - ",Y8),'Pokemon List'!$C:$I,7,0),4,100,100)</f>
        <v>#N/A</v>
      </c>
      <c r="Y10" s="4"/>
      <c r="Z10" s="14" t="str">
        <f>image(VLOOKUP(CONCATENATE("Tier 3 - ",AA8),'Pokemon List'!$C:$I,7,0),4,100,100)</f>
        <v>#N/A</v>
      </c>
      <c r="AA10" s="4"/>
      <c r="AB10" s="15" t="str">
        <f>image(VLOOKUP(CONCATENATE("Tier 3 - ",AC8),'Pokemon List'!$C:$I,7,0),4,100,100)</f>
        <v>#N/A</v>
      </c>
      <c r="AC10" s="4"/>
    </row>
    <row r="11">
      <c r="A11" s="5"/>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row>
    <row r="12">
      <c r="A12" s="5"/>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row>
    <row r="13">
      <c r="A13" s="1" t="s">
        <v>5</v>
      </c>
      <c r="B13" s="1"/>
      <c r="C13" s="2" t="s">
        <v>1</v>
      </c>
      <c r="D13" s="3"/>
      <c r="E13" s="3"/>
      <c r="F13" s="3"/>
      <c r="G13" s="3"/>
      <c r="H13" s="3"/>
      <c r="I13" s="3"/>
      <c r="J13" s="3"/>
      <c r="K13" s="3"/>
      <c r="L13" s="3"/>
      <c r="M13" s="3"/>
      <c r="N13" s="4"/>
      <c r="O13" s="5"/>
      <c r="P13" s="1" t="s">
        <v>6</v>
      </c>
      <c r="Q13" s="1"/>
      <c r="R13" s="2" t="s">
        <v>1</v>
      </c>
      <c r="S13" s="3"/>
      <c r="T13" s="3"/>
      <c r="U13" s="3"/>
      <c r="V13" s="3"/>
      <c r="W13" s="3"/>
      <c r="X13" s="3"/>
      <c r="Y13" s="3"/>
      <c r="Z13" s="3"/>
      <c r="AA13" s="3"/>
      <c r="AB13" s="3"/>
      <c r="AC13" s="4"/>
    </row>
    <row r="14">
      <c r="A14" s="6" t="str">
        <f>image(VLOOKUP(B13,Players!$B:$C,2,0),4,200,200)</f>
        <v>#N/A</v>
      </c>
      <c r="B14" s="7"/>
      <c r="C14" s="8" t="s">
        <v>3</v>
      </c>
      <c r="D14" s="9"/>
      <c r="E14" s="10" t="s">
        <v>3</v>
      </c>
      <c r="F14" s="9"/>
      <c r="G14" s="10" t="s">
        <v>4</v>
      </c>
      <c r="H14" s="9"/>
      <c r="I14" s="10" t="s">
        <v>3</v>
      </c>
      <c r="J14" s="9"/>
      <c r="K14" s="10" t="s">
        <v>3</v>
      </c>
      <c r="L14" s="9"/>
      <c r="M14" s="10" t="s">
        <v>3</v>
      </c>
      <c r="N14" s="9"/>
      <c r="O14" s="5"/>
      <c r="P14" s="6" t="str">
        <f>image(VLOOKUP(Q13,Players!$B:$C,2,0),4,200,200)</f>
        <v>#N/A</v>
      </c>
      <c r="Q14" s="7"/>
      <c r="R14" s="8" t="s">
        <v>3</v>
      </c>
      <c r="S14" s="9"/>
      <c r="T14" s="10" t="s">
        <v>3</v>
      </c>
      <c r="U14" s="9"/>
      <c r="V14" s="10" t="s">
        <v>4</v>
      </c>
      <c r="W14" s="9"/>
      <c r="X14" s="10" t="s">
        <v>3</v>
      </c>
      <c r="Y14" s="9"/>
      <c r="Z14" s="10" t="s">
        <v>3</v>
      </c>
      <c r="AA14" s="9"/>
      <c r="AB14" s="10" t="s">
        <v>3</v>
      </c>
      <c r="AC14" s="9"/>
    </row>
    <row r="15">
      <c r="A15" s="11"/>
      <c r="B15" s="12"/>
      <c r="C15" s="13" t="str">
        <f>VLOOKUP(CONCATENATE("Tier 1 - ",D14),'Pokemon List'!$C:$I,4,0)</f>
        <v>#N/A</v>
      </c>
      <c r="D15" s="4"/>
      <c r="E15" s="13" t="str">
        <f>VLOOKUP(CONCATENATE("Tier 1 - ",F14),'Pokemon List'!$C:$I,4,0)</f>
        <v>#N/A</v>
      </c>
      <c r="F15" s="4"/>
      <c r="G15" s="13" t="str">
        <f>VLOOKUP(CONCATENATE("Tier 1 - ",H14),'Pokemon List'!$C:$I,4,0)</f>
        <v>#N/A</v>
      </c>
      <c r="H15" s="4"/>
      <c r="I15" s="13" t="str">
        <f>VLOOKUP(CONCATENATE("Tier 1 - ",J14),'Pokemon List'!$C:$I,4,0)</f>
        <v>#N/A</v>
      </c>
      <c r="J15" s="4"/>
      <c r="K15" s="13" t="str">
        <f>VLOOKUP(CONCATENATE("Tier 1 - ",L14),'Pokemon List'!$C:$I,4,0)</f>
        <v>#N/A</v>
      </c>
      <c r="L15" s="4"/>
      <c r="M15" s="13" t="str">
        <f>VLOOKUP(CONCATENATE("Tier 1 - ",N14),'Pokemon List'!$C:$I,4,0)</f>
        <v>#N/A</v>
      </c>
      <c r="N15" s="4"/>
      <c r="O15" s="5"/>
      <c r="P15" s="11"/>
      <c r="Q15" s="12"/>
      <c r="R15" s="13" t="str">
        <f>VLOOKUP(CONCATENATE("Tier 1 - ",S14),'Pokemon List'!$C:$I,4,0)</f>
        <v>#N/A</v>
      </c>
      <c r="S15" s="4"/>
      <c r="T15" s="13" t="str">
        <f>VLOOKUP(CONCATENATE("Tier 1 - ",U14),'Pokemon List'!$C:$I,4,0)</f>
        <v>#N/A</v>
      </c>
      <c r="U15" s="4"/>
      <c r="V15" s="13" t="str">
        <f>VLOOKUP(CONCATENATE("Tier 1 - ",W14),'Pokemon List'!$C:$I,4,0)</f>
        <v>#N/A</v>
      </c>
      <c r="W15" s="4"/>
      <c r="X15" s="13" t="str">
        <f>VLOOKUP(CONCATENATE("Tier 1 - ",Y14),'Pokemon List'!$C:$I,4,0)</f>
        <v>#N/A</v>
      </c>
      <c r="Y15" s="4"/>
      <c r="Z15" s="13" t="str">
        <f>VLOOKUP(CONCATENATE("Tier 1 - ",AA14),'Pokemon List'!$C:$I,4,0)</f>
        <v>#N/A</v>
      </c>
      <c r="AA15" s="4"/>
      <c r="AB15" s="13" t="str">
        <f>VLOOKUP(CONCATENATE("Tier 1 - ",AC14),'Pokemon List'!$C:$I,4,0)</f>
        <v>#N/A</v>
      </c>
      <c r="AC15" s="4"/>
    </row>
    <row r="16" ht="75.0" customHeight="1">
      <c r="A16" s="11"/>
      <c r="B16" s="12"/>
      <c r="C16" s="14" t="str">
        <f>image(VLOOKUP(CONCATENATE("Tier 1 - ",D14),'Pokemon List'!$C:$I,7,0),4,100,100)</f>
        <v>#N/A</v>
      </c>
      <c r="D16" s="4"/>
      <c r="E16" s="14" t="str">
        <f>image(VLOOKUP(CONCATENATE("Tier 1 - ",F14),'Pokemon List'!$C:$I,7,0),4,100,100)</f>
        <v>#N/A</v>
      </c>
      <c r="F16" s="4"/>
      <c r="G16" s="15" t="str">
        <f>image(VLOOKUP(CONCATENATE("Tier 1 - ",H14),'Pokemon List'!$C:$I,7,0),4,100,100)</f>
        <v>#N/A</v>
      </c>
      <c r="H16" s="4"/>
      <c r="I16" s="14" t="str">
        <f>image(VLOOKUP(CONCATENATE("Tier 1 - ",J14),'Pokemon List'!$C:$I,7,0),4,100,100)</f>
        <v>#N/A</v>
      </c>
      <c r="J16" s="4"/>
      <c r="K16" s="14" t="str">
        <f>image(VLOOKUP(CONCATENATE("Tier 1 - ",L14),'Pokemon List'!$C:$I,7,0),4,100,100)</f>
        <v>#N/A</v>
      </c>
      <c r="L16" s="4"/>
      <c r="M16" s="15" t="str">
        <f>image(VLOOKUP(CONCATENATE("Tier 1 - ",N14),'Pokemon List'!$C:$I,7,0),4,100,100)</f>
        <v>#N/A</v>
      </c>
      <c r="N16" s="4"/>
      <c r="O16" s="5"/>
      <c r="P16" s="11"/>
      <c r="Q16" s="12"/>
      <c r="R16" s="14" t="str">
        <f>image(VLOOKUP(CONCATENATE("Tier 1 - ",S14),'Pokemon List'!$C:$I,7,0),4,100,100)</f>
        <v>#N/A</v>
      </c>
      <c r="S16" s="4"/>
      <c r="T16" s="14" t="str">
        <f>image(VLOOKUP(CONCATENATE("Tier 1 - ",U14),'Pokemon List'!$C:$I,7,0),4,100,100)</f>
        <v>#N/A</v>
      </c>
      <c r="U16" s="4"/>
      <c r="V16" s="15" t="str">
        <f>image(VLOOKUP(CONCATENATE("Tier 1 - ",W14),'Pokemon List'!$C:$I,7,0),4,100,100)</f>
        <v>#N/A</v>
      </c>
      <c r="W16" s="4"/>
      <c r="X16" s="14" t="str">
        <f>image(VLOOKUP(CONCATENATE("Tier 1 - ",Y14),'Pokemon List'!$C:$I,7,0),4,100,100)</f>
        <v>#N/A</v>
      </c>
      <c r="Y16" s="4"/>
      <c r="Z16" s="14" t="str">
        <f>image(VLOOKUP(CONCATENATE("Tier 1 - ",AA14),'Pokemon List'!$C:$I,7,0),4,100,100)</f>
        <v>#N/A</v>
      </c>
      <c r="AA16" s="4"/>
      <c r="AB16" s="15" t="str">
        <f>image(VLOOKUP(CONCATENATE("Tier 1 - ",AC14),'Pokemon List'!$C:$I,7,0),4,100,100)</f>
        <v>#N/A</v>
      </c>
      <c r="AC16" s="4"/>
    </row>
    <row r="17">
      <c r="A17" s="11"/>
      <c r="B17" s="12"/>
      <c r="C17" s="10" t="s">
        <v>3</v>
      </c>
      <c r="D17" s="9"/>
      <c r="E17" s="10" t="s">
        <v>3</v>
      </c>
      <c r="F17" s="9"/>
      <c r="G17" s="10" t="s">
        <v>4</v>
      </c>
      <c r="H17" s="9"/>
      <c r="I17" s="10" t="s">
        <v>3</v>
      </c>
      <c r="J17" s="9"/>
      <c r="K17" s="10" t="s">
        <v>3</v>
      </c>
      <c r="L17" s="9"/>
      <c r="M17" s="10" t="s">
        <v>3</v>
      </c>
      <c r="N17" s="9"/>
      <c r="O17" s="5"/>
      <c r="P17" s="11"/>
      <c r="Q17" s="12"/>
      <c r="R17" s="10" t="s">
        <v>3</v>
      </c>
      <c r="S17" s="9"/>
      <c r="T17" s="10" t="s">
        <v>3</v>
      </c>
      <c r="U17" s="9"/>
      <c r="V17" s="10" t="s">
        <v>4</v>
      </c>
      <c r="W17" s="9"/>
      <c r="X17" s="10" t="s">
        <v>3</v>
      </c>
      <c r="Y17" s="9"/>
      <c r="Z17" s="10" t="s">
        <v>3</v>
      </c>
      <c r="AA17" s="9"/>
      <c r="AB17" s="10" t="s">
        <v>3</v>
      </c>
      <c r="AC17" s="9"/>
    </row>
    <row r="18">
      <c r="A18" s="11"/>
      <c r="B18" s="12"/>
      <c r="C18" s="13" t="str">
        <f>VLOOKUP(CONCATENATE("Tier 2 - ",D17),'Pokemon List'!$C:$I,4,0)</f>
        <v>#N/A</v>
      </c>
      <c r="D18" s="4"/>
      <c r="E18" s="13" t="str">
        <f>VLOOKUP(CONCATENATE("Tier 2 - ",F17),'Pokemon List'!$C:$I,4,0)</f>
        <v>#N/A</v>
      </c>
      <c r="F18" s="4"/>
      <c r="G18" s="13" t="str">
        <f>VLOOKUP(CONCATENATE("Tier 2 - ",H17),'Pokemon List'!$C:$I,4,0)</f>
        <v>#N/A</v>
      </c>
      <c r="H18" s="4"/>
      <c r="I18" s="13" t="str">
        <f>VLOOKUP(CONCATENATE("Tier 2 - ",J17),'Pokemon List'!$C:$I,4,0)</f>
        <v>#N/A</v>
      </c>
      <c r="J18" s="4"/>
      <c r="K18" s="13" t="str">
        <f>VLOOKUP(CONCATENATE("Tier 2 - ",L17),'Pokemon List'!$C:$I,4,0)</f>
        <v>#N/A</v>
      </c>
      <c r="L18" s="4"/>
      <c r="M18" s="13" t="str">
        <f>VLOOKUP(CONCATENATE("Tier 2 - ",N17),'Pokemon List'!$C:$I,4,0)</f>
        <v>#N/A</v>
      </c>
      <c r="N18" s="4"/>
      <c r="O18" s="5"/>
      <c r="P18" s="11"/>
      <c r="Q18" s="12"/>
      <c r="R18" s="13" t="str">
        <f>VLOOKUP(CONCATENATE("Tier 2 - ",S17),'Pokemon List'!$C:$I,4,0)</f>
        <v>#N/A</v>
      </c>
      <c r="S18" s="4"/>
      <c r="T18" s="13" t="str">
        <f>VLOOKUP(CONCATENATE("Tier 2 - ",U17),'Pokemon List'!$C:$I,4,0)</f>
        <v>#N/A</v>
      </c>
      <c r="U18" s="4"/>
      <c r="V18" s="13" t="str">
        <f>VLOOKUP(CONCATENATE("Tier 2 - ",W17),'Pokemon List'!$C:$I,4,0)</f>
        <v>#N/A</v>
      </c>
      <c r="W18" s="4"/>
      <c r="X18" s="13" t="str">
        <f>VLOOKUP(CONCATENATE("Tier 2 - ",Y17),'Pokemon List'!$C:$I,4,0)</f>
        <v>#N/A</v>
      </c>
      <c r="Y18" s="4"/>
      <c r="Z18" s="13" t="str">
        <f>VLOOKUP(CONCATENATE("Tier 2 - ",AA17),'Pokemon List'!$C:$I,4,0)</f>
        <v>#N/A</v>
      </c>
      <c r="AA18" s="4"/>
      <c r="AB18" s="13" t="str">
        <f>VLOOKUP(CONCATENATE("Tier 2 - ",AC17),'Pokemon List'!$C:$I,4,0)</f>
        <v>#N/A</v>
      </c>
      <c r="AC18" s="4"/>
    </row>
    <row r="19" ht="75.0" customHeight="1">
      <c r="A19" s="11"/>
      <c r="B19" s="12"/>
      <c r="C19" s="14" t="str">
        <f>image(VLOOKUP(CONCATENATE("Tier 2 - ",D17),'Pokemon List'!$C:$I,7,0),4,100,100)</f>
        <v>#N/A</v>
      </c>
      <c r="D19" s="4"/>
      <c r="E19" s="14" t="str">
        <f>image(VLOOKUP(CONCATENATE("Tier 2 - ",F17),'Pokemon List'!$C:$I,7,0),4,100,100)</f>
        <v>#N/A</v>
      </c>
      <c r="F19" s="4"/>
      <c r="G19" s="15" t="str">
        <f>image(VLOOKUP(CONCATENATE("Tier 2 - ",H17),'Pokemon List'!$C:$I,7,0),4,100,100)</f>
        <v>#N/A</v>
      </c>
      <c r="H19" s="4"/>
      <c r="I19" s="14" t="str">
        <f>image(VLOOKUP(CONCATENATE("Tier 2 - ",J17),'Pokemon List'!$C:$I,7,0),4,100,100)</f>
        <v>#N/A</v>
      </c>
      <c r="J19" s="4"/>
      <c r="K19" s="14" t="str">
        <f>image(VLOOKUP(CONCATENATE("Tier 2 - ",L17),'Pokemon List'!$C:$I,7,0),4,100,100)</f>
        <v>#N/A</v>
      </c>
      <c r="L19" s="4"/>
      <c r="M19" s="15" t="str">
        <f>image(VLOOKUP(CONCATENATE("Tier 2 - ",N17),'Pokemon List'!$C:$I,7,0),4,100,100)</f>
        <v>#N/A</v>
      </c>
      <c r="N19" s="4"/>
      <c r="O19" s="5"/>
      <c r="P19" s="11"/>
      <c r="Q19" s="12"/>
      <c r="R19" s="14" t="str">
        <f>image(VLOOKUP(CONCATENATE("Tier 2 - ",S17),'Pokemon List'!$C:$I,7,0),4,100,100)</f>
        <v>#N/A</v>
      </c>
      <c r="S19" s="4"/>
      <c r="T19" s="14" t="str">
        <f>image(VLOOKUP(CONCATENATE("Tier 2 - ",U17),'Pokemon List'!$C:$I,7,0),4,100,100)</f>
        <v>#N/A</v>
      </c>
      <c r="U19" s="4"/>
      <c r="V19" s="15" t="str">
        <f>image(VLOOKUP(CONCATENATE("Tier 2 - ",W17),'Pokemon List'!$C:$I,7,0),4,100,100)</f>
        <v>#N/A</v>
      </c>
      <c r="W19" s="4"/>
      <c r="X19" s="14" t="str">
        <f>image(VLOOKUP(CONCATENATE("Tier 2 - ",Y17),'Pokemon List'!$C:$I,7,0),4,100,100)</f>
        <v>#N/A</v>
      </c>
      <c r="Y19" s="4"/>
      <c r="Z19" s="14" t="str">
        <f>image(VLOOKUP(CONCATENATE("Tier 2 - ",AA17),'Pokemon List'!$C:$I,7,0),4,100,100)</f>
        <v>#N/A</v>
      </c>
      <c r="AA19" s="4"/>
      <c r="AB19" s="15" t="str">
        <f>image(VLOOKUP(CONCATENATE("Tier 2 - ",AC17),'Pokemon List'!$C:$I,7,0),4,100,100)</f>
        <v>#N/A</v>
      </c>
      <c r="AC19" s="4"/>
    </row>
    <row r="20">
      <c r="A20" s="11"/>
      <c r="B20" s="12"/>
      <c r="C20" s="10" t="s">
        <v>3</v>
      </c>
      <c r="D20" s="9"/>
      <c r="E20" s="10" t="s">
        <v>3</v>
      </c>
      <c r="F20" s="9"/>
      <c r="G20" s="10" t="s">
        <v>4</v>
      </c>
      <c r="H20" s="9"/>
      <c r="I20" s="10" t="s">
        <v>3</v>
      </c>
      <c r="J20" s="9"/>
      <c r="K20" s="10" t="s">
        <v>3</v>
      </c>
      <c r="L20" s="9"/>
      <c r="M20" s="10" t="s">
        <v>3</v>
      </c>
      <c r="N20" s="9"/>
      <c r="O20" s="5"/>
      <c r="P20" s="11"/>
      <c r="Q20" s="12"/>
      <c r="R20" s="10" t="s">
        <v>3</v>
      </c>
      <c r="S20" s="9"/>
      <c r="T20" s="10" t="s">
        <v>3</v>
      </c>
      <c r="U20" s="9"/>
      <c r="V20" s="10" t="s">
        <v>4</v>
      </c>
      <c r="W20" s="9"/>
      <c r="X20" s="10" t="s">
        <v>3</v>
      </c>
      <c r="Y20" s="9"/>
      <c r="Z20" s="10" t="s">
        <v>3</v>
      </c>
      <c r="AA20" s="9"/>
      <c r="AB20" s="10" t="s">
        <v>3</v>
      </c>
      <c r="AC20" s="9"/>
    </row>
    <row r="21">
      <c r="A21" s="11"/>
      <c r="B21" s="12"/>
      <c r="C21" s="13" t="str">
        <f>VLOOKUP(CONCATENATE("Tier 3 - ",D20),'Pokemon List'!$C:$I,4,0)</f>
        <v>#N/A</v>
      </c>
      <c r="D21" s="4"/>
      <c r="E21" s="13" t="str">
        <f>VLOOKUP(CONCATENATE("Tier 3 - ",F20),'Pokemon List'!$C:$I,4,0)</f>
        <v>#N/A</v>
      </c>
      <c r="F21" s="4"/>
      <c r="G21" s="13" t="str">
        <f>VLOOKUP(CONCATENATE("Tier 3 - ",H20),'Pokemon List'!$C:$I,4,0)</f>
        <v>#N/A</v>
      </c>
      <c r="H21" s="4"/>
      <c r="I21" s="13" t="str">
        <f>VLOOKUP(CONCATENATE("Tier 3 - ",J20),'Pokemon List'!$C:$I,4,0)</f>
        <v>#N/A</v>
      </c>
      <c r="J21" s="4"/>
      <c r="K21" s="13" t="str">
        <f>VLOOKUP(CONCATENATE("Tier 3 - ",L20),'Pokemon List'!$C:$I,4,0)</f>
        <v>#N/A</v>
      </c>
      <c r="L21" s="4"/>
      <c r="M21" s="13" t="str">
        <f>VLOOKUP(CONCATENATE("Tier 3 - ",N20),'Pokemon List'!$C:$I,4,0)</f>
        <v>#N/A</v>
      </c>
      <c r="N21" s="4"/>
      <c r="O21" s="5"/>
      <c r="P21" s="11"/>
      <c r="Q21" s="12"/>
      <c r="R21" s="13" t="str">
        <f>VLOOKUP(CONCATENATE("Tier 3 - ",S20),'Pokemon List'!$C:$I,4,0)</f>
        <v>#N/A</v>
      </c>
      <c r="S21" s="4"/>
      <c r="T21" s="13" t="str">
        <f>VLOOKUP(CONCATENATE("Tier 3 - ",U20),'Pokemon List'!$C:$I,4,0)</f>
        <v>#N/A</v>
      </c>
      <c r="U21" s="4"/>
      <c r="V21" s="13" t="str">
        <f>VLOOKUP(CONCATENATE("Tier 3 - ",W20),'Pokemon List'!$C:$I,4,0)</f>
        <v>#N/A</v>
      </c>
      <c r="W21" s="4"/>
      <c r="X21" s="13" t="str">
        <f>VLOOKUP(CONCATENATE("Tier 3 - ",Y20),'Pokemon List'!$C:$I,4,0)</f>
        <v>#N/A</v>
      </c>
      <c r="Y21" s="4"/>
      <c r="Z21" s="13" t="str">
        <f>VLOOKUP(CONCATENATE("Tier 3 - ",AA20),'Pokemon List'!$C:$I,4,0)</f>
        <v>#N/A</v>
      </c>
      <c r="AA21" s="4"/>
      <c r="AB21" s="13" t="str">
        <f>VLOOKUP(CONCATENATE("Tier 3 - ",AC20),'Pokemon List'!$C:$I,4,0)</f>
        <v>#N/A</v>
      </c>
      <c r="AC21" s="4"/>
    </row>
    <row r="22" ht="75.0" customHeight="1">
      <c r="A22" s="16"/>
      <c r="B22" s="17"/>
      <c r="C22" s="14" t="str">
        <f>image(VLOOKUP(CONCATENATE("Tier 3 - ",D20),'Pokemon List'!$C:$I,7,0),4,100,100)</f>
        <v>#N/A</v>
      </c>
      <c r="D22" s="4"/>
      <c r="E22" s="14" t="str">
        <f>image(VLOOKUP(CONCATENATE("Tier 3 - ",F20),'Pokemon List'!$C:$I,7,0),4,100,100)</f>
        <v>#N/A</v>
      </c>
      <c r="F22" s="4"/>
      <c r="G22" s="15" t="str">
        <f>image(VLOOKUP(CONCATENATE("Tier 3 - ",H20),'Pokemon List'!$C:$I,7,0),4,100,100)</f>
        <v>#N/A</v>
      </c>
      <c r="H22" s="4"/>
      <c r="I22" s="14" t="str">
        <f>image(VLOOKUP(CONCATENATE("Tier 3 - ",J20),'Pokemon List'!$C:$I,7,0),4,100,100)</f>
        <v>#N/A</v>
      </c>
      <c r="J22" s="4"/>
      <c r="K22" s="14" t="str">
        <f>image(VLOOKUP(CONCATENATE("Tier 3 - ",L20),'Pokemon List'!$C:$I,7,0),4,100,100)</f>
        <v>#N/A</v>
      </c>
      <c r="L22" s="4"/>
      <c r="M22" s="15" t="str">
        <f>image(VLOOKUP(CONCATENATE("Tier 3 - ",N20),'Pokemon List'!$C:$I,7,0),4,100,100)</f>
        <v>#N/A</v>
      </c>
      <c r="N22" s="4"/>
      <c r="O22" s="5"/>
      <c r="P22" s="16"/>
      <c r="Q22" s="17"/>
      <c r="R22" s="14" t="str">
        <f>image(VLOOKUP(CONCATENATE("Tier 3 - ",S20),'Pokemon List'!$C:$I,7,0),4,100,100)</f>
        <v>#N/A</v>
      </c>
      <c r="S22" s="4"/>
      <c r="T22" s="14" t="str">
        <f>image(VLOOKUP(CONCATENATE("Tier 3 - ",U20),'Pokemon List'!$C:$I,7,0),4,100,100)</f>
        <v>#N/A</v>
      </c>
      <c r="U22" s="4"/>
      <c r="V22" s="15" t="str">
        <f>image(VLOOKUP(CONCATENATE("Tier 3 - ",W20),'Pokemon List'!$C:$I,7,0),4,100,100)</f>
        <v>#N/A</v>
      </c>
      <c r="W22" s="4"/>
      <c r="X22" s="14" t="str">
        <f>image(VLOOKUP(CONCATENATE("Tier 3 - ",Y20),'Pokemon List'!$C:$I,7,0),4,100,100)</f>
        <v>#N/A</v>
      </c>
      <c r="Y22" s="4"/>
      <c r="Z22" s="14" t="str">
        <f>image(VLOOKUP(CONCATENATE("Tier 3 - ",AA20),'Pokemon List'!$C:$I,7,0),4,100,100)</f>
        <v>#N/A</v>
      </c>
      <c r="AA22" s="4"/>
      <c r="AB22" s="15" t="str">
        <f>image(VLOOKUP(CONCATENATE("Tier 3 - ",AC20),'Pokemon List'!$C:$I,7,0),4,100,100)</f>
        <v>#N/A</v>
      </c>
      <c r="AC22" s="4"/>
    </row>
    <row r="23">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row>
    <row r="24">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row>
    <row r="25">
      <c r="A25" s="1" t="s">
        <v>7</v>
      </c>
      <c r="B25" s="1"/>
      <c r="C25" s="2" t="s">
        <v>1</v>
      </c>
      <c r="D25" s="3"/>
      <c r="E25" s="3"/>
      <c r="F25" s="3"/>
      <c r="G25" s="3"/>
      <c r="H25" s="3"/>
      <c r="I25" s="3"/>
      <c r="J25" s="3"/>
      <c r="K25" s="3"/>
      <c r="L25" s="3"/>
      <c r="M25" s="3"/>
      <c r="N25" s="4"/>
      <c r="O25" s="5"/>
      <c r="P25" s="1" t="s">
        <v>8</v>
      </c>
      <c r="Q25" s="1"/>
      <c r="R25" s="2" t="s">
        <v>1</v>
      </c>
      <c r="S25" s="3"/>
      <c r="T25" s="3"/>
      <c r="U25" s="3"/>
      <c r="V25" s="3"/>
      <c r="W25" s="3"/>
      <c r="X25" s="3"/>
      <c r="Y25" s="3"/>
      <c r="Z25" s="3"/>
      <c r="AA25" s="3"/>
      <c r="AB25" s="3"/>
      <c r="AC25" s="4"/>
    </row>
    <row r="26">
      <c r="A26" s="6" t="str">
        <f>image(VLOOKUP(B25,Players!$B:$C,2,0),4,200,200)</f>
        <v>#N/A</v>
      </c>
      <c r="B26" s="7"/>
      <c r="C26" s="8" t="s">
        <v>3</v>
      </c>
      <c r="D26" s="9"/>
      <c r="E26" s="10" t="s">
        <v>3</v>
      </c>
      <c r="F26" s="9"/>
      <c r="G26" s="10" t="s">
        <v>4</v>
      </c>
      <c r="H26" s="9"/>
      <c r="I26" s="10" t="s">
        <v>3</v>
      </c>
      <c r="J26" s="9"/>
      <c r="K26" s="10" t="s">
        <v>3</v>
      </c>
      <c r="L26" s="9"/>
      <c r="M26" s="10" t="s">
        <v>3</v>
      </c>
      <c r="N26" s="9"/>
      <c r="O26" s="5"/>
      <c r="P26" s="6" t="str">
        <f>image(VLOOKUP(Q25,Players!$B:$C,2,0),4,200,200)</f>
        <v>#N/A</v>
      </c>
      <c r="Q26" s="7"/>
      <c r="R26" s="8" t="s">
        <v>3</v>
      </c>
      <c r="S26" s="9"/>
      <c r="T26" s="10" t="s">
        <v>3</v>
      </c>
      <c r="U26" s="9"/>
      <c r="V26" s="10" t="s">
        <v>4</v>
      </c>
      <c r="W26" s="9"/>
      <c r="X26" s="10" t="s">
        <v>3</v>
      </c>
      <c r="Y26" s="9"/>
      <c r="Z26" s="10" t="s">
        <v>3</v>
      </c>
      <c r="AA26" s="9"/>
      <c r="AB26" s="10" t="s">
        <v>3</v>
      </c>
      <c r="AC26" s="9"/>
    </row>
    <row r="27">
      <c r="A27" s="11"/>
      <c r="B27" s="12"/>
      <c r="C27" s="13" t="str">
        <f>VLOOKUP(CONCATENATE("Tier 1 - ",D26),'Pokemon List'!$C:$I,4,0)</f>
        <v>#N/A</v>
      </c>
      <c r="D27" s="4"/>
      <c r="E27" s="13" t="str">
        <f>VLOOKUP(CONCATENATE("Tier 1 - ",F26),'Pokemon List'!$C:$I,4,0)</f>
        <v>#N/A</v>
      </c>
      <c r="F27" s="4"/>
      <c r="G27" s="13" t="str">
        <f>VLOOKUP(CONCATENATE("Tier 1 - ",H26),'Pokemon List'!$C:$I,4,0)</f>
        <v>#N/A</v>
      </c>
      <c r="H27" s="4"/>
      <c r="I27" s="13" t="str">
        <f>VLOOKUP(CONCATENATE("Tier 1 - ",J26),'Pokemon List'!$C:$I,4,0)</f>
        <v>#N/A</v>
      </c>
      <c r="J27" s="4"/>
      <c r="K27" s="13" t="str">
        <f>VLOOKUP(CONCATENATE("Tier 1 - ",L26),'Pokemon List'!$C:$I,4,0)</f>
        <v>#N/A</v>
      </c>
      <c r="L27" s="4"/>
      <c r="M27" s="13" t="str">
        <f>VLOOKUP(CONCATENATE("Tier 1 - ",N26),'Pokemon List'!$C:$I,4,0)</f>
        <v>#N/A</v>
      </c>
      <c r="N27" s="4"/>
      <c r="O27" s="5"/>
      <c r="P27" s="11"/>
      <c r="Q27" s="12"/>
      <c r="R27" s="13" t="str">
        <f>VLOOKUP(CONCATENATE("Tier 1 - ",S26),'Pokemon List'!$C:$I,4,0)</f>
        <v>#N/A</v>
      </c>
      <c r="S27" s="4"/>
      <c r="T27" s="13" t="str">
        <f>VLOOKUP(CONCATENATE("Tier 1 - ",U26),'Pokemon List'!$C:$I,4,0)</f>
        <v>#N/A</v>
      </c>
      <c r="U27" s="4"/>
      <c r="V27" s="13" t="str">
        <f>VLOOKUP(CONCATENATE("Tier 1 - ",W26),'Pokemon List'!$C:$I,4,0)</f>
        <v>#N/A</v>
      </c>
      <c r="W27" s="4"/>
      <c r="X27" s="13" t="str">
        <f>VLOOKUP(CONCATENATE("Tier 1 - ",Y26),'Pokemon List'!$C:$I,4,0)</f>
        <v>#N/A</v>
      </c>
      <c r="Y27" s="4"/>
      <c r="Z27" s="13" t="str">
        <f>VLOOKUP(CONCATENATE("Tier 1 - ",AA26),'Pokemon List'!$C:$I,4,0)</f>
        <v>#N/A</v>
      </c>
      <c r="AA27" s="4"/>
      <c r="AB27" s="13" t="str">
        <f>VLOOKUP(CONCATENATE("Tier 1 - ",AC26),'Pokemon List'!$C:$I,4,0)</f>
        <v>#N/A</v>
      </c>
      <c r="AC27" s="4"/>
    </row>
    <row r="28" ht="75.0" customHeight="1">
      <c r="A28" s="11"/>
      <c r="B28" s="12"/>
      <c r="C28" s="14" t="str">
        <f>image(VLOOKUP(CONCATENATE("Tier 1 - ",D26),'Pokemon List'!$C:$I,7,0),4,100,100)</f>
        <v>#N/A</v>
      </c>
      <c r="D28" s="4"/>
      <c r="E28" s="14" t="str">
        <f>image(VLOOKUP(CONCATENATE("Tier 1 - ",F26),'Pokemon List'!$C:$I,7,0),4,100,100)</f>
        <v>#N/A</v>
      </c>
      <c r="F28" s="4"/>
      <c r="G28" s="15" t="str">
        <f>image(VLOOKUP(CONCATENATE("Tier 1 - ",H26),'Pokemon List'!$C:$I,7,0),4,100,100)</f>
        <v>#N/A</v>
      </c>
      <c r="H28" s="4"/>
      <c r="I28" s="14" t="str">
        <f>image(VLOOKUP(CONCATENATE("Tier 1 - ",J26),'Pokemon List'!$C:$I,7,0),4,100,100)</f>
        <v>#N/A</v>
      </c>
      <c r="J28" s="4"/>
      <c r="K28" s="14" t="str">
        <f>image(VLOOKUP(CONCATENATE("Tier 1 - ",L26),'Pokemon List'!$C:$I,7,0),4,100,100)</f>
        <v>#N/A</v>
      </c>
      <c r="L28" s="4"/>
      <c r="M28" s="15" t="str">
        <f>image(VLOOKUP(CONCATENATE("Tier 1 - ",N26),'Pokemon List'!$C:$I,7,0),4,100,100)</f>
        <v>#N/A</v>
      </c>
      <c r="N28" s="4"/>
      <c r="O28" s="5"/>
      <c r="P28" s="11"/>
      <c r="Q28" s="12"/>
      <c r="R28" s="14" t="str">
        <f>image(VLOOKUP(CONCATENATE("Tier 1 - ",S26),'Pokemon List'!$C:$I,7,0),4,100,100)</f>
        <v>#N/A</v>
      </c>
      <c r="S28" s="4"/>
      <c r="T28" s="14" t="str">
        <f>image(VLOOKUP(CONCATENATE("Tier 1 - ",U26),'Pokemon List'!$C:$I,7,0),4,100,100)</f>
        <v>#N/A</v>
      </c>
      <c r="U28" s="4"/>
      <c r="V28" s="15" t="str">
        <f>image(VLOOKUP(CONCATENATE("Tier 1 - ",W26),'Pokemon List'!$C:$I,7,0),4,100,100)</f>
        <v>#N/A</v>
      </c>
      <c r="W28" s="4"/>
      <c r="X28" s="14" t="str">
        <f>image(VLOOKUP(CONCATENATE("Tier 1 - ",Y26),'Pokemon List'!$C:$I,7,0),4,100,100)</f>
        <v>#N/A</v>
      </c>
      <c r="Y28" s="4"/>
      <c r="Z28" s="14" t="str">
        <f>image(VLOOKUP(CONCATENATE("Tier 1 - ",AA26),'Pokemon List'!$C:$I,7,0),4,100,100)</f>
        <v>#N/A</v>
      </c>
      <c r="AA28" s="4"/>
      <c r="AB28" s="15" t="str">
        <f>image(VLOOKUP(CONCATENATE("Tier 1 - ",AC26),'Pokemon List'!$C:$I,7,0),4,100,100)</f>
        <v>#N/A</v>
      </c>
      <c r="AC28" s="4"/>
    </row>
    <row r="29">
      <c r="A29" s="11"/>
      <c r="B29" s="12"/>
      <c r="C29" s="10" t="s">
        <v>3</v>
      </c>
      <c r="D29" s="9"/>
      <c r="E29" s="10" t="s">
        <v>3</v>
      </c>
      <c r="F29" s="9"/>
      <c r="G29" s="10" t="s">
        <v>4</v>
      </c>
      <c r="H29" s="9"/>
      <c r="I29" s="10" t="s">
        <v>3</v>
      </c>
      <c r="J29" s="9"/>
      <c r="K29" s="10" t="s">
        <v>3</v>
      </c>
      <c r="L29" s="9"/>
      <c r="M29" s="10" t="s">
        <v>3</v>
      </c>
      <c r="N29" s="9"/>
      <c r="O29" s="5"/>
      <c r="P29" s="11"/>
      <c r="Q29" s="12"/>
      <c r="R29" s="10" t="s">
        <v>3</v>
      </c>
      <c r="S29" s="9"/>
      <c r="T29" s="10" t="s">
        <v>3</v>
      </c>
      <c r="U29" s="9"/>
      <c r="V29" s="10" t="s">
        <v>4</v>
      </c>
      <c r="W29" s="9"/>
      <c r="X29" s="10" t="s">
        <v>3</v>
      </c>
      <c r="Y29" s="9"/>
      <c r="Z29" s="10" t="s">
        <v>3</v>
      </c>
      <c r="AA29" s="9"/>
      <c r="AB29" s="10" t="s">
        <v>3</v>
      </c>
      <c r="AC29" s="9"/>
    </row>
    <row r="30">
      <c r="A30" s="11"/>
      <c r="B30" s="12"/>
      <c r="C30" s="13" t="str">
        <f>VLOOKUP(CONCATENATE("Tier 2 - ",D29),'Pokemon List'!$C:$I,4,0)</f>
        <v>#N/A</v>
      </c>
      <c r="D30" s="4"/>
      <c r="E30" s="13" t="str">
        <f>VLOOKUP(CONCATENATE("Tier 2 - ",F29),'Pokemon List'!$C:$I,4,0)</f>
        <v>#N/A</v>
      </c>
      <c r="F30" s="4"/>
      <c r="G30" s="13" t="str">
        <f>VLOOKUP(CONCATENATE("Tier 2 - ",H29),'Pokemon List'!$C:$I,4,0)</f>
        <v>#N/A</v>
      </c>
      <c r="H30" s="4"/>
      <c r="I30" s="13" t="str">
        <f>VLOOKUP(CONCATENATE("Tier 2 - ",J29),'Pokemon List'!$C:$I,4,0)</f>
        <v>#N/A</v>
      </c>
      <c r="J30" s="4"/>
      <c r="K30" s="13" t="str">
        <f>VLOOKUP(CONCATENATE("Tier 2 - ",L29),'Pokemon List'!$C:$I,4,0)</f>
        <v>#N/A</v>
      </c>
      <c r="L30" s="4"/>
      <c r="M30" s="13" t="str">
        <f>VLOOKUP(CONCATENATE("Tier 2 - ",N29),'Pokemon List'!$C:$I,4,0)</f>
        <v>#N/A</v>
      </c>
      <c r="N30" s="4"/>
      <c r="O30" s="5"/>
      <c r="P30" s="11"/>
      <c r="Q30" s="12"/>
      <c r="R30" s="13" t="str">
        <f>VLOOKUP(CONCATENATE("Tier 2 - ",S29),'Pokemon List'!$C:$I,4,0)</f>
        <v>#N/A</v>
      </c>
      <c r="S30" s="4"/>
      <c r="T30" s="13" t="str">
        <f>VLOOKUP(CONCATENATE("Tier 2 - ",U29),'Pokemon List'!$C:$I,4,0)</f>
        <v>#N/A</v>
      </c>
      <c r="U30" s="4"/>
      <c r="V30" s="13" t="str">
        <f>VLOOKUP(CONCATENATE("Tier 2 - ",W29),'Pokemon List'!$C:$I,4,0)</f>
        <v>#N/A</v>
      </c>
      <c r="W30" s="4"/>
      <c r="X30" s="13" t="str">
        <f>VLOOKUP(CONCATENATE("Tier 2 - ",Y29),'Pokemon List'!$C:$I,4,0)</f>
        <v>#N/A</v>
      </c>
      <c r="Y30" s="4"/>
      <c r="Z30" s="13" t="str">
        <f>VLOOKUP(CONCATENATE("Tier 2 - ",AA29),'Pokemon List'!$C:$I,4,0)</f>
        <v>#N/A</v>
      </c>
      <c r="AA30" s="4"/>
      <c r="AB30" s="13" t="str">
        <f>VLOOKUP(CONCATENATE("Tier 2 - ",AC29),'Pokemon List'!$C:$I,4,0)</f>
        <v>#N/A</v>
      </c>
      <c r="AC30" s="4"/>
    </row>
    <row r="31" ht="75.0" customHeight="1">
      <c r="A31" s="11"/>
      <c r="B31" s="12"/>
      <c r="C31" s="14" t="str">
        <f>image(VLOOKUP(CONCATENATE("Tier 2 - ",D29),'Pokemon List'!$C:$I,7,0),4,100,100)</f>
        <v>#N/A</v>
      </c>
      <c r="D31" s="4"/>
      <c r="E31" s="14" t="str">
        <f>image(VLOOKUP(CONCATENATE("Tier 2 - ",F29),'Pokemon List'!$C:$I,7,0),4,100,100)</f>
        <v>#N/A</v>
      </c>
      <c r="F31" s="4"/>
      <c r="G31" s="15" t="str">
        <f>image(VLOOKUP(CONCATENATE("Tier 2 - ",H29),'Pokemon List'!$C:$I,7,0),4,100,100)</f>
        <v>#N/A</v>
      </c>
      <c r="H31" s="4"/>
      <c r="I31" s="14" t="str">
        <f>image(VLOOKUP(CONCATENATE("Tier 2 - ",J29),'Pokemon List'!$C:$I,7,0),4,100,100)</f>
        <v>#N/A</v>
      </c>
      <c r="J31" s="4"/>
      <c r="K31" s="14" t="str">
        <f>image(VLOOKUP(CONCATENATE("Tier 2 - ",L29),'Pokemon List'!$C:$I,7,0),4,100,100)</f>
        <v>#N/A</v>
      </c>
      <c r="L31" s="4"/>
      <c r="M31" s="15" t="str">
        <f>image(VLOOKUP(CONCATENATE("Tier 2 - ",N29),'Pokemon List'!$C:$I,7,0),4,100,100)</f>
        <v>#N/A</v>
      </c>
      <c r="N31" s="4"/>
      <c r="O31" s="5"/>
      <c r="P31" s="11"/>
      <c r="Q31" s="12"/>
      <c r="R31" s="14" t="str">
        <f>image(VLOOKUP(CONCATENATE("Tier 2 - ",S29),'Pokemon List'!$C:$I,7,0),4,100,100)</f>
        <v>#N/A</v>
      </c>
      <c r="S31" s="4"/>
      <c r="T31" s="14" t="str">
        <f>image(VLOOKUP(CONCATENATE("Tier 2 - ",U29),'Pokemon List'!$C:$I,7,0),4,100,100)</f>
        <v>#N/A</v>
      </c>
      <c r="U31" s="4"/>
      <c r="V31" s="15" t="str">
        <f>image(VLOOKUP(CONCATENATE("Tier 2 - ",W29),'Pokemon List'!$C:$I,7,0),4,100,100)</f>
        <v>#N/A</v>
      </c>
      <c r="W31" s="4"/>
      <c r="X31" s="14" t="str">
        <f>image(VLOOKUP(CONCATENATE("Tier 2 - ",Y29),'Pokemon List'!$C:$I,7,0),4,100,100)</f>
        <v>#N/A</v>
      </c>
      <c r="Y31" s="4"/>
      <c r="Z31" s="14" t="str">
        <f>image(VLOOKUP(CONCATENATE("Tier 2 - ",AA29),'Pokemon List'!$C:$I,7,0),4,100,100)</f>
        <v>#N/A</v>
      </c>
      <c r="AA31" s="4"/>
      <c r="AB31" s="15" t="str">
        <f>image(VLOOKUP(CONCATENATE("Tier 2 - ",AC29),'Pokemon List'!$C:$I,7,0),4,100,100)</f>
        <v>#N/A</v>
      </c>
      <c r="AC31" s="4"/>
    </row>
    <row r="32">
      <c r="A32" s="11"/>
      <c r="B32" s="12"/>
      <c r="C32" s="10" t="s">
        <v>3</v>
      </c>
      <c r="D32" s="9"/>
      <c r="E32" s="10" t="s">
        <v>3</v>
      </c>
      <c r="F32" s="9"/>
      <c r="G32" s="10" t="s">
        <v>4</v>
      </c>
      <c r="H32" s="9"/>
      <c r="I32" s="10" t="s">
        <v>3</v>
      </c>
      <c r="J32" s="9"/>
      <c r="K32" s="10" t="s">
        <v>3</v>
      </c>
      <c r="L32" s="9"/>
      <c r="M32" s="10" t="s">
        <v>3</v>
      </c>
      <c r="N32" s="9"/>
      <c r="O32" s="5"/>
      <c r="P32" s="11"/>
      <c r="Q32" s="12"/>
      <c r="R32" s="10" t="s">
        <v>3</v>
      </c>
      <c r="S32" s="9"/>
      <c r="T32" s="10" t="s">
        <v>3</v>
      </c>
      <c r="U32" s="9"/>
      <c r="V32" s="10" t="s">
        <v>4</v>
      </c>
      <c r="W32" s="9"/>
      <c r="X32" s="10" t="s">
        <v>3</v>
      </c>
      <c r="Y32" s="9"/>
      <c r="Z32" s="10" t="s">
        <v>3</v>
      </c>
      <c r="AA32" s="9"/>
      <c r="AB32" s="10" t="s">
        <v>3</v>
      </c>
      <c r="AC32" s="9"/>
    </row>
    <row r="33">
      <c r="A33" s="11"/>
      <c r="B33" s="12"/>
      <c r="C33" s="13" t="str">
        <f>VLOOKUP(CONCATENATE("Tier 3 - ",D32),'Pokemon List'!$C:$I,4,0)</f>
        <v>#N/A</v>
      </c>
      <c r="D33" s="4"/>
      <c r="E33" s="13" t="str">
        <f>VLOOKUP(CONCATENATE("Tier 3 - ",F32),'Pokemon List'!$C:$I,4,0)</f>
        <v>#N/A</v>
      </c>
      <c r="F33" s="4"/>
      <c r="G33" s="13" t="str">
        <f>VLOOKUP(CONCATENATE("Tier 3 - ",H32),'Pokemon List'!$C:$I,4,0)</f>
        <v>#N/A</v>
      </c>
      <c r="H33" s="4"/>
      <c r="I33" s="13" t="str">
        <f>VLOOKUP(CONCATENATE("Tier 3 - ",J32),'Pokemon List'!$C:$I,4,0)</f>
        <v>#N/A</v>
      </c>
      <c r="J33" s="4"/>
      <c r="K33" s="13" t="str">
        <f>VLOOKUP(CONCATENATE("Tier 3 - ",L32),'Pokemon List'!$C:$I,4,0)</f>
        <v>#N/A</v>
      </c>
      <c r="L33" s="4"/>
      <c r="M33" s="13" t="str">
        <f>VLOOKUP(CONCATENATE("Tier 3 - ",N32),'Pokemon List'!$C:$I,4,0)</f>
        <v>#N/A</v>
      </c>
      <c r="N33" s="4"/>
      <c r="O33" s="5"/>
      <c r="P33" s="11"/>
      <c r="Q33" s="12"/>
      <c r="R33" s="13" t="str">
        <f>VLOOKUP(CONCATENATE("Tier 3 - ",S32),'Pokemon List'!$C:$I,4,0)</f>
        <v>#N/A</v>
      </c>
      <c r="S33" s="4"/>
      <c r="T33" s="13" t="str">
        <f>VLOOKUP(CONCATENATE("Tier 3 - ",U32),'Pokemon List'!$C:$I,4,0)</f>
        <v>#N/A</v>
      </c>
      <c r="U33" s="4"/>
      <c r="V33" s="13" t="str">
        <f>VLOOKUP(CONCATENATE("Tier 3 - ",W32),'Pokemon List'!$C:$I,4,0)</f>
        <v>#N/A</v>
      </c>
      <c r="W33" s="4"/>
      <c r="X33" s="13" t="str">
        <f>VLOOKUP(CONCATENATE("Tier 3 - ",Y32),'Pokemon List'!$C:$I,4,0)</f>
        <v>#N/A</v>
      </c>
      <c r="Y33" s="4"/>
      <c r="Z33" s="13" t="str">
        <f>VLOOKUP(CONCATENATE("Tier 3 - ",AA32),'Pokemon List'!$C:$I,4,0)</f>
        <v>#N/A</v>
      </c>
      <c r="AA33" s="4"/>
      <c r="AB33" s="13" t="str">
        <f>VLOOKUP(CONCATENATE("Tier 3 - ",AC32),'Pokemon List'!$C:$I,4,0)</f>
        <v>#N/A</v>
      </c>
      <c r="AC33" s="4"/>
    </row>
    <row r="34" ht="75.0" customHeight="1">
      <c r="A34" s="16"/>
      <c r="B34" s="17"/>
      <c r="C34" s="14" t="str">
        <f>image(VLOOKUP(CONCATENATE("Tier 3 - ",D32),'Pokemon List'!$C:$I,7,0),4,100,100)</f>
        <v>#N/A</v>
      </c>
      <c r="D34" s="4"/>
      <c r="E34" s="14" t="str">
        <f>image(VLOOKUP(CONCATENATE("Tier 3 - ",F32),'Pokemon List'!$C:$I,7,0),4,100,100)</f>
        <v>#N/A</v>
      </c>
      <c r="F34" s="4"/>
      <c r="G34" s="15" t="str">
        <f>image(VLOOKUP(CONCATENATE("Tier 3 - ",H32),'Pokemon List'!$C:$I,7,0),4,100,100)</f>
        <v>#N/A</v>
      </c>
      <c r="H34" s="4"/>
      <c r="I34" s="14" t="str">
        <f>image(VLOOKUP(CONCATENATE("Tier 3 - ",J32),'Pokemon List'!$C:$I,7,0),4,100,100)</f>
        <v>#N/A</v>
      </c>
      <c r="J34" s="4"/>
      <c r="K34" s="14" t="str">
        <f>image(VLOOKUP(CONCATENATE("Tier 3 - ",L32),'Pokemon List'!$C:$I,7,0),4,100,100)</f>
        <v>#N/A</v>
      </c>
      <c r="L34" s="4"/>
      <c r="M34" s="15" t="str">
        <f>image(VLOOKUP(CONCATENATE("Tier 3 - ",N32),'Pokemon List'!$C:$I,7,0),4,100,100)</f>
        <v>#N/A</v>
      </c>
      <c r="N34" s="4"/>
      <c r="O34" s="5"/>
      <c r="P34" s="16"/>
      <c r="Q34" s="17"/>
      <c r="R34" s="14" t="str">
        <f>image(VLOOKUP(CONCATENATE("Tier 3 - ",S32),'Pokemon List'!$C:$I,7,0),4,100,100)</f>
        <v>#N/A</v>
      </c>
      <c r="S34" s="4"/>
      <c r="T34" s="14" t="str">
        <f>image(VLOOKUP(CONCATENATE("Tier 3 - ",U32),'Pokemon List'!$C:$I,7,0),4,100,100)</f>
        <v>#N/A</v>
      </c>
      <c r="U34" s="4"/>
      <c r="V34" s="15" t="str">
        <f>image(VLOOKUP(CONCATENATE("Tier 3 - ",W32),'Pokemon List'!$C:$I,7,0),4,100,100)</f>
        <v>#N/A</v>
      </c>
      <c r="W34" s="4"/>
      <c r="X34" s="14" t="str">
        <f>image(VLOOKUP(CONCATENATE("Tier 3 - ",Y32),'Pokemon List'!$C:$I,7,0),4,100,100)</f>
        <v>#N/A</v>
      </c>
      <c r="Y34" s="4"/>
      <c r="Z34" s="14" t="str">
        <f>image(VLOOKUP(CONCATENATE("Tier 3 - ",AA32),'Pokemon List'!$C:$I,7,0),4,100,100)</f>
        <v>#N/A</v>
      </c>
      <c r="AA34" s="4"/>
      <c r="AB34" s="15" t="str">
        <f>image(VLOOKUP(CONCATENATE("Tier 3 - ",AC32),'Pokemon List'!$C:$I,7,0),4,100,100)</f>
        <v>#N/A</v>
      </c>
      <c r="AC34" s="4"/>
    </row>
    <row r="3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row>
    <row r="36">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row>
    <row r="37">
      <c r="A37" s="1" t="s">
        <v>9</v>
      </c>
      <c r="B37" s="1"/>
      <c r="C37" s="2" t="s">
        <v>1</v>
      </c>
      <c r="D37" s="3"/>
      <c r="E37" s="3"/>
      <c r="F37" s="3"/>
      <c r="G37" s="3"/>
      <c r="H37" s="3"/>
      <c r="I37" s="3"/>
      <c r="J37" s="3"/>
      <c r="K37" s="3"/>
      <c r="L37" s="3"/>
      <c r="M37" s="3"/>
      <c r="N37" s="4"/>
      <c r="O37" s="5"/>
      <c r="P37" s="1" t="s">
        <v>10</v>
      </c>
      <c r="Q37" s="1"/>
      <c r="R37" s="2" t="s">
        <v>1</v>
      </c>
      <c r="S37" s="3"/>
      <c r="T37" s="3"/>
      <c r="U37" s="3"/>
      <c r="V37" s="3"/>
      <c r="W37" s="3"/>
      <c r="X37" s="3"/>
      <c r="Y37" s="3"/>
      <c r="Z37" s="3"/>
      <c r="AA37" s="3"/>
      <c r="AB37" s="3"/>
      <c r="AC37" s="4"/>
    </row>
    <row r="38">
      <c r="A38" s="6" t="str">
        <f>image(VLOOKUP(B37,Players!$B:$C,2,0),4,200,200)</f>
        <v>#N/A</v>
      </c>
      <c r="B38" s="7"/>
      <c r="C38" s="8" t="s">
        <v>3</v>
      </c>
      <c r="D38" s="9"/>
      <c r="E38" s="10" t="s">
        <v>3</v>
      </c>
      <c r="F38" s="9"/>
      <c r="G38" s="10" t="s">
        <v>4</v>
      </c>
      <c r="H38" s="9"/>
      <c r="I38" s="10" t="s">
        <v>3</v>
      </c>
      <c r="J38" s="9"/>
      <c r="K38" s="10" t="s">
        <v>3</v>
      </c>
      <c r="L38" s="9"/>
      <c r="M38" s="10" t="s">
        <v>3</v>
      </c>
      <c r="N38" s="9"/>
      <c r="O38" s="5"/>
      <c r="P38" s="6" t="str">
        <f>image(VLOOKUP(Q37,Players!$B:$C,2,0),4,200,200)</f>
        <v>#N/A</v>
      </c>
      <c r="Q38" s="7"/>
      <c r="R38" s="8" t="s">
        <v>3</v>
      </c>
      <c r="S38" s="9"/>
      <c r="T38" s="10" t="s">
        <v>3</v>
      </c>
      <c r="U38" s="9"/>
      <c r="V38" s="10" t="s">
        <v>4</v>
      </c>
      <c r="W38" s="9"/>
      <c r="X38" s="10" t="s">
        <v>3</v>
      </c>
      <c r="Y38" s="9"/>
      <c r="Z38" s="10" t="s">
        <v>3</v>
      </c>
      <c r="AA38" s="9"/>
      <c r="AB38" s="10" t="s">
        <v>3</v>
      </c>
      <c r="AC38" s="9"/>
    </row>
    <row r="39">
      <c r="A39" s="11"/>
      <c r="B39" s="12"/>
      <c r="C39" s="13" t="str">
        <f>VLOOKUP(CONCATENATE("Tier 1 - ",D38),'Pokemon List'!$C:$I,4,0)</f>
        <v>#N/A</v>
      </c>
      <c r="D39" s="4"/>
      <c r="E39" s="13" t="str">
        <f>VLOOKUP(CONCATENATE("Tier 1 - ",F38),'Pokemon List'!$C:$I,4,0)</f>
        <v>#N/A</v>
      </c>
      <c r="F39" s="4"/>
      <c r="G39" s="13" t="str">
        <f>VLOOKUP(CONCATENATE("Tier 1 - ",H38),'Pokemon List'!$C:$I,4,0)</f>
        <v>#N/A</v>
      </c>
      <c r="H39" s="4"/>
      <c r="I39" s="13" t="str">
        <f>VLOOKUP(CONCATENATE("Tier 1 - ",J38),'Pokemon List'!$C:$I,4,0)</f>
        <v>#N/A</v>
      </c>
      <c r="J39" s="4"/>
      <c r="K39" s="13" t="str">
        <f>VLOOKUP(CONCATENATE("Tier 1 - ",L38),'Pokemon List'!$C:$I,4,0)</f>
        <v>#N/A</v>
      </c>
      <c r="L39" s="4"/>
      <c r="M39" s="13" t="str">
        <f>VLOOKUP(CONCATENATE("Tier 1 - ",N38),'Pokemon List'!$C:$I,4,0)</f>
        <v>#N/A</v>
      </c>
      <c r="N39" s="4"/>
      <c r="O39" s="5"/>
      <c r="P39" s="11"/>
      <c r="Q39" s="12"/>
      <c r="R39" s="13" t="str">
        <f>VLOOKUP(CONCATENATE("Tier 1 - ",S38),'Pokemon List'!$C:$I,4,0)</f>
        <v>#N/A</v>
      </c>
      <c r="S39" s="4"/>
      <c r="T39" s="13" t="str">
        <f>VLOOKUP(CONCATENATE("Tier 1 - ",U38),'Pokemon List'!$C:$I,4,0)</f>
        <v>#N/A</v>
      </c>
      <c r="U39" s="4"/>
      <c r="V39" s="13" t="str">
        <f>VLOOKUP(CONCATENATE("Tier 1 - ",W38),'Pokemon List'!$C:$I,4,0)</f>
        <v>#N/A</v>
      </c>
      <c r="W39" s="4"/>
      <c r="X39" s="13" t="str">
        <f>VLOOKUP(CONCATENATE("Tier 1 - ",Y38),'Pokemon List'!$C:$I,4,0)</f>
        <v>#N/A</v>
      </c>
      <c r="Y39" s="4"/>
      <c r="Z39" s="13" t="str">
        <f>VLOOKUP(CONCATENATE("Tier 1 - ",AA38),'Pokemon List'!$C:$I,4,0)</f>
        <v>#N/A</v>
      </c>
      <c r="AA39" s="4"/>
      <c r="AB39" s="13" t="str">
        <f>VLOOKUP(CONCATENATE("Tier 1 - ",AC38),'Pokemon List'!$C:$I,4,0)</f>
        <v>#N/A</v>
      </c>
      <c r="AC39" s="4"/>
    </row>
    <row r="40" ht="75.0" customHeight="1">
      <c r="A40" s="11"/>
      <c r="B40" s="12"/>
      <c r="C40" s="14" t="str">
        <f>image(VLOOKUP(CONCATENATE("Tier 1 - ",D38),'Pokemon List'!$C:$I,7,0),4,100,100)</f>
        <v>#N/A</v>
      </c>
      <c r="D40" s="4"/>
      <c r="E40" s="14" t="str">
        <f>image(VLOOKUP(CONCATENATE("Tier 1 - ",F38),'Pokemon List'!$C:$I,7,0),4,100,100)</f>
        <v>#N/A</v>
      </c>
      <c r="F40" s="4"/>
      <c r="G40" s="15" t="str">
        <f>image(VLOOKUP(CONCATENATE("Tier 1 - ",H38),'Pokemon List'!$C:$I,7,0),4,100,100)</f>
        <v>#N/A</v>
      </c>
      <c r="H40" s="4"/>
      <c r="I40" s="14" t="str">
        <f>image(VLOOKUP(CONCATENATE("Tier 1 - ",J38),'Pokemon List'!$C:$I,7,0),4,100,100)</f>
        <v>#N/A</v>
      </c>
      <c r="J40" s="4"/>
      <c r="K40" s="14" t="str">
        <f>image(VLOOKUP(CONCATENATE("Tier 1 - ",L38),'Pokemon List'!$C:$I,7,0),4,100,100)</f>
        <v>#N/A</v>
      </c>
      <c r="L40" s="4"/>
      <c r="M40" s="15" t="str">
        <f>image(VLOOKUP(CONCATENATE("Tier 1 - ",N38),'Pokemon List'!$C:$I,7,0),4,100,100)</f>
        <v>#N/A</v>
      </c>
      <c r="N40" s="4"/>
      <c r="O40" s="5"/>
      <c r="P40" s="11"/>
      <c r="Q40" s="12"/>
      <c r="R40" s="14" t="str">
        <f>image(VLOOKUP(CONCATENATE("Tier 1 - ",S38),'Pokemon List'!$C:$I,7,0),4,100,100)</f>
        <v>#N/A</v>
      </c>
      <c r="S40" s="4"/>
      <c r="T40" s="14" t="str">
        <f>image(VLOOKUP(CONCATENATE("Tier 1 - ",U38),'Pokemon List'!$C:$I,7,0),4,100,100)</f>
        <v>#N/A</v>
      </c>
      <c r="U40" s="4"/>
      <c r="V40" s="15" t="str">
        <f>image(VLOOKUP(CONCATENATE("Tier 1 - ",W38),'Pokemon List'!$C:$I,7,0),4,100,100)</f>
        <v>#N/A</v>
      </c>
      <c r="W40" s="4"/>
      <c r="X40" s="14" t="str">
        <f>image(VLOOKUP(CONCATENATE("Tier 1 - ",Y38),'Pokemon List'!$C:$I,7,0),4,100,100)</f>
        <v>#N/A</v>
      </c>
      <c r="Y40" s="4"/>
      <c r="Z40" s="14" t="str">
        <f>image(VLOOKUP(CONCATENATE("Tier 1 - ",AA38),'Pokemon List'!$C:$I,7,0),4,100,100)</f>
        <v>#N/A</v>
      </c>
      <c r="AA40" s="4"/>
      <c r="AB40" s="15" t="str">
        <f>image(VLOOKUP(CONCATENATE("Tier 1 - ",AC38),'Pokemon List'!$C:$I,7,0),4,100,100)</f>
        <v>#N/A</v>
      </c>
      <c r="AC40" s="4"/>
    </row>
    <row r="41">
      <c r="A41" s="11"/>
      <c r="B41" s="12"/>
      <c r="C41" s="10" t="s">
        <v>3</v>
      </c>
      <c r="D41" s="9"/>
      <c r="E41" s="10" t="s">
        <v>3</v>
      </c>
      <c r="F41" s="9"/>
      <c r="G41" s="10" t="s">
        <v>4</v>
      </c>
      <c r="H41" s="9"/>
      <c r="I41" s="10" t="s">
        <v>3</v>
      </c>
      <c r="J41" s="9"/>
      <c r="K41" s="10" t="s">
        <v>3</v>
      </c>
      <c r="L41" s="9"/>
      <c r="M41" s="10" t="s">
        <v>3</v>
      </c>
      <c r="N41" s="9"/>
      <c r="O41" s="5"/>
      <c r="P41" s="11"/>
      <c r="Q41" s="12"/>
      <c r="R41" s="10" t="s">
        <v>3</v>
      </c>
      <c r="S41" s="9"/>
      <c r="T41" s="10" t="s">
        <v>3</v>
      </c>
      <c r="U41" s="9"/>
      <c r="V41" s="10" t="s">
        <v>4</v>
      </c>
      <c r="W41" s="9"/>
      <c r="X41" s="10" t="s">
        <v>3</v>
      </c>
      <c r="Y41" s="9"/>
      <c r="Z41" s="10" t="s">
        <v>3</v>
      </c>
      <c r="AA41" s="9"/>
      <c r="AB41" s="10" t="s">
        <v>3</v>
      </c>
      <c r="AC41" s="9"/>
    </row>
    <row r="42">
      <c r="A42" s="11"/>
      <c r="B42" s="12"/>
      <c r="C42" s="13" t="str">
        <f>VLOOKUP(CONCATENATE("Tier 2 - ",D41),'Pokemon List'!$C:$I,4,0)</f>
        <v>#N/A</v>
      </c>
      <c r="D42" s="4"/>
      <c r="E42" s="13" t="str">
        <f>VLOOKUP(CONCATENATE("Tier 2 - ",F41),'Pokemon List'!$C:$I,4,0)</f>
        <v>#N/A</v>
      </c>
      <c r="F42" s="4"/>
      <c r="G42" s="13" t="str">
        <f>VLOOKUP(CONCATENATE("Tier 2 - ",H41),'Pokemon List'!$C:$I,4,0)</f>
        <v>#N/A</v>
      </c>
      <c r="H42" s="4"/>
      <c r="I42" s="13" t="str">
        <f>VLOOKUP(CONCATENATE("Tier 2 - ",J41),'Pokemon List'!$C:$I,4,0)</f>
        <v>#N/A</v>
      </c>
      <c r="J42" s="4"/>
      <c r="K42" s="13" t="str">
        <f>VLOOKUP(CONCATENATE("Tier 2 - ",L41),'Pokemon List'!$C:$I,4,0)</f>
        <v>#N/A</v>
      </c>
      <c r="L42" s="4"/>
      <c r="M42" s="13" t="str">
        <f>VLOOKUP(CONCATENATE("Tier 2 - ",N41),'Pokemon List'!$C:$I,4,0)</f>
        <v>#N/A</v>
      </c>
      <c r="N42" s="4"/>
      <c r="O42" s="5"/>
      <c r="P42" s="11"/>
      <c r="Q42" s="12"/>
      <c r="R42" s="13" t="str">
        <f>VLOOKUP(CONCATENATE("Tier 2 - ",S41),'Pokemon List'!$C:$I,4,0)</f>
        <v>#N/A</v>
      </c>
      <c r="S42" s="4"/>
      <c r="T42" s="13" t="str">
        <f>VLOOKUP(CONCATENATE("Tier 2 - ",U41),'Pokemon List'!$C:$I,4,0)</f>
        <v>#N/A</v>
      </c>
      <c r="U42" s="4"/>
      <c r="V42" s="13" t="str">
        <f>VLOOKUP(CONCATENATE("Tier 2 - ",W41),'Pokemon List'!$C:$I,4,0)</f>
        <v>#N/A</v>
      </c>
      <c r="W42" s="4"/>
      <c r="X42" s="13" t="str">
        <f>VLOOKUP(CONCATENATE("Tier 2 - ",Y41),'Pokemon List'!$C:$I,4,0)</f>
        <v>#N/A</v>
      </c>
      <c r="Y42" s="4"/>
      <c r="Z42" s="13" t="str">
        <f>VLOOKUP(CONCATENATE("Tier 2 - ",AA41),'Pokemon List'!$C:$I,4,0)</f>
        <v>#N/A</v>
      </c>
      <c r="AA42" s="4"/>
      <c r="AB42" s="13" t="str">
        <f>VLOOKUP(CONCATENATE("Tier 2 - ",AC41),'Pokemon List'!$C:$I,4,0)</f>
        <v>#N/A</v>
      </c>
      <c r="AC42" s="4"/>
    </row>
    <row r="43" ht="75.0" customHeight="1">
      <c r="A43" s="11"/>
      <c r="B43" s="12"/>
      <c r="C43" s="14" t="str">
        <f>image(VLOOKUP(CONCATENATE("Tier 2 - ",D41),'Pokemon List'!$C:$I,7,0),4,100,100)</f>
        <v>#N/A</v>
      </c>
      <c r="D43" s="4"/>
      <c r="E43" s="14" t="str">
        <f>image(VLOOKUP(CONCATENATE("Tier 2 - ",F41),'Pokemon List'!$C:$I,7,0),4,100,100)</f>
        <v>#N/A</v>
      </c>
      <c r="F43" s="4"/>
      <c r="G43" s="15" t="str">
        <f>image(VLOOKUP(CONCATENATE("Tier 2 - ",H41),'Pokemon List'!$C:$I,7,0),4,100,100)</f>
        <v>#N/A</v>
      </c>
      <c r="H43" s="4"/>
      <c r="I43" s="14" t="str">
        <f>image(VLOOKUP(CONCATENATE("Tier 2 - ",J41),'Pokemon List'!$C:$I,7,0),4,100,100)</f>
        <v>#N/A</v>
      </c>
      <c r="J43" s="4"/>
      <c r="K43" s="14" t="str">
        <f>image(VLOOKUP(CONCATENATE("Tier 2 - ",L41),'Pokemon List'!$C:$I,7,0),4,100,100)</f>
        <v>#N/A</v>
      </c>
      <c r="L43" s="4"/>
      <c r="M43" s="15" t="str">
        <f>image(VLOOKUP(CONCATENATE("Tier 2 - ",N41),'Pokemon List'!$C:$I,7,0),4,100,100)</f>
        <v>#N/A</v>
      </c>
      <c r="N43" s="4"/>
      <c r="O43" s="5"/>
      <c r="P43" s="11"/>
      <c r="Q43" s="12"/>
      <c r="R43" s="14" t="str">
        <f>image(VLOOKUP(CONCATENATE("Tier 2 - ",S41),'Pokemon List'!$C:$I,7,0),4,100,100)</f>
        <v>#N/A</v>
      </c>
      <c r="S43" s="4"/>
      <c r="T43" s="14" t="str">
        <f>image(VLOOKUP(CONCATENATE("Tier 2 - ",U41),'Pokemon List'!$C:$I,7,0),4,100,100)</f>
        <v>#N/A</v>
      </c>
      <c r="U43" s="4"/>
      <c r="V43" s="15" t="str">
        <f>image(VLOOKUP(CONCATENATE("Tier 2 - ",W41),'Pokemon List'!$C:$I,7,0),4,100,100)</f>
        <v>#N/A</v>
      </c>
      <c r="W43" s="4"/>
      <c r="X43" s="14" t="str">
        <f>image(VLOOKUP(CONCATENATE("Tier 2 - ",Y41),'Pokemon List'!$C:$I,7,0),4,100,100)</f>
        <v>#N/A</v>
      </c>
      <c r="Y43" s="4"/>
      <c r="Z43" s="14" t="str">
        <f>image(VLOOKUP(CONCATENATE("Tier 2 - ",AA41),'Pokemon List'!$C:$I,7,0),4,100,100)</f>
        <v>#N/A</v>
      </c>
      <c r="AA43" s="4"/>
      <c r="AB43" s="15" t="str">
        <f>image(VLOOKUP(CONCATENATE("Tier 2 - ",AC41),'Pokemon List'!$C:$I,7,0),4,100,100)</f>
        <v>#N/A</v>
      </c>
      <c r="AC43" s="4"/>
    </row>
    <row r="44">
      <c r="A44" s="11"/>
      <c r="B44" s="12"/>
      <c r="C44" s="10" t="s">
        <v>3</v>
      </c>
      <c r="D44" s="9"/>
      <c r="E44" s="10" t="s">
        <v>3</v>
      </c>
      <c r="F44" s="9"/>
      <c r="G44" s="10" t="s">
        <v>4</v>
      </c>
      <c r="H44" s="9"/>
      <c r="I44" s="10" t="s">
        <v>3</v>
      </c>
      <c r="J44" s="9"/>
      <c r="K44" s="10" t="s">
        <v>3</v>
      </c>
      <c r="L44" s="9"/>
      <c r="M44" s="10" t="s">
        <v>3</v>
      </c>
      <c r="N44" s="9"/>
      <c r="O44" s="5"/>
      <c r="P44" s="11"/>
      <c r="Q44" s="12"/>
      <c r="R44" s="10" t="s">
        <v>3</v>
      </c>
      <c r="S44" s="9"/>
      <c r="T44" s="10" t="s">
        <v>3</v>
      </c>
      <c r="U44" s="9"/>
      <c r="V44" s="10" t="s">
        <v>4</v>
      </c>
      <c r="W44" s="9"/>
      <c r="X44" s="10" t="s">
        <v>3</v>
      </c>
      <c r="Y44" s="9"/>
      <c r="Z44" s="10" t="s">
        <v>3</v>
      </c>
      <c r="AA44" s="9"/>
      <c r="AB44" s="10" t="s">
        <v>3</v>
      </c>
      <c r="AC44" s="9"/>
    </row>
    <row r="45">
      <c r="A45" s="11"/>
      <c r="B45" s="12"/>
      <c r="C45" s="13" t="str">
        <f>VLOOKUP(CONCATENATE("Tier 3 - ",D44),'Pokemon List'!$C:$I,4,0)</f>
        <v>#N/A</v>
      </c>
      <c r="D45" s="4"/>
      <c r="E45" s="13" t="str">
        <f>VLOOKUP(CONCATENATE("Tier 3 - ",F44),'Pokemon List'!$C:$I,4,0)</f>
        <v>#N/A</v>
      </c>
      <c r="F45" s="4"/>
      <c r="G45" s="13" t="str">
        <f>VLOOKUP(CONCATENATE("Tier 3 - ",H44),'Pokemon List'!$C:$I,4,0)</f>
        <v>#N/A</v>
      </c>
      <c r="H45" s="4"/>
      <c r="I45" s="13" t="str">
        <f>VLOOKUP(CONCATENATE("Tier 3 - ",J44),'Pokemon List'!$C:$I,4,0)</f>
        <v>#N/A</v>
      </c>
      <c r="J45" s="4"/>
      <c r="K45" s="13" t="str">
        <f>VLOOKUP(CONCATENATE("Tier 3 - ",L44),'Pokemon List'!$C:$I,4,0)</f>
        <v>#N/A</v>
      </c>
      <c r="L45" s="4"/>
      <c r="M45" s="13" t="str">
        <f>VLOOKUP(CONCATENATE("Tier 3 - ",N44),'Pokemon List'!$C:$I,4,0)</f>
        <v>#N/A</v>
      </c>
      <c r="N45" s="4"/>
      <c r="O45" s="5"/>
      <c r="P45" s="11"/>
      <c r="Q45" s="12"/>
      <c r="R45" s="13" t="str">
        <f>VLOOKUP(CONCATENATE("Tier 3 - ",S44),'Pokemon List'!$C:$I,4,0)</f>
        <v>#N/A</v>
      </c>
      <c r="S45" s="4"/>
      <c r="T45" s="13" t="str">
        <f>VLOOKUP(CONCATENATE("Tier 3 - ",U44),'Pokemon List'!$C:$I,4,0)</f>
        <v>#N/A</v>
      </c>
      <c r="U45" s="4"/>
      <c r="V45" s="13" t="str">
        <f>VLOOKUP(CONCATENATE("Tier 3 - ",W44),'Pokemon List'!$C:$I,4,0)</f>
        <v>#N/A</v>
      </c>
      <c r="W45" s="4"/>
      <c r="X45" s="13" t="str">
        <f>VLOOKUP(CONCATENATE("Tier 3 - ",Y44),'Pokemon List'!$C:$I,4,0)</f>
        <v>#N/A</v>
      </c>
      <c r="Y45" s="4"/>
      <c r="Z45" s="13" t="str">
        <f>VLOOKUP(CONCATENATE("Tier 3 - ",AA44),'Pokemon List'!$C:$I,4,0)</f>
        <v>#N/A</v>
      </c>
      <c r="AA45" s="4"/>
      <c r="AB45" s="13" t="str">
        <f>VLOOKUP(CONCATENATE("Tier 3 - ",AC44),'Pokemon List'!$C:$I,4,0)</f>
        <v>#N/A</v>
      </c>
      <c r="AC45" s="4"/>
    </row>
    <row r="46" ht="75.0" customHeight="1">
      <c r="A46" s="16"/>
      <c r="B46" s="17"/>
      <c r="C46" s="14" t="str">
        <f>image(VLOOKUP(CONCATENATE("Tier 3 - ",D44),'Pokemon List'!$C:$I,7,0),4,100,100)</f>
        <v>#N/A</v>
      </c>
      <c r="D46" s="4"/>
      <c r="E46" s="14" t="str">
        <f>image(VLOOKUP(CONCATENATE("Tier 3 - ",F44),'Pokemon List'!$C:$I,7,0),4,100,100)</f>
        <v>#N/A</v>
      </c>
      <c r="F46" s="4"/>
      <c r="G46" s="15" t="str">
        <f>image(VLOOKUP(CONCATENATE("Tier 3 - ",H44),'Pokemon List'!$C:$I,7,0),4,100,100)</f>
        <v>#N/A</v>
      </c>
      <c r="H46" s="4"/>
      <c r="I46" s="14" t="str">
        <f>image(VLOOKUP(CONCATENATE("Tier 3 - ",J44),'Pokemon List'!$C:$I,7,0),4,100,100)</f>
        <v>#N/A</v>
      </c>
      <c r="J46" s="4"/>
      <c r="K46" s="14" t="str">
        <f>image(VLOOKUP(CONCATENATE("Tier 3 - ",L44),'Pokemon List'!$C:$I,7,0),4,100,100)</f>
        <v>#N/A</v>
      </c>
      <c r="L46" s="4"/>
      <c r="M46" s="15" t="str">
        <f>image(VLOOKUP(CONCATENATE("Tier 3 - ",N44),'Pokemon List'!$C:$I,7,0),4,100,100)</f>
        <v>#N/A</v>
      </c>
      <c r="N46" s="4"/>
      <c r="O46" s="5"/>
      <c r="P46" s="16"/>
      <c r="Q46" s="17"/>
      <c r="R46" s="14" t="str">
        <f>image(VLOOKUP(CONCATENATE("Tier 3 - ",S44),'Pokemon List'!$C:$I,7,0),4,100,100)</f>
        <v>#N/A</v>
      </c>
      <c r="S46" s="4"/>
      <c r="T46" s="14" t="str">
        <f>image(VLOOKUP(CONCATENATE("Tier 3 - ",U44),'Pokemon List'!$C:$I,7,0),4,100,100)</f>
        <v>#N/A</v>
      </c>
      <c r="U46" s="4"/>
      <c r="V46" s="15" t="str">
        <f>image(VLOOKUP(CONCATENATE("Tier 3 - ",W44),'Pokemon List'!$C:$I,7,0),4,100,100)</f>
        <v>#N/A</v>
      </c>
      <c r="W46" s="4"/>
      <c r="X46" s="14" t="str">
        <f>image(VLOOKUP(CONCATENATE("Tier 3 - ",Y44),'Pokemon List'!$C:$I,7,0),4,100,100)</f>
        <v>#N/A</v>
      </c>
      <c r="Y46" s="4"/>
      <c r="Z46" s="14" t="str">
        <f>image(VLOOKUP(CONCATENATE("Tier 3 - ",AA44),'Pokemon List'!$C:$I,7,0),4,100,100)</f>
        <v>#N/A</v>
      </c>
      <c r="AA46" s="4"/>
      <c r="AB46" s="15" t="str">
        <f>image(VLOOKUP(CONCATENATE("Tier 3 - ",AC44),'Pokemon List'!$C:$I,7,0),4,100,100)</f>
        <v>#N/A</v>
      </c>
      <c r="AC46" s="4"/>
    </row>
    <row r="47">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row>
    <row r="48">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row>
    <row r="49">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row>
    <row r="50">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row>
    <row r="51">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row>
    <row r="52">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row>
    <row r="53">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row>
    <row r="54">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row>
    <row r="5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row>
    <row r="56">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row>
    <row r="57">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row>
    <row r="58">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row>
    <row r="59">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row>
    <row r="60">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row>
    <row r="61">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row>
    <row r="62">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row>
    <row r="63">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row>
    <row r="64">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row>
    <row r="6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row>
    <row r="66">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row>
    <row r="67">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row>
    <row r="68">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row>
    <row r="69">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row>
    <row r="70">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row>
    <row r="71">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row>
    <row r="7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row>
    <row r="73">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row>
    <row r="74">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row>
    <row r="7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row>
    <row r="76">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row>
    <row r="77">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row>
    <row r="78">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row>
    <row r="79">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row>
    <row r="80">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row>
    <row r="81">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row>
    <row r="82">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row>
    <row r="83">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row>
    <row r="84">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row>
    <row r="8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row>
    <row r="86">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row>
    <row r="87">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row>
    <row r="88">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row>
    <row r="89">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row>
    <row r="90">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row>
    <row r="91">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row>
    <row r="9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row>
    <row r="93">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row>
    <row r="94">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row>
    <row r="9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row>
    <row r="96">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row>
    <row r="97">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row>
    <row r="98">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row>
    <row r="99">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row>
  </sheetData>
  <mergeCells count="304">
    <mergeCell ref="R27:S27"/>
    <mergeCell ref="T27:U27"/>
    <mergeCell ref="V27:W27"/>
    <mergeCell ref="X27:Y27"/>
    <mergeCell ref="Z27:AA27"/>
    <mergeCell ref="AB27:AC27"/>
    <mergeCell ref="C28:D28"/>
    <mergeCell ref="E28:F28"/>
    <mergeCell ref="G28:H28"/>
    <mergeCell ref="I28:J28"/>
    <mergeCell ref="K28:L28"/>
    <mergeCell ref="M28:N28"/>
    <mergeCell ref="R28:S28"/>
    <mergeCell ref="T28:U28"/>
    <mergeCell ref="V28:W28"/>
    <mergeCell ref="X28:Y28"/>
    <mergeCell ref="Z28:AA28"/>
    <mergeCell ref="AB28:AC28"/>
    <mergeCell ref="C30:D30"/>
    <mergeCell ref="E30:F30"/>
    <mergeCell ref="G30:H30"/>
    <mergeCell ref="I30:J30"/>
    <mergeCell ref="K30:L30"/>
    <mergeCell ref="M30:N30"/>
    <mergeCell ref="R30:S30"/>
    <mergeCell ref="T30:U30"/>
    <mergeCell ref="V30:W30"/>
    <mergeCell ref="X30:Y30"/>
    <mergeCell ref="Z30:AA30"/>
    <mergeCell ref="AB30:AC30"/>
    <mergeCell ref="E16:F16"/>
    <mergeCell ref="E27:F27"/>
    <mergeCell ref="C9:D9"/>
    <mergeCell ref="E9:F9"/>
    <mergeCell ref="A14:B22"/>
    <mergeCell ref="C15:D15"/>
    <mergeCell ref="E15:F15"/>
    <mergeCell ref="C16:D16"/>
    <mergeCell ref="A26:B34"/>
    <mergeCell ref="C43:D43"/>
    <mergeCell ref="E43:F43"/>
    <mergeCell ref="C45:D45"/>
    <mergeCell ref="E45:F45"/>
    <mergeCell ref="C46:D46"/>
    <mergeCell ref="E46:F46"/>
    <mergeCell ref="A38:B46"/>
    <mergeCell ref="C39:D39"/>
    <mergeCell ref="E39:F39"/>
    <mergeCell ref="C40:D40"/>
    <mergeCell ref="E40:F40"/>
    <mergeCell ref="C42:D42"/>
    <mergeCell ref="E42:F42"/>
    <mergeCell ref="G34:H34"/>
    <mergeCell ref="I34:J34"/>
    <mergeCell ref="K34:L34"/>
    <mergeCell ref="M34:N34"/>
    <mergeCell ref="R34:S34"/>
    <mergeCell ref="T34:U34"/>
    <mergeCell ref="V34:W34"/>
    <mergeCell ref="X34:Y34"/>
    <mergeCell ref="Z34:AA34"/>
    <mergeCell ref="C22:D22"/>
    <mergeCell ref="C27:D27"/>
    <mergeCell ref="R31:S31"/>
    <mergeCell ref="T31:U31"/>
    <mergeCell ref="V31:W31"/>
    <mergeCell ref="X31:Y31"/>
    <mergeCell ref="Z31:AA31"/>
    <mergeCell ref="AB31:AC31"/>
    <mergeCell ref="G33:H33"/>
    <mergeCell ref="I33:J33"/>
    <mergeCell ref="K33:L33"/>
    <mergeCell ref="M33:N33"/>
    <mergeCell ref="R33:S33"/>
    <mergeCell ref="T33:U33"/>
    <mergeCell ref="V33:W33"/>
    <mergeCell ref="X33:Y33"/>
    <mergeCell ref="Z33:AA33"/>
    <mergeCell ref="AB33:AC33"/>
    <mergeCell ref="C34:D34"/>
    <mergeCell ref="E34:F34"/>
    <mergeCell ref="E22:F22"/>
    <mergeCell ref="G22:H22"/>
    <mergeCell ref="I22:J22"/>
    <mergeCell ref="K22:L22"/>
    <mergeCell ref="M22:N22"/>
    <mergeCell ref="C25:N25"/>
    <mergeCell ref="P26:Q34"/>
    <mergeCell ref="R39:S39"/>
    <mergeCell ref="R40:S40"/>
    <mergeCell ref="T40:U40"/>
    <mergeCell ref="V40:W40"/>
    <mergeCell ref="X40:Y40"/>
    <mergeCell ref="Z40:AA40"/>
    <mergeCell ref="AB40:AC40"/>
    <mergeCell ref="AB34:AC34"/>
    <mergeCell ref="R37:AC37"/>
    <mergeCell ref="T39:U39"/>
    <mergeCell ref="V39:W39"/>
    <mergeCell ref="X39:Y39"/>
    <mergeCell ref="Z39:AA39"/>
    <mergeCell ref="AB39:AC39"/>
    <mergeCell ref="K42:L42"/>
    <mergeCell ref="M42:N42"/>
    <mergeCell ref="R42:S42"/>
    <mergeCell ref="T42:U42"/>
    <mergeCell ref="V42:W42"/>
    <mergeCell ref="X42:Y42"/>
    <mergeCell ref="Z42:AA42"/>
    <mergeCell ref="AB42:AC42"/>
    <mergeCell ref="K43:L43"/>
    <mergeCell ref="M43:N43"/>
    <mergeCell ref="R43:S43"/>
    <mergeCell ref="T43:U43"/>
    <mergeCell ref="V43:W43"/>
    <mergeCell ref="X43:Y43"/>
    <mergeCell ref="Z43:AA43"/>
    <mergeCell ref="AB43:AC43"/>
    <mergeCell ref="K45:L45"/>
    <mergeCell ref="M45:N45"/>
    <mergeCell ref="R45:S45"/>
    <mergeCell ref="T45:U45"/>
    <mergeCell ref="V45:W45"/>
    <mergeCell ref="X45:Y45"/>
    <mergeCell ref="Z45:AA45"/>
    <mergeCell ref="AB45:AC45"/>
    <mergeCell ref="K46:L46"/>
    <mergeCell ref="M46:N46"/>
    <mergeCell ref="R46:S46"/>
    <mergeCell ref="T46:U46"/>
    <mergeCell ref="V46:W46"/>
    <mergeCell ref="X46:Y46"/>
    <mergeCell ref="Z46:AA46"/>
    <mergeCell ref="AB46:AC46"/>
    <mergeCell ref="K27:L27"/>
    <mergeCell ref="M27:N27"/>
    <mergeCell ref="P38:Q46"/>
    <mergeCell ref="K39:L39"/>
    <mergeCell ref="M39:N39"/>
    <mergeCell ref="K40:L40"/>
    <mergeCell ref="M40:N40"/>
    <mergeCell ref="C18:D18"/>
    <mergeCell ref="E18:F18"/>
    <mergeCell ref="C19:D19"/>
    <mergeCell ref="E19:F19"/>
    <mergeCell ref="C21:D21"/>
    <mergeCell ref="E21:F21"/>
    <mergeCell ref="G21:H21"/>
    <mergeCell ref="I21:J21"/>
    <mergeCell ref="K21:L21"/>
    <mergeCell ref="M21:N21"/>
    <mergeCell ref="G27:H27"/>
    <mergeCell ref="I27:J27"/>
    <mergeCell ref="C31:D31"/>
    <mergeCell ref="E31:F31"/>
    <mergeCell ref="G31:H31"/>
    <mergeCell ref="I31:J31"/>
    <mergeCell ref="K31:L31"/>
    <mergeCell ref="M31:N31"/>
    <mergeCell ref="G42:H42"/>
    <mergeCell ref="I42:J42"/>
    <mergeCell ref="G43:H43"/>
    <mergeCell ref="I43:J43"/>
    <mergeCell ref="G45:H45"/>
    <mergeCell ref="I45:J45"/>
    <mergeCell ref="G46:H46"/>
    <mergeCell ref="I46:J46"/>
    <mergeCell ref="C33:D33"/>
    <mergeCell ref="E33:F33"/>
    <mergeCell ref="C37:N37"/>
    <mergeCell ref="G39:H39"/>
    <mergeCell ref="I39:J39"/>
    <mergeCell ref="G40:H40"/>
    <mergeCell ref="I40:J40"/>
    <mergeCell ref="I3:J3"/>
    <mergeCell ref="K3:L3"/>
    <mergeCell ref="M3:N3"/>
    <mergeCell ref="R3:S3"/>
    <mergeCell ref="T3:U3"/>
    <mergeCell ref="V3:W3"/>
    <mergeCell ref="X3:Y3"/>
    <mergeCell ref="Z3:AA3"/>
    <mergeCell ref="C3:D3"/>
    <mergeCell ref="C4:D4"/>
    <mergeCell ref="E4:F4"/>
    <mergeCell ref="G4:H4"/>
    <mergeCell ref="I4:J4"/>
    <mergeCell ref="K4:L4"/>
    <mergeCell ref="M4:N4"/>
    <mergeCell ref="R4:S4"/>
    <mergeCell ref="T4:U4"/>
    <mergeCell ref="V4:W4"/>
    <mergeCell ref="X4:Y4"/>
    <mergeCell ref="Z4:AA4"/>
    <mergeCell ref="G6:H6"/>
    <mergeCell ref="I6:J6"/>
    <mergeCell ref="K6:L6"/>
    <mergeCell ref="M6:N6"/>
    <mergeCell ref="R6:S6"/>
    <mergeCell ref="T6:U6"/>
    <mergeCell ref="V6:W6"/>
    <mergeCell ref="X6:Y6"/>
    <mergeCell ref="Z6:AA6"/>
    <mergeCell ref="AB6:AC6"/>
    <mergeCell ref="C7:D7"/>
    <mergeCell ref="E7:F7"/>
    <mergeCell ref="G7:H7"/>
    <mergeCell ref="I7:J7"/>
    <mergeCell ref="K7:L7"/>
    <mergeCell ref="M7:N7"/>
    <mergeCell ref="R7:S7"/>
    <mergeCell ref="T7:U7"/>
    <mergeCell ref="V7:W7"/>
    <mergeCell ref="X7:Y7"/>
    <mergeCell ref="Z7:AA7"/>
    <mergeCell ref="AB7:AC7"/>
    <mergeCell ref="E3:F3"/>
    <mergeCell ref="C6:D6"/>
    <mergeCell ref="E6:F6"/>
    <mergeCell ref="G10:H10"/>
    <mergeCell ref="I10:J10"/>
    <mergeCell ref="K10:L10"/>
    <mergeCell ref="M10:N10"/>
    <mergeCell ref="R10:S10"/>
    <mergeCell ref="T10:U10"/>
    <mergeCell ref="V10:W10"/>
    <mergeCell ref="X10:Y10"/>
    <mergeCell ref="Z10:AA10"/>
    <mergeCell ref="AB10:AC10"/>
    <mergeCell ref="C1:N1"/>
    <mergeCell ref="R1:AC1"/>
    <mergeCell ref="A2:B10"/>
    <mergeCell ref="P2:Q10"/>
    <mergeCell ref="G3:H3"/>
    <mergeCell ref="AB3:AC3"/>
    <mergeCell ref="AB4:AC4"/>
    <mergeCell ref="R18:S18"/>
    <mergeCell ref="T18:U18"/>
    <mergeCell ref="R19:S19"/>
    <mergeCell ref="T19:U19"/>
    <mergeCell ref="R21:S21"/>
    <mergeCell ref="T21:U21"/>
    <mergeCell ref="V21:W21"/>
    <mergeCell ref="X21:Y21"/>
    <mergeCell ref="Z21:AA21"/>
    <mergeCell ref="AB21:AC21"/>
    <mergeCell ref="R22:S22"/>
    <mergeCell ref="T22:U22"/>
    <mergeCell ref="V22:W22"/>
    <mergeCell ref="X22:Y22"/>
    <mergeCell ref="Z22:AA22"/>
    <mergeCell ref="AB22:AC22"/>
    <mergeCell ref="R25:AC25"/>
    <mergeCell ref="R9:S9"/>
    <mergeCell ref="T9:U9"/>
    <mergeCell ref="P14:Q22"/>
    <mergeCell ref="R15:S15"/>
    <mergeCell ref="T15:U15"/>
    <mergeCell ref="R16:S16"/>
    <mergeCell ref="T16:U16"/>
    <mergeCell ref="I18:J18"/>
    <mergeCell ref="K18:L18"/>
    <mergeCell ref="M18:N18"/>
    <mergeCell ref="V18:W18"/>
    <mergeCell ref="X18:Y18"/>
    <mergeCell ref="Z18:AA18"/>
    <mergeCell ref="AB18:AC18"/>
    <mergeCell ref="G18:H18"/>
    <mergeCell ref="G19:H19"/>
    <mergeCell ref="I19:J19"/>
    <mergeCell ref="K19:L19"/>
    <mergeCell ref="M19:N19"/>
    <mergeCell ref="V19:W19"/>
    <mergeCell ref="X19:Y19"/>
    <mergeCell ref="G9:H9"/>
    <mergeCell ref="I9:J9"/>
    <mergeCell ref="K9:L9"/>
    <mergeCell ref="M9:N9"/>
    <mergeCell ref="V9:W9"/>
    <mergeCell ref="X9:Y9"/>
    <mergeCell ref="Z9:AA9"/>
    <mergeCell ref="AB9:AC9"/>
    <mergeCell ref="R13:AC13"/>
    <mergeCell ref="V15:W15"/>
    <mergeCell ref="X15:Y15"/>
    <mergeCell ref="Z15:AA15"/>
    <mergeCell ref="AB15:AC15"/>
    <mergeCell ref="G16:H16"/>
    <mergeCell ref="I16:J16"/>
    <mergeCell ref="K16:L16"/>
    <mergeCell ref="M16:N16"/>
    <mergeCell ref="V16:W16"/>
    <mergeCell ref="X16:Y16"/>
    <mergeCell ref="Z16:AA16"/>
    <mergeCell ref="AB16:AC16"/>
    <mergeCell ref="C10:D10"/>
    <mergeCell ref="E10:F10"/>
    <mergeCell ref="C13:N13"/>
    <mergeCell ref="G15:H15"/>
    <mergeCell ref="I15:J15"/>
    <mergeCell ref="K15:L15"/>
    <mergeCell ref="M15:N15"/>
    <mergeCell ref="Z19:AA19"/>
    <mergeCell ref="AB19:AC19"/>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71"/>
    <col customWidth="1" min="2" max="2" width="20.14"/>
    <col customWidth="1" min="3" max="27" width="7.29"/>
  </cols>
  <sheetData>
    <row r="1">
      <c r="A1" s="18" t="s">
        <v>0</v>
      </c>
      <c r="B1" s="19" t="s">
        <v>11</v>
      </c>
      <c r="C1" s="20" t="s">
        <v>1</v>
      </c>
      <c r="D1" s="3"/>
      <c r="E1" s="3"/>
      <c r="F1" s="3"/>
      <c r="G1" s="3"/>
      <c r="H1" s="3"/>
      <c r="I1" s="3"/>
      <c r="J1" s="3"/>
      <c r="K1" s="3"/>
      <c r="L1" s="3"/>
      <c r="M1" s="3"/>
      <c r="N1" s="3"/>
      <c r="O1" s="3"/>
      <c r="P1" s="3"/>
      <c r="Q1" s="3"/>
      <c r="R1" s="3"/>
      <c r="S1" s="3"/>
      <c r="T1" s="4"/>
      <c r="U1" s="21"/>
      <c r="V1" s="21"/>
      <c r="W1" s="21"/>
      <c r="X1" s="21"/>
      <c r="Y1" s="21"/>
      <c r="Z1" s="21"/>
      <c r="AA1" s="21"/>
    </row>
    <row r="2" ht="15.75" customHeight="1">
      <c r="A2" s="22" t="str">
        <f>image(VLOOKUP(B1,Players!$B:$C,2,0),4,200,200)</f>
        <v/>
      </c>
      <c r="B2" s="7"/>
      <c r="C2" s="23" t="s">
        <v>3</v>
      </c>
      <c r="D2" s="24">
        <v>56.0</v>
      </c>
      <c r="E2" s="25" t="s">
        <v>3</v>
      </c>
      <c r="F2" s="24">
        <v>110.0</v>
      </c>
      <c r="G2" s="25" t="s">
        <v>4</v>
      </c>
      <c r="H2" s="26">
        <v>114.0</v>
      </c>
      <c r="I2" s="25" t="s">
        <v>3</v>
      </c>
      <c r="J2" s="24">
        <v>30.0</v>
      </c>
      <c r="K2" s="25" t="s">
        <v>3</v>
      </c>
      <c r="L2" s="24">
        <v>107.0</v>
      </c>
      <c r="M2" s="27" t="s">
        <v>3</v>
      </c>
      <c r="N2" s="24">
        <v>96.0</v>
      </c>
      <c r="O2" s="25" t="s">
        <v>3</v>
      </c>
      <c r="P2" s="24">
        <v>38.0</v>
      </c>
      <c r="Q2" s="25" t="s">
        <v>3</v>
      </c>
      <c r="R2" s="24">
        <v>112.0</v>
      </c>
      <c r="S2" s="27" t="s">
        <v>3</v>
      </c>
      <c r="T2" s="26">
        <v>42.0</v>
      </c>
      <c r="U2" s="21"/>
      <c r="V2" s="21"/>
      <c r="W2" s="21"/>
      <c r="X2" s="21"/>
      <c r="Y2" s="21"/>
      <c r="Z2" s="21"/>
      <c r="AA2" s="21"/>
    </row>
    <row r="3" ht="15.75" customHeight="1">
      <c r="A3" s="11"/>
      <c r="B3" s="12"/>
      <c r="C3" s="28" t="str">
        <f>VLOOKUP(CONCATENATE("Tier 1 - ",D2),'Pokemon List'!$C:$I,4,0)</f>
        <v>Garchomp</v>
      </c>
      <c r="D3" s="4"/>
      <c r="E3" s="28" t="str">
        <f>VLOOKUP(CONCATENATE("Tier 1 - ",F2),'Pokemon List'!$C:$I,4,0)</f>
        <v>Xurkitree</v>
      </c>
      <c r="F3" s="4"/>
      <c r="G3" s="28" t="str">
        <f>VLOOKUP(CONCATENATE("Tier 1 - ",H2),'Pokemon List'!$C:$I,4,0)</f>
        <v>Zeraora</v>
      </c>
      <c r="H3" s="4"/>
      <c r="I3" s="28" t="str">
        <f>VLOOKUP(CONCATENATE("Tier 1 - ",J2),'Pokemon List'!$C:$I,4,0)</f>
        <v>Blissey</v>
      </c>
      <c r="J3" s="4"/>
      <c r="K3" s="28" t="str">
        <f>VLOOKUP(CONCATENATE("Tier 1 - ",L2),'Pokemon List'!$C:$I,4,0)</f>
        <v>Kommo-o</v>
      </c>
      <c r="L3" s="4"/>
      <c r="M3" s="29" t="str">
        <f>VLOOKUP(CONCATENATE("Tier 1 - ",N2),'Pokemon List'!$C:$I,4,0)</f>
        <v>Ash Greninja</v>
      </c>
      <c r="N3" s="4"/>
      <c r="O3" s="29" t="str">
        <f>VLOOKUP(CONCATENATE("Tier 1 - ",P2),'Pokemon List'!$C:$I,4,0)</f>
        <v>Mega Sableye</v>
      </c>
      <c r="P3" s="4"/>
      <c r="Q3" s="28" t="str">
        <f>VLOOKUP(CONCATENATE("Tier 1 - ",R2),'Pokemon List'!$C:$I,4,0)</f>
        <v>Stakataka</v>
      </c>
      <c r="R3" s="4"/>
      <c r="S3" s="29" t="str">
        <f>VLOOKUP(CONCATENATE("Tier 1 - ",T2),'Pokemon List'!$C:$I,4,0)</f>
        <v>Mega Manectric</v>
      </c>
      <c r="T3" s="4"/>
      <c r="U3" s="21"/>
      <c r="V3" s="21"/>
      <c r="W3" s="21"/>
      <c r="X3" s="21"/>
      <c r="Y3" s="21"/>
      <c r="Z3" s="21"/>
      <c r="AA3" s="21"/>
    </row>
    <row r="4" ht="75.0" customHeight="1">
      <c r="A4" s="11"/>
      <c r="B4" s="12"/>
      <c r="C4" s="30" t="str">
        <f>image(VLOOKUP(CONCATENATE("Tier 1 - ",D2),'Pokemon List'!$C:$I,7,0),4,100,100)</f>
        <v/>
      </c>
      <c r="D4" s="4"/>
      <c r="E4" s="30" t="str">
        <f>image(VLOOKUP(CONCATENATE("Tier 1 - ",F2),'Pokemon List'!$C:$I,7,0),4,100,100)</f>
        <v/>
      </c>
      <c r="F4" s="4"/>
      <c r="G4" s="31" t="str">
        <f>image(VLOOKUP(CONCATENATE("Tier 1 - ",H2),'Pokemon List'!$C:$I,7,0),4,100,100)</f>
        <v/>
      </c>
      <c r="H4" s="4"/>
      <c r="I4" s="30" t="str">
        <f>image(VLOOKUP(CONCATENATE("Tier 1 - ",J2),'Pokemon List'!$C:$I,7,0),4,100,100)</f>
        <v/>
      </c>
      <c r="J4" s="4"/>
      <c r="K4" s="30" t="str">
        <f>image(VLOOKUP(CONCATENATE("Tier 1 - ",L2),'Pokemon List'!$C:$I,7,0),4,100,100)</f>
        <v/>
      </c>
      <c r="L4" s="4"/>
      <c r="M4" s="31" t="str">
        <f>image(VLOOKUP(CONCATENATE("Tier 1 - ",N2),'Pokemon List'!$C:$I,7,0),4,100,100)</f>
        <v/>
      </c>
      <c r="N4" s="4"/>
      <c r="O4" s="30" t="str">
        <f>image(VLOOKUP(CONCATENATE("Tier 1 - ",P2),'Pokemon List'!$C:$I,7,0),4,100,100)</f>
        <v/>
      </c>
      <c r="P4" s="4"/>
      <c r="Q4" s="30" t="str">
        <f>image(VLOOKUP(CONCATENATE("Tier 1 - ",R2),'Pokemon List'!$C:$I,7,0),4,100,100)</f>
        <v/>
      </c>
      <c r="R4" s="4"/>
      <c r="S4" s="31" t="str">
        <f>image(VLOOKUP(CONCATENATE("Tier 1 - ",T2),'Pokemon List'!$C:$I,7,0),4,100,100)</f>
        <v/>
      </c>
      <c r="T4" s="4"/>
      <c r="U4" s="21"/>
      <c r="V4" s="21"/>
      <c r="W4" s="21"/>
      <c r="X4" s="21"/>
      <c r="Y4" s="21"/>
      <c r="Z4" s="21"/>
      <c r="AA4" s="21"/>
    </row>
    <row r="5" ht="15.75" customHeight="1">
      <c r="A5" s="11"/>
      <c r="B5" s="12"/>
      <c r="C5" s="25" t="s">
        <v>3</v>
      </c>
      <c r="D5" s="24">
        <v>93.0</v>
      </c>
      <c r="E5" s="25" t="s">
        <v>3</v>
      </c>
      <c r="F5" s="24">
        <v>39.0</v>
      </c>
      <c r="G5" s="27" t="s">
        <v>4</v>
      </c>
      <c r="H5" s="26">
        <v>76.0</v>
      </c>
      <c r="I5" s="25" t="s">
        <v>3</v>
      </c>
      <c r="J5" s="24">
        <v>78.0</v>
      </c>
      <c r="K5" s="25" t="s">
        <v>3</v>
      </c>
      <c r="L5" s="24">
        <v>64.0</v>
      </c>
      <c r="M5" s="27" t="s">
        <v>3</v>
      </c>
      <c r="N5" s="26">
        <v>53.0</v>
      </c>
      <c r="O5" s="25" t="s">
        <v>3</v>
      </c>
      <c r="P5" s="24">
        <v>80.0</v>
      </c>
      <c r="Q5" s="25" t="s">
        <v>3</v>
      </c>
      <c r="R5" s="24">
        <v>99.0</v>
      </c>
      <c r="S5" s="25" t="s">
        <v>3</v>
      </c>
      <c r="T5" s="24">
        <v>68.0</v>
      </c>
      <c r="U5" s="21"/>
      <c r="V5" s="21"/>
      <c r="W5" s="21"/>
      <c r="X5" s="21"/>
      <c r="Y5" s="21"/>
      <c r="Z5" s="21"/>
      <c r="AA5" s="21"/>
    </row>
    <row r="6" ht="15.75" customHeight="1">
      <c r="A6" s="11"/>
      <c r="B6" s="12"/>
      <c r="C6" s="29" t="str">
        <f>VLOOKUP(CONCATENATE("Tier 2 - ",D5),'Pokemon List'!$C:$I,4,0)</f>
        <v>Meowstic</v>
      </c>
      <c r="D6" s="4"/>
      <c r="E6" s="28" t="str">
        <f>VLOOKUP(CONCATENATE("Tier 2 - ",F5),'Pokemon List'!$C:$I,4,0)</f>
        <v>Sableye</v>
      </c>
      <c r="F6" s="4"/>
      <c r="G6" s="28" t="str">
        <f>VLOOKUP(CONCATENATE("Tier 2 - ",H5),'Pokemon List'!$C:$I,4,0)</f>
        <v>Whimsicott</v>
      </c>
      <c r="H6" s="4"/>
      <c r="I6" s="28" t="str">
        <f>VLOOKUP(CONCATENATE("Tier 2 - ",J5),'Pokemon List'!$C:$I,4,0)</f>
        <v>Cofagrigus</v>
      </c>
      <c r="J6" s="4"/>
      <c r="K6" s="28" t="str">
        <f>VLOOKUP(CONCATENATE("Tier 2 - ",L5),'Pokemon List'!$C:$I,4,0)</f>
        <v>Rhyperior</v>
      </c>
      <c r="L6" s="4"/>
      <c r="M6" s="28" t="str">
        <f>VLOOKUP(CONCATENATE("Tier 2 - ",N5),'Pokemon List'!$C:$I,4,0)</f>
        <v>Pachirisu</v>
      </c>
      <c r="N6" s="4"/>
      <c r="O6" s="28" t="str">
        <f>VLOOKUP(CONCATENATE("Tier 2 - ",P5),'Pokemon List'!$C:$I,4,0)</f>
        <v>Cinccino</v>
      </c>
      <c r="P6" s="4"/>
      <c r="Q6" s="28" t="str">
        <f>VLOOKUP(CONCATENATE("Tier 2 - ",R5),'Pokemon List'!$C:$I,4,0)</f>
        <v>Goodra</v>
      </c>
      <c r="R6" s="4"/>
      <c r="S6" s="29" t="str">
        <f>VLOOKUP(CONCATENATE("Tier 2 - ",T5),'Pokemon List'!$C:$I,4,0)</f>
        <v>Rotom - Mow</v>
      </c>
      <c r="T6" s="4"/>
      <c r="U6" s="21"/>
      <c r="V6" s="21"/>
      <c r="W6" s="21"/>
      <c r="X6" s="21"/>
      <c r="Y6" s="21"/>
      <c r="Z6" s="21"/>
      <c r="AA6" s="21"/>
    </row>
    <row r="7" ht="75.0" customHeight="1">
      <c r="A7" s="11"/>
      <c r="B7" s="12"/>
      <c r="C7" s="30" t="str">
        <f>image(VLOOKUP(CONCATENATE("Tier 2 - ",D5),'Pokemon List'!$C:$I,7,0),4,100,100)</f>
        <v/>
      </c>
      <c r="D7" s="4"/>
      <c r="E7" s="30" t="str">
        <f>image(VLOOKUP(CONCATENATE("Tier 2 - ",F5),'Pokemon List'!$C:$I,7,0),4,100,100)</f>
        <v/>
      </c>
      <c r="F7" s="4"/>
      <c r="G7" s="31" t="str">
        <f>image(VLOOKUP(CONCATENATE("Tier 2 - ",H5),'Pokemon List'!$C:$I,7,0),4,100,100)</f>
        <v/>
      </c>
      <c r="H7" s="4"/>
      <c r="I7" s="30" t="str">
        <f>image(VLOOKUP(CONCATENATE("Tier 2 - ",J5),'Pokemon List'!$C:$I,7,0),4,100,100)</f>
        <v/>
      </c>
      <c r="J7" s="4"/>
      <c r="K7" s="30" t="str">
        <f>image(VLOOKUP(CONCATENATE("Tier 2 - ",L5),'Pokemon List'!$C:$I,7,0),4,100,100)</f>
        <v/>
      </c>
      <c r="L7" s="4"/>
      <c r="M7" s="31" t="str">
        <f>image(VLOOKUP(CONCATENATE("Tier 2 - ",N5),'Pokemon List'!$C:$I,7,0),4,100,100)</f>
        <v/>
      </c>
      <c r="N7" s="4"/>
      <c r="O7" s="30" t="str">
        <f>image(VLOOKUP(CONCATENATE("Tier 2 - ",P5),'Pokemon List'!$C:$I,7,0),4,100,100)</f>
        <v/>
      </c>
      <c r="P7" s="4"/>
      <c r="Q7" s="30" t="str">
        <f>image(VLOOKUP(CONCATENATE("Tier 2 - ",R5),'Pokemon List'!$C:$I,7,0),4,100,100)</f>
        <v/>
      </c>
      <c r="R7" s="4"/>
      <c r="S7" s="31" t="str">
        <f>image(VLOOKUP(CONCATENATE("Tier 2 - ",T5),'Pokemon List'!$C:$I,7,0),4,100,100)</f>
        <v/>
      </c>
      <c r="T7" s="4"/>
      <c r="U7" s="21"/>
      <c r="V7" s="21"/>
      <c r="W7" s="21"/>
      <c r="X7" s="21"/>
      <c r="Y7" s="21"/>
      <c r="Z7" s="21"/>
      <c r="AA7" s="21"/>
    </row>
    <row r="8" ht="15.75" customHeight="1">
      <c r="A8" s="11"/>
      <c r="B8" s="12"/>
      <c r="C8" s="25" t="s">
        <v>3</v>
      </c>
      <c r="D8" s="24">
        <v>165.0</v>
      </c>
      <c r="E8" s="25" t="s">
        <v>3</v>
      </c>
      <c r="F8" s="24">
        <v>123.0</v>
      </c>
      <c r="G8" s="25" t="s">
        <v>4</v>
      </c>
      <c r="H8" s="24">
        <v>89.0</v>
      </c>
      <c r="I8" s="25" t="s">
        <v>3</v>
      </c>
      <c r="J8" s="24">
        <v>127.0</v>
      </c>
      <c r="K8" s="25" t="s">
        <v>3</v>
      </c>
      <c r="L8" s="24">
        <v>234.0</v>
      </c>
      <c r="M8" s="27" t="s">
        <v>3</v>
      </c>
      <c r="N8" s="26">
        <v>219.0</v>
      </c>
      <c r="O8" s="25" t="s">
        <v>3</v>
      </c>
      <c r="P8" s="24">
        <v>222.0</v>
      </c>
      <c r="Q8" s="25" t="s">
        <v>3</v>
      </c>
      <c r="R8" s="24">
        <v>151.0</v>
      </c>
      <c r="S8" s="27" t="s">
        <v>3</v>
      </c>
      <c r="T8" s="26">
        <v>197.0</v>
      </c>
      <c r="U8" s="25" t="s">
        <v>3</v>
      </c>
      <c r="V8" s="24">
        <v>243.0</v>
      </c>
      <c r="W8" s="25" t="s">
        <v>3</v>
      </c>
      <c r="X8" s="24">
        <v>224.0</v>
      </c>
      <c r="Y8" s="25" t="s">
        <v>3</v>
      </c>
      <c r="Z8" s="24">
        <v>168.0</v>
      </c>
      <c r="AA8" s="21"/>
    </row>
    <row r="9" ht="15.75" customHeight="1">
      <c r="A9" s="11"/>
      <c r="B9" s="12"/>
      <c r="C9" s="28" t="str">
        <f>VLOOKUP(CONCATENATE("Tier 3 - ",D8),'Pokemon List'!$C:$I,4,0)</f>
        <v>Ambipom</v>
      </c>
      <c r="D9" s="4"/>
      <c r="E9" s="28" t="str">
        <f>VLOOKUP(CONCATENATE("Tier 3 - ",F8),'Pokemon List'!$C:$I,4,0)</f>
        <v>Torkoal</v>
      </c>
      <c r="F9" s="4"/>
      <c r="G9" s="28" t="str">
        <f>VLOOKUP(CONCATENATE("Tier 3 - ",H8),'Pokemon List'!$C:$I,4,0)</f>
        <v>Ursaring</v>
      </c>
      <c r="H9" s="4"/>
      <c r="I9" s="28" t="str">
        <f>VLOOKUP(CONCATENATE("Tier 3 - ",J8),'Pokemon List'!$C:$I,4,0)</f>
        <v>Altaria</v>
      </c>
      <c r="J9" s="4"/>
      <c r="K9" s="28" t="str">
        <f>VLOOKUP(CONCATENATE("Tier 3 - ",L8),'Pokemon List'!$C:$I,4,0)</f>
        <v>Pangoro</v>
      </c>
      <c r="L9" s="4"/>
      <c r="M9" s="28" t="str">
        <f>VLOOKUP(CONCATENATE("Tier 3 - ",N8),'Pokemon List'!$C:$I,4,0)</f>
        <v>Eelektross</v>
      </c>
      <c r="N9" s="4"/>
      <c r="O9" s="28" t="str">
        <f>VLOOKUP(CONCATENATE("Tier 3 - ",P8),'Pokemon List'!$C:$I,4,0)</f>
        <v>Accelgor</v>
      </c>
      <c r="P9" s="4"/>
      <c r="Q9" s="28" t="str">
        <f>VLOOKUP(CONCATENATE("Tier 3 - ",R8),'Pokemon List'!$C:$I,4,0)</f>
        <v>Torterra</v>
      </c>
      <c r="R9" s="4"/>
      <c r="S9" s="28" t="str">
        <f>VLOOKUP(CONCATENATE("Tier 3 - ",T8),'Pokemon List'!$C:$I,4,0)</f>
        <v>Audino</v>
      </c>
      <c r="T9" s="4"/>
      <c r="U9" s="28" t="str">
        <f>VLOOKUP(CONCATENATE("Tier 3 - ",V8),'Pokemon List'!$C:$I,4,0)</f>
        <v>Trevenant</v>
      </c>
      <c r="V9" s="4"/>
      <c r="W9" s="28" t="str">
        <f>VLOOKUP(CONCATENATE("Tier 3 - ",X8),'Pokemon List'!$C:$I,4,0)</f>
        <v>Druddigon</v>
      </c>
      <c r="X9" s="4"/>
      <c r="Y9" s="28" t="str">
        <f>VLOOKUP(CONCATENATE("Tier 3 - ",Z8),'Pokemon List'!$C:$I,4,0)</f>
        <v>Skuntank</v>
      </c>
      <c r="Z9" s="4"/>
      <c r="AA9" s="21"/>
    </row>
    <row r="10" ht="75.0" customHeight="1">
      <c r="A10" s="16"/>
      <c r="B10" s="17"/>
      <c r="C10" s="30" t="str">
        <f>image(VLOOKUP(CONCATENATE("Tier 3 - ",D8),'Pokemon List'!$C:$I,7,0),4,100,100)</f>
        <v/>
      </c>
      <c r="D10" s="4"/>
      <c r="E10" s="30" t="str">
        <f>image(VLOOKUP(CONCATENATE("Tier 3 - ",F8),'Pokemon List'!$C:$I,7,0),4,100,100)</f>
        <v/>
      </c>
      <c r="F10" s="4"/>
      <c r="G10" s="31" t="str">
        <f>image(VLOOKUP(CONCATENATE("Tier 3 - ",H8),'Pokemon List'!$C:$I,7,0),4,100,100)</f>
        <v/>
      </c>
      <c r="H10" s="4"/>
      <c r="I10" s="30" t="str">
        <f>image(VLOOKUP(CONCATENATE("Tier 3 - ",J8),'Pokemon List'!$C:$I,7,0),4,100,100)</f>
        <v/>
      </c>
      <c r="J10" s="4"/>
      <c r="K10" s="30" t="str">
        <f>image(VLOOKUP(CONCATENATE("Tier 3 - ",L8),'Pokemon List'!$C:$I,7,0),4,100,100)</f>
        <v/>
      </c>
      <c r="L10" s="4"/>
      <c r="M10" s="31" t="str">
        <f>image(VLOOKUP(CONCATENATE("Tier 3 - ",N8),'Pokemon List'!$C:$I,7,0),4,100,100)</f>
        <v/>
      </c>
      <c r="N10" s="4"/>
      <c r="O10" s="30" t="str">
        <f>image(VLOOKUP(CONCATENATE("Tier 3 - ",P8),'Pokemon List'!$C:$I,7,0),4,100,100)</f>
        <v/>
      </c>
      <c r="P10" s="4"/>
      <c r="Q10" s="30" t="str">
        <f>image(VLOOKUP(CONCATENATE("Tier 3 - ",R8),'Pokemon List'!$C:$I,7,0),4,100,100)</f>
        <v/>
      </c>
      <c r="R10" s="4"/>
      <c r="S10" s="31" t="str">
        <f>image(VLOOKUP(CONCATENATE("Tier 3 - ",T8),'Pokemon List'!$C:$I,7,0),4,100,100)</f>
        <v/>
      </c>
      <c r="T10" s="4"/>
      <c r="U10" s="30" t="str">
        <f>image(VLOOKUP(CONCATENATE("Tier 3 - ",V8),'Pokemon List'!$C:$I,7,0),4,100,100)</f>
        <v/>
      </c>
      <c r="V10" s="4"/>
      <c r="W10" s="30" t="str">
        <f>image(VLOOKUP(CONCATENATE("Tier 3 - ",X8),'Pokemon List'!$C:$I,7,0),4,100,100)</f>
        <v/>
      </c>
      <c r="X10" s="4"/>
      <c r="Y10" s="31" t="str">
        <f>image(VLOOKUP(CONCATENATE("Tier 3 - ",Z8),'Pokemon List'!$C:$I,7,0),4,100,100)</f>
        <v/>
      </c>
      <c r="Z10" s="4"/>
      <c r="AA10" s="21"/>
    </row>
    <row r="11">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21"/>
      <c r="AA11" s="21"/>
    </row>
    <row r="12">
      <c r="A12" s="21"/>
      <c r="B12" s="21"/>
      <c r="C12" s="21"/>
      <c r="D12" s="21"/>
      <c r="E12" s="21"/>
      <c r="F12" s="21"/>
      <c r="G12" s="21"/>
      <c r="H12" s="21"/>
      <c r="I12" s="21"/>
      <c r="J12" s="21"/>
      <c r="K12" s="21"/>
      <c r="L12" s="21"/>
      <c r="M12" s="21"/>
      <c r="N12" s="21"/>
      <c r="O12" s="21"/>
      <c r="P12" s="21"/>
      <c r="Q12" s="21"/>
      <c r="R12" s="21"/>
      <c r="S12" s="21"/>
      <c r="T12" s="21"/>
      <c r="U12" s="21"/>
      <c r="V12" s="21"/>
      <c r="W12" s="21"/>
      <c r="X12" s="21"/>
      <c r="Y12" s="21"/>
      <c r="Z12" s="21"/>
      <c r="AA12" s="21"/>
    </row>
    <row r="13">
      <c r="A13" s="18" t="s">
        <v>2</v>
      </c>
      <c r="B13" s="32" t="s">
        <v>12</v>
      </c>
      <c r="C13" s="20" t="s">
        <v>1</v>
      </c>
      <c r="D13" s="3"/>
      <c r="E13" s="3"/>
      <c r="F13" s="3"/>
      <c r="G13" s="3"/>
      <c r="H13" s="3"/>
      <c r="I13" s="3"/>
      <c r="J13" s="3"/>
      <c r="K13" s="3"/>
      <c r="L13" s="3"/>
      <c r="M13" s="3"/>
      <c r="N13" s="3"/>
      <c r="O13" s="3"/>
      <c r="P13" s="3"/>
      <c r="Q13" s="3"/>
      <c r="R13" s="3"/>
      <c r="S13" s="3"/>
      <c r="T13" s="4"/>
      <c r="U13" s="21"/>
      <c r="V13" s="21"/>
      <c r="W13" s="21"/>
      <c r="X13" s="21"/>
      <c r="Y13" s="21"/>
      <c r="Z13" s="21"/>
      <c r="AA13" s="21"/>
    </row>
    <row r="14">
      <c r="A14" s="22" t="str">
        <f>image(VLOOKUP(B13,Players!$B:$C,2,0),4,200,200)</f>
        <v/>
      </c>
      <c r="B14" s="7"/>
      <c r="C14" s="23" t="s">
        <v>3</v>
      </c>
      <c r="D14" s="24">
        <v>109.0</v>
      </c>
      <c r="E14" s="25" t="s">
        <v>3</v>
      </c>
      <c r="F14" s="24">
        <v>51.0</v>
      </c>
      <c r="G14" s="25" t="s">
        <v>4</v>
      </c>
      <c r="H14" s="26">
        <v>6.0</v>
      </c>
      <c r="I14" s="25" t="s">
        <v>3</v>
      </c>
      <c r="J14" s="24">
        <v>79.0</v>
      </c>
      <c r="K14" s="25" t="s">
        <v>3</v>
      </c>
      <c r="L14" s="24">
        <v>57.0</v>
      </c>
      <c r="M14" s="33" t="s">
        <v>3</v>
      </c>
      <c r="N14" s="24">
        <v>85.0</v>
      </c>
      <c r="O14" s="25" t="s">
        <v>3</v>
      </c>
      <c r="P14" s="24">
        <v>90.0</v>
      </c>
      <c r="Q14" s="25" t="s">
        <v>3</v>
      </c>
      <c r="R14" s="24">
        <v>91.0</v>
      </c>
      <c r="S14" s="33" t="s">
        <v>3</v>
      </c>
      <c r="T14" s="26">
        <v>98.0</v>
      </c>
      <c r="U14" s="21"/>
      <c r="V14" s="21"/>
      <c r="W14" s="21"/>
      <c r="X14" s="21"/>
      <c r="Y14" s="21"/>
      <c r="Z14" s="21"/>
      <c r="AA14" s="21"/>
    </row>
    <row r="15">
      <c r="A15" s="11"/>
      <c r="B15" s="12"/>
      <c r="C15" s="28" t="str">
        <f>VLOOKUP(CONCATENATE("Tier 1 - ",D14),'Pokemon List'!$C:$I,4,0)</f>
        <v>Buzzwole</v>
      </c>
      <c r="D15" s="4"/>
      <c r="E15" s="29" t="str">
        <f>VLOOKUP(CONCATENATE("Tier 1 - ",F14),'Pokemon List'!$C:$I,4,0)</f>
        <v>Mega Latios</v>
      </c>
      <c r="F15" s="4"/>
      <c r="G15" s="28" t="str">
        <f>VLOOKUP(CONCATENATE("Tier 1 - ",H14),'Pokemon List'!$C:$I,4,0)</f>
        <v>Nidoking</v>
      </c>
      <c r="H15" s="4"/>
      <c r="I15" s="28" t="str">
        <f>VLOOKUP(CONCATENATE("Tier 1 - ",J14),'Pokemon List'!$C:$I,4,0)</f>
        <v>Amoonguss</v>
      </c>
      <c r="J15" s="4"/>
      <c r="K15" s="29" t="str">
        <f>VLOOKUP(CONCATENATE("Tier 1 - ",L14),'Pokemon List'!$C:$I,4,0)</f>
        <v>Mega Garchomp</v>
      </c>
      <c r="L15" s="4"/>
      <c r="M15" s="28" t="str">
        <f>VLOOKUP(CONCATENATE("Tier 1 - ",N14),'Pokemon List'!$C:$I,4,0)</f>
        <v>Bisharp</v>
      </c>
      <c r="N15" s="4"/>
      <c r="O15" s="29" t="str">
        <f>VLOOKUP(CONCATENATE("Tier 1 - ",P14),'Pokemon List'!$C:$I,4,0)</f>
        <v>Tornadus - Therian</v>
      </c>
      <c r="P15" s="4"/>
      <c r="Q15" s="29" t="str">
        <f>VLOOKUP(CONCATENATE("Tier 1 - ",R14),'Pokemon List'!$C:$I,4,0)</f>
        <v>Thundurus - Therian</v>
      </c>
      <c r="R15" s="4"/>
      <c r="S15" s="28" t="str">
        <f>VLOOKUP(CONCATENATE("Tier 1 - ",T14),'Pokemon List'!$C:$I,4,0)</f>
        <v>Diggersby</v>
      </c>
      <c r="T15" s="4"/>
      <c r="U15" s="21"/>
      <c r="V15" s="21"/>
      <c r="W15" s="21"/>
      <c r="X15" s="21"/>
      <c r="Y15" s="21"/>
      <c r="Z15" s="21"/>
      <c r="AA15" s="21"/>
    </row>
    <row r="16" ht="75.0" customHeight="1">
      <c r="A16" s="11"/>
      <c r="B16" s="12"/>
      <c r="C16" s="30" t="str">
        <f>image(VLOOKUP(CONCATENATE("Tier 1 - ",D14),'Pokemon List'!$C:$I,7,0),4,100,100)</f>
        <v/>
      </c>
      <c r="D16" s="4"/>
      <c r="E16" s="30" t="str">
        <f>image(VLOOKUP(CONCATENATE("Tier 1 - ",F14),'Pokemon List'!$C:$I,7,0),4,100,100)</f>
        <v/>
      </c>
      <c r="F16" s="4"/>
      <c r="G16" s="31" t="str">
        <f>image(VLOOKUP(CONCATENATE("Tier 1 - ",H14),'Pokemon List'!$C:$I,7,0),4,100,100)</f>
        <v/>
      </c>
      <c r="H16" s="4"/>
      <c r="I16" s="30" t="str">
        <f>image(VLOOKUP(CONCATENATE("Tier 1 - ",J14),'Pokemon List'!$C:$I,7,0),4,100,100)</f>
        <v/>
      </c>
      <c r="J16" s="4"/>
      <c r="K16" s="30" t="str">
        <f>image(VLOOKUP(CONCATENATE("Tier 1 - ",L14),'Pokemon List'!$C:$I,7,0),4,100,100)</f>
        <v/>
      </c>
      <c r="L16" s="4"/>
      <c r="M16" s="31" t="str">
        <f>image(VLOOKUP(CONCATENATE("Tier 1 - ",N14),'Pokemon List'!$C:$I,7,0),4,100,100)</f>
        <v/>
      </c>
      <c r="N16" s="4"/>
      <c r="O16" s="30" t="str">
        <f>image(VLOOKUP(CONCATENATE("Tier 1 - ",P14),'Pokemon List'!$C:$I,7,0),4,100,100)</f>
        <v/>
      </c>
      <c r="P16" s="4"/>
      <c r="Q16" s="30" t="str">
        <f>image(VLOOKUP(CONCATENATE("Tier 1 - ",R14),'Pokemon List'!$C:$I,7,0),4,100,100)</f>
        <v/>
      </c>
      <c r="R16" s="4"/>
      <c r="S16" s="31" t="str">
        <f>image(VLOOKUP(CONCATENATE("Tier 1 - ",T14),'Pokemon List'!$C:$I,7,0),4,100,100)</f>
        <v/>
      </c>
      <c r="T16" s="4"/>
      <c r="U16" s="21"/>
      <c r="V16" s="21"/>
      <c r="W16" s="21"/>
      <c r="X16" s="21"/>
      <c r="Y16" s="21"/>
      <c r="Z16" s="21"/>
      <c r="AA16" s="21"/>
    </row>
    <row r="17">
      <c r="A17" s="11"/>
      <c r="B17" s="12"/>
      <c r="C17" s="25" t="s">
        <v>3</v>
      </c>
      <c r="D17" s="24">
        <v>90.0</v>
      </c>
      <c r="E17" s="25" t="s">
        <v>3</v>
      </c>
      <c r="F17" s="24">
        <v>70.0</v>
      </c>
      <c r="G17" s="33" t="s">
        <v>4</v>
      </c>
      <c r="H17" s="26">
        <v>37.0</v>
      </c>
      <c r="I17" s="25" t="s">
        <v>3</v>
      </c>
      <c r="J17" s="24">
        <v>45.0</v>
      </c>
      <c r="K17" s="25" t="s">
        <v>3</v>
      </c>
      <c r="L17" s="24">
        <v>98.0</v>
      </c>
      <c r="M17" s="25" t="s">
        <v>3</v>
      </c>
      <c r="N17" s="24">
        <v>75.0</v>
      </c>
      <c r="O17" s="25" t="s">
        <v>3</v>
      </c>
      <c r="P17" s="24">
        <v>104.0</v>
      </c>
      <c r="Q17" s="25" t="s">
        <v>3</v>
      </c>
      <c r="R17" s="24">
        <v>47.0</v>
      </c>
      <c r="S17" s="33" t="s">
        <v>3</v>
      </c>
      <c r="T17" s="26">
        <v>96.0</v>
      </c>
      <c r="U17" s="21"/>
      <c r="V17" s="21"/>
      <c r="W17" s="21"/>
      <c r="X17" s="21"/>
      <c r="Y17" s="21"/>
      <c r="Z17" s="21"/>
      <c r="AA17" s="21"/>
    </row>
    <row r="18">
      <c r="A18" s="11"/>
      <c r="B18" s="12"/>
      <c r="C18" s="28" t="str">
        <f>VLOOKUP(CONCATENATE("Tier 2 - ",D17),'Pokemon List'!$C:$I,4,0)</f>
        <v>Kyurem</v>
      </c>
      <c r="D18" s="4"/>
      <c r="E18" s="28" t="str">
        <f>VLOOKUP(CONCATENATE("Tier 2 - ",F17),'Pokemon List'!$C:$I,4,0)</f>
        <v>Regigigas</v>
      </c>
      <c r="F18" s="4"/>
      <c r="G18" s="28" t="str">
        <f>VLOOKUP(CONCATENATE("Tier 2 - ",H17),'Pokemon List'!$C:$I,4,0)</f>
        <v>Slaking</v>
      </c>
      <c r="H18" s="4"/>
      <c r="I18" s="28" t="str">
        <f>VLOOKUP(CONCATENATE("Tier 2 - ",J17),'Pokemon List'!$C:$I,4,0)</f>
        <v>Milotic</v>
      </c>
      <c r="J18" s="4"/>
      <c r="K18" s="28" t="str">
        <f>VLOOKUP(CONCATENATE("Tier 2 - ",L17),'Pokemon List'!$C:$I,4,0)</f>
        <v>Tyrantrum</v>
      </c>
      <c r="L18" s="4"/>
      <c r="M18" s="29" t="str">
        <f>VLOOKUP(CONCATENATE("Tier 2 - ",N17),'Pokemon List'!$C:$I,4,0)</f>
        <v>Mega Audino</v>
      </c>
      <c r="N18" s="4"/>
      <c r="O18" s="28" t="str">
        <f>VLOOKUP(CONCATENATE("Tier 2 - ",P17),'Pokemon List'!$C:$I,4,0)</f>
        <v>Salazzle</v>
      </c>
      <c r="P18" s="4"/>
      <c r="Q18" s="28" t="str">
        <f>VLOOKUP(CONCATENATE("Tier 2 - ",R17),'Pokemon List'!$C:$I,4,0)</f>
        <v>Dusclops</v>
      </c>
      <c r="R18" s="4"/>
      <c r="S18" s="28" t="str">
        <f>VLOOKUP(CONCATENATE("Tier 2 - ",T17),'Pokemon List'!$C:$I,4,0)</f>
        <v>Barbaracle</v>
      </c>
      <c r="T18" s="4"/>
      <c r="U18" s="21"/>
      <c r="V18" s="21"/>
      <c r="W18" s="21"/>
      <c r="X18" s="21"/>
      <c r="Y18" s="21"/>
      <c r="Z18" s="21"/>
      <c r="AA18" s="21"/>
    </row>
    <row r="19" ht="75.0" customHeight="1">
      <c r="A19" s="11"/>
      <c r="B19" s="12"/>
      <c r="C19" s="30" t="str">
        <f>image(VLOOKUP(CONCATENATE("Tier 2 - ",D17),'Pokemon List'!$C:$I,7,0),4,100,100)</f>
        <v/>
      </c>
      <c r="D19" s="4"/>
      <c r="E19" s="30" t="str">
        <f>image(VLOOKUP(CONCATENATE("Tier 2 - ",F17),'Pokemon List'!$C:$I,7,0),4,100,100)</f>
        <v/>
      </c>
      <c r="F19" s="4"/>
      <c r="G19" s="31" t="str">
        <f>image(VLOOKUP(CONCATENATE("Tier 2 - ",H17),'Pokemon List'!$C:$I,7,0),4,100,100)</f>
        <v/>
      </c>
      <c r="H19" s="4"/>
      <c r="I19" s="30" t="str">
        <f>image(VLOOKUP(CONCATENATE("Tier 2 - ",J17),'Pokemon List'!$C:$I,7,0),4,100,100)</f>
        <v/>
      </c>
      <c r="J19" s="4"/>
      <c r="K19" s="30" t="str">
        <f>image(VLOOKUP(CONCATENATE("Tier 2 - ",L17),'Pokemon List'!$C:$I,7,0),4,100,100)</f>
        <v/>
      </c>
      <c r="L19" s="4"/>
      <c r="M19" s="31" t="str">
        <f>image(VLOOKUP(CONCATENATE("Tier 2 - ",N17),'Pokemon List'!$C:$I,7,0),4,100,100)</f>
        <v/>
      </c>
      <c r="N19" s="4"/>
      <c r="O19" s="30" t="str">
        <f>image(VLOOKUP(CONCATENATE("Tier 2 - ",P17),'Pokemon List'!$C:$I,7,0),4,100,100)</f>
        <v/>
      </c>
      <c r="P19" s="4"/>
      <c r="Q19" s="30" t="str">
        <f>image(VLOOKUP(CONCATENATE("Tier 2 - ",R17),'Pokemon List'!$C:$I,7,0),4,100,100)</f>
        <v/>
      </c>
      <c r="R19" s="4"/>
      <c r="S19" s="31" t="str">
        <f>image(VLOOKUP(CONCATENATE("Tier 2 - ",T17),'Pokemon List'!$C:$I,7,0),4,100,100)</f>
        <v/>
      </c>
      <c r="T19" s="4"/>
      <c r="U19" s="21"/>
      <c r="V19" s="21"/>
      <c r="W19" s="21"/>
      <c r="X19" s="21"/>
      <c r="Y19" s="21"/>
      <c r="Z19" s="21"/>
      <c r="AA19" s="21"/>
    </row>
    <row r="20">
      <c r="A20" s="11"/>
      <c r="B20" s="12"/>
      <c r="C20" s="25" t="s">
        <v>3</v>
      </c>
      <c r="D20" s="24">
        <v>247.0</v>
      </c>
      <c r="E20" s="25" t="s">
        <v>3</v>
      </c>
      <c r="F20" s="24">
        <v>263.0</v>
      </c>
      <c r="G20" s="33" t="s">
        <v>4</v>
      </c>
      <c r="H20" s="26">
        <v>134.0</v>
      </c>
      <c r="I20" s="25" t="s">
        <v>3</v>
      </c>
      <c r="J20" s="24">
        <v>242.0</v>
      </c>
      <c r="K20" s="25" t="s">
        <v>3</v>
      </c>
      <c r="L20" s="24">
        <v>265.0</v>
      </c>
      <c r="M20" s="33" t="s">
        <v>3</v>
      </c>
      <c r="N20" s="24">
        <v>124.0</v>
      </c>
      <c r="O20" s="25" t="s">
        <v>3</v>
      </c>
      <c r="P20" s="24">
        <v>97.0</v>
      </c>
      <c r="Q20" s="25" t="s">
        <v>3</v>
      </c>
      <c r="R20" s="24">
        <v>271.0</v>
      </c>
      <c r="S20" s="25" t="s">
        <v>3</v>
      </c>
      <c r="T20" s="26">
        <v>111.0</v>
      </c>
      <c r="U20" s="25" t="s">
        <v>3</v>
      </c>
      <c r="V20" s="24">
        <v>143.0</v>
      </c>
      <c r="W20" s="25" t="s">
        <v>3</v>
      </c>
      <c r="X20" s="24">
        <v>150.0</v>
      </c>
      <c r="Y20" s="25" t="s">
        <v>3</v>
      </c>
      <c r="Z20" s="24">
        <v>115.0</v>
      </c>
      <c r="AA20" s="21"/>
    </row>
    <row r="21">
      <c r="A21" s="11"/>
      <c r="B21" s="12"/>
      <c r="C21" s="28" t="str">
        <f>VLOOKUP(CONCATENATE("Tier 3 - ",D20),'Pokemon List'!$C:$I,4,0)</f>
        <v>Incineroar</v>
      </c>
      <c r="D21" s="4"/>
      <c r="E21" s="28" t="str">
        <f>VLOOKUP(CONCATENATE("Tier 3 - ",F20),'Pokemon List'!$C:$I,4,0)</f>
        <v>Comfey</v>
      </c>
      <c r="F21" s="4"/>
      <c r="G21" s="28" t="str">
        <f>VLOOKUP(CONCATENATE("Tier 3 - ",H20),'Pokemon List'!$C:$I,4,0)</f>
        <v>Cradily</v>
      </c>
      <c r="H21" s="4"/>
      <c r="I21" s="28" t="str">
        <f>VLOOKUP(CONCATENATE("Tier 3 - ",J20),'Pokemon List'!$C:$I,4,0)</f>
        <v>Carbink</v>
      </c>
      <c r="J21" s="4"/>
      <c r="K21" s="28" t="str">
        <f>VLOOKUP(CONCATENATE("Tier 3 - ",L20),'Pokemon List'!$C:$I,4,0)</f>
        <v>Palossand</v>
      </c>
      <c r="L21" s="4"/>
      <c r="M21" s="28" t="str">
        <f>VLOOKUP(CONCATENATE("Tier 3 - ",N20),'Pokemon List'!$C:$I,4,0)</f>
        <v>Grumpig</v>
      </c>
      <c r="N21" s="4"/>
      <c r="O21" s="28" t="str">
        <f>VLOOKUP(CONCATENATE("Tier 3 - ",P20),'Pokemon List'!$C:$I,4,0)</f>
        <v>Smeargle</v>
      </c>
      <c r="P21" s="4"/>
      <c r="Q21" s="28" t="str">
        <f>VLOOKUP(CONCATENATE("Tier 3 - ",R20),'Pokemon List'!$C:$I,4,0)</f>
        <v>Drampa</v>
      </c>
      <c r="R21" s="4"/>
      <c r="S21" s="28" t="str">
        <f>VLOOKUP(CONCATENATE("Tier 3 - ",T20),'Pokemon List'!$C:$I,4,0)</f>
        <v>Hariyama</v>
      </c>
      <c r="T21" s="4"/>
      <c r="U21" s="29" t="str">
        <f>VLOOKUP(CONCATENATE("Tier 3 - ",V20),'Pokemon List'!$C:$I,4,0)</f>
        <v>Mega Glalie</v>
      </c>
      <c r="V21" s="4"/>
      <c r="W21" s="28" t="str">
        <f>VLOOKUP(CONCATENATE("Tier 3 - ",X20),'Pokemon List'!$C:$I,4,0)</f>
        <v>Regice</v>
      </c>
      <c r="X21" s="4"/>
      <c r="Y21" s="28" t="str">
        <f>VLOOKUP(CONCATENATE("Tier 3 - ",Z20),'Pokemon List'!$C:$I,4,0)</f>
        <v>Medicham</v>
      </c>
      <c r="Z21" s="4"/>
      <c r="AA21" s="21"/>
    </row>
    <row r="22" ht="75.0" customHeight="1">
      <c r="A22" s="16"/>
      <c r="B22" s="17"/>
      <c r="C22" s="30" t="str">
        <f>image(VLOOKUP(CONCATENATE("Tier 3 - ",D20),'Pokemon List'!$C:$I,7,0),4,100,100)</f>
        <v/>
      </c>
      <c r="D22" s="4"/>
      <c r="E22" s="30" t="str">
        <f>image(VLOOKUP(CONCATENATE("Tier 3 - ",F20),'Pokemon List'!$C:$I,7,0),4,100,100)</f>
        <v/>
      </c>
      <c r="F22" s="4"/>
      <c r="G22" s="31" t="str">
        <f>image(VLOOKUP(CONCATENATE("Tier 3 - ",H20),'Pokemon List'!$C:$I,7,0),4,100,100)</f>
        <v/>
      </c>
      <c r="H22" s="4"/>
      <c r="I22" s="30" t="str">
        <f>image(VLOOKUP(CONCATENATE("Tier 3 - ",J20),'Pokemon List'!$C:$I,7,0),4,100,100)</f>
        <v/>
      </c>
      <c r="J22" s="4"/>
      <c r="K22" s="30" t="str">
        <f>image(VLOOKUP(CONCATENATE("Tier 3 - ",L20),'Pokemon List'!$C:$I,7,0),4,100,100)</f>
        <v/>
      </c>
      <c r="L22" s="4"/>
      <c r="M22" s="31" t="str">
        <f>image(VLOOKUP(CONCATENATE("Tier 3 - ",N20),'Pokemon List'!$C:$I,7,0),4,100,100)</f>
        <v/>
      </c>
      <c r="N22" s="4"/>
      <c r="O22" s="30" t="str">
        <f>image(VLOOKUP(CONCATENATE("Tier 3 - ",P20),'Pokemon List'!$C:$I,7,0),4,100,100)</f>
        <v/>
      </c>
      <c r="P22" s="4"/>
      <c r="Q22" s="30" t="str">
        <f>image(VLOOKUP(CONCATENATE("Tier 3 - ",R20),'Pokemon List'!$C:$I,7,0),4,100,100)</f>
        <v/>
      </c>
      <c r="R22" s="4"/>
      <c r="S22" s="31" t="str">
        <f>image(VLOOKUP(CONCATENATE("Tier 3 - ",T20),'Pokemon List'!$C:$I,7,0),4,100,100)</f>
        <v/>
      </c>
      <c r="T22" s="4"/>
      <c r="U22" s="30" t="str">
        <f>image(VLOOKUP(CONCATENATE("Tier 3 - ",V20),'Pokemon List'!$C:$I,7,0),4,100,100)</f>
        <v/>
      </c>
      <c r="V22" s="4"/>
      <c r="W22" s="30" t="str">
        <f>image(VLOOKUP(CONCATENATE("Tier 3 - ",X20),'Pokemon List'!$C:$I,7,0),4,100,100)</f>
        <v/>
      </c>
      <c r="X22" s="4"/>
      <c r="Y22" s="31" t="str">
        <f>image(VLOOKUP(CONCATENATE("Tier 3 - ",Z20),'Pokemon List'!$C:$I,7,0),4,100,100)</f>
        <v/>
      </c>
      <c r="Z22" s="4"/>
      <c r="AA22" s="21"/>
    </row>
    <row r="23">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row>
    <row r="24">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row>
    <row r="25">
      <c r="A25" s="18" t="s">
        <v>5</v>
      </c>
      <c r="B25" s="34" t="s">
        <v>13</v>
      </c>
      <c r="C25" s="20" t="s">
        <v>1</v>
      </c>
      <c r="D25" s="3"/>
      <c r="E25" s="3"/>
      <c r="F25" s="3"/>
      <c r="G25" s="3"/>
      <c r="H25" s="3"/>
      <c r="I25" s="3"/>
      <c r="J25" s="3"/>
      <c r="K25" s="3"/>
      <c r="L25" s="3"/>
      <c r="M25" s="3"/>
      <c r="N25" s="3"/>
      <c r="O25" s="3"/>
      <c r="P25" s="3"/>
      <c r="Q25" s="3"/>
      <c r="R25" s="3"/>
      <c r="S25" s="3"/>
      <c r="T25" s="4"/>
      <c r="U25" s="21"/>
      <c r="V25" s="21"/>
      <c r="W25" s="21"/>
      <c r="X25" s="21"/>
      <c r="Y25" s="21"/>
      <c r="Z25" s="21"/>
      <c r="AA25" s="21"/>
    </row>
    <row r="26">
      <c r="A26" s="22" t="str">
        <f>image(VLOOKUP(B25,Players!$B:$C,2,0),4,200,200)</f>
        <v/>
      </c>
      <c r="B26" s="7"/>
      <c r="C26" s="23" t="s">
        <v>3</v>
      </c>
      <c r="D26" s="24">
        <v>72.0</v>
      </c>
      <c r="E26" s="25" t="s">
        <v>3</v>
      </c>
      <c r="F26" s="24">
        <v>33.0</v>
      </c>
      <c r="G26" s="33" t="s">
        <v>4</v>
      </c>
      <c r="H26" s="35">
        <v>27.0</v>
      </c>
      <c r="I26" s="25" t="s">
        <v>3</v>
      </c>
      <c r="J26" s="24">
        <v>106.0</v>
      </c>
      <c r="K26" s="25" t="s">
        <v>3</v>
      </c>
      <c r="L26" s="24">
        <v>32.0</v>
      </c>
      <c r="M26" s="33" t="s">
        <v>3</v>
      </c>
      <c r="N26" s="24">
        <v>31.0</v>
      </c>
      <c r="O26" s="25" t="s">
        <v>3</v>
      </c>
      <c r="P26" s="24">
        <v>55.0</v>
      </c>
      <c r="Q26" s="25" t="s">
        <v>3</v>
      </c>
      <c r="R26" s="24">
        <v>63.0</v>
      </c>
      <c r="S26" s="25" t="s">
        <v>3</v>
      </c>
      <c r="T26" s="35">
        <v>25.0</v>
      </c>
      <c r="U26" s="21"/>
      <c r="V26" s="21"/>
      <c r="W26" s="21"/>
      <c r="X26" s="21"/>
      <c r="Y26" s="21"/>
      <c r="Z26" s="21"/>
      <c r="AA26" s="21"/>
    </row>
    <row r="27">
      <c r="A27" s="11"/>
      <c r="B27" s="12"/>
      <c r="C27" s="28" t="str">
        <f>VLOOKUP(CONCATENATE("Tier 1 - ",D26),'Pokemon List'!$C:$I,4,0)</f>
        <v>Cresselia</v>
      </c>
      <c r="D27" s="4"/>
      <c r="E27" s="28" t="str">
        <f>VLOOKUP(CONCATENATE("Tier 1 - ",F26),'Pokemon List'!$C:$I,4,0)</f>
        <v>Tyranitar</v>
      </c>
      <c r="F27" s="4"/>
      <c r="G27" s="29" t="str">
        <f>VLOOKUP(CONCATENATE("Tier 1 - ",H26),'Pokemon List'!$C:$I,4,0)</f>
        <v>Mega Scizor</v>
      </c>
      <c r="H27" s="4"/>
      <c r="I27" s="28" t="str">
        <f>VLOOKUP(CONCATENATE("Tier 1 - ",J26),'Pokemon List'!$C:$I,4,0)</f>
        <v>Mimikyu</v>
      </c>
      <c r="J27" s="4"/>
      <c r="K27" s="29" t="str">
        <f>VLOOKUP(CONCATENATE("Tier 1 - ",L26),'Pokemon List'!$C:$I,4,0)</f>
        <v>Mega Tyranitar</v>
      </c>
      <c r="L27" s="4"/>
      <c r="M27" s="28" t="str">
        <f>VLOOKUP(CONCATENATE("Tier 1 - ",N26),'Pokemon List'!$C:$I,4,0)</f>
        <v>Suicune</v>
      </c>
      <c r="N27" s="4"/>
      <c r="O27" s="29" t="str">
        <f>VLOOKUP(CONCATENATE("Tier 1 - ",P26),'Pokemon List'!$C:$I,4,0)</f>
        <v>Mega Lopunny</v>
      </c>
      <c r="P27" s="4"/>
      <c r="Q27" s="28" t="str">
        <f>VLOOKUP(CONCATENATE("Tier 1 - ",R26),'Pokemon List'!$C:$I,4,0)</f>
        <v>Togekiss</v>
      </c>
      <c r="R27" s="4"/>
      <c r="S27" s="28" t="str">
        <f>VLOOKUP(CONCATENATE("Tier 1 - ",T26),'Pokemon List'!$C:$I,4,0)</f>
        <v>Azumarill</v>
      </c>
      <c r="T27" s="4"/>
      <c r="U27" s="21"/>
      <c r="V27" s="21"/>
      <c r="W27" s="21"/>
      <c r="X27" s="21"/>
      <c r="Y27" s="21"/>
      <c r="Z27" s="21"/>
      <c r="AA27" s="21"/>
    </row>
    <row r="28" ht="75.0" customHeight="1">
      <c r="A28" s="11"/>
      <c r="B28" s="12"/>
      <c r="C28" s="30" t="str">
        <f>image(VLOOKUP(CONCATENATE("Tier 1 - ",D26),'Pokemon List'!$C:$I,7,0),4,100,100)</f>
        <v/>
      </c>
      <c r="D28" s="4"/>
      <c r="E28" s="30" t="str">
        <f>image(VLOOKUP(CONCATENATE("Tier 1 - ",F26),'Pokemon List'!$C:$I,7,0),4,100,100)</f>
        <v/>
      </c>
      <c r="F28" s="4"/>
      <c r="G28" s="31" t="str">
        <f>image(VLOOKUP(CONCATENATE("Tier 1 - ",H26),'Pokemon List'!$C:$I,7,0),4,100,100)</f>
        <v/>
      </c>
      <c r="H28" s="4"/>
      <c r="I28" s="30" t="str">
        <f>image(VLOOKUP(CONCATENATE("Tier 1 - ",J26),'Pokemon List'!$C:$I,7,0),4,100,100)</f>
        <v/>
      </c>
      <c r="J28" s="4"/>
      <c r="K28" s="30" t="str">
        <f>image(VLOOKUP(CONCATENATE("Tier 1 - ",L26),'Pokemon List'!$C:$I,7,0),4,100,100)</f>
        <v/>
      </c>
      <c r="L28" s="4"/>
      <c r="M28" s="31" t="str">
        <f>image(VLOOKUP(CONCATENATE("Tier 1 - ",N26),'Pokemon List'!$C:$I,7,0),4,100,100)</f>
        <v/>
      </c>
      <c r="N28" s="4"/>
      <c r="O28" s="30" t="str">
        <f>image(VLOOKUP(CONCATENATE("Tier 1 - ",P26),'Pokemon List'!$C:$I,7,0),4,100,100)</f>
        <v/>
      </c>
      <c r="P28" s="4"/>
      <c r="Q28" s="30" t="str">
        <f>image(VLOOKUP(CONCATENATE("Tier 1 - ",R26),'Pokemon List'!$C:$I,7,0),4,100,100)</f>
        <v/>
      </c>
      <c r="R28" s="4"/>
      <c r="S28" s="31" t="str">
        <f>image(VLOOKUP(CONCATENATE("Tier 1 - ",T26),'Pokemon List'!$C:$I,7,0),4,100,100)</f>
        <v/>
      </c>
      <c r="T28" s="4"/>
      <c r="U28" s="21"/>
      <c r="V28" s="21"/>
      <c r="W28" s="21"/>
      <c r="X28" s="21"/>
      <c r="Y28" s="21"/>
      <c r="Z28" s="21"/>
      <c r="AA28" s="21"/>
    </row>
    <row r="29">
      <c r="A29" s="11"/>
      <c r="B29" s="12"/>
      <c r="C29" s="25" t="s">
        <v>3</v>
      </c>
      <c r="D29" s="24">
        <v>107.0</v>
      </c>
      <c r="E29" s="25" t="s">
        <v>3</v>
      </c>
      <c r="F29" s="24">
        <v>73.0</v>
      </c>
      <c r="G29" s="25" t="s">
        <v>4</v>
      </c>
      <c r="H29" s="24">
        <v>19.0</v>
      </c>
      <c r="I29" s="25" t="s">
        <v>3</v>
      </c>
      <c r="J29" s="24">
        <v>91.0</v>
      </c>
      <c r="K29" s="25" t="s">
        <v>3</v>
      </c>
      <c r="L29" s="24">
        <v>95.0</v>
      </c>
      <c r="M29" s="33" t="s">
        <v>3</v>
      </c>
      <c r="N29" s="35">
        <v>29.0</v>
      </c>
      <c r="O29" s="25" t="s">
        <v>3</v>
      </c>
      <c r="P29" s="24">
        <v>109.0</v>
      </c>
      <c r="Q29" s="25" t="s">
        <v>3</v>
      </c>
      <c r="R29" s="24">
        <v>54.0</v>
      </c>
      <c r="S29" s="33" t="s">
        <v>3</v>
      </c>
      <c r="T29" s="35">
        <v>27.0</v>
      </c>
      <c r="U29" s="21"/>
      <c r="V29" s="21"/>
      <c r="W29" s="21"/>
      <c r="X29" s="21"/>
      <c r="Y29" s="21"/>
      <c r="Z29" s="21"/>
      <c r="AA29" s="21"/>
    </row>
    <row r="30">
      <c r="A30" s="11"/>
      <c r="B30" s="12"/>
      <c r="C30" s="28" t="str">
        <f>VLOOKUP(CONCATENATE("Tier 2 - ",D29),'Pokemon List'!$C:$I,4,0)</f>
        <v>Oranguru</v>
      </c>
      <c r="D30" s="4"/>
      <c r="E30" s="28" t="str">
        <f>VLOOKUP(CONCATENATE("Tier 2 - ",F29),'Pokemon List'!$C:$I,4,0)</f>
        <v>Liepard</v>
      </c>
      <c r="F30" s="4"/>
      <c r="G30" s="28" t="str">
        <f>VLOOKUP(CONCATENATE("Tier 2 - ",H29),'Pokemon List'!$C:$I,4,0)</f>
        <v>Umbreon</v>
      </c>
      <c r="H30" s="4"/>
      <c r="I30" s="28" t="str">
        <f>VLOOKUP(CONCATENATE("Tier 2 - ",J29),'Pokemon List'!$C:$I,4,0)</f>
        <v>Talonflame</v>
      </c>
      <c r="J30" s="4"/>
      <c r="K30" s="28" t="str">
        <f>VLOOKUP(CONCATENATE("Tier 2 - ",L29),'Pokemon List'!$C:$I,4,0)</f>
        <v>Malamar</v>
      </c>
      <c r="L30" s="4"/>
      <c r="M30" s="28" t="str">
        <f>VLOOKUP(CONCATENATE("Tier 2 - ",N29),'Pokemon List'!$C:$I,4,0)</f>
        <v>Porygon2</v>
      </c>
      <c r="N30" s="4"/>
      <c r="O30" s="28" t="str">
        <f>VLOOKUP(CONCATENATE("Tier 2 - ",P29),'Pokemon List'!$C:$I,4,0)</f>
        <v>Type: Null</v>
      </c>
      <c r="P30" s="4"/>
      <c r="Q30" s="28" t="str">
        <f>VLOOKUP(CONCATENATE("Tier 2 - ",R29),'Pokemon List'!$C:$I,4,0)</f>
        <v>Gastrodon</v>
      </c>
      <c r="R30" s="4"/>
      <c r="S30" s="28" t="str">
        <f>VLOOKUP(CONCATENATE("Tier 2 - ",T29),'Pokemon List'!$C:$I,4,0)</f>
        <v>Kingdra</v>
      </c>
      <c r="T30" s="4"/>
      <c r="U30" s="21"/>
      <c r="V30" s="21"/>
      <c r="W30" s="21"/>
      <c r="X30" s="21"/>
      <c r="Y30" s="21"/>
      <c r="Z30" s="21"/>
      <c r="AA30" s="21"/>
    </row>
    <row r="31" ht="75.0" customHeight="1">
      <c r="A31" s="11"/>
      <c r="B31" s="12"/>
      <c r="C31" s="30" t="str">
        <f>image(VLOOKUP(CONCATENATE("Tier 2 - ",D29),'Pokemon List'!$C:$I,7,0),4,100,100)</f>
        <v/>
      </c>
      <c r="D31" s="4"/>
      <c r="E31" s="30" t="str">
        <f>image(VLOOKUP(CONCATENATE("Tier 2 - ",F29),'Pokemon List'!$C:$I,7,0),4,100,100)</f>
        <v/>
      </c>
      <c r="F31" s="4"/>
      <c r="G31" s="31" t="str">
        <f>image(VLOOKUP(CONCATENATE("Tier 2 - ",H29),'Pokemon List'!$C:$I,7,0),4,100,100)</f>
        <v/>
      </c>
      <c r="H31" s="4"/>
      <c r="I31" s="30" t="str">
        <f>image(VLOOKUP(CONCATENATE("Tier 2 - ",J29),'Pokemon List'!$C:$I,7,0),4,100,100)</f>
        <v/>
      </c>
      <c r="J31" s="4"/>
      <c r="K31" s="30" t="str">
        <f>image(VLOOKUP(CONCATENATE("Tier 2 - ",L29),'Pokemon List'!$C:$I,7,0),4,100,100)</f>
        <v/>
      </c>
      <c r="L31" s="4"/>
      <c r="M31" s="31" t="str">
        <f>image(VLOOKUP(CONCATENATE("Tier 2 - ",N29),'Pokemon List'!$C:$I,7,0),4,100,100)</f>
        <v/>
      </c>
      <c r="N31" s="4"/>
      <c r="O31" s="30" t="str">
        <f>image(VLOOKUP(CONCATENATE("Tier 2 - ",P29),'Pokemon List'!$C:$I,7,0),4,100,100)</f>
        <v/>
      </c>
      <c r="P31" s="4"/>
      <c r="Q31" s="30" t="str">
        <f>image(VLOOKUP(CONCATENATE("Tier 2 - ",R29),'Pokemon List'!$C:$I,7,0),4,100,100)</f>
        <v/>
      </c>
      <c r="R31" s="4"/>
      <c r="S31" s="31" t="str">
        <f>image(VLOOKUP(CONCATENATE("Tier 2 - ",T29),'Pokemon List'!$C:$I,7,0),4,100,100)</f>
        <v/>
      </c>
      <c r="T31" s="4"/>
      <c r="U31" s="21"/>
      <c r="V31" s="21"/>
      <c r="W31" s="21"/>
      <c r="X31" s="21"/>
      <c r="Y31" s="21"/>
      <c r="Z31" s="21"/>
      <c r="AA31" s="21"/>
    </row>
    <row r="32">
      <c r="A32" s="11"/>
      <c r="B32" s="12"/>
      <c r="C32" s="25" t="s">
        <v>3</v>
      </c>
      <c r="D32" s="24">
        <v>110.0</v>
      </c>
      <c r="E32" s="25" t="s">
        <v>3</v>
      </c>
      <c r="F32" s="24">
        <v>270.0</v>
      </c>
      <c r="G32" s="33" t="s">
        <v>4</v>
      </c>
      <c r="H32" s="35">
        <v>64.0</v>
      </c>
      <c r="I32" s="25" t="s">
        <v>3</v>
      </c>
      <c r="J32" s="24">
        <v>74.0</v>
      </c>
      <c r="K32" s="25" t="s">
        <v>3</v>
      </c>
      <c r="L32" s="24">
        <v>175.0</v>
      </c>
      <c r="M32" s="25" t="s">
        <v>3</v>
      </c>
      <c r="N32" s="24">
        <v>98.0</v>
      </c>
      <c r="O32" s="25" t="s">
        <v>3</v>
      </c>
      <c r="P32" s="24">
        <v>266.0</v>
      </c>
      <c r="Q32" s="25" t="s">
        <v>3</v>
      </c>
      <c r="R32" s="24">
        <v>237.0</v>
      </c>
      <c r="S32" s="25" t="s">
        <v>3</v>
      </c>
      <c r="T32" s="24">
        <v>99.0</v>
      </c>
      <c r="U32" s="25" t="s">
        <v>3</v>
      </c>
      <c r="V32" s="24">
        <v>236.0</v>
      </c>
      <c r="W32" s="25" t="s">
        <v>3</v>
      </c>
      <c r="X32" s="24">
        <v>262.0</v>
      </c>
      <c r="Y32" s="33" t="s">
        <v>3</v>
      </c>
      <c r="Z32" s="35">
        <v>87.0</v>
      </c>
      <c r="AA32" s="21"/>
    </row>
    <row r="33">
      <c r="A33" s="11"/>
      <c r="B33" s="12"/>
      <c r="C33" s="28" t="str">
        <f>VLOOKUP(CONCATENATE("Tier 3 - ",D32),'Pokemon List'!$C:$I,4,0)</f>
        <v>Shedinja</v>
      </c>
      <c r="D33" s="4"/>
      <c r="E33" s="28" t="str">
        <f>VLOOKUP(CONCATENATE("Tier 3 - ",F32),'Pokemon List'!$C:$I,4,0)</f>
        <v>Togedemaru</v>
      </c>
      <c r="F33" s="4"/>
      <c r="G33" s="28" t="str">
        <f>VLOOKUP(CONCATENATE("Tier 3 - ",H32),'Pokemon List'!$C:$I,4,0)</f>
        <v>Typhlosion</v>
      </c>
      <c r="H33" s="4"/>
      <c r="I33" s="28" t="str">
        <f>VLOOKUP(CONCATENATE("Tier 3 - ",J32),'Pokemon List'!$C:$I,4,0)</f>
        <v>Politoed</v>
      </c>
      <c r="J33" s="4"/>
      <c r="K33" s="28" t="str">
        <f>VLOOKUP(CONCATENATE("Tier 3 - ",L32),'Pokemon List'!$C:$I,4,0)</f>
        <v>Lickilicky</v>
      </c>
      <c r="L33" s="4"/>
      <c r="M33" s="28" t="str">
        <f>VLOOKUP(CONCATENATE("Tier 3 - ",N32),'Pokemon List'!$C:$I,4,0)</f>
        <v>Hitmontop</v>
      </c>
      <c r="N33" s="4"/>
      <c r="O33" s="28" t="str">
        <f>VLOOKUP(CONCATENATE("Tier 3 - ",P32),'Pokemon List'!$C:$I,4,0)</f>
        <v>Pyukumuku</v>
      </c>
      <c r="P33" s="4"/>
      <c r="Q33" s="28" t="str">
        <f>VLOOKUP(CONCATENATE("Tier 3 - ",R32),'Pokemon List'!$C:$I,4,0)</f>
        <v>Clawitzer</v>
      </c>
      <c r="R33" s="4"/>
      <c r="S33" s="28" t="str">
        <f>VLOOKUP(CONCATENATE("Tier 3 - ",T32),'Pokemon List'!$C:$I,4,0)</f>
        <v>Miltank</v>
      </c>
      <c r="T33" s="4"/>
      <c r="U33" s="28" t="str">
        <f>VLOOKUP(CONCATENATE("Tier 3 - ",V32),'Pokemon List'!$C:$I,4,0)</f>
        <v>Aromatisse</v>
      </c>
      <c r="V33" s="4"/>
      <c r="W33" s="28" t="str">
        <f>VLOOKUP(CONCATENATE("Tier 3 - ",X32),'Pokemon List'!$C:$I,4,0)</f>
        <v>Shiinotic</v>
      </c>
      <c r="X33" s="4"/>
      <c r="Y33" s="28" t="str">
        <f>VLOOKUP(CONCATENATE("Tier 3 - ",Z32),'Pokemon List'!$C:$I,4,0)</f>
        <v>Shuckle</v>
      </c>
      <c r="Z33" s="4"/>
      <c r="AA33" s="21"/>
    </row>
    <row r="34" ht="75.0" customHeight="1">
      <c r="A34" s="16"/>
      <c r="B34" s="17"/>
      <c r="C34" s="30" t="str">
        <f>image(VLOOKUP(CONCATENATE("Tier 3 - ",D32),'Pokemon List'!$C:$I,7,0),4,100,100)</f>
        <v/>
      </c>
      <c r="D34" s="4"/>
      <c r="E34" s="30" t="str">
        <f>image(VLOOKUP(CONCATENATE("Tier 3 - ",F32),'Pokemon List'!$C:$I,7,0),4,100,100)</f>
        <v/>
      </c>
      <c r="F34" s="4"/>
      <c r="G34" s="31" t="str">
        <f>image(VLOOKUP(CONCATENATE("Tier 3 - ",H32),'Pokemon List'!$C:$I,7,0),4,100,100)</f>
        <v/>
      </c>
      <c r="H34" s="4"/>
      <c r="I34" s="30" t="str">
        <f>image(VLOOKUP(CONCATENATE("Tier 3 - ",J32),'Pokemon List'!$C:$I,7,0),4,100,100)</f>
        <v/>
      </c>
      <c r="J34" s="4"/>
      <c r="K34" s="30" t="str">
        <f>image(VLOOKUP(CONCATENATE("Tier 3 - ",L32),'Pokemon List'!$C:$I,7,0),4,100,100)</f>
        <v/>
      </c>
      <c r="L34" s="4"/>
      <c r="M34" s="31" t="str">
        <f>image(VLOOKUP(CONCATENATE("Tier 3 - ",N32),'Pokemon List'!$C:$I,7,0),4,100,100)</f>
        <v/>
      </c>
      <c r="N34" s="4"/>
      <c r="O34" s="30" t="str">
        <f>image(VLOOKUP(CONCATENATE("Tier 3 - ",P32),'Pokemon List'!$C:$I,7,0),4,100,100)</f>
        <v/>
      </c>
      <c r="P34" s="4"/>
      <c r="Q34" s="30" t="str">
        <f>image(VLOOKUP(CONCATENATE("Tier 3 - ",R32),'Pokemon List'!$C:$I,7,0),4,100,100)</f>
        <v/>
      </c>
      <c r="R34" s="4"/>
      <c r="S34" s="31" t="str">
        <f>image(VLOOKUP(CONCATENATE("Tier 3 - ",T32),'Pokemon List'!$C:$I,7,0),4,100,100)</f>
        <v/>
      </c>
      <c r="T34" s="4"/>
      <c r="U34" s="30" t="str">
        <f>image(VLOOKUP(CONCATENATE("Tier 3 - ",V32),'Pokemon List'!$C:$I,7,0),4,100,100)</f>
        <v/>
      </c>
      <c r="V34" s="4"/>
      <c r="W34" s="30" t="str">
        <f>image(VLOOKUP(CONCATENATE("Tier 3 - ",X32),'Pokemon List'!$C:$I,7,0),4,100,100)</f>
        <v/>
      </c>
      <c r="X34" s="4"/>
      <c r="Y34" s="31" t="str">
        <f>image(VLOOKUP(CONCATENATE("Tier 3 - ",Z32),'Pokemon List'!$C:$I,7,0),4,100,100)</f>
        <v/>
      </c>
      <c r="Z34" s="4"/>
      <c r="AA34" s="21"/>
    </row>
    <row r="3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row>
    <row r="36">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row>
    <row r="37">
      <c r="A37" s="18" t="s">
        <v>6</v>
      </c>
      <c r="B37" s="18" t="s">
        <v>14</v>
      </c>
      <c r="C37" s="20" t="s">
        <v>1</v>
      </c>
      <c r="D37" s="3"/>
      <c r="E37" s="3"/>
      <c r="F37" s="3"/>
      <c r="G37" s="3"/>
      <c r="H37" s="3"/>
      <c r="I37" s="3"/>
      <c r="J37" s="3"/>
      <c r="K37" s="3"/>
      <c r="L37" s="3"/>
      <c r="M37" s="3"/>
      <c r="N37" s="3"/>
      <c r="O37" s="3"/>
      <c r="P37" s="3"/>
      <c r="Q37" s="3"/>
      <c r="R37" s="3"/>
      <c r="S37" s="3"/>
      <c r="T37" s="4"/>
      <c r="U37" s="21"/>
      <c r="V37" s="21"/>
      <c r="W37" s="21"/>
      <c r="X37" s="21"/>
      <c r="Y37" s="21"/>
      <c r="Z37" s="21"/>
      <c r="AA37" s="21"/>
    </row>
    <row r="38">
      <c r="A38" s="22" t="str">
        <f>image(VLOOKUP(B37,Players!$B:$C,2,0),4,200,200)</f>
        <v/>
      </c>
      <c r="B38" s="7"/>
      <c r="C38" s="23" t="s">
        <v>3</v>
      </c>
      <c r="D38" s="24">
        <v>15.0</v>
      </c>
      <c r="E38" s="25" t="s">
        <v>3</v>
      </c>
      <c r="F38" s="24"/>
      <c r="G38" s="25" t="s">
        <v>4</v>
      </c>
      <c r="H38" s="24"/>
      <c r="I38" s="25" t="s">
        <v>3</v>
      </c>
      <c r="J38" s="24"/>
      <c r="K38" s="25" t="s">
        <v>3</v>
      </c>
      <c r="L38" s="24"/>
      <c r="M38" s="25" t="s">
        <v>3</v>
      </c>
      <c r="N38" s="24"/>
      <c r="O38" s="25" t="s">
        <v>3</v>
      </c>
      <c r="P38" s="24"/>
      <c r="Q38" s="25" t="s">
        <v>3</v>
      </c>
      <c r="R38" s="24"/>
      <c r="S38" s="25" t="s">
        <v>3</v>
      </c>
      <c r="T38" s="24"/>
      <c r="U38" s="21"/>
      <c r="V38" s="21"/>
      <c r="W38" s="21"/>
      <c r="X38" s="21"/>
      <c r="Y38" s="21"/>
      <c r="Z38" s="21"/>
      <c r="AA38" s="21"/>
    </row>
    <row r="39">
      <c r="A39" s="11"/>
      <c r="B39" s="12"/>
      <c r="C39" s="28" t="str">
        <f>VLOOKUP(CONCATENATE("Tier 1 - ",D38),'Pokemon List'!$C:$I,4,0)</f>
        <v>Starmie</v>
      </c>
      <c r="D39" s="4"/>
      <c r="E39" s="29" t="str">
        <f>VLOOKUP(CONCATENATE("Tier 1 - ",F38),'Pokemon List'!$C:$I,4,0)</f>
        <v>#N/A</v>
      </c>
      <c r="F39" s="4"/>
      <c r="G39" s="29" t="str">
        <f>VLOOKUP(CONCATENATE("Tier 1 - ",H38),'Pokemon List'!$C:$I,4,0)</f>
        <v>#N/A</v>
      </c>
      <c r="H39" s="4"/>
      <c r="I39" s="29" t="str">
        <f>VLOOKUP(CONCATENATE("Tier 1 - ",J38),'Pokemon List'!$C:$I,4,0)</f>
        <v>#N/A</v>
      </c>
      <c r="J39" s="4"/>
      <c r="K39" s="29" t="str">
        <f>VLOOKUP(CONCATENATE("Tier 1 - ",L38),'Pokemon List'!$C:$I,4,0)</f>
        <v>#N/A</v>
      </c>
      <c r="L39" s="4"/>
      <c r="M39" s="29" t="str">
        <f>VLOOKUP(CONCATENATE("Tier 1 - ",N38),'Pokemon List'!$C:$I,4,0)</f>
        <v>#N/A</v>
      </c>
      <c r="N39" s="4"/>
      <c r="O39" s="29" t="str">
        <f>VLOOKUP(CONCATENATE("Tier 1 - ",P38),'Pokemon List'!$C:$I,4,0)</f>
        <v>#N/A</v>
      </c>
      <c r="P39" s="4"/>
      <c r="Q39" s="29" t="str">
        <f>VLOOKUP(CONCATENATE("Tier 1 - ",R38),'Pokemon List'!$C:$I,4,0)</f>
        <v>#N/A</v>
      </c>
      <c r="R39" s="4"/>
      <c r="S39" s="29" t="str">
        <f>VLOOKUP(CONCATENATE("Tier 1 - ",T38),'Pokemon List'!$C:$I,4,0)</f>
        <v>#N/A</v>
      </c>
      <c r="T39" s="4"/>
      <c r="U39" s="21"/>
      <c r="V39" s="21"/>
      <c r="W39" s="21"/>
      <c r="X39" s="21"/>
      <c r="Y39" s="21"/>
      <c r="Z39" s="21"/>
      <c r="AA39" s="21"/>
    </row>
    <row r="40" ht="75.0" customHeight="1">
      <c r="A40" s="11"/>
      <c r="B40" s="12"/>
      <c r="C40" s="30" t="str">
        <f>image(VLOOKUP(CONCATENATE("Tier 1 - ",D38),'Pokemon List'!$C:$I,7,0),4,100,100)</f>
        <v/>
      </c>
      <c r="D40" s="4"/>
      <c r="E40" s="30" t="str">
        <f>image(VLOOKUP(CONCATENATE("Tier 1 - ",F38),'Pokemon List'!$C:$I,7,0),4,100,100)</f>
        <v>#N/A</v>
      </c>
      <c r="F40" s="4"/>
      <c r="G40" s="31" t="str">
        <f>image(VLOOKUP(CONCATENATE("Tier 1 - ",H38),'Pokemon List'!$C:$I,7,0),4,100,100)</f>
        <v>#N/A</v>
      </c>
      <c r="H40" s="4"/>
      <c r="I40" s="30" t="str">
        <f>image(VLOOKUP(CONCATENATE("Tier 1 - ",J38),'Pokemon List'!$C:$I,7,0),4,100,100)</f>
        <v>#N/A</v>
      </c>
      <c r="J40" s="4"/>
      <c r="K40" s="30" t="str">
        <f>image(VLOOKUP(CONCATENATE("Tier 1 - ",L38),'Pokemon List'!$C:$I,7,0),4,100,100)</f>
        <v>#N/A</v>
      </c>
      <c r="L40" s="4"/>
      <c r="M40" s="31" t="str">
        <f>image(VLOOKUP(CONCATENATE("Tier 1 - ",N38),'Pokemon List'!$C:$I,7,0),4,100,100)</f>
        <v>#N/A</v>
      </c>
      <c r="N40" s="4"/>
      <c r="O40" s="30" t="str">
        <f>image(VLOOKUP(CONCATENATE("Tier 1 - ",P38),'Pokemon List'!$C:$I,7,0),4,100,100)</f>
        <v>#N/A</v>
      </c>
      <c r="P40" s="4"/>
      <c r="Q40" s="30" t="str">
        <f>image(VLOOKUP(CONCATENATE("Tier 1 - ",R38),'Pokemon List'!$C:$I,7,0),4,100,100)</f>
        <v>#N/A</v>
      </c>
      <c r="R40" s="4"/>
      <c r="S40" s="31" t="str">
        <f>image(VLOOKUP(CONCATENATE("Tier 1 - ",T38),'Pokemon List'!$C:$I,7,0),4,100,100)</f>
        <v>#N/A</v>
      </c>
      <c r="T40" s="4"/>
      <c r="U40" s="21"/>
      <c r="V40" s="21"/>
      <c r="W40" s="21"/>
      <c r="X40" s="21"/>
      <c r="Y40" s="21"/>
      <c r="Z40" s="21"/>
      <c r="AA40" s="21"/>
    </row>
    <row r="41">
      <c r="A41" s="11"/>
      <c r="B41" s="12"/>
      <c r="C41" s="25" t="s">
        <v>3</v>
      </c>
      <c r="D41" s="24"/>
      <c r="E41" s="25" t="s">
        <v>3</v>
      </c>
      <c r="F41" s="24"/>
      <c r="G41" s="25" t="s">
        <v>4</v>
      </c>
      <c r="H41" s="24"/>
      <c r="I41" s="25" t="s">
        <v>3</v>
      </c>
      <c r="J41" s="24"/>
      <c r="K41" s="25" t="s">
        <v>3</v>
      </c>
      <c r="L41" s="24"/>
      <c r="M41" s="25" t="s">
        <v>3</v>
      </c>
      <c r="N41" s="24"/>
      <c r="O41" s="25" t="s">
        <v>3</v>
      </c>
      <c r="P41" s="24"/>
      <c r="Q41" s="25" t="s">
        <v>3</v>
      </c>
      <c r="R41" s="24"/>
      <c r="S41" s="25" t="s">
        <v>3</v>
      </c>
      <c r="T41" s="24"/>
      <c r="U41" s="21"/>
      <c r="V41" s="21"/>
      <c r="W41" s="21"/>
      <c r="X41" s="21"/>
      <c r="Y41" s="21"/>
      <c r="Z41" s="21"/>
      <c r="AA41" s="21"/>
    </row>
    <row r="42">
      <c r="A42" s="11"/>
      <c r="B42" s="12"/>
      <c r="C42" s="29" t="str">
        <f>VLOOKUP(CONCATENATE("Tier 2 - ",D41),'Pokemon List'!$C:$I,4,0)</f>
        <v>#N/A</v>
      </c>
      <c r="D42" s="4"/>
      <c r="E42" s="29" t="str">
        <f>VLOOKUP(CONCATENATE("Tier 2 - ",F41),'Pokemon List'!$C:$I,4,0)</f>
        <v>#N/A</v>
      </c>
      <c r="F42" s="4"/>
      <c r="G42" s="29" t="str">
        <f>VLOOKUP(CONCATENATE("Tier 2 - ",H41),'Pokemon List'!$C:$I,4,0)</f>
        <v>#N/A</v>
      </c>
      <c r="H42" s="4"/>
      <c r="I42" s="29" t="str">
        <f>VLOOKUP(CONCATENATE("Tier 2 - ",J41),'Pokemon List'!$C:$I,4,0)</f>
        <v>#N/A</v>
      </c>
      <c r="J42" s="4"/>
      <c r="K42" s="29" t="str">
        <f>VLOOKUP(CONCATENATE("Tier 2 - ",L41),'Pokemon List'!$C:$I,4,0)</f>
        <v>#N/A</v>
      </c>
      <c r="L42" s="4"/>
      <c r="M42" s="29" t="str">
        <f>VLOOKUP(CONCATENATE("Tier 2 - ",N41),'Pokemon List'!$C:$I,4,0)</f>
        <v>#N/A</v>
      </c>
      <c r="N42" s="4"/>
      <c r="O42" s="29" t="str">
        <f>VLOOKUP(CONCATENATE("Tier 2 - ",P41),'Pokemon List'!$C:$I,4,0)</f>
        <v>#N/A</v>
      </c>
      <c r="P42" s="4"/>
      <c r="Q42" s="29" t="str">
        <f>VLOOKUP(CONCATENATE("Tier 2 - ",R41),'Pokemon List'!$C:$I,4,0)</f>
        <v>#N/A</v>
      </c>
      <c r="R42" s="4"/>
      <c r="S42" s="29" t="str">
        <f>VLOOKUP(CONCATENATE("Tier 2 - ",T41),'Pokemon List'!$C:$I,4,0)</f>
        <v>#N/A</v>
      </c>
      <c r="T42" s="4"/>
      <c r="U42" s="21"/>
      <c r="V42" s="21"/>
      <c r="W42" s="21"/>
      <c r="X42" s="21"/>
      <c r="Y42" s="21"/>
      <c r="Z42" s="21"/>
      <c r="AA42" s="21"/>
    </row>
    <row r="43" ht="75.0" customHeight="1">
      <c r="A43" s="11"/>
      <c r="B43" s="12"/>
      <c r="C43" s="30" t="str">
        <f>image(VLOOKUP(CONCATENATE("Tier 2 - ",D41),'Pokemon List'!$C:$I,7,0),4,100,100)</f>
        <v>#N/A</v>
      </c>
      <c r="D43" s="4"/>
      <c r="E43" s="30" t="str">
        <f>image(VLOOKUP(CONCATENATE("Tier 2 - ",F41),'Pokemon List'!$C:$I,7,0),4,100,100)</f>
        <v>#N/A</v>
      </c>
      <c r="F43" s="4"/>
      <c r="G43" s="31" t="str">
        <f>image(VLOOKUP(CONCATENATE("Tier 2 - ",H41),'Pokemon List'!$C:$I,7,0),4,100,100)</f>
        <v>#N/A</v>
      </c>
      <c r="H43" s="4"/>
      <c r="I43" s="30" t="str">
        <f>image(VLOOKUP(CONCATENATE("Tier 2 - ",J41),'Pokemon List'!$C:$I,7,0),4,100,100)</f>
        <v>#N/A</v>
      </c>
      <c r="J43" s="4"/>
      <c r="K43" s="30" t="str">
        <f>image(VLOOKUP(CONCATENATE("Tier 2 - ",L41),'Pokemon List'!$C:$I,7,0),4,100,100)</f>
        <v>#N/A</v>
      </c>
      <c r="L43" s="4"/>
      <c r="M43" s="31" t="str">
        <f>image(VLOOKUP(CONCATENATE("Tier 2 - ",N41),'Pokemon List'!$C:$I,7,0),4,100,100)</f>
        <v>#N/A</v>
      </c>
      <c r="N43" s="4"/>
      <c r="O43" s="30" t="str">
        <f>image(VLOOKUP(CONCATENATE("Tier 2 - ",P41),'Pokemon List'!$C:$I,7,0),4,100,100)</f>
        <v>#N/A</v>
      </c>
      <c r="P43" s="4"/>
      <c r="Q43" s="30" t="str">
        <f>image(VLOOKUP(CONCATENATE("Tier 2 - ",R41),'Pokemon List'!$C:$I,7,0),4,100,100)</f>
        <v>#N/A</v>
      </c>
      <c r="R43" s="4"/>
      <c r="S43" s="31" t="str">
        <f>image(VLOOKUP(CONCATENATE("Tier 2 - ",T41),'Pokemon List'!$C:$I,7,0),4,100,100)</f>
        <v>#N/A</v>
      </c>
      <c r="T43" s="4"/>
      <c r="U43" s="21"/>
      <c r="V43" s="21"/>
      <c r="W43" s="21"/>
      <c r="X43" s="21"/>
      <c r="Y43" s="21"/>
      <c r="Z43" s="21"/>
      <c r="AA43" s="21"/>
    </row>
    <row r="44">
      <c r="A44" s="11"/>
      <c r="B44" s="12"/>
      <c r="C44" s="25" t="s">
        <v>3</v>
      </c>
      <c r="D44" s="24"/>
      <c r="E44" s="25" t="s">
        <v>3</v>
      </c>
      <c r="F44" s="24"/>
      <c r="G44" s="25" t="s">
        <v>4</v>
      </c>
      <c r="H44" s="24"/>
      <c r="I44" s="25" t="s">
        <v>3</v>
      </c>
      <c r="J44" s="24"/>
      <c r="K44" s="25" t="s">
        <v>3</v>
      </c>
      <c r="L44" s="24"/>
      <c r="M44" s="25" t="s">
        <v>3</v>
      </c>
      <c r="N44" s="24"/>
      <c r="O44" s="25" t="s">
        <v>3</v>
      </c>
      <c r="P44" s="24"/>
      <c r="Q44" s="25" t="s">
        <v>3</v>
      </c>
      <c r="R44" s="24"/>
      <c r="S44" s="25" t="s">
        <v>3</v>
      </c>
      <c r="T44" s="24"/>
      <c r="U44" s="25" t="s">
        <v>3</v>
      </c>
      <c r="V44" s="24"/>
      <c r="W44" s="25" t="s">
        <v>3</v>
      </c>
      <c r="X44" s="24"/>
      <c r="Y44" s="25" t="s">
        <v>3</v>
      </c>
      <c r="Z44" s="24"/>
      <c r="AA44" s="21"/>
    </row>
    <row r="45">
      <c r="A45" s="11"/>
      <c r="B45" s="12"/>
      <c r="C45" s="29" t="str">
        <f>VLOOKUP(CONCATENATE("Tier 3 - ",D44),'Pokemon List'!$C:$I,4,0)</f>
        <v>#N/A</v>
      </c>
      <c r="D45" s="4"/>
      <c r="E45" s="29" t="str">
        <f>VLOOKUP(CONCATENATE("Tier 3 - ",F44),'Pokemon List'!$C:$I,4,0)</f>
        <v>#N/A</v>
      </c>
      <c r="F45" s="4"/>
      <c r="G45" s="29" t="str">
        <f>VLOOKUP(CONCATENATE("Tier 3 - ",H44),'Pokemon List'!$C:$I,4,0)</f>
        <v>#N/A</v>
      </c>
      <c r="H45" s="4"/>
      <c r="I45" s="29" t="str">
        <f>VLOOKUP(CONCATENATE("Tier 3 - ",J44),'Pokemon List'!$C:$I,4,0)</f>
        <v>#N/A</v>
      </c>
      <c r="J45" s="4"/>
      <c r="K45" s="29" t="str">
        <f>VLOOKUP(CONCATENATE("Tier 3 - ",L44),'Pokemon List'!$C:$I,4,0)</f>
        <v>#N/A</v>
      </c>
      <c r="L45" s="4"/>
      <c r="M45" s="29" t="str">
        <f>VLOOKUP(CONCATENATE("Tier 3 - ",N44),'Pokemon List'!$C:$I,4,0)</f>
        <v>#N/A</v>
      </c>
      <c r="N45" s="4"/>
      <c r="O45" s="29" t="str">
        <f>VLOOKUP(CONCATENATE("Tier 3 - ",P44),'Pokemon List'!$C:$I,4,0)</f>
        <v>#N/A</v>
      </c>
      <c r="P45" s="4"/>
      <c r="Q45" s="29" t="str">
        <f>VLOOKUP(CONCATENATE("Tier 3 - ",R44),'Pokemon List'!$C:$I,4,0)</f>
        <v>#N/A</v>
      </c>
      <c r="R45" s="4"/>
      <c r="S45" s="29" t="str">
        <f>VLOOKUP(CONCATENATE("Tier 3 - ",T44),'Pokemon List'!$C:$I,4,0)</f>
        <v>#N/A</v>
      </c>
      <c r="T45" s="4"/>
      <c r="U45" s="29" t="str">
        <f>VLOOKUP(CONCATENATE("Tier 3 - ",V44),'Pokemon List'!$C:$I,4,0)</f>
        <v>#N/A</v>
      </c>
      <c r="V45" s="4"/>
      <c r="W45" s="29" t="str">
        <f>VLOOKUP(CONCATENATE("Tier 3 - ",X44),'Pokemon List'!$C:$I,4,0)</f>
        <v>#N/A</v>
      </c>
      <c r="X45" s="4"/>
      <c r="Y45" s="29" t="str">
        <f>VLOOKUP(CONCATENATE("Tier 3 - ",Z44),'Pokemon List'!$C:$I,4,0)</f>
        <v>#N/A</v>
      </c>
      <c r="Z45" s="4"/>
      <c r="AA45" s="21"/>
    </row>
    <row r="46" ht="75.0" customHeight="1">
      <c r="A46" s="16"/>
      <c r="B46" s="17"/>
      <c r="C46" s="30" t="str">
        <f>image(VLOOKUP(CONCATENATE("Tier 3 - ",D44),'Pokemon List'!$C:$I,7,0),4,100,100)</f>
        <v>#N/A</v>
      </c>
      <c r="D46" s="4"/>
      <c r="E46" s="30" t="str">
        <f>image(VLOOKUP(CONCATENATE("Tier 3 - ",F44),'Pokemon List'!$C:$I,7,0),4,100,100)</f>
        <v>#N/A</v>
      </c>
      <c r="F46" s="4"/>
      <c r="G46" s="31" t="str">
        <f>image(VLOOKUP(CONCATENATE("Tier 3 - ",H44),'Pokemon List'!$C:$I,7,0),4,100,100)</f>
        <v>#N/A</v>
      </c>
      <c r="H46" s="4"/>
      <c r="I46" s="30" t="str">
        <f>image(VLOOKUP(CONCATENATE("Tier 3 - ",J44),'Pokemon List'!$C:$I,7,0),4,100,100)</f>
        <v>#N/A</v>
      </c>
      <c r="J46" s="4"/>
      <c r="K46" s="30" t="str">
        <f>image(VLOOKUP(CONCATENATE("Tier 3 - ",L44),'Pokemon List'!$C:$I,7,0),4,100,100)</f>
        <v>#N/A</v>
      </c>
      <c r="L46" s="4"/>
      <c r="M46" s="31" t="str">
        <f>image(VLOOKUP(CONCATENATE("Tier 3 - ",N44),'Pokemon List'!$C:$I,7,0),4,100,100)</f>
        <v>#N/A</v>
      </c>
      <c r="N46" s="4"/>
      <c r="O46" s="30" t="str">
        <f>image(VLOOKUP(CONCATENATE("Tier 3 - ",P44),'Pokemon List'!$C:$I,7,0),4,100,100)</f>
        <v>#N/A</v>
      </c>
      <c r="P46" s="4"/>
      <c r="Q46" s="30" t="str">
        <f>image(VLOOKUP(CONCATENATE("Tier 3 - ",R44),'Pokemon List'!$C:$I,7,0),4,100,100)</f>
        <v>#N/A</v>
      </c>
      <c r="R46" s="4"/>
      <c r="S46" s="31" t="str">
        <f>image(VLOOKUP(CONCATENATE("Tier 3 - ",T44),'Pokemon List'!$C:$I,7,0),4,100,100)</f>
        <v>#N/A</v>
      </c>
      <c r="T46" s="4"/>
      <c r="U46" s="30" t="str">
        <f>image(VLOOKUP(CONCATENATE("Tier 3 - ",V44),'Pokemon List'!$C:$I,7,0),4,100,100)</f>
        <v>#N/A</v>
      </c>
      <c r="V46" s="4"/>
      <c r="W46" s="30" t="str">
        <f>image(VLOOKUP(CONCATENATE("Tier 3 - ",X44),'Pokemon List'!$C:$I,7,0),4,100,100)</f>
        <v>#N/A</v>
      </c>
      <c r="X46" s="4"/>
      <c r="Y46" s="31" t="str">
        <f>image(VLOOKUP(CONCATENATE("Tier 3 - ",Z44),'Pokemon List'!$C:$I,7,0),4,100,100)</f>
        <v>#N/A</v>
      </c>
      <c r="Z46" s="4"/>
      <c r="AA46" s="21"/>
    </row>
    <row r="47">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row>
    <row r="48">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row>
    <row r="49">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row>
    <row r="50">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row>
    <row r="5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row>
    <row r="52">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row>
    <row r="53">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row>
    <row r="54">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row>
    <row r="5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row>
    <row r="56">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row>
    <row r="57">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row>
    <row r="58">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row>
    <row r="59">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row>
    <row r="60">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row>
    <row r="6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row>
    <row r="62">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row>
    <row r="63">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row>
    <row r="64">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row>
    <row r="65">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row>
    <row r="66">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row>
    <row r="67">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row>
    <row r="68">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row>
    <row r="69">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row>
    <row r="70">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row>
    <row r="7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row>
    <row r="72">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row>
    <row r="73">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row>
    <row r="74">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row>
    <row r="7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row>
    <row r="76">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row>
    <row r="77">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row>
    <row r="78">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row>
    <row r="79">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row>
    <row r="80">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row>
    <row r="8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row>
    <row r="82">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row>
    <row r="83">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row>
    <row r="84">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row>
    <row r="8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row>
    <row r="86">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row>
    <row r="87">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row>
    <row r="88">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row>
    <row r="89">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row>
    <row r="90">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row>
    <row r="9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row>
    <row r="92">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row>
    <row r="93">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row>
    <row r="94">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row>
    <row r="9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row>
    <row r="96">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row>
    <row r="97">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row>
    <row r="98">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row>
    <row r="99">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row>
    <row r="100">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row>
    <row r="10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row>
    <row r="102">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row>
    <row r="103">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row>
    <row r="104">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row>
    <row r="10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row>
    <row r="106">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row>
    <row r="107">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row>
    <row r="108">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row>
    <row r="109">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row>
    <row r="110">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row>
    <row r="11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row>
    <row r="112">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row>
    <row r="113">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row>
    <row r="114">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row>
    <row r="11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row>
    <row r="116">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row>
    <row r="117">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row>
    <row r="118">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row>
    <row r="119">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row>
    <row r="120">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row>
    <row r="12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row>
    <row r="122">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row>
    <row r="123">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row>
    <row r="124">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row>
    <row r="12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row>
    <row r="126">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row>
    <row r="127">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row>
    <row r="128">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row>
    <row r="129">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row>
    <row r="130">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row>
    <row r="13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row>
    <row r="132">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row>
    <row r="133">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row>
    <row r="134">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row>
    <row r="13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row>
    <row r="136">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row>
    <row r="137">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row>
    <row r="138">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row>
    <row r="139">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row>
    <row r="140">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row>
    <row r="14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row>
    <row r="142">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row>
    <row r="143">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row>
    <row r="144">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row>
    <row r="14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row>
    <row r="146">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row>
    <row r="147">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row>
    <row r="148">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row>
    <row r="149">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row>
    <row r="150">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row>
    <row r="15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row>
    <row r="152">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row>
    <row r="153">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row>
    <row r="154">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row>
    <row r="15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row>
    <row r="156">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row>
    <row r="157">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row>
    <row r="158">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row>
    <row r="159">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row>
    <row r="160">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row>
    <row r="16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row>
    <row r="162">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row>
    <row r="163">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row>
    <row r="164">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row>
    <row r="16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row>
    <row r="166">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row>
    <row r="167">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row>
    <row r="168">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row>
    <row r="169">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row>
    <row r="170">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row>
    <row r="17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row>
    <row r="172">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row>
    <row r="173">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row>
    <row r="174">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row>
    <row r="17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row>
    <row r="176">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row>
    <row r="177">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row>
    <row r="178">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row>
    <row r="179">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row>
    <row r="180">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row>
    <row r="18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row>
    <row r="182">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row>
    <row r="183">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row>
    <row r="184">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row>
    <row r="18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row>
    <row r="186">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row>
    <row r="187">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row>
    <row r="188">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row>
    <row r="189">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row>
    <row r="190">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row>
    <row r="19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row>
    <row r="192">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row>
    <row r="193">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row>
    <row r="194">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row>
    <row r="19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row>
    <row r="196">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row>
    <row r="197">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row>
    <row r="198">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row>
    <row r="199">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row>
    <row r="200">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row>
    <row r="20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row>
    <row r="202">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row>
    <row r="203">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row>
    <row r="204">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row>
    <row r="20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row>
    <row r="206">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row>
    <row r="207">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row>
    <row r="208">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row>
    <row r="209">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row>
    <row r="210">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row>
    <row r="21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row>
    <row r="212">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row>
    <row r="213">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row>
    <row r="214">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row>
    <row r="21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row>
    <row r="216">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row>
    <row r="217">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row>
    <row r="218">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row>
    <row r="219">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row>
    <row r="220">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row>
    <row r="22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row>
    <row r="222">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row>
    <row r="223">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row>
    <row r="224">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row>
    <row r="22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row>
    <row r="226">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row>
    <row r="227">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row>
    <row r="228">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row>
    <row r="229">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row>
    <row r="230">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row>
    <row r="23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row>
    <row r="232">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row>
    <row r="233">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row>
    <row r="234">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row>
    <row r="23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row>
    <row r="236">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row>
    <row r="237">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row>
    <row r="238">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row>
    <row r="239">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row>
    <row r="240">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row>
    <row r="24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row>
    <row r="242">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row>
    <row r="243">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row>
    <row r="244">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row>
    <row r="24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row>
    <row r="246">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row>
    <row r="247">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row>
    <row r="248">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row>
    <row r="249">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row>
    <row r="250">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row>
    <row r="25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row>
    <row r="252">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row>
    <row r="253">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row>
    <row r="254">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row>
    <row r="25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row>
    <row r="256">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row>
    <row r="257">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row>
    <row r="258">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row>
    <row r="259">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row>
    <row r="260">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row>
    <row r="26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row>
    <row r="262">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row>
    <row r="263">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row>
    <row r="264">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row>
    <row r="26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row>
    <row r="266">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row>
    <row r="267">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row>
    <row r="268">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row>
    <row r="269">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row>
    <row r="270">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row>
    <row r="27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row>
    <row r="272">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row>
    <row r="273">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row>
    <row r="274">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row>
    <row r="27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row>
    <row r="276">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row>
    <row r="277">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row>
    <row r="278">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row>
    <row r="279">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row>
    <row r="280">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row>
    <row r="28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row>
    <row r="282">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row>
    <row r="283">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row>
    <row r="284">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row>
    <row r="28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row>
    <row r="286">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row>
    <row r="287">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row>
    <row r="288">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row>
    <row r="289">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row>
    <row r="290">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row>
    <row r="29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row>
    <row r="292">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row>
    <row r="293">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row>
    <row r="294">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row>
    <row r="29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row>
    <row r="296">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row>
    <row r="297">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row>
    <row r="298">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row>
    <row r="299">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row>
    <row r="300">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row>
    <row r="30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row>
    <row r="302">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row>
    <row r="303">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row>
    <row r="304">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row>
    <row r="30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row>
    <row r="306">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row>
    <row r="307">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row>
    <row r="308">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row>
    <row r="309">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row>
    <row r="310">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row>
    <row r="31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row>
    <row r="312">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row>
    <row r="313">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row>
    <row r="314">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row>
    <row r="31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row>
    <row r="316">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row>
    <row r="317">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row>
    <row r="318">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row>
    <row r="319">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row>
    <row r="320">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row>
    <row r="32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row>
    <row r="322">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row>
    <row r="323">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row>
    <row r="324">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row>
    <row r="32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row>
    <row r="326">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row>
    <row r="327">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row>
    <row r="328">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row>
    <row r="329">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row>
    <row r="330">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row>
    <row r="33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row>
    <row r="332">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row>
    <row r="333">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row>
    <row r="334">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row>
    <row r="33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row>
    <row r="336">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row>
    <row r="337">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row>
    <row r="338">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row>
    <row r="339">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row>
    <row r="340">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row>
    <row r="34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row>
    <row r="342">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row>
    <row r="343">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row>
    <row r="344">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row>
    <row r="34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row>
    <row r="346">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row>
    <row r="347">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row>
    <row r="348">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row>
    <row r="349">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row>
    <row r="350">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row>
    <row r="35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row>
    <row r="352">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row>
    <row r="353">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row>
    <row r="354">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row>
    <row r="35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row>
    <row r="356">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row>
    <row r="357">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row>
    <row r="358">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row>
    <row r="359">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row>
    <row r="360">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row>
    <row r="36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row>
    <row r="362">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row>
    <row r="363">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row>
    <row r="364">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row>
    <row r="36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row>
    <row r="366">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row>
    <row r="367">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row>
    <row r="368">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row>
    <row r="369">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row>
    <row r="370">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row>
    <row r="37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row>
    <row r="372">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row>
    <row r="373">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row>
    <row r="374">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row>
    <row r="37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row>
    <row r="376">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row>
    <row r="377">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row>
    <row r="378">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row>
    <row r="379">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row>
    <row r="380">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row>
    <row r="38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row>
    <row r="382">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row>
    <row r="383">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row>
    <row r="384">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row>
    <row r="38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row>
    <row r="386">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row>
    <row r="387">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row>
    <row r="388">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row>
    <row r="389">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row>
    <row r="390">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row>
    <row r="39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row>
    <row r="392">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row>
    <row r="393">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row>
    <row r="394">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row>
    <row r="39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row>
    <row r="396">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row>
    <row r="397">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row>
    <row r="398">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row>
    <row r="399">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row>
    <row r="400">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row>
    <row r="40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row>
    <row r="402">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row>
    <row r="403">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row>
    <row r="404">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row>
    <row r="40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row>
    <row r="406">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row>
    <row r="407">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row>
    <row r="408">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row>
    <row r="409">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row>
    <row r="410">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row>
    <row r="41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row>
    <row r="412">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row>
    <row r="413">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row>
    <row r="414">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row>
    <row r="4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row>
    <row r="416">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row>
    <row r="417">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row>
    <row r="418">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row>
    <row r="419">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row>
    <row r="420">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row>
    <row r="42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row>
    <row r="422">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row>
    <row r="423">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row>
    <row r="424">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row>
    <row r="42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row>
    <row r="426">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row>
    <row r="427">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row>
    <row r="428">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row>
    <row r="429">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row>
    <row r="430">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row>
    <row r="43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row>
    <row r="432">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row>
    <row r="433">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row>
    <row r="434">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row>
    <row r="43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row>
    <row r="436">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row>
    <row r="437">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row>
    <row r="438">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row>
    <row r="439">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row>
    <row r="440">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row>
    <row r="44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row>
    <row r="442">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row>
    <row r="443">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row>
    <row r="444">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row>
    <row r="44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row>
    <row r="446">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row>
    <row r="447">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row>
    <row r="448">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row>
    <row r="449">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row>
    <row r="450">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row>
    <row r="45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row>
    <row r="452">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row>
    <row r="453">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row>
    <row r="454">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row>
    <row r="45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row>
    <row r="456">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row>
    <row r="457">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row>
    <row r="458">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row>
    <row r="459">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row>
    <row r="460">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row>
    <row r="46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row>
    <row r="462">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row>
    <row r="463">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row>
    <row r="464">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row>
    <row r="46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row>
    <row r="466">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row>
    <row r="467">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row>
    <row r="468">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row>
    <row r="469">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row>
    <row r="470">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row>
    <row r="47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row>
    <row r="472">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row>
    <row r="473">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row>
    <row r="474">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row>
    <row r="47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row>
    <row r="476">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row>
    <row r="477">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row>
    <row r="478">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row>
    <row r="479">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row>
    <row r="480">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row>
    <row r="48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row>
    <row r="482">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row>
    <row r="483">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row>
    <row r="484">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row>
    <row r="48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row>
    <row r="486">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row>
    <row r="487">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row>
    <row r="488">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row>
    <row r="489">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row>
    <row r="490">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row>
    <row r="49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row>
    <row r="492">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row>
    <row r="493">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row>
    <row r="494">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row>
    <row r="49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row>
    <row r="496">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row>
    <row r="497">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row>
    <row r="498">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row>
    <row r="499">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row>
    <row r="500">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row>
    <row r="50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row>
    <row r="502">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row>
    <row r="503">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row>
    <row r="504">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row>
    <row r="50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row>
    <row r="506">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row>
    <row r="507">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row>
    <row r="508">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row>
    <row r="509">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row>
    <row r="510">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row>
    <row r="51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row>
    <row r="512">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row>
    <row r="513">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row>
    <row r="514">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row>
    <row r="51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row>
    <row r="516">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row>
    <row r="517">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row>
    <row r="518">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row>
    <row r="519">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row>
    <row r="520">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row>
    <row r="52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row>
    <row r="522">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row>
    <row r="523">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row>
    <row r="524">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row>
    <row r="52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row>
    <row r="526">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row>
    <row r="527">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row>
    <row r="528">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row>
    <row r="529">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row>
    <row r="530">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row>
    <row r="53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row>
    <row r="532">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row>
    <row r="533">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row>
    <row r="534">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row>
    <row r="53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row>
    <row r="536">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row>
    <row r="537">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row>
    <row r="538">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row>
    <row r="539">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row>
    <row r="540">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row>
    <row r="54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row>
    <row r="542">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row>
    <row r="543">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row>
    <row r="544">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row>
    <row r="54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row>
    <row r="546">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row>
    <row r="547">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row>
    <row r="548">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row>
    <row r="549">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row>
    <row r="550">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row>
    <row r="55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row>
    <row r="552">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row>
    <row r="553">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row>
    <row r="554">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row>
    <row r="55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row>
    <row r="556">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row>
    <row r="557">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row>
    <row r="558">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row>
    <row r="559">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row>
    <row r="560">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row>
    <row r="56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row>
    <row r="562">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row>
    <row r="563">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row>
    <row r="564">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row>
    <row r="56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row>
    <row r="566">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row>
    <row r="567">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row>
    <row r="568">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row>
    <row r="569">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row>
    <row r="570">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row>
    <row r="57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row>
    <row r="572">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row>
    <row r="573">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row>
    <row r="574">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row>
    <row r="57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row>
    <row r="576">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row>
    <row r="577">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row>
    <row r="578">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row>
    <row r="579">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row>
    <row r="580">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row>
    <row r="58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row>
    <row r="582">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row>
    <row r="583">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row>
    <row r="584">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row>
    <row r="58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row>
    <row r="586">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row>
    <row r="587">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row>
    <row r="588">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row>
    <row r="589">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row>
    <row r="590">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row>
    <row r="59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row>
    <row r="592">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row>
    <row r="593">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row>
    <row r="594">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row>
    <row r="59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row>
    <row r="596">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row>
    <row r="597">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row>
    <row r="598">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row>
    <row r="599">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row>
    <row r="600">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row>
    <row r="60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row>
    <row r="602">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row>
    <row r="603">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row>
    <row r="604">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row>
    <row r="60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row>
    <row r="606">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row>
    <row r="607">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row>
    <row r="608">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row>
    <row r="609">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row>
    <row r="610">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row>
    <row r="61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row>
    <row r="612">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row>
    <row r="613">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row>
    <row r="614">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row>
    <row r="61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row>
    <row r="616">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row>
    <row r="617">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row>
    <row r="618">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row>
    <row r="619">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row>
    <row r="620">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row>
    <row r="62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row>
    <row r="622">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row>
    <row r="623">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row>
    <row r="624">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row>
    <row r="62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row>
    <row r="626">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row>
    <row r="627">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row>
    <row r="628">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row>
    <row r="629">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row>
    <row r="630">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row>
    <row r="63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row>
    <row r="632">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row>
    <row r="633">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row>
    <row r="634">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row>
    <row r="63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row>
    <row r="636">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row>
    <row r="637">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row>
    <row r="638">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row>
    <row r="639">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row>
    <row r="640">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row>
    <row r="64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row>
    <row r="642">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row>
    <row r="643">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row>
    <row r="644">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row>
    <row r="64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row>
    <row r="646">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row>
    <row r="647">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row>
    <row r="648">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row>
    <row r="649">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row>
    <row r="650">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row>
    <row r="65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row>
    <row r="652">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row>
    <row r="653">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row>
    <row r="654">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row>
    <row r="65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row>
    <row r="656">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row>
    <row r="657">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row>
    <row r="658">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row>
    <row r="659">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row>
    <row r="660">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row>
    <row r="66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row>
    <row r="662">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row>
    <row r="663">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row>
    <row r="664">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row>
    <row r="66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row>
    <row r="666">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row>
    <row r="667">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row>
    <row r="668">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row>
    <row r="669">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row>
    <row r="670">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row>
    <row r="67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row>
    <row r="672">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row>
    <row r="673">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row>
    <row r="674">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row>
    <row r="67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row>
    <row r="676">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row>
    <row r="677">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row>
    <row r="678">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row>
    <row r="679">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row>
    <row r="680">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row>
    <row r="68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row>
    <row r="682">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row>
    <row r="683">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row>
    <row r="684">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row>
    <row r="68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row>
    <row r="686">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row>
    <row r="687">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row>
    <row r="688">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row>
    <row r="689">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row>
    <row r="690">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row>
    <row r="69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row>
    <row r="692">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row>
    <row r="693">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row>
    <row r="694">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row>
    <row r="69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row>
    <row r="696">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row>
    <row r="697">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row>
    <row r="698">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row>
    <row r="699">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row>
    <row r="700">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row>
    <row r="70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row>
    <row r="702">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row>
    <row r="703">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row>
    <row r="704">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row>
    <row r="70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row>
    <row r="706">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row>
    <row r="707">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row>
    <row r="708">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row>
    <row r="709">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row>
    <row r="710">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row>
    <row r="71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row>
    <row r="712">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row>
    <row r="713">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row>
    <row r="714">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row>
    <row r="71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row>
    <row r="716">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row>
    <row r="717">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row>
    <row r="718">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row>
    <row r="719">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row>
    <row r="720">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row>
    <row r="72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row>
    <row r="722">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row>
    <row r="723">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row>
    <row r="724">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row>
    <row r="72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row>
    <row r="726">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row>
    <row r="727">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row>
    <row r="728">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row>
    <row r="729">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row>
    <row r="730">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row>
    <row r="73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row>
    <row r="732">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row>
    <row r="733">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row>
    <row r="734">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row>
    <row r="73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row>
    <row r="736">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row>
    <row r="737">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row>
    <row r="738">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row>
    <row r="739">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row>
    <row r="740">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row>
    <row r="74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row>
    <row r="742">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row>
    <row r="743">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row>
    <row r="744">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row>
    <row r="74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row>
    <row r="746">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row>
    <row r="747">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row>
    <row r="748">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row>
    <row r="749">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row>
    <row r="750">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row>
    <row r="75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row>
    <row r="752">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row>
    <row r="753">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row>
    <row r="754">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row>
    <row r="75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row>
    <row r="756">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row>
    <row r="757">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row>
    <row r="758">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row>
    <row r="759">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row>
    <row r="760">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row>
    <row r="76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row>
    <row r="762">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row>
    <row r="763">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row>
    <row r="764">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row>
    <row r="76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row>
    <row r="766">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row>
    <row r="767">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row>
    <row r="768">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row>
    <row r="769">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row>
    <row r="770">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row>
    <row r="77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row>
    <row r="772">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row>
    <row r="773">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row>
    <row r="774">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row>
    <row r="77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row>
    <row r="776">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row>
    <row r="777">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row>
    <row r="778">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row>
    <row r="779">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row>
    <row r="780">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row>
    <row r="78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row>
    <row r="782">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row>
    <row r="783">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row>
    <row r="784">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row>
    <row r="78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row>
    <row r="786">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row>
    <row r="787">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row>
    <row r="788">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row>
    <row r="789">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row>
    <row r="790">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row>
    <row r="79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row>
    <row r="792">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row>
    <row r="793">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row>
    <row r="794">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row>
    <row r="79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row>
    <row r="796">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row>
    <row r="797">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row>
    <row r="798">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row>
    <row r="799">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row>
    <row r="800">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row>
    <row r="80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row>
    <row r="802">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row>
    <row r="803">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row>
    <row r="804">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row>
    <row r="80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row>
    <row r="806">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row>
    <row r="807">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row>
    <row r="808">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row>
    <row r="809">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row>
    <row r="810">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row>
    <row r="81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row>
    <row r="812">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row>
    <row r="813">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row>
    <row r="814">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row>
    <row r="81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row>
    <row r="816">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row>
    <row r="817">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row>
    <row r="818">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row>
    <row r="819">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row>
    <row r="820">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row>
    <row r="82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row>
    <row r="822">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row>
    <row r="823">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row>
    <row r="824">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row>
    <row r="82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row>
    <row r="826">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row>
    <row r="827">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row>
    <row r="828">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row>
    <row r="829">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row>
    <row r="830">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row>
    <row r="83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row>
    <row r="832">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row>
    <row r="833">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row>
    <row r="834">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row>
    <row r="83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row>
    <row r="836">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row>
    <row r="837">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row>
    <row r="838">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row>
    <row r="839">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row>
    <row r="840">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row>
    <row r="84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row>
    <row r="842">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row>
    <row r="843">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row>
    <row r="844">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row>
    <row r="84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row>
    <row r="846">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row>
    <row r="847">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row>
    <row r="848">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row>
    <row r="849">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row>
    <row r="850">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row>
    <row r="85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row>
    <row r="852">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row>
    <row r="853">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row>
    <row r="854">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row>
    <row r="85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row>
    <row r="856">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row>
    <row r="857">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row>
    <row r="858">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row>
    <row r="859">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row>
    <row r="860">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row>
    <row r="86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row>
    <row r="862">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row>
    <row r="863">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row>
    <row r="864">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row>
    <row r="86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row>
    <row r="866">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row>
    <row r="867">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row>
    <row r="868">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row>
    <row r="869">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row>
    <row r="870">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row>
    <row r="87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row>
    <row r="872">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row>
    <row r="873">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row>
    <row r="874">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row>
    <row r="87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row>
    <row r="876">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row>
    <row r="877">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row>
    <row r="878">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row>
    <row r="879">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row>
    <row r="880">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row>
    <row r="88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row>
    <row r="882">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row>
    <row r="883">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row>
    <row r="884">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row>
    <row r="88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row>
    <row r="886">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row>
    <row r="887">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row>
    <row r="888">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row>
    <row r="889">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row>
    <row r="890">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row>
    <row r="89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row>
    <row r="892">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row>
    <row r="893">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row>
    <row r="894">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row>
    <row r="89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row>
    <row r="896">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row>
    <row r="897">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row>
    <row r="898">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row>
    <row r="899">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row>
    <row r="900">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row>
    <row r="90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row>
    <row r="902">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row>
    <row r="903">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row>
    <row r="904">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row>
    <row r="90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row>
    <row r="906">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row>
    <row r="907">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row>
    <row r="908">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row>
    <row r="909">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row>
    <row r="910">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row>
    <row r="91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row>
    <row r="912">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row>
    <row r="913">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row>
    <row r="914">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row>
    <row r="91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row>
    <row r="916">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row>
    <row r="917">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row>
    <row r="918">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row>
    <row r="919">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row>
    <row r="920">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row>
    <row r="92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row>
    <row r="922">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row>
    <row r="923">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row>
    <row r="924">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row>
    <row r="92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row>
    <row r="926">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row>
    <row r="927">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row>
  </sheetData>
  <mergeCells count="248">
    <mergeCell ref="Q30:R30"/>
    <mergeCell ref="S30:T30"/>
    <mergeCell ref="G31:H31"/>
    <mergeCell ref="I31:J31"/>
    <mergeCell ref="K31:L31"/>
    <mergeCell ref="M31:N31"/>
    <mergeCell ref="O31:P31"/>
    <mergeCell ref="Q31:R31"/>
    <mergeCell ref="S31:T31"/>
    <mergeCell ref="S22:T22"/>
    <mergeCell ref="U22:V22"/>
    <mergeCell ref="W22:X22"/>
    <mergeCell ref="Y22:Z22"/>
    <mergeCell ref="G22:H22"/>
    <mergeCell ref="I22:J22"/>
    <mergeCell ref="K22:L22"/>
    <mergeCell ref="M22:N22"/>
    <mergeCell ref="O22:P22"/>
    <mergeCell ref="Q22:R22"/>
    <mergeCell ref="C25:T25"/>
    <mergeCell ref="Q27:R27"/>
    <mergeCell ref="S27:T27"/>
    <mergeCell ref="E22:F22"/>
    <mergeCell ref="E27:F27"/>
    <mergeCell ref="G27:H27"/>
    <mergeCell ref="I27:J27"/>
    <mergeCell ref="K27:L27"/>
    <mergeCell ref="M27:N27"/>
    <mergeCell ref="O27:P27"/>
    <mergeCell ref="G28:H28"/>
    <mergeCell ref="I28:J28"/>
    <mergeCell ref="K28:L28"/>
    <mergeCell ref="M28:N28"/>
    <mergeCell ref="O28:P28"/>
    <mergeCell ref="Q28:R28"/>
    <mergeCell ref="S28:T28"/>
    <mergeCell ref="E28:F28"/>
    <mergeCell ref="E30:F30"/>
    <mergeCell ref="G30:H30"/>
    <mergeCell ref="I30:J30"/>
    <mergeCell ref="K30:L30"/>
    <mergeCell ref="M30:N30"/>
    <mergeCell ref="O30:P30"/>
    <mergeCell ref="Q33:R33"/>
    <mergeCell ref="S33:T33"/>
    <mergeCell ref="U33:V33"/>
    <mergeCell ref="W33:X33"/>
    <mergeCell ref="Y33:Z33"/>
    <mergeCell ref="E31:F31"/>
    <mergeCell ref="E33:F33"/>
    <mergeCell ref="G33:H33"/>
    <mergeCell ref="I33:J33"/>
    <mergeCell ref="K33:L33"/>
    <mergeCell ref="M33:N33"/>
    <mergeCell ref="O33:P33"/>
    <mergeCell ref="C1:T1"/>
    <mergeCell ref="E3:F3"/>
    <mergeCell ref="G3:H3"/>
    <mergeCell ref="I3:J3"/>
    <mergeCell ref="K3:L3"/>
    <mergeCell ref="S4:T4"/>
    <mergeCell ref="S7:T7"/>
    <mergeCell ref="O9:P9"/>
    <mergeCell ref="Q9:R9"/>
    <mergeCell ref="S9:T9"/>
    <mergeCell ref="U9:V9"/>
    <mergeCell ref="W9:X9"/>
    <mergeCell ref="Y9:Z9"/>
    <mergeCell ref="K10:L10"/>
    <mergeCell ref="M10:N10"/>
    <mergeCell ref="O10:P10"/>
    <mergeCell ref="Q10:R10"/>
    <mergeCell ref="S10:T10"/>
    <mergeCell ref="U10:V10"/>
    <mergeCell ref="W10:X10"/>
    <mergeCell ref="Y10:Z10"/>
    <mergeCell ref="A2:B10"/>
    <mergeCell ref="C9:D9"/>
    <mergeCell ref="E9:F9"/>
    <mergeCell ref="G9:H9"/>
    <mergeCell ref="I9:J9"/>
    <mergeCell ref="K9:L9"/>
    <mergeCell ref="M9:N9"/>
    <mergeCell ref="O15:P15"/>
    <mergeCell ref="Q15:R15"/>
    <mergeCell ref="S15:T15"/>
    <mergeCell ref="Q21:R21"/>
    <mergeCell ref="S21:T21"/>
    <mergeCell ref="U21:V21"/>
    <mergeCell ref="W21:X21"/>
    <mergeCell ref="Y21:Z21"/>
    <mergeCell ref="E19:F19"/>
    <mergeCell ref="E21:F21"/>
    <mergeCell ref="G21:H21"/>
    <mergeCell ref="I21:J21"/>
    <mergeCell ref="K21:L21"/>
    <mergeCell ref="M21:N21"/>
    <mergeCell ref="O21:P21"/>
    <mergeCell ref="Q42:R42"/>
    <mergeCell ref="S42:T42"/>
    <mergeCell ref="C42:D42"/>
    <mergeCell ref="E42:F42"/>
    <mergeCell ref="G42:H42"/>
    <mergeCell ref="I42:J42"/>
    <mergeCell ref="K42:L42"/>
    <mergeCell ref="M42:N42"/>
    <mergeCell ref="O42:P42"/>
    <mergeCell ref="Q43:R43"/>
    <mergeCell ref="S43:T43"/>
    <mergeCell ref="C43:D43"/>
    <mergeCell ref="E43:F43"/>
    <mergeCell ref="G43:H43"/>
    <mergeCell ref="I43:J43"/>
    <mergeCell ref="K43:L43"/>
    <mergeCell ref="M43:N43"/>
    <mergeCell ref="O43:P43"/>
    <mergeCell ref="Q45:R45"/>
    <mergeCell ref="S45:T45"/>
    <mergeCell ref="U45:V45"/>
    <mergeCell ref="W45:X45"/>
    <mergeCell ref="Y45:Z45"/>
    <mergeCell ref="C45:D45"/>
    <mergeCell ref="E45:F45"/>
    <mergeCell ref="G45:H45"/>
    <mergeCell ref="I45:J45"/>
    <mergeCell ref="K45:L45"/>
    <mergeCell ref="M45:N45"/>
    <mergeCell ref="O45:P45"/>
    <mergeCell ref="C21:D21"/>
    <mergeCell ref="C22:D22"/>
    <mergeCell ref="C19:D19"/>
    <mergeCell ref="C27:D27"/>
    <mergeCell ref="O34:P34"/>
    <mergeCell ref="Q34:R34"/>
    <mergeCell ref="S34:T34"/>
    <mergeCell ref="U34:V34"/>
    <mergeCell ref="W34:X34"/>
    <mergeCell ref="Y34:Z34"/>
    <mergeCell ref="A26:B34"/>
    <mergeCell ref="A38:B46"/>
    <mergeCell ref="C3:D3"/>
    <mergeCell ref="C6:D6"/>
    <mergeCell ref="A14:B22"/>
    <mergeCell ref="C15:D15"/>
    <mergeCell ref="C16:D16"/>
    <mergeCell ref="C18:D18"/>
    <mergeCell ref="C34:D34"/>
    <mergeCell ref="M39:N39"/>
    <mergeCell ref="O39:P39"/>
    <mergeCell ref="Q39:R39"/>
    <mergeCell ref="S39:T39"/>
    <mergeCell ref="Q46:R46"/>
    <mergeCell ref="S46:T46"/>
    <mergeCell ref="U46:V46"/>
    <mergeCell ref="W46:X46"/>
    <mergeCell ref="Y46:Z46"/>
    <mergeCell ref="C46:D46"/>
    <mergeCell ref="E46:F46"/>
    <mergeCell ref="G46:H46"/>
    <mergeCell ref="I46:J46"/>
    <mergeCell ref="K46:L46"/>
    <mergeCell ref="M46:N46"/>
    <mergeCell ref="O46:P46"/>
    <mergeCell ref="M3:N3"/>
    <mergeCell ref="O3:P3"/>
    <mergeCell ref="Q3:R3"/>
    <mergeCell ref="S3:T3"/>
    <mergeCell ref="C4:D4"/>
    <mergeCell ref="E4:F4"/>
    <mergeCell ref="G4:H4"/>
    <mergeCell ref="I4:J4"/>
    <mergeCell ref="K4:L4"/>
    <mergeCell ref="M4:N4"/>
    <mergeCell ref="O4:P4"/>
    <mergeCell ref="Q4:R4"/>
    <mergeCell ref="E6:F6"/>
    <mergeCell ref="G6:H6"/>
    <mergeCell ref="I6:J6"/>
    <mergeCell ref="K6:L6"/>
    <mergeCell ref="M6:N6"/>
    <mergeCell ref="O6:P6"/>
    <mergeCell ref="Q6:R6"/>
    <mergeCell ref="S6:T6"/>
    <mergeCell ref="C7:D7"/>
    <mergeCell ref="E7:F7"/>
    <mergeCell ref="G7:H7"/>
    <mergeCell ref="I7:J7"/>
    <mergeCell ref="K7:L7"/>
    <mergeCell ref="M7:N7"/>
    <mergeCell ref="O7:P7"/>
    <mergeCell ref="Q7:R7"/>
    <mergeCell ref="G10:H10"/>
    <mergeCell ref="I10:J10"/>
    <mergeCell ref="C13:T13"/>
    <mergeCell ref="C10:D10"/>
    <mergeCell ref="E10:F10"/>
    <mergeCell ref="E15:F15"/>
    <mergeCell ref="G15:H15"/>
    <mergeCell ref="I15:J15"/>
    <mergeCell ref="K15:L15"/>
    <mergeCell ref="M15:N15"/>
    <mergeCell ref="G16:H16"/>
    <mergeCell ref="I16:J16"/>
    <mergeCell ref="K16:L16"/>
    <mergeCell ref="M16:N16"/>
    <mergeCell ref="O16:P16"/>
    <mergeCell ref="Q16:R16"/>
    <mergeCell ref="S16:T16"/>
    <mergeCell ref="E16:F16"/>
    <mergeCell ref="E18:F18"/>
    <mergeCell ref="G18:H18"/>
    <mergeCell ref="I18:J18"/>
    <mergeCell ref="K18:L18"/>
    <mergeCell ref="M18:N18"/>
    <mergeCell ref="O18:P18"/>
    <mergeCell ref="O19:P19"/>
    <mergeCell ref="Q19:R19"/>
    <mergeCell ref="Q18:R18"/>
    <mergeCell ref="S18:T18"/>
    <mergeCell ref="G19:H19"/>
    <mergeCell ref="I19:J19"/>
    <mergeCell ref="K19:L19"/>
    <mergeCell ref="M19:N19"/>
    <mergeCell ref="S19:T19"/>
    <mergeCell ref="C31:D31"/>
    <mergeCell ref="C33:D33"/>
    <mergeCell ref="E34:F34"/>
    <mergeCell ref="G34:H34"/>
    <mergeCell ref="I34:J34"/>
    <mergeCell ref="K34:L34"/>
    <mergeCell ref="M34:N34"/>
    <mergeCell ref="C37:T37"/>
    <mergeCell ref="C28:D28"/>
    <mergeCell ref="C30:D30"/>
    <mergeCell ref="C39:D39"/>
    <mergeCell ref="E39:F39"/>
    <mergeCell ref="G39:H39"/>
    <mergeCell ref="I39:J39"/>
    <mergeCell ref="K39:L39"/>
    <mergeCell ref="Q40:R40"/>
    <mergeCell ref="S40:T40"/>
    <mergeCell ref="C40:D40"/>
    <mergeCell ref="E40:F40"/>
    <mergeCell ref="G40:H40"/>
    <mergeCell ref="I40:J40"/>
    <mergeCell ref="K40:L40"/>
    <mergeCell ref="M40:N40"/>
    <mergeCell ref="O40:P40"/>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43"/>
    <col customWidth="1" min="2" max="2" width="18.0"/>
    <col customWidth="1" min="3" max="4" width="4.43"/>
    <col customWidth="1" min="5" max="5" width="18.0"/>
    <col customWidth="1" min="6" max="7" width="4.43"/>
    <col customWidth="1" min="8" max="8" width="18.0"/>
    <col customWidth="1" min="9" max="10" width="4.43"/>
    <col customWidth="1" min="11" max="11" width="18.0"/>
    <col customWidth="1" min="12" max="13" width="4.43"/>
    <col customWidth="1" min="14" max="14" width="18.0"/>
    <col customWidth="1" min="15" max="16" width="4.43"/>
    <col customWidth="1" min="17" max="17" width="18.0"/>
    <col customWidth="1" min="18" max="19" width="4.43"/>
    <col customWidth="1" min="20" max="20" width="18.0"/>
    <col customWidth="1" min="21" max="22" width="4.43"/>
    <col customWidth="1" min="23" max="23" width="18.0"/>
    <col customWidth="1" min="24" max="24" width="4.86"/>
    <col customWidth="1" min="26" max="26" width="4.29"/>
  </cols>
  <sheetData>
    <row r="1">
      <c r="A1" s="36" t="s">
        <v>15</v>
      </c>
      <c r="B1" s="3"/>
      <c r="C1" s="3"/>
      <c r="D1" s="3"/>
      <c r="E1" s="3"/>
      <c r="F1" s="3"/>
      <c r="G1" s="3"/>
      <c r="H1" s="3"/>
      <c r="I1" s="3"/>
      <c r="J1" s="3"/>
      <c r="K1" s="3"/>
      <c r="L1" s="3"/>
      <c r="M1" s="3"/>
      <c r="N1" s="3"/>
      <c r="O1" s="3"/>
      <c r="P1" s="3"/>
      <c r="Q1" s="3"/>
      <c r="R1" s="3"/>
      <c r="S1" s="3"/>
      <c r="T1" s="3"/>
      <c r="U1" s="3"/>
      <c r="V1" s="3"/>
      <c r="W1" s="4"/>
      <c r="X1" s="37">
        <f>'Pokemon List'!M1</f>
        <v>113</v>
      </c>
      <c r="Y1" s="38"/>
      <c r="Z1" s="39"/>
      <c r="AA1" s="40" t="s">
        <v>16</v>
      </c>
      <c r="AB1" s="38"/>
      <c r="AC1" s="38"/>
      <c r="AD1" s="38"/>
      <c r="AE1" s="38"/>
      <c r="AF1" s="38"/>
      <c r="AG1" s="38"/>
      <c r="AH1" s="38"/>
      <c r="AI1" s="38"/>
      <c r="AJ1" s="38"/>
      <c r="AK1" s="38"/>
      <c r="AL1" s="38"/>
      <c r="AM1" s="38"/>
      <c r="AN1" s="38"/>
      <c r="AO1" s="38"/>
      <c r="AP1" s="38"/>
      <c r="AQ1" s="38"/>
      <c r="AR1" s="38"/>
      <c r="AS1" s="38"/>
      <c r="AT1" s="38"/>
    </row>
    <row r="2">
      <c r="A2" s="9">
        <v>1.0</v>
      </c>
      <c r="B2" s="41" t="str">
        <f>VLOOKUP(CONCATENATE(LEFT($A$1,9),A2),'Pokemon List'!$C:$I,4,0)</f>
        <v>Mega Venusaur</v>
      </c>
      <c r="C2" s="41"/>
      <c r="D2" s="9">
        <v>2.0</v>
      </c>
      <c r="E2" s="41" t="str">
        <f>VLOOKUP(CONCATENATE(LEFT($A$1,9),D2),'Pokemon List'!$C:$I,4,0)</f>
        <v>Mega Charizard X</v>
      </c>
      <c r="F2" s="41"/>
      <c r="G2" s="9">
        <v>3.0</v>
      </c>
      <c r="H2" s="41" t="str">
        <f>VLOOKUP(CONCATENATE(LEFT($A$1,9),G2),'Pokemon List'!$C:$I,4,0)</f>
        <v>Mega Charizard Y</v>
      </c>
      <c r="I2" s="41"/>
      <c r="J2" s="9">
        <v>4.0</v>
      </c>
      <c r="K2" s="41" t="str">
        <f>VLOOKUP(CONCATENATE(LEFT($A$1,9),J2),'Pokemon List'!$C:$I,4,0)</f>
        <v>Mega Beedrill</v>
      </c>
      <c r="L2" s="41"/>
      <c r="M2" s="9">
        <v>5.0</v>
      </c>
      <c r="N2" s="41" t="str">
        <f>VLOOKUP(CONCATENATE(LEFT($A$1,9),M2),'Pokemon List'!$C:$I,4,0)</f>
        <v>Mega Pidgeot</v>
      </c>
      <c r="O2" s="41" t="s">
        <v>4</v>
      </c>
      <c r="P2" s="9">
        <v>6.0</v>
      </c>
      <c r="Q2" s="42" t="str">
        <f>VLOOKUP(CONCATENATE(LEFT($A$1,9),P2),'Pokemon List'!$C:$I,4,0)</f>
        <v>Nidoking</v>
      </c>
      <c r="R2" s="41"/>
      <c r="S2" s="9">
        <v>7.0</v>
      </c>
      <c r="T2" s="41" t="str">
        <f>VLOOKUP(CONCATENATE(LEFT($A$1,9),S2),'Pokemon List'!$C:$I,4,0)</f>
        <v>Alola Ninetales</v>
      </c>
      <c r="U2" s="41"/>
      <c r="V2" s="9">
        <v>8.0</v>
      </c>
      <c r="W2" s="42" t="str">
        <f>VLOOKUP(CONCATENATE(LEFT($A$1,9),V2),'Pokemon List'!$C:$I,4,0)</f>
        <v>Alakazam</v>
      </c>
      <c r="X2" s="41"/>
      <c r="Y2" s="38"/>
      <c r="Z2" s="38"/>
      <c r="AA2" s="38"/>
      <c r="AB2" s="38"/>
      <c r="AC2" s="38"/>
      <c r="AD2" s="38"/>
      <c r="AE2" s="38"/>
      <c r="AF2" s="38"/>
      <c r="AG2" s="38"/>
      <c r="AH2" s="38"/>
      <c r="AI2" s="38"/>
      <c r="AJ2" s="38"/>
      <c r="AK2" s="38"/>
      <c r="AL2" s="38"/>
      <c r="AM2" s="38"/>
      <c r="AN2" s="38"/>
      <c r="AO2" s="38"/>
      <c r="AP2" s="38"/>
      <c r="AQ2" s="38"/>
      <c r="AR2" s="38"/>
      <c r="AS2" s="38"/>
      <c r="AT2" s="38"/>
    </row>
    <row r="3" ht="74.25" customHeight="1">
      <c r="A3" s="13" t="str">
        <f>image(VLOOKUP(CONCATENATE(LEFT($A$1,9),A2),'Pokemon List'!$C:$I,7,0),4,100,100)</f>
        <v/>
      </c>
      <c r="B3" s="3"/>
      <c r="C3" s="4"/>
      <c r="D3" s="13" t="str">
        <f>image(VLOOKUP(CONCATENATE(LEFT($A$1,9),D2),'Pokemon List'!$C:$I,7,0),4,100,100)</f>
        <v/>
      </c>
      <c r="E3" s="3"/>
      <c r="F3" s="4"/>
      <c r="G3" s="13" t="str">
        <f>image(VLOOKUP(CONCATENATE(LEFT($A$1,9),G2),'Pokemon List'!$C:$I,7,0),4,100,100)</f>
        <v/>
      </c>
      <c r="H3" s="3"/>
      <c r="I3" s="4"/>
      <c r="J3" s="13" t="str">
        <f>image(VLOOKUP(CONCATENATE(LEFT($A$1,9),J2),'Pokemon List'!$C:$I,7,0),4,100,100)</f>
        <v/>
      </c>
      <c r="K3" s="3"/>
      <c r="L3" s="4"/>
      <c r="M3" s="13" t="str">
        <f>image(VLOOKUP(CONCATENATE(LEFT($A$1,9),M2),'Pokemon List'!$C:$I,7,0),4,100,100)</f>
        <v/>
      </c>
      <c r="N3" s="3"/>
      <c r="O3" s="4"/>
      <c r="P3" s="13" t="str">
        <f>image(VLOOKUP(CONCATENATE(LEFT($A$1,9),P2),'Pokemon List'!$C:$I,7,0),4,100,100)</f>
        <v/>
      </c>
      <c r="Q3" s="3"/>
      <c r="R3" s="4"/>
      <c r="S3" s="13" t="str">
        <f>image(VLOOKUP(CONCATENATE(LEFT($A$1,9),S2),'Pokemon List'!$C:$I,7,0),4,100,100)</f>
        <v/>
      </c>
      <c r="T3" s="3"/>
      <c r="U3" s="4"/>
      <c r="V3" s="13" t="str">
        <f>image(VLOOKUP(CONCATENATE(LEFT($A$1,9),V2),'Pokemon List'!$C:$I,7,0),4,100,100)</f>
        <v/>
      </c>
      <c r="W3" s="3"/>
      <c r="X3" s="4"/>
      <c r="Y3" s="38"/>
      <c r="Z3" s="38"/>
      <c r="AA3" s="38"/>
      <c r="AB3" s="38"/>
      <c r="AC3" s="38"/>
      <c r="AD3" s="38"/>
      <c r="AE3" s="38"/>
      <c r="AF3" s="38"/>
      <c r="AG3" s="38"/>
      <c r="AH3" s="38"/>
      <c r="AI3" s="38"/>
      <c r="AJ3" s="38"/>
      <c r="AK3" s="38"/>
      <c r="AL3" s="38"/>
      <c r="AM3" s="38"/>
      <c r="AN3" s="38"/>
      <c r="AO3" s="38"/>
      <c r="AP3" s="38"/>
      <c r="AQ3" s="38"/>
      <c r="AR3" s="38"/>
      <c r="AS3" s="38"/>
      <c r="AT3" s="38"/>
    </row>
    <row r="4">
      <c r="A4" s="9">
        <f>A2+8</f>
        <v>9</v>
      </c>
      <c r="B4" s="41" t="str">
        <f>VLOOKUP(CONCATENATE(LEFT($A$1,9),A4),'Pokemon List'!$C:$I,4,0)</f>
        <v>Mega Alakazam</v>
      </c>
      <c r="C4" s="41"/>
      <c r="D4" s="9">
        <f>D2+8</f>
        <v>10</v>
      </c>
      <c r="E4" s="41" t="str">
        <f>VLOOKUP(CONCATENATE(LEFT($A$1,9),D4),'Pokemon List'!$C:$I,4,0)</f>
        <v>Mega Slowbro</v>
      </c>
      <c r="F4" s="41"/>
      <c r="G4" s="9">
        <f>G2+8</f>
        <v>11</v>
      </c>
      <c r="H4" s="42" t="str">
        <f>VLOOKUP(CONCATENATE(LEFT($A$1,9),G4),'Pokemon List'!$C:$I,4,0)</f>
        <v>Magneton</v>
      </c>
      <c r="I4" s="41"/>
      <c r="J4" s="9">
        <f>J2+8</f>
        <v>12</v>
      </c>
      <c r="K4" s="41" t="str">
        <f>VLOOKUP(CONCATENATE(LEFT($A$1,9),J4),'Pokemon List'!$C:$I,4,0)</f>
        <v>Alola Muk</v>
      </c>
      <c r="L4" s="41"/>
      <c r="M4" s="9">
        <f>M2+8</f>
        <v>13</v>
      </c>
      <c r="N4" s="42" t="str">
        <f>VLOOKUP(CONCATENATE(LEFT($A$1,9),M4),'Pokemon List'!$C:$I,4,0)</f>
        <v>Gengar</v>
      </c>
      <c r="O4" s="41"/>
      <c r="P4" s="9">
        <f>P2+8</f>
        <v>14</v>
      </c>
      <c r="Q4" s="42" t="str">
        <f>VLOOKUP(CONCATENATE(LEFT($A$1,9),P4),'Pokemon List'!$C:$I,4,0)</f>
        <v>Chansey</v>
      </c>
      <c r="R4" s="41"/>
      <c r="S4" s="9">
        <f>S2+8</f>
        <v>15</v>
      </c>
      <c r="T4" s="42" t="str">
        <f>VLOOKUP(CONCATENATE(LEFT($A$1,9),S4),'Pokemon List'!$C:$I,4,0)</f>
        <v>Starmie</v>
      </c>
      <c r="U4" s="41"/>
      <c r="V4" s="9">
        <f>V2+8</f>
        <v>16</v>
      </c>
      <c r="W4" s="41" t="str">
        <f>VLOOKUP(CONCATENATE(LEFT($A$1,9),V4),'Pokemon List'!$C:$I,4,0)</f>
        <v>Mega Pinsir</v>
      </c>
      <c r="X4" s="41"/>
      <c r="Y4" s="38"/>
      <c r="Z4" s="38"/>
      <c r="AA4" s="38"/>
      <c r="AB4" s="38"/>
      <c r="AC4" s="38"/>
      <c r="AD4" s="38"/>
      <c r="AE4" s="38"/>
      <c r="AF4" s="38"/>
      <c r="AG4" s="38"/>
      <c r="AH4" s="38"/>
      <c r="AI4" s="38"/>
      <c r="AJ4" s="38"/>
      <c r="AK4" s="38"/>
      <c r="AL4" s="38"/>
      <c r="AM4" s="38"/>
      <c r="AN4" s="38"/>
      <c r="AO4" s="38"/>
      <c r="AP4" s="38"/>
      <c r="AQ4" s="38"/>
      <c r="AR4" s="38"/>
      <c r="AS4" s="38"/>
      <c r="AT4" s="38"/>
    </row>
    <row r="5" ht="75.0" customHeight="1">
      <c r="A5" s="13" t="str">
        <f>image(VLOOKUP(CONCATENATE(LEFT($A$1,9),A4),'Pokemon List'!$C:$I,7,0),4,100,100)</f>
        <v/>
      </c>
      <c r="B5" s="3"/>
      <c r="C5" s="4"/>
      <c r="D5" s="13" t="str">
        <f>image(VLOOKUP(CONCATENATE(LEFT($A$1,9),D4),'Pokemon List'!$C:$I,7,0),4,100,100)</f>
        <v/>
      </c>
      <c r="E5" s="3"/>
      <c r="F5" s="4"/>
      <c r="G5" s="13" t="str">
        <f>image(VLOOKUP(CONCATENATE(LEFT($A$1,9),G4),'Pokemon List'!$C:$I,7,0),4,100,100)</f>
        <v/>
      </c>
      <c r="H5" s="3"/>
      <c r="I5" s="4"/>
      <c r="J5" s="13" t="str">
        <f>image(VLOOKUP(CONCATENATE(LEFT($A$1,9),J4),'Pokemon List'!$C:$I,7,0),4,100,100)</f>
        <v/>
      </c>
      <c r="K5" s="3"/>
      <c r="L5" s="4"/>
      <c r="M5" s="13" t="str">
        <f>image(VLOOKUP(CONCATENATE(LEFT($A$1,9),M4),'Pokemon List'!$C:$I,7,0),4,100,100)</f>
        <v/>
      </c>
      <c r="N5" s="3"/>
      <c r="O5" s="4"/>
      <c r="P5" s="13" t="str">
        <f>image(VLOOKUP(CONCATENATE(LEFT($A$1,9),P4),'Pokemon List'!$C:$I,7,0),4,100,100)</f>
        <v/>
      </c>
      <c r="Q5" s="3"/>
      <c r="R5" s="4"/>
      <c r="S5" s="13" t="str">
        <f>image(VLOOKUP(CONCATENATE(LEFT($A$1,9),S4),'Pokemon List'!$C:$I,7,0),4,100,100)</f>
        <v/>
      </c>
      <c r="T5" s="3"/>
      <c r="U5" s="4"/>
      <c r="V5" s="13" t="str">
        <f>image(VLOOKUP(CONCATENATE(LEFT($A$1,9),V4),'Pokemon List'!$C:$I,7,0),4,100,100)</f>
        <v/>
      </c>
      <c r="W5" s="3"/>
      <c r="X5" s="4"/>
      <c r="Y5" s="38"/>
      <c r="Z5" s="38"/>
      <c r="AA5" s="38"/>
      <c r="AB5" s="38"/>
      <c r="AC5" s="38"/>
      <c r="AD5" s="38"/>
      <c r="AE5" s="38"/>
      <c r="AF5" s="38"/>
      <c r="AG5" s="38"/>
      <c r="AH5" s="38"/>
      <c r="AI5" s="38"/>
      <c r="AJ5" s="38"/>
      <c r="AK5" s="38"/>
      <c r="AL5" s="38"/>
      <c r="AM5" s="38"/>
      <c r="AN5" s="38"/>
      <c r="AO5" s="38"/>
      <c r="AP5" s="38"/>
      <c r="AQ5" s="38"/>
      <c r="AR5" s="38"/>
      <c r="AS5" s="38"/>
      <c r="AT5" s="38"/>
    </row>
    <row r="6">
      <c r="A6" s="9">
        <f>A4+8</f>
        <v>17</v>
      </c>
      <c r="B6" s="42" t="str">
        <f>VLOOKUP(CONCATENATE(LEFT($A$1,9),A6),'Pokemon List'!$C:$I,4,0)</f>
        <v>Gyarados</v>
      </c>
      <c r="C6" s="41"/>
      <c r="D6" s="9">
        <f>D4+8</f>
        <v>18</v>
      </c>
      <c r="E6" s="41" t="str">
        <f>VLOOKUP(CONCATENATE(LEFT($A$1,9),D6),'Pokemon List'!$C:$I,4,0)</f>
        <v>Mega Gyarados</v>
      </c>
      <c r="F6" s="41"/>
      <c r="G6" s="9">
        <f>G4+8</f>
        <v>19</v>
      </c>
      <c r="H6" s="41" t="str">
        <f>VLOOKUP(CONCATENATE(LEFT($A$1,9),G6),'Pokemon List'!$C:$I,4,0)</f>
        <v>Mega Aerodactyl</v>
      </c>
      <c r="I6" s="41"/>
      <c r="J6" s="9">
        <f>J4+8</f>
        <v>20</v>
      </c>
      <c r="K6" s="42" t="str">
        <f>VLOOKUP(CONCATENATE(LEFT($A$1,9),J6),'Pokemon List'!$C:$I,4,0)</f>
        <v>Zapdos</v>
      </c>
      <c r="L6" s="41"/>
      <c r="M6" s="9">
        <f>M4+8</f>
        <v>21</v>
      </c>
      <c r="N6" s="42" t="str">
        <f>VLOOKUP(CONCATENATE(LEFT($A$1,9),M6),'Pokemon List'!$C:$I,4,0)</f>
        <v>Moltres</v>
      </c>
      <c r="O6" s="41"/>
      <c r="P6" s="9">
        <f>P4+8</f>
        <v>22</v>
      </c>
      <c r="Q6" s="42" t="str">
        <f>VLOOKUP(CONCATENATE(LEFT($A$1,9),P6),'Pokemon List'!$C:$I,4,0)</f>
        <v>Dragonite</v>
      </c>
      <c r="R6" s="41"/>
      <c r="S6" s="9">
        <f>S4+8</f>
        <v>23</v>
      </c>
      <c r="T6" s="42" t="str">
        <f>VLOOKUP(CONCATENATE(LEFT($A$1,9),S6),'Pokemon List'!$C:$I,4,0)</f>
        <v>Crobat</v>
      </c>
      <c r="U6" s="41"/>
      <c r="V6" s="9">
        <f>V4+8</f>
        <v>24</v>
      </c>
      <c r="W6" s="41" t="str">
        <f>VLOOKUP(CONCATENATE(LEFT($A$1,9),V6),'Pokemon List'!$C:$I,4,0)</f>
        <v>Mega Ampharos</v>
      </c>
      <c r="X6" s="41" t="s">
        <v>4</v>
      </c>
      <c r="Y6" s="38"/>
      <c r="Z6" s="38"/>
      <c r="AA6" s="38"/>
      <c r="AB6" s="38"/>
      <c r="AC6" s="38"/>
      <c r="AD6" s="38"/>
      <c r="AE6" s="38"/>
      <c r="AF6" s="38"/>
      <c r="AG6" s="38"/>
      <c r="AH6" s="38"/>
      <c r="AI6" s="38"/>
      <c r="AJ6" s="38"/>
      <c r="AK6" s="38"/>
      <c r="AL6" s="38"/>
      <c r="AM6" s="38"/>
      <c r="AN6" s="38"/>
      <c r="AO6" s="38"/>
      <c r="AP6" s="38"/>
      <c r="AQ6" s="38"/>
      <c r="AR6" s="38"/>
      <c r="AS6" s="38"/>
      <c r="AT6" s="38"/>
    </row>
    <row r="7" ht="75.0" customHeight="1">
      <c r="A7" s="13" t="str">
        <f>image(VLOOKUP(CONCATENATE(LEFT($A$1,9),A6),'Pokemon List'!$C:$I,7,0),4,100,100)</f>
        <v/>
      </c>
      <c r="B7" s="3"/>
      <c r="C7" s="4"/>
      <c r="D7" s="13" t="str">
        <f>image(VLOOKUP(CONCATENATE(LEFT($A$1,9),D6),'Pokemon List'!$C:$I,7,0),4,100,100)</f>
        <v/>
      </c>
      <c r="E7" s="3"/>
      <c r="F7" s="4"/>
      <c r="G7" s="13" t="str">
        <f>image(VLOOKUP(CONCATENATE(LEFT($A$1,9),G6),'Pokemon List'!$C:$I,7,0),4,100,100)</f>
        <v/>
      </c>
      <c r="H7" s="3"/>
      <c r="I7" s="4"/>
      <c r="J7" s="13" t="str">
        <f>image(VLOOKUP(CONCATENATE(LEFT($A$1,9),J6),'Pokemon List'!$C:$I,7,0),4,100,100)</f>
        <v/>
      </c>
      <c r="K7" s="3"/>
      <c r="L7" s="4"/>
      <c r="M7" s="13" t="str">
        <f>image(VLOOKUP(CONCATENATE(LEFT($A$1,9),M6),'Pokemon List'!$C:$I,7,0),4,100,100)</f>
        <v/>
      </c>
      <c r="N7" s="3"/>
      <c r="O7" s="4"/>
      <c r="P7" s="13" t="str">
        <f>image(VLOOKUP(CONCATENATE(LEFT($A$1,9),P6),'Pokemon List'!$C:$I,7,0),4,100,100)</f>
        <v/>
      </c>
      <c r="Q7" s="3"/>
      <c r="R7" s="4"/>
      <c r="S7" s="13" t="str">
        <f>image(VLOOKUP(CONCATENATE(LEFT($A$1,9),S6),'Pokemon List'!$C:$I,7,0),4,100,100)</f>
        <v/>
      </c>
      <c r="T7" s="3"/>
      <c r="U7" s="4"/>
      <c r="V7" s="13" t="str">
        <f>image(VLOOKUP(CONCATENATE(LEFT($A$1,9),V6),'Pokemon List'!$C:$I,7,0),4,100,100)</f>
        <v/>
      </c>
      <c r="W7" s="3"/>
      <c r="X7" s="4"/>
      <c r="Y7" s="38"/>
      <c r="Z7" s="38"/>
      <c r="AA7" s="38"/>
      <c r="AB7" s="38"/>
      <c r="AC7" s="38"/>
      <c r="AD7" s="38"/>
      <c r="AE7" s="38"/>
      <c r="AF7" s="38"/>
      <c r="AG7" s="38"/>
      <c r="AH7" s="38"/>
      <c r="AI7" s="38"/>
      <c r="AJ7" s="38"/>
      <c r="AK7" s="38"/>
      <c r="AL7" s="38"/>
      <c r="AM7" s="38"/>
      <c r="AN7" s="38"/>
      <c r="AO7" s="38"/>
      <c r="AP7" s="38"/>
      <c r="AQ7" s="38"/>
      <c r="AR7" s="38"/>
      <c r="AS7" s="38"/>
      <c r="AT7" s="38"/>
    </row>
    <row r="8">
      <c r="A8" s="9">
        <f>A6+8</f>
        <v>25</v>
      </c>
      <c r="B8" s="42" t="str">
        <f>VLOOKUP(CONCATENATE(LEFT($A$1,9),A8),'Pokemon List'!$C:$I,4,0)</f>
        <v>Azumarill</v>
      </c>
      <c r="C8" s="41"/>
      <c r="D8" s="9">
        <f>D6+8</f>
        <v>26</v>
      </c>
      <c r="E8" s="41" t="str">
        <f>VLOOKUP(CONCATENATE(LEFT($A$1,9),D8),'Pokemon List'!$C:$I,4,0)</f>
        <v>Mega Steelix</v>
      </c>
      <c r="F8" s="41" t="s">
        <v>4</v>
      </c>
      <c r="G8" s="9">
        <f>G6+8</f>
        <v>27</v>
      </c>
      <c r="H8" s="41" t="str">
        <f>VLOOKUP(CONCATENATE(LEFT($A$1,9),G8),'Pokemon List'!$C:$I,4,0)</f>
        <v>Mega Scizor</v>
      </c>
      <c r="I8" s="41"/>
      <c r="J8" s="9">
        <f>J6+8</f>
        <v>28</v>
      </c>
      <c r="K8" s="42" t="str">
        <f>VLOOKUP(CONCATENATE(LEFT($A$1,9),J8),'Pokemon List'!$C:$I,4,0)</f>
        <v>Scizor</v>
      </c>
      <c r="L8" s="41"/>
      <c r="M8" s="9">
        <f>M6+8</f>
        <v>29</v>
      </c>
      <c r="N8" s="41" t="str">
        <f>VLOOKUP(CONCATENATE(LEFT($A$1,9),M8),'Pokemon List'!$C:$I,4,0)</f>
        <v>Mega Heracross</v>
      </c>
      <c r="O8" s="41" t="s">
        <v>3</v>
      </c>
      <c r="P8" s="9">
        <f>P6+8</f>
        <v>30</v>
      </c>
      <c r="Q8" s="42" t="str">
        <f>VLOOKUP(CONCATENATE(LEFT($A$1,9),P8),'Pokemon List'!$C:$I,4,0)</f>
        <v>Blissey</v>
      </c>
      <c r="R8" s="41" t="s">
        <v>4</v>
      </c>
      <c r="S8" s="9">
        <f>S6+8</f>
        <v>31</v>
      </c>
      <c r="T8" s="42" t="str">
        <f>VLOOKUP(CONCATENATE(LEFT($A$1,9),S8),'Pokemon List'!$C:$I,4,0)</f>
        <v>Suicune</v>
      </c>
      <c r="U8" s="41" t="s">
        <v>3</v>
      </c>
      <c r="V8" s="9">
        <f>V6+8</f>
        <v>32</v>
      </c>
      <c r="W8" s="41" t="str">
        <f>VLOOKUP(CONCATENATE(LEFT($A$1,9),V8),'Pokemon List'!$C:$I,4,0)</f>
        <v>Mega Tyranitar</v>
      </c>
      <c r="X8" s="41" t="s">
        <v>3</v>
      </c>
      <c r="Y8" s="38"/>
      <c r="Z8" s="38"/>
      <c r="AA8" s="38"/>
      <c r="AB8" s="38"/>
      <c r="AC8" s="38"/>
      <c r="AD8" s="38"/>
      <c r="AE8" s="38"/>
      <c r="AF8" s="38"/>
      <c r="AG8" s="38"/>
      <c r="AH8" s="38"/>
      <c r="AI8" s="38"/>
      <c r="AJ8" s="38"/>
      <c r="AK8" s="38"/>
      <c r="AL8" s="38"/>
      <c r="AM8" s="38"/>
      <c r="AN8" s="38"/>
      <c r="AO8" s="38"/>
      <c r="AP8" s="38"/>
      <c r="AQ8" s="38"/>
      <c r="AR8" s="38"/>
      <c r="AS8" s="38"/>
      <c r="AT8" s="38"/>
    </row>
    <row r="9" ht="75.0" customHeight="1">
      <c r="A9" s="13" t="str">
        <f>image(VLOOKUP(CONCATENATE(LEFT($A$1,9),A8),'Pokemon List'!$C:$I,7,0),4,100,100)</f>
        <v/>
      </c>
      <c r="B9" s="3"/>
      <c r="C9" s="4"/>
      <c r="D9" s="13" t="str">
        <f>image(VLOOKUP(CONCATENATE(LEFT($A$1,9),D8),'Pokemon List'!$C:$I,7,0),4,100,100)</f>
        <v/>
      </c>
      <c r="E9" s="3"/>
      <c r="F9" s="4"/>
      <c r="G9" s="13" t="str">
        <f>image(VLOOKUP(CONCATENATE(LEFT($A$1,9),G8),'Pokemon List'!$C:$I,7,0),4,100,100)</f>
        <v/>
      </c>
      <c r="H9" s="3"/>
      <c r="I9" s="4"/>
      <c r="J9" s="13" t="str">
        <f>image(VLOOKUP(CONCATENATE(LEFT($A$1,9),J8),'Pokemon List'!$C:$I,7,0),4,100,100)</f>
        <v/>
      </c>
      <c r="K9" s="3"/>
      <c r="L9" s="4"/>
      <c r="M9" s="13" t="str">
        <f>image(VLOOKUP(CONCATENATE(LEFT($A$1,9),M8),'Pokemon List'!$C:$I,7,0),4,100,100)</f>
        <v/>
      </c>
      <c r="N9" s="3"/>
      <c r="O9" s="4"/>
      <c r="P9" s="13" t="str">
        <f>image(VLOOKUP(CONCATENATE(LEFT($A$1,9),P8),'Pokemon List'!$C:$I,7,0),4,100,100)</f>
        <v/>
      </c>
      <c r="Q9" s="3"/>
      <c r="R9" s="4"/>
      <c r="S9" s="13" t="str">
        <f>image(VLOOKUP(CONCATENATE(LEFT($A$1,9),S8),'Pokemon List'!$C:$I,7,0),4,100,100)</f>
        <v/>
      </c>
      <c r="T9" s="3"/>
      <c r="U9" s="4"/>
      <c r="V9" s="13" t="str">
        <f>image(VLOOKUP(CONCATENATE(LEFT($A$1,9),V8),'Pokemon List'!$C:$I,7,0),4,100,100)</f>
        <v/>
      </c>
      <c r="W9" s="3"/>
      <c r="X9" s="4"/>
      <c r="Y9" s="38"/>
      <c r="Z9" s="38"/>
      <c r="AA9" s="38"/>
      <c r="AB9" s="38"/>
      <c r="AC9" s="38"/>
      <c r="AD9" s="38"/>
      <c r="AE9" s="38"/>
      <c r="AF9" s="38"/>
      <c r="AG9" s="38"/>
      <c r="AH9" s="38"/>
      <c r="AI9" s="38"/>
      <c r="AJ9" s="38"/>
      <c r="AK9" s="38"/>
      <c r="AL9" s="38"/>
      <c r="AM9" s="38"/>
      <c r="AN9" s="38"/>
      <c r="AO9" s="38"/>
      <c r="AP9" s="38"/>
      <c r="AQ9" s="38"/>
      <c r="AR9" s="38"/>
      <c r="AS9" s="38"/>
      <c r="AT9" s="38"/>
    </row>
    <row r="10">
      <c r="A10" s="9">
        <f>A8+8</f>
        <v>33</v>
      </c>
      <c r="B10" s="42" t="str">
        <f>VLOOKUP(CONCATENATE(LEFT($A$1,9),A10),'Pokemon List'!$C:$I,4,0)</f>
        <v>Tyranitar</v>
      </c>
      <c r="C10" s="41"/>
      <c r="D10" s="9">
        <f>D8+8</f>
        <v>34</v>
      </c>
      <c r="E10" s="41" t="str">
        <f>VLOOKUP(CONCATENATE(LEFT($A$1,9),D10),'Pokemon List'!$C:$I,4,0)</f>
        <v>Mega Swampert</v>
      </c>
      <c r="F10" s="41"/>
      <c r="G10" s="9">
        <f>G8+8</f>
        <v>35</v>
      </c>
      <c r="H10" s="42" t="str">
        <f>VLOOKUP(CONCATENATE(LEFT($A$1,9),G10),'Pokemon List'!$C:$I,4,0)</f>
        <v>Swampert</v>
      </c>
      <c r="I10" s="41"/>
      <c r="J10" s="9">
        <f>J8+8</f>
        <v>36</v>
      </c>
      <c r="K10" s="41" t="str">
        <f>VLOOKUP(CONCATENATE(LEFT($A$1,9),J10),'Pokemon List'!$C:$I,4,0)</f>
        <v>Mega Gardevoir</v>
      </c>
      <c r="L10" s="41"/>
      <c r="M10" s="9">
        <f>M8+8</f>
        <v>37</v>
      </c>
      <c r="N10" s="42" t="str">
        <f>VLOOKUP(CONCATENATE(LEFT($A$1,9),M10),'Pokemon List'!$C:$I,4,0)</f>
        <v>Breloom</v>
      </c>
      <c r="O10" s="41" t="s">
        <v>3</v>
      </c>
      <c r="P10" s="9">
        <f>P8+8</f>
        <v>38</v>
      </c>
      <c r="Q10" s="41" t="str">
        <f>VLOOKUP(CONCATENATE(LEFT($A$1,9),P10),'Pokemon List'!$C:$I,4,0)</f>
        <v>Mega Sableye</v>
      </c>
      <c r="R10" s="41"/>
      <c r="S10" s="9">
        <f>S8+8</f>
        <v>39</v>
      </c>
      <c r="T10" s="41" t="str">
        <f>VLOOKUP(CONCATENATE(LEFT($A$1,9),S10),'Pokemon List'!$C:$I,4,0)</f>
        <v>Mega Mawile</v>
      </c>
      <c r="U10" s="41"/>
      <c r="V10" s="9">
        <f>V8+8</f>
        <v>40</v>
      </c>
      <c r="W10" s="41" t="str">
        <f>VLOOKUP(CONCATENATE(LEFT($A$1,9),V10),'Pokemon List'!$C:$I,4,0)</f>
        <v>Mega Aggron</v>
      </c>
      <c r="X10" s="41"/>
      <c r="Y10" s="38"/>
      <c r="Z10" s="38"/>
      <c r="AA10" s="38"/>
      <c r="AB10" s="38"/>
      <c r="AC10" s="38"/>
      <c r="AD10" s="38"/>
      <c r="AE10" s="38"/>
      <c r="AF10" s="38"/>
      <c r="AG10" s="38"/>
      <c r="AH10" s="38"/>
      <c r="AI10" s="38"/>
      <c r="AJ10" s="38"/>
      <c r="AK10" s="38"/>
      <c r="AL10" s="38"/>
      <c r="AM10" s="38"/>
      <c r="AN10" s="38"/>
      <c r="AO10" s="38"/>
      <c r="AP10" s="38"/>
      <c r="AQ10" s="38"/>
      <c r="AR10" s="38"/>
      <c r="AS10" s="38"/>
      <c r="AT10" s="38"/>
    </row>
    <row r="11" ht="75.0" customHeight="1">
      <c r="A11" s="13" t="str">
        <f>image(VLOOKUP(CONCATENATE(LEFT($A$1,9),A10),'Pokemon List'!$C:$I,7,0),4,100,100)</f>
        <v/>
      </c>
      <c r="B11" s="3"/>
      <c r="C11" s="4"/>
      <c r="D11" s="13" t="str">
        <f>image(VLOOKUP(CONCATENATE(LEFT($A$1,9),D10),'Pokemon List'!$C:$I,7,0),4,100,100)</f>
        <v/>
      </c>
      <c r="E11" s="3"/>
      <c r="F11" s="4"/>
      <c r="G11" s="13" t="str">
        <f>image(VLOOKUP(CONCATENATE(LEFT($A$1,9),G10),'Pokemon List'!$C:$I,7,0),4,100,100)</f>
        <v/>
      </c>
      <c r="H11" s="3"/>
      <c r="I11" s="4"/>
      <c r="J11" s="13" t="str">
        <f>image(VLOOKUP(CONCATENATE(LEFT($A$1,9),J10),'Pokemon List'!$C:$I,7,0),4,100,100)</f>
        <v/>
      </c>
      <c r="K11" s="3"/>
      <c r="L11" s="4"/>
      <c r="M11" s="13" t="str">
        <f>image(VLOOKUP(CONCATENATE(LEFT($A$1,9),M10),'Pokemon List'!$C:$I,7,0),4,100,100)</f>
        <v/>
      </c>
      <c r="N11" s="3"/>
      <c r="O11" s="4"/>
      <c r="P11" s="13" t="str">
        <f>image(VLOOKUP(CONCATENATE(LEFT($A$1,9),P10),'Pokemon List'!$C:$I,7,0),4,100,100)</f>
        <v/>
      </c>
      <c r="Q11" s="3"/>
      <c r="R11" s="4"/>
      <c r="S11" s="13" t="str">
        <f>image(VLOOKUP(CONCATENATE(LEFT($A$1,9),S10),'Pokemon List'!$C:$I,7,0),4,100,100)</f>
        <v/>
      </c>
      <c r="T11" s="3"/>
      <c r="U11" s="4"/>
      <c r="V11" s="13" t="str">
        <f>image(VLOOKUP(CONCATENATE(LEFT($A$1,9),V10),'Pokemon List'!$C:$I,7,0),4,100,100)</f>
        <v/>
      </c>
      <c r="W11" s="3"/>
      <c r="X11" s="4"/>
      <c r="Y11" s="38"/>
      <c r="Z11" s="38"/>
      <c r="AA11" s="38"/>
      <c r="AB11" s="38"/>
      <c r="AC11" s="38"/>
      <c r="AD11" s="38"/>
      <c r="AE11" s="38"/>
      <c r="AF11" s="38"/>
      <c r="AG11" s="38"/>
      <c r="AH11" s="38"/>
      <c r="AI11" s="38"/>
      <c r="AJ11" s="38"/>
      <c r="AK11" s="38"/>
      <c r="AL11" s="38"/>
      <c r="AM11" s="38"/>
      <c r="AN11" s="38"/>
      <c r="AO11" s="38"/>
      <c r="AP11" s="38"/>
      <c r="AQ11" s="38"/>
      <c r="AR11" s="38"/>
      <c r="AS11" s="38"/>
      <c r="AT11" s="38"/>
    </row>
    <row r="12">
      <c r="A12" s="9">
        <f>A10+8</f>
        <v>41</v>
      </c>
      <c r="B12" s="41" t="str">
        <f>VLOOKUP(CONCATENATE(LEFT($A$1,9),A12),'Pokemon List'!$C:$I,4,0)</f>
        <v>Mega Medicham</v>
      </c>
      <c r="C12" s="41" t="s">
        <v>4</v>
      </c>
      <c r="D12" s="9">
        <f>D10+8</f>
        <v>42</v>
      </c>
      <c r="E12" s="41" t="str">
        <f>VLOOKUP(CONCATENATE(LEFT($A$1,9),D12),'Pokemon List'!$C:$I,4,0)</f>
        <v>Mega Manectric</v>
      </c>
      <c r="F12" s="41"/>
      <c r="G12" s="9">
        <f>G10+8</f>
        <v>43</v>
      </c>
      <c r="H12" s="41" t="str">
        <f>VLOOKUP(CONCATENATE(LEFT($A$1,9),G12),'Pokemon List'!$C:$I,4,0)</f>
        <v>Mega Sharpedo</v>
      </c>
      <c r="I12" s="41"/>
      <c r="J12" s="9">
        <f>J10+8</f>
        <v>44</v>
      </c>
      <c r="K12" s="41" t="str">
        <f>VLOOKUP(CONCATENATE(LEFT($A$1,9),J12),'Pokemon List'!$C:$I,4,0)</f>
        <v>Mega Altaria</v>
      </c>
      <c r="L12" s="41"/>
      <c r="M12" s="9">
        <f>M10+8</f>
        <v>45</v>
      </c>
      <c r="N12" s="42" t="str">
        <f>VLOOKUP(CONCATENATE(LEFT($A$1,9),M12),'Pokemon List'!$C:$I,4,0)</f>
        <v>Crawdaunt</v>
      </c>
      <c r="O12" s="41"/>
      <c r="P12" s="9">
        <f>P10+8</f>
        <v>46</v>
      </c>
      <c r="Q12" s="42" t="str">
        <f>VLOOKUP(CONCATENATE(LEFT($A$1,9),P12),'Pokemon List'!$C:$I,4,0)</f>
        <v>Salamence</v>
      </c>
      <c r="R12" s="41"/>
      <c r="S12" s="9">
        <f>S10+8</f>
        <v>47</v>
      </c>
      <c r="T12" s="42" t="str">
        <f>VLOOKUP(CONCATENATE(LEFT($A$1,9),S12),'Pokemon List'!$C:$I,4,0)</f>
        <v>Metagross</v>
      </c>
      <c r="U12" s="41"/>
      <c r="V12" s="9">
        <f>V10+8</f>
        <v>48</v>
      </c>
      <c r="W12" s="42" t="str">
        <f>VLOOKUP(CONCATENATE(LEFT($A$1,9),V12),'Pokemon List'!$C:$I,4,0)</f>
        <v>Latias</v>
      </c>
      <c r="X12" s="41"/>
      <c r="Y12" s="38"/>
      <c r="Z12" s="38"/>
      <c r="AA12" s="38"/>
      <c r="AB12" s="38"/>
      <c r="AC12" s="38"/>
      <c r="AD12" s="38"/>
      <c r="AE12" s="38"/>
      <c r="AF12" s="38"/>
      <c r="AG12" s="38"/>
      <c r="AH12" s="38"/>
      <c r="AI12" s="38"/>
      <c r="AJ12" s="38"/>
      <c r="AK12" s="38"/>
      <c r="AL12" s="38"/>
      <c r="AM12" s="38"/>
      <c r="AN12" s="38"/>
      <c r="AO12" s="38"/>
      <c r="AP12" s="38"/>
      <c r="AQ12" s="38"/>
      <c r="AR12" s="38"/>
      <c r="AS12" s="38"/>
      <c r="AT12" s="38"/>
    </row>
    <row r="13" ht="75.0" customHeight="1">
      <c r="A13" s="13" t="str">
        <f>image(VLOOKUP(CONCATENATE(LEFT($A$1,9),A12),'Pokemon List'!$C:$I,7,0),4,100,100)</f>
        <v/>
      </c>
      <c r="B13" s="3"/>
      <c r="C13" s="4"/>
      <c r="D13" s="13" t="str">
        <f>image(VLOOKUP(CONCATENATE(LEFT($A$1,9),D12),'Pokemon List'!$C:$I,7,0),4,100,100)</f>
        <v/>
      </c>
      <c r="E13" s="3"/>
      <c r="F13" s="4"/>
      <c r="G13" s="13" t="str">
        <f>image(VLOOKUP(CONCATENATE(LEFT($A$1,9),G12),'Pokemon List'!$C:$I,7,0),4,100,100)</f>
        <v/>
      </c>
      <c r="H13" s="3"/>
      <c r="I13" s="4"/>
      <c r="J13" s="13" t="str">
        <f>image(VLOOKUP(CONCATENATE(LEFT($A$1,9),J12),'Pokemon List'!$C:$I,7,0),4,100,100)</f>
        <v/>
      </c>
      <c r="K13" s="3"/>
      <c r="L13" s="4"/>
      <c r="M13" s="13" t="str">
        <f>image(VLOOKUP(CONCATENATE(LEFT($A$1,9),M12),'Pokemon List'!$C:$I,7,0),4,100,100)</f>
        <v/>
      </c>
      <c r="N13" s="3"/>
      <c r="O13" s="4"/>
      <c r="P13" s="13" t="str">
        <f>image(VLOOKUP(CONCATENATE(LEFT($A$1,9),P12),'Pokemon List'!$C:$I,7,0),4,100,100)</f>
        <v/>
      </c>
      <c r="Q13" s="3"/>
      <c r="R13" s="4"/>
      <c r="S13" s="13" t="str">
        <f>image(VLOOKUP(CONCATENATE(LEFT($A$1,9),S12),'Pokemon List'!$C:$I,7,0),4,100,100)</f>
        <v/>
      </c>
      <c r="T13" s="3"/>
      <c r="U13" s="4"/>
      <c r="V13" s="13" t="str">
        <f>image(VLOOKUP(CONCATENATE(LEFT($A$1,9),V12),'Pokemon List'!$C:$I,7,0),4,100,100)</f>
        <v/>
      </c>
      <c r="W13" s="3"/>
      <c r="X13" s="4"/>
      <c r="Y13" s="38"/>
      <c r="Z13" s="38"/>
      <c r="AA13" s="38"/>
      <c r="AB13" s="38"/>
      <c r="AC13" s="38"/>
      <c r="AD13" s="38"/>
      <c r="AE13" s="38"/>
      <c r="AF13" s="38"/>
      <c r="AG13" s="38"/>
      <c r="AH13" s="38"/>
      <c r="AI13" s="38"/>
      <c r="AJ13" s="38"/>
      <c r="AK13" s="38"/>
      <c r="AL13" s="38"/>
      <c r="AM13" s="38"/>
      <c r="AN13" s="38"/>
      <c r="AO13" s="38"/>
      <c r="AP13" s="38"/>
      <c r="AQ13" s="38"/>
      <c r="AR13" s="38"/>
      <c r="AS13" s="38"/>
      <c r="AT13" s="38"/>
    </row>
    <row r="14">
      <c r="A14" s="9">
        <f>A12+8</f>
        <v>49</v>
      </c>
      <c r="B14" s="41" t="str">
        <f>VLOOKUP(CONCATENATE(LEFT($A$1,9),A14),'Pokemon List'!$C:$I,4,0)</f>
        <v>Mega Latias</v>
      </c>
      <c r="C14" s="41"/>
      <c r="D14" s="9">
        <f>D12+8</f>
        <v>50</v>
      </c>
      <c r="E14" s="42" t="str">
        <f>VLOOKUP(CONCATENATE(LEFT($A$1,9),D14),'Pokemon List'!$C:$I,4,0)</f>
        <v>Latios</v>
      </c>
      <c r="F14" s="41" t="s">
        <v>3</v>
      </c>
      <c r="G14" s="9">
        <f>G12+8</f>
        <v>51</v>
      </c>
      <c r="H14" s="41" t="str">
        <f>VLOOKUP(CONCATENATE(LEFT($A$1,9),G14),'Pokemon List'!$C:$I,4,0)</f>
        <v>Mega Latios</v>
      </c>
      <c r="I14" s="41"/>
      <c r="J14" s="9">
        <f>J12+8</f>
        <v>52</v>
      </c>
      <c r="K14" s="42" t="str">
        <f>VLOOKUP(CONCATENATE(LEFT($A$1,9),J14),'Pokemon List'!$C:$I,4,0)</f>
        <v>Infernape</v>
      </c>
      <c r="L14" s="41"/>
      <c r="M14" s="9">
        <f>M12+8</f>
        <v>53</v>
      </c>
      <c r="N14" s="42" t="str">
        <f>VLOOKUP(CONCATENATE(LEFT($A$1,9),M14),'Pokemon List'!$C:$I,4,0)</f>
        <v>Empoleon</v>
      </c>
      <c r="O14" s="41"/>
      <c r="P14" s="9">
        <f>P12+8</f>
        <v>54</v>
      </c>
      <c r="Q14" s="42" t="str">
        <f>VLOOKUP(CONCATENATE(LEFT($A$1,9),P14),'Pokemon List'!$C:$I,4,0)</f>
        <v>Staraptor</v>
      </c>
      <c r="R14" s="41" t="s">
        <v>3</v>
      </c>
      <c r="S14" s="9">
        <f>S12+8</f>
        <v>55</v>
      </c>
      <c r="T14" s="41" t="str">
        <f>VLOOKUP(CONCATENATE(LEFT($A$1,9),S14),'Pokemon List'!$C:$I,4,0)</f>
        <v>Mega Lopunny</v>
      </c>
      <c r="U14" s="41" t="s">
        <v>3</v>
      </c>
      <c r="V14" s="9">
        <f>V12+8</f>
        <v>56</v>
      </c>
      <c r="W14" s="42" t="str">
        <f>VLOOKUP(CONCATENATE(LEFT($A$1,9),V14),'Pokemon List'!$C:$I,4,0)</f>
        <v>Garchomp</v>
      </c>
      <c r="X14" s="41" t="s">
        <v>3</v>
      </c>
      <c r="Y14" s="38"/>
      <c r="Z14" s="38"/>
      <c r="AA14" s="38"/>
      <c r="AB14" s="38"/>
      <c r="AC14" s="38"/>
      <c r="AD14" s="38"/>
      <c r="AE14" s="38"/>
      <c r="AF14" s="38"/>
      <c r="AG14" s="38"/>
      <c r="AH14" s="38"/>
      <c r="AI14" s="38"/>
      <c r="AJ14" s="38"/>
      <c r="AK14" s="38"/>
      <c r="AL14" s="38"/>
      <c r="AM14" s="38"/>
      <c r="AN14" s="38"/>
      <c r="AO14" s="38"/>
      <c r="AP14" s="38"/>
      <c r="AQ14" s="38"/>
      <c r="AR14" s="38"/>
      <c r="AS14" s="38"/>
      <c r="AT14" s="38"/>
    </row>
    <row r="15" ht="75.0" customHeight="1">
      <c r="A15" s="13" t="str">
        <f>image(VLOOKUP(CONCATENATE(LEFT($A$1,9),A14),'Pokemon List'!$C:$I,7,0),4,100,100)</f>
        <v/>
      </c>
      <c r="B15" s="3"/>
      <c r="C15" s="4"/>
      <c r="D15" s="13" t="str">
        <f>image(VLOOKUP(CONCATENATE(LEFT($A$1,9),D14),'Pokemon List'!$C:$I,7,0),4,100,100)</f>
        <v/>
      </c>
      <c r="E15" s="3"/>
      <c r="F15" s="4"/>
      <c r="G15" s="13" t="str">
        <f>image(VLOOKUP(CONCATENATE(LEFT($A$1,9),G14),'Pokemon List'!$C:$I,7,0),4,100,100)</f>
        <v/>
      </c>
      <c r="H15" s="3"/>
      <c r="I15" s="4"/>
      <c r="J15" s="13" t="str">
        <f>image(VLOOKUP(CONCATENATE(LEFT($A$1,9),J14),'Pokemon List'!$C:$I,7,0),4,100,100)</f>
        <v/>
      </c>
      <c r="K15" s="3"/>
      <c r="L15" s="4"/>
      <c r="M15" s="13" t="str">
        <f>image(VLOOKUP(CONCATENATE(LEFT($A$1,9),M14),'Pokemon List'!$C:$I,7,0),4,100,100)</f>
        <v/>
      </c>
      <c r="N15" s="3"/>
      <c r="O15" s="4"/>
      <c r="P15" s="13" t="str">
        <f>image(VLOOKUP(CONCATENATE(LEFT($A$1,9),P14),'Pokemon List'!$C:$I,7,0),4,100,100)</f>
        <v/>
      </c>
      <c r="Q15" s="3"/>
      <c r="R15" s="4"/>
      <c r="S15" s="13" t="str">
        <f>image(VLOOKUP(CONCATENATE(LEFT($A$1,9),S14),'Pokemon List'!$C:$I,7,0),4,100,100)</f>
        <v/>
      </c>
      <c r="T15" s="3"/>
      <c r="U15" s="4"/>
      <c r="V15" s="13" t="str">
        <f>image(VLOOKUP(CONCATENATE(LEFT($A$1,9),V14),'Pokemon List'!$C:$I,7,0),4,100,100)</f>
        <v/>
      </c>
      <c r="W15" s="3"/>
      <c r="X15" s="4"/>
      <c r="Y15" s="38"/>
      <c r="Z15" s="38"/>
      <c r="AA15" s="38"/>
      <c r="AB15" s="38"/>
      <c r="AC15" s="38"/>
      <c r="AD15" s="38"/>
      <c r="AE15" s="38"/>
      <c r="AF15" s="38"/>
      <c r="AG15" s="38"/>
      <c r="AH15" s="38"/>
      <c r="AI15" s="38"/>
      <c r="AJ15" s="38"/>
      <c r="AK15" s="38"/>
      <c r="AL15" s="38"/>
      <c r="AM15" s="38"/>
      <c r="AN15" s="38"/>
      <c r="AO15" s="38"/>
      <c r="AP15" s="38"/>
      <c r="AQ15" s="38"/>
      <c r="AR15" s="38"/>
      <c r="AS15" s="38"/>
      <c r="AT15" s="38"/>
    </row>
    <row r="16">
      <c r="A16" s="9">
        <f>A14+8</f>
        <v>57</v>
      </c>
      <c r="B16" s="41" t="str">
        <f>VLOOKUP(CONCATENATE(LEFT($A$1,9),A16),'Pokemon List'!$C:$I,4,0)</f>
        <v>Mega Garchomp</v>
      </c>
      <c r="C16" s="41"/>
      <c r="D16" s="9">
        <f>D14+8</f>
        <v>58</v>
      </c>
      <c r="E16" s="42" t="str">
        <f>VLOOKUP(CONCATENATE(LEFT($A$1,9),D16),'Pokemon List'!$C:$I,4,0)</f>
        <v>Lucario</v>
      </c>
      <c r="F16" s="41"/>
      <c r="G16" s="9">
        <f>G14+8</f>
        <v>59</v>
      </c>
      <c r="H16" s="42" t="str">
        <f>VLOOKUP(CONCATENATE(LEFT($A$1,9),G16),'Pokemon List'!$C:$I,4,0)</f>
        <v>Hippowdon</v>
      </c>
      <c r="I16" s="41"/>
      <c r="J16" s="9">
        <f>J14+8</f>
        <v>60</v>
      </c>
      <c r="K16" s="42" t="str">
        <f>VLOOKUP(CONCATENATE(LEFT($A$1,9),J16),'Pokemon List'!$C:$I,4,0)</f>
        <v>Weavile</v>
      </c>
      <c r="L16" s="41"/>
      <c r="M16" s="9">
        <f>M14+8</f>
        <v>61</v>
      </c>
      <c r="N16" s="42" t="str">
        <f>VLOOKUP(CONCATENATE(LEFT($A$1,9),M16),'Pokemon List'!$C:$I,4,0)</f>
        <v>Magnezone</v>
      </c>
      <c r="O16" s="41"/>
      <c r="P16" s="9">
        <f>P14+8</f>
        <v>62</v>
      </c>
      <c r="Q16" s="42" t="str">
        <f>VLOOKUP(CONCATENATE(LEFT($A$1,9),P16),'Pokemon List'!$C:$I,4,0)</f>
        <v>Tangrowth</v>
      </c>
      <c r="R16" s="41" t="s">
        <v>3</v>
      </c>
      <c r="S16" s="9">
        <f>S14+8</f>
        <v>63</v>
      </c>
      <c r="T16" s="42" t="str">
        <f>VLOOKUP(CONCATENATE(LEFT($A$1,9),S16),'Pokemon List'!$C:$I,4,0)</f>
        <v>Togekiss</v>
      </c>
      <c r="U16" s="41"/>
      <c r="V16" s="9">
        <f>V14+8</f>
        <v>64</v>
      </c>
      <c r="W16" s="42" t="str">
        <f>VLOOKUP(CONCATENATE(LEFT($A$1,9),V16),'Pokemon List'!$C:$I,4,0)</f>
        <v>Gliscor</v>
      </c>
      <c r="X16" s="41"/>
      <c r="Y16" s="38"/>
      <c r="Z16" s="38"/>
      <c r="AA16" s="38"/>
      <c r="AB16" s="38"/>
      <c r="AC16" s="38"/>
      <c r="AD16" s="38"/>
      <c r="AE16" s="38"/>
      <c r="AF16" s="38"/>
      <c r="AG16" s="38"/>
      <c r="AH16" s="38"/>
      <c r="AI16" s="38"/>
      <c r="AJ16" s="38"/>
      <c r="AK16" s="38"/>
      <c r="AL16" s="38"/>
      <c r="AM16" s="38"/>
      <c r="AN16" s="38"/>
      <c r="AO16" s="38"/>
      <c r="AP16" s="38"/>
      <c r="AQ16" s="38"/>
      <c r="AR16" s="38"/>
      <c r="AS16" s="38"/>
      <c r="AT16" s="38"/>
    </row>
    <row r="17" ht="75.0" customHeight="1">
      <c r="A17" s="13" t="str">
        <f>image(VLOOKUP(CONCATENATE(LEFT($A$1,9),A16),'Pokemon List'!$C:$I,7,0),4,100,100)</f>
        <v/>
      </c>
      <c r="B17" s="3"/>
      <c r="C17" s="4"/>
      <c r="D17" s="13" t="str">
        <f>image(VLOOKUP(CONCATENATE(LEFT($A$1,9),D16),'Pokemon List'!$C:$I,7,0),4,100,100)</f>
        <v/>
      </c>
      <c r="E17" s="3"/>
      <c r="F17" s="4"/>
      <c r="G17" s="13" t="str">
        <f>image(VLOOKUP(CONCATENATE(LEFT($A$1,9),G16),'Pokemon List'!$C:$I,7,0),4,100,100)</f>
        <v/>
      </c>
      <c r="H17" s="3"/>
      <c r="I17" s="4"/>
      <c r="J17" s="13" t="str">
        <f>image(VLOOKUP(CONCATENATE(LEFT($A$1,9),J16),'Pokemon List'!$C:$I,7,0),4,100,100)</f>
        <v/>
      </c>
      <c r="K17" s="3"/>
      <c r="L17" s="4"/>
      <c r="M17" s="13" t="str">
        <f>image(VLOOKUP(CONCATENATE(LEFT($A$1,9),M16),'Pokemon List'!$C:$I,7,0),4,100,100)</f>
        <v/>
      </c>
      <c r="N17" s="3"/>
      <c r="O17" s="4"/>
      <c r="P17" s="13" t="str">
        <f>image(VLOOKUP(CONCATENATE(LEFT($A$1,9),P16),'Pokemon List'!$C:$I,7,0),4,100,100)</f>
        <v/>
      </c>
      <c r="Q17" s="3"/>
      <c r="R17" s="4"/>
      <c r="S17" s="13" t="str">
        <f>image(VLOOKUP(CONCATENATE(LEFT($A$1,9),S16),'Pokemon List'!$C:$I,7,0),4,100,100)</f>
        <v/>
      </c>
      <c r="T17" s="3"/>
      <c r="U17" s="4"/>
      <c r="V17" s="13" t="str">
        <f>image(VLOOKUP(CONCATENATE(LEFT($A$1,9),V16),'Pokemon List'!$C:$I,7,0),4,100,100)</f>
        <v/>
      </c>
      <c r="W17" s="3"/>
      <c r="X17" s="4"/>
      <c r="Y17" s="38"/>
      <c r="Z17" s="38"/>
      <c r="AA17" s="38"/>
      <c r="AB17" s="38"/>
      <c r="AC17" s="38"/>
      <c r="AD17" s="38"/>
      <c r="AE17" s="38"/>
      <c r="AF17" s="38"/>
      <c r="AG17" s="38"/>
      <c r="AH17" s="38"/>
      <c r="AI17" s="38"/>
      <c r="AJ17" s="38"/>
      <c r="AK17" s="38"/>
      <c r="AL17" s="38"/>
      <c r="AM17" s="38"/>
      <c r="AN17" s="38"/>
      <c r="AO17" s="38"/>
      <c r="AP17" s="38"/>
      <c r="AQ17" s="38"/>
      <c r="AR17" s="38"/>
      <c r="AS17" s="38"/>
      <c r="AT17" s="38"/>
    </row>
    <row r="18">
      <c r="A18" s="9">
        <f>A16+8</f>
        <v>65</v>
      </c>
      <c r="B18" s="42" t="str">
        <f>VLOOKUP(CONCATENATE(LEFT($A$1,9),A18),'Pokemon List'!$C:$I,4,0)</f>
        <v>Mamoswine</v>
      </c>
      <c r="C18" s="41"/>
      <c r="D18" s="9">
        <f>D16+8</f>
        <v>66</v>
      </c>
      <c r="E18" s="42" t="str">
        <f>VLOOKUP(CONCATENATE(LEFT($A$1,9),D18),'Pokemon List'!$C:$I,4,0)</f>
        <v>Porygon-Z</v>
      </c>
      <c r="F18" s="41"/>
      <c r="G18" s="9">
        <f>G16+8</f>
        <v>67</v>
      </c>
      <c r="H18" s="41" t="str">
        <f>VLOOKUP(CONCATENATE(LEFT($A$1,9),G18),'Pokemon List'!$C:$I,4,0)</f>
        <v>Mega Gallade</v>
      </c>
      <c r="I18" s="41"/>
      <c r="J18" s="9">
        <f>J16+8</f>
        <v>68</v>
      </c>
      <c r="K18" s="41" t="str">
        <f>VLOOKUP(CONCATENATE(LEFT($A$1,9),J18),'Pokemon List'!$C:$I,4,0)</f>
        <v>Rotom - Heat</v>
      </c>
      <c r="L18" s="41"/>
      <c r="M18" s="9">
        <f>M16+8</f>
        <v>69</v>
      </c>
      <c r="N18" s="41" t="str">
        <f>VLOOKUP(CONCATENATE(LEFT($A$1,9),M18),'Pokemon List'!$C:$I,4,0)</f>
        <v>Rotom - Wash</v>
      </c>
      <c r="O18" s="41"/>
      <c r="P18" s="9">
        <f>P16+8</f>
        <v>70</v>
      </c>
      <c r="Q18" s="42" t="str">
        <f>VLOOKUP(CONCATENATE(LEFT($A$1,9),P18),'Pokemon List'!$C:$I,4,0)</f>
        <v>Azelf</v>
      </c>
      <c r="R18" s="41"/>
      <c r="S18" s="9">
        <f>S16+8</f>
        <v>71</v>
      </c>
      <c r="T18" s="42" t="str">
        <f>VLOOKUP(CONCATENATE(LEFT($A$1,9),S18),'Pokemon List'!$C:$I,4,0)</f>
        <v>Heatran</v>
      </c>
      <c r="U18" s="41" t="s">
        <v>3</v>
      </c>
      <c r="V18" s="9">
        <f>V16+8</f>
        <v>72</v>
      </c>
      <c r="W18" s="42" t="str">
        <f>VLOOKUP(CONCATENATE(LEFT($A$1,9),V18),'Pokemon List'!$C:$I,4,0)</f>
        <v>Cresselia</v>
      </c>
      <c r="X18" s="41"/>
      <c r="Y18" s="38"/>
      <c r="Z18" s="38"/>
      <c r="AA18" s="38"/>
      <c r="AB18" s="38"/>
      <c r="AC18" s="38"/>
      <c r="AD18" s="38"/>
      <c r="AE18" s="38"/>
      <c r="AF18" s="38"/>
      <c r="AG18" s="38"/>
      <c r="AH18" s="38"/>
      <c r="AI18" s="38"/>
      <c r="AJ18" s="38"/>
      <c r="AK18" s="38"/>
      <c r="AL18" s="38"/>
      <c r="AM18" s="38"/>
      <c r="AN18" s="38"/>
      <c r="AO18" s="38"/>
      <c r="AP18" s="38"/>
      <c r="AQ18" s="38"/>
      <c r="AR18" s="38"/>
      <c r="AS18" s="38"/>
      <c r="AT18" s="38"/>
    </row>
    <row r="19" ht="75.0" customHeight="1">
      <c r="A19" s="13" t="str">
        <f>image(VLOOKUP(CONCATENATE(LEFT($A$1,9),A18),'Pokemon List'!$C:$I,7,0),4,100,100)</f>
        <v/>
      </c>
      <c r="B19" s="3"/>
      <c r="C19" s="4"/>
      <c r="D19" s="13" t="str">
        <f>image(VLOOKUP(CONCATENATE(LEFT($A$1,9),D18),'Pokemon List'!$C:$I,7,0),4,100,100)</f>
        <v/>
      </c>
      <c r="E19" s="3"/>
      <c r="F19" s="4"/>
      <c r="G19" s="13" t="str">
        <f>image(VLOOKUP(CONCATENATE(LEFT($A$1,9),G18),'Pokemon List'!$C:$I,7,0),4,100,100)</f>
        <v/>
      </c>
      <c r="H19" s="3"/>
      <c r="I19" s="4"/>
      <c r="J19" s="13" t="str">
        <f>image(VLOOKUP(CONCATENATE(LEFT($A$1,9),J18),'Pokemon List'!$C:$I,7,0),4,100,100)</f>
        <v/>
      </c>
      <c r="K19" s="3"/>
      <c r="L19" s="4"/>
      <c r="M19" s="13" t="str">
        <f>image(VLOOKUP(CONCATENATE(LEFT($A$1,9),M18),'Pokemon List'!$C:$I,7,0),4,100,100)</f>
        <v/>
      </c>
      <c r="N19" s="3"/>
      <c r="O19" s="4"/>
      <c r="P19" s="13" t="str">
        <f>image(VLOOKUP(CONCATENATE(LEFT($A$1,9),P18),'Pokemon List'!$C:$I,7,0),4,100,100)</f>
        <v/>
      </c>
      <c r="Q19" s="3"/>
      <c r="R19" s="4"/>
      <c r="S19" s="13" t="str">
        <f>image(VLOOKUP(CONCATENATE(LEFT($A$1,9),S18),'Pokemon List'!$C:$I,7,0),4,100,100)</f>
        <v/>
      </c>
      <c r="T19" s="3"/>
      <c r="U19" s="4"/>
      <c r="V19" s="13" t="str">
        <f>image(VLOOKUP(CONCATENATE(LEFT($A$1,9),V18),'Pokemon List'!$C:$I,7,0),4,100,100)</f>
        <v/>
      </c>
      <c r="W19" s="3"/>
      <c r="X19" s="4"/>
      <c r="Y19" s="38"/>
      <c r="Z19" s="38"/>
      <c r="AA19" s="38"/>
      <c r="AB19" s="38"/>
      <c r="AC19" s="38"/>
      <c r="AD19" s="38"/>
      <c r="AE19" s="38"/>
      <c r="AF19" s="38"/>
      <c r="AG19" s="38"/>
      <c r="AH19" s="38"/>
      <c r="AI19" s="38"/>
      <c r="AJ19" s="38"/>
      <c r="AK19" s="38"/>
      <c r="AL19" s="38"/>
      <c r="AM19" s="38"/>
      <c r="AN19" s="38"/>
      <c r="AO19" s="38"/>
      <c r="AP19" s="38"/>
      <c r="AQ19" s="38"/>
      <c r="AR19" s="38"/>
      <c r="AS19" s="38"/>
      <c r="AT19" s="38"/>
    </row>
    <row r="20">
      <c r="A20" s="9">
        <f>A18+8</f>
        <v>73</v>
      </c>
      <c r="B20" s="42" t="str">
        <f>VLOOKUP(CONCATENATE(LEFT($A$1,9),A20),'Pokemon List'!$C:$I,4,0)</f>
        <v>Manaphy</v>
      </c>
      <c r="C20" s="41"/>
      <c r="D20" s="9">
        <f>D18+8</f>
        <v>74</v>
      </c>
      <c r="E20" s="42" t="str">
        <f>VLOOKUP(CONCATENATE(LEFT($A$1,9),D20),'Pokemon List'!$C:$I,4,0)</f>
        <v>Serperior</v>
      </c>
      <c r="F20" s="41"/>
      <c r="G20" s="9">
        <f>G18+8</f>
        <v>75</v>
      </c>
      <c r="H20" s="42" t="str">
        <f>VLOOKUP(CONCATENATE(LEFT($A$1,9),G20),'Pokemon List'!$C:$I,4,0)</f>
        <v>Excadrill</v>
      </c>
      <c r="I20" s="41"/>
      <c r="J20" s="9">
        <f>J18+8</f>
        <v>76</v>
      </c>
      <c r="K20" s="42" t="str">
        <f>VLOOKUP(CONCATENATE(LEFT($A$1,9),J20),'Pokemon List'!$C:$I,4,0)</f>
        <v>Conkeldurr</v>
      </c>
      <c r="L20" s="41"/>
      <c r="M20" s="9">
        <f>M18+8</f>
        <v>77</v>
      </c>
      <c r="N20" s="42" t="str">
        <f>VLOOKUP(CONCATENATE(LEFT($A$1,9),M20),'Pokemon List'!$C:$I,4,0)</f>
        <v>Scolipede</v>
      </c>
      <c r="O20" s="41"/>
      <c r="P20" s="9">
        <f>P18+8</f>
        <v>78</v>
      </c>
      <c r="Q20" s="42" t="str">
        <f>VLOOKUP(CONCATENATE(LEFT($A$1,9),P20),'Pokemon List'!$C:$I,4,0)</f>
        <v>Krookodile</v>
      </c>
      <c r="R20" s="41" t="s">
        <v>3</v>
      </c>
      <c r="S20" s="9">
        <f>S18+8</f>
        <v>79</v>
      </c>
      <c r="T20" s="42" t="str">
        <f>VLOOKUP(CONCATENATE(LEFT($A$1,9),S20),'Pokemon List'!$C:$I,4,0)</f>
        <v>Amoonguss</v>
      </c>
      <c r="U20" s="41"/>
      <c r="V20" s="9">
        <f>V18+8</f>
        <v>80</v>
      </c>
      <c r="W20" s="42" t="str">
        <f>VLOOKUP(CONCATENATE(LEFT($A$1,9),V20),'Pokemon List'!$C:$I,4,0)</f>
        <v>Alomomola</v>
      </c>
      <c r="X20" s="41"/>
      <c r="Y20" s="38"/>
      <c r="Z20" s="38"/>
      <c r="AA20" s="38"/>
      <c r="AB20" s="38"/>
      <c r="AC20" s="38"/>
      <c r="AD20" s="38"/>
      <c r="AE20" s="38"/>
      <c r="AF20" s="38"/>
      <c r="AG20" s="38"/>
      <c r="AH20" s="38"/>
      <c r="AI20" s="38"/>
      <c r="AJ20" s="38"/>
      <c r="AK20" s="38"/>
      <c r="AL20" s="38"/>
      <c r="AM20" s="38"/>
      <c r="AN20" s="38"/>
      <c r="AO20" s="38"/>
      <c r="AP20" s="38"/>
      <c r="AQ20" s="38"/>
      <c r="AR20" s="38"/>
      <c r="AS20" s="38"/>
      <c r="AT20" s="38"/>
    </row>
    <row r="21" ht="75.0" customHeight="1">
      <c r="A21" s="13" t="str">
        <f>image(VLOOKUP(CONCATENATE(LEFT($A$1,9),A20),'Pokemon List'!$C:$I,7,0),4,100,100)</f>
        <v/>
      </c>
      <c r="B21" s="3"/>
      <c r="C21" s="4"/>
      <c r="D21" s="13" t="str">
        <f>image(VLOOKUP(CONCATENATE(LEFT($A$1,9),D20),'Pokemon List'!$C:$I,7,0),4,100,100)</f>
        <v/>
      </c>
      <c r="E21" s="3"/>
      <c r="F21" s="4"/>
      <c r="G21" s="13" t="str">
        <f>image(VLOOKUP(CONCATENATE(LEFT($A$1,9),G20),'Pokemon List'!$C:$I,7,0),4,100,100)</f>
        <v/>
      </c>
      <c r="H21" s="3"/>
      <c r="I21" s="4"/>
      <c r="J21" s="13" t="str">
        <f>image(VLOOKUP(CONCATENATE(LEFT($A$1,9),J20),'Pokemon List'!$C:$I,7,0),4,100,100)</f>
        <v/>
      </c>
      <c r="K21" s="3"/>
      <c r="L21" s="4"/>
      <c r="M21" s="13" t="str">
        <f>image(VLOOKUP(CONCATENATE(LEFT($A$1,9),M20),'Pokemon List'!$C:$I,7,0),4,100,100)</f>
        <v/>
      </c>
      <c r="N21" s="3"/>
      <c r="O21" s="4"/>
      <c r="P21" s="13" t="str">
        <f>image(VLOOKUP(CONCATENATE(LEFT($A$1,9),P20),'Pokemon List'!$C:$I,7,0),4,100,100)</f>
        <v/>
      </c>
      <c r="Q21" s="3"/>
      <c r="R21" s="4"/>
      <c r="S21" s="13" t="str">
        <f>image(VLOOKUP(CONCATENATE(LEFT($A$1,9),S20),'Pokemon List'!$C:$I,7,0),4,100,100)</f>
        <v/>
      </c>
      <c r="T21" s="3"/>
      <c r="U21" s="4"/>
      <c r="V21" s="13" t="str">
        <f>image(VLOOKUP(CONCATENATE(LEFT($A$1,9),V20),'Pokemon List'!$C:$I,7,0),4,100,100)</f>
        <v/>
      </c>
      <c r="W21" s="3"/>
      <c r="X21" s="4"/>
      <c r="Y21" s="38"/>
      <c r="Z21" s="38"/>
      <c r="AA21" s="38"/>
      <c r="AB21" s="38"/>
      <c r="AC21" s="38"/>
      <c r="AD21" s="38"/>
      <c r="AE21" s="38"/>
      <c r="AF21" s="38"/>
      <c r="AG21" s="38"/>
      <c r="AH21" s="38"/>
      <c r="AI21" s="38"/>
      <c r="AJ21" s="38"/>
      <c r="AK21" s="38"/>
      <c r="AL21" s="38"/>
      <c r="AM21" s="38"/>
      <c r="AN21" s="38"/>
      <c r="AO21" s="38"/>
      <c r="AP21" s="38"/>
      <c r="AQ21" s="38"/>
      <c r="AR21" s="38"/>
      <c r="AS21" s="38"/>
      <c r="AT21" s="38"/>
    </row>
    <row r="22">
      <c r="A22" s="9">
        <f>A20+8</f>
        <v>81</v>
      </c>
      <c r="B22" s="42" t="str">
        <f>VLOOKUP(CONCATENATE(LEFT($A$1,9),A22),'Pokemon List'!$C:$I,4,0)</f>
        <v>Ferrothorn</v>
      </c>
      <c r="C22" s="41"/>
      <c r="D22" s="9">
        <f>D20+8</f>
        <v>82</v>
      </c>
      <c r="E22" s="42" t="str">
        <f>VLOOKUP(CONCATENATE(LEFT($A$1,9),D22),'Pokemon List'!$C:$I,4,0)</f>
        <v>Beheeyem</v>
      </c>
      <c r="F22" s="41"/>
      <c r="G22" s="9">
        <f>G20+8</f>
        <v>83</v>
      </c>
      <c r="H22" s="42" t="str">
        <f>VLOOKUP(CONCATENATE(LEFT($A$1,9),G22),'Pokemon List'!$C:$I,4,0)</f>
        <v>Chandelure</v>
      </c>
      <c r="I22" s="41"/>
      <c r="J22" s="9">
        <f>J20+8</f>
        <v>84</v>
      </c>
      <c r="K22" s="42" t="str">
        <f>VLOOKUP(CONCATENATE(LEFT($A$1,9),J22),'Pokemon List'!$C:$I,4,0)</f>
        <v>Haxorus</v>
      </c>
      <c r="L22" s="41" t="s">
        <v>4</v>
      </c>
      <c r="M22" s="9">
        <f>M20+8</f>
        <v>85</v>
      </c>
      <c r="N22" s="42" t="str">
        <f>VLOOKUP(CONCATENATE(LEFT($A$1,9),M22),'Pokemon List'!$C:$I,4,0)</f>
        <v>Bisharp</v>
      </c>
      <c r="O22" s="41"/>
      <c r="P22" s="9">
        <f>P20+8</f>
        <v>86</v>
      </c>
      <c r="Q22" s="42" t="str">
        <f>VLOOKUP(CONCATENATE(LEFT($A$1,9),P22),'Pokemon List'!$C:$I,4,0)</f>
        <v>Hydreigon</v>
      </c>
      <c r="R22" s="41"/>
      <c r="S22" s="9">
        <f>S20+8</f>
        <v>87</v>
      </c>
      <c r="T22" s="42" t="str">
        <f>VLOOKUP(CONCATENATE(LEFT($A$1,9),S22),'Pokemon List'!$C:$I,4,0)</f>
        <v>Volcarona</v>
      </c>
      <c r="U22" s="41"/>
      <c r="V22" s="9">
        <f>V20+8</f>
        <v>88</v>
      </c>
      <c r="W22" s="42" t="str">
        <f>VLOOKUP(CONCATENATE(LEFT($A$1,9),V22),'Pokemon List'!$C:$I,4,0)</f>
        <v>Cobalion</v>
      </c>
      <c r="X22" s="41"/>
      <c r="Y22" s="38"/>
      <c r="Z22" s="38"/>
      <c r="AA22" s="38"/>
      <c r="AB22" s="38"/>
      <c r="AC22" s="38"/>
      <c r="AD22" s="38"/>
      <c r="AE22" s="38"/>
      <c r="AF22" s="38"/>
      <c r="AG22" s="38"/>
      <c r="AH22" s="38"/>
      <c r="AI22" s="38"/>
      <c r="AJ22" s="38"/>
      <c r="AK22" s="38"/>
      <c r="AL22" s="38"/>
      <c r="AM22" s="38"/>
      <c r="AN22" s="38"/>
      <c r="AO22" s="38"/>
      <c r="AP22" s="38"/>
      <c r="AQ22" s="38"/>
      <c r="AR22" s="38"/>
      <c r="AS22" s="38"/>
      <c r="AT22" s="38"/>
    </row>
    <row r="23" ht="75.0" customHeight="1">
      <c r="A23" s="13" t="str">
        <f>image(VLOOKUP(CONCATENATE(LEFT($A$1,9),A22),'Pokemon List'!$C:$I,7,0),4,100,100)</f>
        <v/>
      </c>
      <c r="B23" s="3"/>
      <c r="C23" s="4"/>
      <c r="D23" s="13" t="str">
        <f>image(VLOOKUP(CONCATENATE(LEFT($A$1,9),D22),'Pokemon List'!$C:$I,7,0),4,100,100)</f>
        <v/>
      </c>
      <c r="E23" s="3"/>
      <c r="F23" s="4"/>
      <c r="G23" s="13" t="str">
        <f>image(VLOOKUP(CONCATENATE(LEFT($A$1,9),G22),'Pokemon List'!$C:$I,7,0),4,100,100)</f>
        <v/>
      </c>
      <c r="H23" s="3"/>
      <c r="I23" s="4"/>
      <c r="J23" s="13" t="str">
        <f>image(VLOOKUP(CONCATENATE(LEFT($A$1,9),J22),'Pokemon List'!$C:$I,7,0),4,100,100)</f>
        <v/>
      </c>
      <c r="K23" s="3"/>
      <c r="L23" s="4"/>
      <c r="M23" s="13" t="str">
        <f>image(VLOOKUP(CONCATENATE(LEFT($A$1,9),M22),'Pokemon List'!$C:$I,7,0),4,100,100)</f>
        <v/>
      </c>
      <c r="N23" s="3"/>
      <c r="O23" s="4"/>
      <c r="P23" s="13" t="str">
        <f>image(VLOOKUP(CONCATENATE(LEFT($A$1,9),P22),'Pokemon List'!$C:$I,7,0),4,100,100)</f>
        <v/>
      </c>
      <c r="Q23" s="3"/>
      <c r="R23" s="4"/>
      <c r="S23" s="13" t="str">
        <f>image(VLOOKUP(CONCATENATE(LEFT($A$1,9),S22),'Pokemon List'!$C:$I,7,0),4,100,100)</f>
        <v/>
      </c>
      <c r="T23" s="3"/>
      <c r="U23" s="4"/>
      <c r="V23" s="13" t="str">
        <f>image(VLOOKUP(CONCATENATE(LEFT($A$1,9),V22),'Pokemon List'!$C:$I,7,0),4,100,100)</f>
        <v/>
      </c>
      <c r="W23" s="3"/>
      <c r="X23" s="4"/>
      <c r="Y23" s="38"/>
      <c r="Z23" s="38"/>
      <c r="AA23" s="38"/>
      <c r="AB23" s="38"/>
      <c r="AC23" s="38"/>
      <c r="AD23" s="38"/>
      <c r="AE23" s="38"/>
      <c r="AF23" s="38"/>
      <c r="AG23" s="38"/>
      <c r="AH23" s="38"/>
      <c r="AI23" s="38"/>
      <c r="AJ23" s="38"/>
      <c r="AK23" s="38"/>
      <c r="AL23" s="38"/>
      <c r="AM23" s="38"/>
      <c r="AN23" s="38"/>
      <c r="AO23" s="38"/>
      <c r="AP23" s="38"/>
      <c r="AQ23" s="38"/>
      <c r="AR23" s="38"/>
      <c r="AS23" s="38"/>
      <c r="AT23" s="38"/>
    </row>
    <row r="24">
      <c r="A24" s="9">
        <f>A22+8</f>
        <v>89</v>
      </c>
      <c r="B24" s="42" t="str">
        <f>VLOOKUP(CONCATENATE(LEFT($A$1,9),A24),'Pokemon List'!$C:$I,4,0)</f>
        <v>Terrakion</v>
      </c>
      <c r="C24" s="41" t="s">
        <v>3</v>
      </c>
      <c r="D24" s="9">
        <f>D22+8</f>
        <v>90</v>
      </c>
      <c r="E24" s="41" t="str">
        <f>VLOOKUP(CONCATENATE(LEFT($A$1,9),D24),'Pokemon List'!$C:$I,4,0)</f>
        <v>Tornadus - Therian</v>
      </c>
      <c r="F24" s="41" t="s">
        <v>3</v>
      </c>
      <c r="G24" s="9">
        <f>G22+8</f>
        <v>91</v>
      </c>
      <c r="H24" s="41" t="str">
        <f>VLOOKUP(CONCATENATE(LEFT($A$1,9),G24),'Pokemon List'!$C:$I,4,0)</f>
        <v>Thundurus - Therian</v>
      </c>
      <c r="I24" s="41"/>
      <c r="J24" s="9">
        <f>J22+8</f>
        <v>92</v>
      </c>
      <c r="K24" s="42" t="str">
        <f>VLOOKUP(CONCATENATE(LEFT($A$1,9),J24),'Pokemon List'!$C:$I,4,0)</f>
        <v>Keldeo</v>
      </c>
      <c r="L24" s="41"/>
      <c r="M24" s="9">
        <f>M22+8</f>
        <v>93</v>
      </c>
      <c r="N24" s="42" t="str">
        <f>VLOOKUP(CONCATENATE(LEFT($A$1,9),M24),'Pokemon List'!$C:$I,4,0)</f>
        <v>Meloetta</v>
      </c>
      <c r="O24" s="41"/>
      <c r="P24" s="9">
        <f>P22+8</f>
        <v>94</v>
      </c>
      <c r="Q24" s="41" t="str">
        <f>VLOOKUP(CONCATENATE(LEFT($A$1,9),P24),'Pokemon List'!$C:$I,4,0)</f>
        <v>#N/A</v>
      </c>
      <c r="R24" s="41"/>
      <c r="S24" s="9">
        <f>S22+8</f>
        <v>95</v>
      </c>
      <c r="T24" s="42" t="str">
        <f>VLOOKUP(CONCATENATE(LEFT($A$1,9),S24),'Pokemon List'!$C:$I,4,0)</f>
        <v>Chesnaught</v>
      </c>
      <c r="U24" s="41" t="s">
        <v>4</v>
      </c>
      <c r="V24" s="9">
        <f>V22+8</f>
        <v>96</v>
      </c>
      <c r="W24" s="41" t="str">
        <f>VLOOKUP(CONCATENATE(LEFT($A$1,9),V24),'Pokemon List'!$C:$I,4,0)</f>
        <v>Ash Greninja</v>
      </c>
      <c r="X24" s="41"/>
      <c r="Y24" s="38"/>
      <c r="Z24" s="38"/>
      <c r="AA24" s="38"/>
      <c r="AB24" s="38"/>
      <c r="AC24" s="38"/>
      <c r="AD24" s="38"/>
      <c r="AE24" s="38"/>
      <c r="AF24" s="38"/>
      <c r="AG24" s="38"/>
      <c r="AH24" s="38"/>
      <c r="AI24" s="38"/>
      <c r="AJ24" s="38"/>
      <c r="AK24" s="38"/>
      <c r="AL24" s="38"/>
      <c r="AM24" s="38"/>
      <c r="AN24" s="38"/>
      <c r="AO24" s="38"/>
      <c r="AP24" s="38"/>
      <c r="AQ24" s="38"/>
      <c r="AR24" s="38"/>
      <c r="AS24" s="38"/>
      <c r="AT24" s="38"/>
    </row>
    <row r="25" ht="75.0" customHeight="1">
      <c r="A25" s="13" t="str">
        <f>image(VLOOKUP(CONCATENATE(LEFT($A$1,9),A24),'Pokemon List'!$C:$I,7,0),4,100,100)</f>
        <v/>
      </c>
      <c r="B25" s="3"/>
      <c r="C25" s="4"/>
      <c r="D25" s="13" t="str">
        <f>image(VLOOKUP(CONCATENATE(LEFT($A$1,9),D24),'Pokemon List'!$C:$I,7,0),4,100,100)</f>
        <v/>
      </c>
      <c r="E25" s="3"/>
      <c r="F25" s="4"/>
      <c r="G25" s="13" t="str">
        <f>image(VLOOKUP(CONCATENATE(LEFT($A$1,9),G24),'Pokemon List'!$C:$I,7,0),4,100,100)</f>
        <v/>
      </c>
      <c r="H25" s="3"/>
      <c r="I25" s="4"/>
      <c r="J25" s="13" t="str">
        <f>image(VLOOKUP(CONCATENATE(LEFT($A$1,9),J24),'Pokemon List'!$C:$I,7,0),4,100,100)</f>
        <v/>
      </c>
      <c r="K25" s="3"/>
      <c r="L25" s="4"/>
      <c r="M25" s="13" t="str">
        <f>image(VLOOKUP(CONCATENATE(LEFT($A$1,9),M24),'Pokemon List'!$C:$I,7,0),4,100,100)</f>
        <v/>
      </c>
      <c r="N25" s="3"/>
      <c r="O25" s="4"/>
      <c r="P25" s="13" t="str">
        <f>image(VLOOKUP(CONCATENATE(LEFT($A$1,9),P24),'Pokemon List'!$C:$I,7,0),4,100,100)</f>
        <v>#N/A</v>
      </c>
      <c r="Q25" s="3"/>
      <c r="R25" s="4"/>
      <c r="S25" s="13" t="str">
        <f>image(VLOOKUP(CONCATENATE(LEFT($A$1,9),S24),'Pokemon List'!$C:$I,7,0),4,100,100)</f>
        <v/>
      </c>
      <c r="T25" s="3"/>
      <c r="U25" s="4"/>
      <c r="V25" s="13" t="str">
        <f>image(VLOOKUP(CONCATENATE(LEFT($A$1,9),V24),'Pokemon List'!$C:$I,7,0),4,100,100)</f>
        <v/>
      </c>
      <c r="W25" s="3"/>
      <c r="X25" s="4"/>
      <c r="Y25" s="38"/>
      <c r="Z25" s="38"/>
      <c r="AA25" s="38"/>
      <c r="AB25" s="38"/>
      <c r="AC25" s="38"/>
      <c r="AD25" s="38"/>
      <c r="AE25" s="38"/>
      <c r="AF25" s="38"/>
      <c r="AG25" s="38"/>
      <c r="AH25" s="38"/>
      <c r="AI25" s="38"/>
      <c r="AJ25" s="38"/>
      <c r="AK25" s="38"/>
      <c r="AL25" s="38"/>
      <c r="AM25" s="38"/>
      <c r="AN25" s="38"/>
      <c r="AO25" s="38"/>
      <c r="AP25" s="38"/>
      <c r="AQ25" s="38"/>
      <c r="AR25" s="38"/>
      <c r="AS25" s="38"/>
      <c r="AT25" s="38"/>
    </row>
    <row r="26">
      <c r="A26" s="9">
        <f>A24+8</f>
        <v>97</v>
      </c>
      <c r="B26" s="42" t="str">
        <f>VLOOKUP(CONCATENATE(LEFT($A$1,9),A26),'Pokemon List'!$C:$I,4,0)</f>
        <v>Greninja</v>
      </c>
      <c r="C26" s="41" t="s">
        <v>4</v>
      </c>
      <c r="D26" s="9">
        <f>D24+8</f>
        <v>98</v>
      </c>
      <c r="E26" s="42" t="str">
        <f>VLOOKUP(CONCATENATE(LEFT($A$1,9),D26),'Pokemon List'!$C:$I,4,0)</f>
        <v>Diggersby</v>
      </c>
      <c r="F26" s="41"/>
      <c r="G26" s="9">
        <f>G24+8</f>
        <v>99</v>
      </c>
      <c r="H26" s="42" t="str">
        <f>VLOOKUP(CONCATENATE(LEFT($A$1,9),G26),'Pokemon List'!$C:$I,4,0)</f>
        <v>Doublade</v>
      </c>
      <c r="I26" s="41"/>
      <c r="J26" s="9">
        <f>J24+8</f>
        <v>100</v>
      </c>
      <c r="K26" s="42" t="str">
        <f>VLOOKUP(CONCATENATE(LEFT($A$1,9),J26),'Pokemon List'!$C:$I,4,0)</f>
        <v>Sylveon</v>
      </c>
      <c r="L26" s="41"/>
      <c r="M26" s="9">
        <f>M24+8</f>
        <v>101</v>
      </c>
      <c r="N26" s="42" t="str">
        <f>VLOOKUP(CONCATENATE(LEFT($A$1,9),M26),'Pokemon List'!$C:$I,4,0)</f>
        <v>Hawlucha</v>
      </c>
      <c r="O26" s="41"/>
      <c r="P26" s="9">
        <f>P24+8</f>
        <v>102</v>
      </c>
      <c r="Q26" s="42" t="str">
        <f>VLOOKUP(CONCATENATE(LEFT($A$1,9),P26),'Pokemon List'!$C:$I,4,0)</f>
        <v>Klefki</v>
      </c>
      <c r="R26" s="41"/>
      <c r="S26" s="9">
        <f>S24+8</f>
        <v>103</v>
      </c>
      <c r="T26" s="42" t="str">
        <f>VLOOKUP(CONCATENATE(LEFT($A$1,9),S26),'Pokemon List'!$C:$I,4,0)</f>
        <v>Diancie</v>
      </c>
      <c r="U26" s="41"/>
      <c r="V26" s="9">
        <f>V24+8</f>
        <v>104</v>
      </c>
      <c r="W26" s="42" t="str">
        <f>VLOOKUP(CONCATENATE(LEFT($A$1,9),V26),'Pokemon List'!$C:$I,4,0)</f>
        <v>Primarina</v>
      </c>
      <c r="X26" s="41"/>
      <c r="Y26" s="38"/>
      <c r="Z26" s="38"/>
      <c r="AA26" s="38"/>
      <c r="AB26" s="38"/>
      <c r="AC26" s="38"/>
      <c r="AD26" s="38"/>
      <c r="AE26" s="38"/>
      <c r="AF26" s="38"/>
      <c r="AG26" s="38"/>
      <c r="AH26" s="38"/>
      <c r="AI26" s="38"/>
      <c r="AJ26" s="38"/>
      <c r="AK26" s="38"/>
      <c r="AL26" s="38"/>
      <c r="AM26" s="38"/>
      <c r="AN26" s="38"/>
      <c r="AO26" s="38"/>
      <c r="AP26" s="38"/>
      <c r="AQ26" s="38"/>
      <c r="AR26" s="38"/>
      <c r="AS26" s="38"/>
      <c r="AT26" s="38"/>
    </row>
    <row r="27" ht="75.0" customHeight="1">
      <c r="A27" s="13" t="str">
        <f>image(VLOOKUP(CONCATENATE(LEFT($A$1,9),A26),'Pokemon List'!$C:$I,7,0),4,100,100)</f>
        <v/>
      </c>
      <c r="B27" s="3"/>
      <c r="C27" s="4"/>
      <c r="D27" s="13" t="str">
        <f>image(VLOOKUP(CONCATENATE(LEFT($A$1,9),D26),'Pokemon List'!$C:$I,7,0),4,100,100)</f>
        <v/>
      </c>
      <c r="E27" s="3"/>
      <c r="F27" s="4"/>
      <c r="G27" s="13" t="str">
        <f>image(VLOOKUP(CONCATENATE(LEFT($A$1,9),G26),'Pokemon List'!$C:$I,7,0),4,100,100)</f>
        <v/>
      </c>
      <c r="H27" s="3"/>
      <c r="I27" s="4"/>
      <c r="J27" s="13" t="str">
        <f>image(VLOOKUP(CONCATENATE(LEFT($A$1,9),J26),'Pokemon List'!$C:$I,7,0),4,100,100)</f>
        <v/>
      </c>
      <c r="K27" s="3"/>
      <c r="L27" s="4"/>
      <c r="M27" s="13" t="str">
        <f>image(VLOOKUP(CONCATENATE(LEFT($A$1,9),M26),'Pokemon List'!$C:$I,7,0),4,100,100)</f>
        <v/>
      </c>
      <c r="N27" s="3"/>
      <c r="O27" s="4"/>
      <c r="P27" s="13" t="str">
        <f>image(VLOOKUP(CONCATENATE(LEFT($A$1,9),P26),'Pokemon List'!$C:$I,7,0),4,100,100)</f>
        <v/>
      </c>
      <c r="Q27" s="3"/>
      <c r="R27" s="4"/>
      <c r="S27" s="13" t="str">
        <f>image(VLOOKUP(CONCATENATE(LEFT($A$1,9),S26),'Pokemon List'!$C:$I,7,0),4,100,100)</f>
        <v/>
      </c>
      <c r="T27" s="3"/>
      <c r="U27" s="4"/>
      <c r="V27" s="13" t="str">
        <f>image(VLOOKUP(CONCATENATE(LEFT($A$1,9),V26),'Pokemon List'!$C:$I,7,0),4,100,100)</f>
        <v/>
      </c>
      <c r="W27" s="3"/>
      <c r="X27" s="4"/>
      <c r="Y27" s="38"/>
      <c r="Z27" s="38"/>
      <c r="AA27" s="38"/>
      <c r="AB27" s="38"/>
      <c r="AC27" s="38"/>
      <c r="AD27" s="38"/>
      <c r="AE27" s="38"/>
      <c r="AF27" s="38"/>
      <c r="AG27" s="38"/>
      <c r="AH27" s="38"/>
      <c r="AI27" s="38"/>
      <c r="AJ27" s="38"/>
      <c r="AK27" s="38"/>
      <c r="AL27" s="38"/>
      <c r="AM27" s="38"/>
      <c r="AN27" s="38"/>
      <c r="AO27" s="38"/>
      <c r="AP27" s="38"/>
      <c r="AQ27" s="38"/>
      <c r="AR27" s="38"/>
      <c r="AS27" s="38"/>
      <c r="AT27" s="38"/>
    </row>
    <row r="28">
      <c r="A28" s="9">
        <f>A26+8</f>
        <v>105</v>
      </c>
      <c r="B28" s="42" t="str">
        <f>VLOOKUP(CONCATENATE(LEFT($A$1,9),A28),'Pokemon List'!$C:$I,4,0)</f>
        <v>Toxapex</v>
      </c>
      <c r="C28" s="41" t="s">
        <v>3</v>
      </c>
      <c r="D28" s="9">
        <f>D26+8</f>
        <v>106</v>
      </c>
      <c r="E28" s="42" t="str">
        <f>VLOOKUP(CONCATENATE(LEFT($A$1,9),D28),'Pokemon List'!$C:$I,4,0)</f>
        <v>Mimikyu</v>
      </c>
      <c r="F28" s="41" t="s">
        <v>3</v>
      </c>
      <c r="G28" s="9">
        <f>G26+8</f>
        <v>107</v>
      </c>
      <c r="H28" s="42" t="str">
        <f>VLOOKUP(CONCATENATE(LEFT($A$1,9),G28),'Pokemon List'!$C:$I,4,0)</f>
        <v>Kommo-o</v>
      </c>
      <c r="I28" s="41"/>
      <c r="J28" s="9">
        <f>J26+8</f>
        <v>108</v>
      </c>
      <c r="K28" s="42" t="str">
        <f>VLOOKUP(CONCATENATE(LEFT($A$1,9),J28),'Pokemon List'!$C:$I,4,0)</f>
        <v>Nihilego</v>
      </c>
      <c r="L28" s="41" t="s">
        <v>3</v>
      </c>
      <c r="M28" s="9">
        <f>M26+8</f>
        <v>109</v>
      </c>
      <c r="N28" s="42" t="str">
        <f>VLOOKUP(CONCATENATE(LEFT($A$1,9),M28),'Pokemon List'!$C:$I,4,0)</f>
        <v>Buzzwole</v>
      </c>
      <c r="O28" s="41" t="s">
        <v>3</v>
      </c>
      <c r="P28" s="9">
        <f>P26+8</f>
        <v>110</v>
      </c>
      <c r="Q28" s="42" t="str">
        <f>VLOOKUP(CONCATENATE(LEFT($A$1,9),P28),'Pokemon List'!$C:$I,4,0)</f>
        <v>Xurkitree</v>
      </c>
      <c r="R28" s="41"/>
      <c r="S28" s="43">
        <f>S26+8</f>
        <v>111</v>
      </c>
      <c r="T28" s="44" t="str">
        <f>VLOOKUP(CONCATENATE(LEFT($A$1,9),S28),'Pokemon List'!$C:$I,4,0)</f>
        <v>Magearna</v>
      </c>
      <c r="U28" s="45" t="s">
        <v>3</v>
      </c>
      <c r="V28" s="43">
        <f>V26+8</f>
        <v>112</v>
      </c>
      <c r="W28" s="44" t="str">
        <f>VLOOKUP(CONCATENATE(LEFT($A$1,9),V28),'Pokemon List'!$C:$I,4,0)</f>
        <v>Stakataka</v>
      </c>
      <c r="X28" s="45"/>
      <c r="Y28" s="38"/>
      <c r="Z28" s="38"/>
      <c r="AA28" s="38"/>
      <c r="AB28" s="38"/>
      <c r="AC28" s="38"/>
      <c r="AD28" s="38"/>
      <c r="AE28" s="38"/>
      <c r="AF28" s="38"/>
      <c r="AG28" s="38"/>
      <c r="AH28" s="38"/>
      <c r="AI28" s="38"/>
      <c r="AJ28" s="38"/>
      <c r="AK28" s="38"/>
      <c r="AL28" s="38"/>
      <c r="AM28" s="38"/>
      <c r="AN28" s="38"/>
      <c r="AO28" s="38"/>
      <c r="AP28" s="38"/>
      <c r="AQ28" s="38"/>
      <c r="AR28" s="38"/>
      <c r="AS28" s="38"/>
      <c r="AT28" s="38"/>
    </row>
    <row r="29" ht="75.0" customHeight="1">
      <c r="A29" s="13" t="str">
        <f>image(VLOOKUP(CONCATENATE(LEFT($A$1,9),A28),'Pokemon List'!$C:$I,7,0),4,100,100)</f>
        <v/>
      </c>
      <c r="B29" s="3"/>
      <c r="C29" s="4"/>
      <c r="D29" s="13" t="str">
        <f>image(VLOOKUP(CONCATENATE(LEFT($A$1,9),D28),'Pokemon List'!$C:$I,7,0),4,100,100)</f>
        <v/>
      </c>
      <c r="E29" s="3"/>
      <c r="F29" s="4"/>
      <c r="G29" s="13" t="str">
        <f>image(VLOOKUP(CONCATENATE(LEFT($A$1,9),G28),'Pokemon List'!$C:$I,7,0),4,100,100)</f>
        <v/>
      </c>
      <c r="H29" s="3"/>
      <c r="I29" s="4"/>
      <c r="J29" s="13" t="str">
        <f>image(VLOOKUP(CONCATENATE(LEFT($A$1,9),J28),'Pokemon List'!$C:$I,7,0),4,100,100)</f>
        <v/>
      </c>
      <c r="K29" s="3"/>
      <c r="L29" s="4"/>
      <c r="M29" s="13" t="str">
        <f>image(VLOOKUP(CONCATENATE(LEFT($A$1,9),M28),'Pokemon List'!$C:$I,7,0),4,100,100)</f>
        <v/>
      </c>
      <c r="N29" s="3"/>
      <c r="O29" s="4"/>
      <c r="P29" s="13" t="str">
        <f>image(VLOOKUP(CONCATENATE(LEFT($A$1,9),P28),'Pokemon List'!$C:$I,7,0),4,100,100)</f>
        <v/>
      </c>
      <c r="Q29" s="3"/>
      <c r="R29" s="4"/>
      <c r="S29" s="46" t="str">
        <f>image(VLOOKUP(CONCATENATE(LEFT($A$1,9),S28),'Pokemon List'!$C:$I,7,0),4,100,100)</f>
        <v/>
      </c>
      <c r="T29" s="3"/>
      <c r="U29" s="4"/>
      <c r="V29" s="46" t="str">
        <f>image(VLOOKUP(CONCATENATE(LEFT($A$1,9),V28),'Pokemon List'!$C:$I,7,0),4,100,100)</f>
        <v/>
      </c>
      <c r="W29" s="3"/>
      <c r="X29" s="4"/>
      <c r="Y29" s="38"/>
      <c r="Z29" s="38"/>
      <c r="AA29" s="38"/>
      <c r="AB29" s="38"/>
      <c r="AC29" s="38"/>
      <c r="AD29" s="38"/>
      <c r="AE29" s="38"/>
      <c r="AF29" s="38"/>
      <c r="AG29" s="38"/>
      <c r="AH29" s="38"/>
      <c r="AI29" s="38"/>
      <c r="AJ29" s="38"/>
      <c r="AK29" s="38"/>
      <c r="AL29" s="38"/>
      <c r="AM29" s="38"/>
      <c r="AN29" s="38"/>
      <c r="AO29" s="38"/>
      <c r="AP29" s="38"/>
      <c r="AQ29" s="38"/>
      <c r="AR29" s="38"/>
      <c r="AS29" s="38"/>
      <c r="AT29" s="38"/>
    </row>
    <row r="30">
      <c r="A30" s="43">
        <f>A28+8</f>
        <v>113</v>
      </c>
      <c r="B30" s="44" t="str">
        <f>VLOOKUP(CONCATENATE(LEFT($A$1,9),A30),'Pokemon List'!$C:$I,4,0)</f>
        <v>Blacephalon</v>
      </c>
      <c r="C30" s="45" t="s">
        <v>4</v>
      </c>
      <c r="D30" s="9"/>
      <c r="E30" s="41"/>
      <c r="F30" s="41"/>
      <c r="G30" s="9"/>
      <c r="H30" s="41"/>
      <c r="I30" s="41"/>
      <c r="J30" s="9"/>
      <c r="K30" s="41"/>
      <c r="L30" s="41"/>
      <c r="M30" s="9"/>
      <c r="N30" s="41"/>
      <c r="O30" s="41"/>
      <c r="P30" s="9"/>
      <c r="Q30" s="41"/>
      <c r="R30" s="41"/>
      <c r="S30" s="9"/>
      <c r="T30" s="41"/>
      <c r="U30" s="41"/>
      <c r="V30" s="9"/>
      <c r="W30" s="41"/>
      <c r="X30" s="41"/>
      <c r="Y30" s="38"/>
      <c r="Z30" s="38"/>
      <c r="AA30" s="38"/>
      <c r="AB30" s="38"/>
      <c r="AC30" s="38"/>
      <c r="AD30" s="38"/>
      <c r="AE30" s="38"/>
      <c r="AF30" s="38"/>
      <c r="AG30" s="38"/>
      <c r="AH30" s="38"/>
      <c r="AI30" s="38"/>
      <c r="AJ30" s="38"/>
      <c r="AK30" s="38"/>
      <c r="AL30" s="38"/>
      <c r="AM30" s="38"/>
      <c r="AN30" s="38"/>
      <c r="AO30" s="38"/>
      <c r="AP30" s="38"/>
      <c r="AQ30" s="38"/>
      <c r="AR30" s="38"/>
      <c r="AS30" s="38"/>
      <c r="AT30" s="38"/>
    </row>
    <row r="31" ht="75.0" customHeight="1">
      <c r="A31" s="46" t="str">
        <f>image(VLOOKUP(CONCATENATE(LEFT($A$1,9),A30),'Pokemon List'!$C:$I,7,0),4,100,100)</f>
        <v/>
      </c>
      <c r="B31" s="3"/>
      <c r="C31" s="4"/>
      <c r="D31" s="13"/>
      <c r="E31" s="3"/>
      <c r="F31" s="4"/>
      <c r="G31" s="13"/>
      <c r="H31" s="3"/>
      <c r="I31" s="4"/>
      <c r="J31" s="13"/>
      <c r="K31" s="3"/>
      <c r="L31" s="4"/>
      <c r="M31" s="13"/>
      <c r="N31" s="3"/>
      <c r="O31" s="4"/>
      <c r="P31" s="13"/>
      <c r="Q31" s="3"/>
      <c r="R31" s="4"/>
      <c r="S31" s="13"/>
      <c r="T31" s="3"/>
      <c r="U31" s="4"/>
      <c r="V31" s="13"/>
      <c r="W31" s="3"/>
      <c r="X31" s="4"/>
      <c r="Y31" s="38"/>
      <c r="Z31" s="38"/>
      <c r="AA31" s="38"/>
      <c r="AB31" s="38"/>
      <c r="AC31" s="38"/>
      <c r="AD31" s="38"/>
      <c r="AE31" s="38"/>
      <c r="AF31" s="38"/>
      <c r="AG31" s="38"/>
      <c r="AH31" s="38"/>
      <c r="AI31" s="38"/>
      <c r="AJ31" s="38"/>
      <c r="AK31" s="38"/>
      <c r="AL31" s="38"/>
      <c r="AM31" s="38"/>
      <c r="AN31" s="38"/>
      <c r="AO31" s="38"/>
      <c r="AP31" s="38"/>
      <c r="AQ31" s="38"/>
      <c r="AR31" s="38"/>
      <c r="AS31" s="38"/>
      <c r="AT31" s="38"/>
    </row>
    <row r="32">
      <c r="A32" s="47"/>
      <c r="B32" s="47"/>
      <c r="C32" s="47"/>
      <c r="D32" s="47"/>
      <c r="E32" s="47"/>
      <c r="F32" s="47"/>
      <c r="G32" s="47"/>
      <c r="H32" s="47"/>
      <c r="I32" s="47"/>
      <c r="J32" s="47"/>
      <c r="K32" s="47"/>
      <c r="L32" s="47"/>
      <c r="M32" s="47"/>
      <c r="N32" s="47"/>
      <c r="O32" s="47"/>
      <c r="P32" s="47"/>
      <c r="Q32" s="47"/>
      <c r="R32" s="47"/>
      <c r="S32" s="47"/>
      <c r="T32" s="47"/>
      <c r="U32" s="47"/>
      <c r="V32" s="47"/>
      <c r="W32" s="47"/>
      <c r="X32" s="38"/>
      <c r="Y32" s="38"/>
      <c r="Z32" s="38"/>
      <c r="AA32" s="38"/>
      <c r="AB32" s="38"/>
      <c r="AC32" s="38"/>
      <c r="AD32" s="38"/>
      <c r="AE32" s="38"/>
      <c r="AF32" s="38"/>
      <c r="AG32" s="38"/>
      <c r="AH32" s="38"/>
      <c r="AI32" s="38"/>
      <c r="AJ32" s="38"/>
      <c r="AK32" s="38"/>
      <c r="AL32" s="38"/>
      <c r="AM32" s="38"/>
      <c r="AN32" s="38"/>
      <c r="AO32" s="38"/>
      <c r="AP32" s="38"/>
      <c r="AQ32" s="38"/>
      <c r="AR32" s="38"/>
      <c r="AS32" s="38"/>
      <c r="AT32" s="38"/>
    </row>
    <row r="33">
      <c r="A33" s="47"/>
      <c r="B33" s="47"/>
      <c r="C33" s="47"/>
      <c r="D33" s="47"/>
      <c r="E33" s="47"/>
      <c r="F33" s="47"/>
      <c r="G33" s="47"/>
      <c r="H33" s="47"/>
      <c r="I33" s="47"/>
      <c r="J33" s="47"/>
      <c r="K33" s="47"/>
      <c r="L33" s="47"/>
      <c r="M33" s="47"/>
      <c r="N33" s="47"/>
      <c r="O33" s="47"/>
      <c r="P33" s="47"/>
      <c r="Q33" s="47"/>
      <c r="R33" s="47"/>
      <c r="S33" s="47"/>
      <c r="T33" s="47"/>
      <c r="U33" s="47"/>
      <c r="V33" s="47"/>
      <c r="W33" s="47"/>
      <c r="X33" s="38"/>
      <c r="Y33" s="38"/>
      <c r="Z33" s="38"/>
      <c r="AA33" s="38"/>
      <c r="AB33" s="38"/>
      <c r="AC33" s="38"/>
      <c r="AD33" s="38"/>
      <c r="AE33" s="38"/>
      <c r="AF33" s="38"/>
      <c r="AG33" s="38"/>
      <c r="AH33" s="38"/>
      <c r="AI33" s="38"/>
      <c r="AJ33" s="38"/>
      <c r="AK33" s="38"/>
      <c r="AL33" s="38"/>
      <c r="AM33" s="38"/>
      <c r="AN33" s="38"/>
      <c r="AO33" s="38"/>
      <c r="AP33" s="38"/>
      <c r="AQ33" s="38"/>
      <c r="AR33" s="38"/>
      <c r="AS33" s="38"/>
      <c r="AT33" s="38"/>
    </row>
    <row r="34">
      <c r="A34" s="47"/>
      <c r="B34" s="47"/>
      <c r="C34" s="47"/>
      <c r="D34" s="47"/>
      <c r="E34" s="47"/>
      <c r="F34" s="47"/>
      <c r="G34" s="47"/>
      <c r="H34" s="47"/>
      <c r="I34" s="47"/>
      <c r="J34" s="47"/>
      <c r="K34" s="47"/>
      <c r="L34" s="47"/>
      <c r="M34" s="47"/>
      <c r="N34" s="47"/>
      <c r="O34" s="47"/>
      <c r="P34" s="47"/>
      <c r="Q34" s="47"/>
      <c r="R34" s="47"/>
      <c r="S34" s="47"/>
      <c r="T34" s="47"/>
      <c r="U34" s="47"/>
      <c r="V34" s="47"/>
      <c r="W34" s="47"/>
      <c r="X34" s="38"/>
      <c r="Y34" s="38"/>
      <c r="Z34" s="38"/>
      <c r="AA34" s="38"/>
      <c r="AB34" s="38"/>
      <c r="AC34" s="38"/>
      <c r="AD34" s="38"/>
      <c r="AE34" s="38"/>
      <c r="AF34" s="38"/>
      <c r="AG34" s="38"/>
      <c r="AH34" s="38"/>
      <c r="AI34" s="38"/>
      <c r="AJ34" s="38"/>
      <c r="AK34" s="38"/>
      <c r="AL34" s="38"/>
      <c r="AM34" s="38"/>
      <c r="AN34" s="38"/>
      <c r="AO34" s="38"/>
      <c r="AP34" s="38"/>
      <c r="AQ34" s="38"/>
      <c r="AR34" s="38"/>
      <c r="AS34" s="38"/>
      <c r="AT34" s="38"/>
    </row>
    <row r="35">
      <c r="A35" s="47"/>
      <c r="B35" s="47"/>
      <c r="C35" s="47"/>
      <c r="D35" s="47"/>
      <c r="E35" s="47"/>
      <c r="F35" s="47"/>
      <c r="G35" s="47"/>
      <c r="H35" s="47"/>
      <c r="I35" s="47"/>
      <c r="J35" s="47"/>
      <c r="K35" s="47"/>
      <c r="L35" s="47"/>
      <c r="M35" s="47"/>
      <c r="N35" s="47"/>
      <c r="O35" s="47"/>
      <c r="P35" s="47"/>
      <c r="Q35" s="47"/>
      <c r="R35" s="47"/>
      <c r="S35" s="47"/>
      <c r="T35" s="47"/>
      <c r="U35" s="47"/>
      <c r="V35" s="47"/>
      <c r="W35" s="47"/>
      <c r="X35" s="38"/>
      <c r="Y35" s="38"/>
      <c r="Z35" s="38"/>
      <c r="AA35" s="38"/>
      <c r="AB35" s="38"/>
      <c r="AC35" s="38"/>
      <c r="AD35" s="38"/>
      <c r="AE35" s="38"/>
      <c r="AF35" s="38"/>
      <c r="AG35" s="38"/>
      <c r="AH35" s="38"/>
      <c r="AI35" s="38"/>
      <c r="AJ35" s="38"/>
      <c r="AK35" s="38"/>
      <c r="AL35" s="38"/>
      <c r="AM35" s="38"/>
      <c r="AN35" s="38"/>
      <c r="AO35" s="38"/>
      <c r="AP35" s="38"/>
      <c r="AQ35" s="38"/>
      <c r="AR35" s="38"/>
      <c r="AS35" s="38"/>
      <c r="AT35" s="38"/>
    </row>
    <row r="36">
      <c r="A36" s="47"/>
      <c r="B36" s="47"/>
      <c r="C36" s="47"/>
      <c r="D36" s="47"/>
      <c r="E36" s="47"/>
      <c r="F36" s="47"/>
      <c r="G36" s="47"/>
      <c r="H36" s="47"/>
      <c r="I36" s="47"/>
      <c r="J36" s="47"/>
      <c r="K36" s="47"/>
      <c r="L36" s="47"/>
      <c r="M36" s="47"/>
      <c r="N36" s="47"/>
      <c r="O36" s="47"/>
      <c r="P36" s="47"/>
      <c r="Q36" s="47"/>
      <c r="R36" s="47"/>
      <c r="S36" s="47"/>
      <c r="T36" s="47"/>
      <c r="U36" s="47"/>
      <c r="V36" s="47"/>
      <c r="W36" s="47"/>
      <c r="X36" s="38"/>
      <c r="Y36" s="38"/>
      <c r="Z36" s="38"/>
      <c r="AA36" s="38"/>
      <c r="AB36" s="38"/>
      <c r="AC36" s="38"/>
      <c r="AD36" s="38"/>
      <c r="AE36" s="38"/>
      <c r="AF36" s="38"/>
      <c r="AG36" s="38"/>
      <c r="AH36" s="38"/>
      <c r="AI36" s="38"/>
      <c r="AJ36" s="38"/>
      <c r="AK36" s="38"/>
      <c r="AL36" s="38"/>
      <c r="AM36" s="38"/>
      <c r="AN36" s="38"/>
      <c r="AO36" s="38"/>
      <c r="AP36" s="38"/>
      <c r="AQ36" s="38"/>
      <c r="AR36" s="38"/>
      <c r="AS36" s="38"/>
      <c r="AT36" s="38"/>
    </row>
    <row r="37">
      <c r="A37" s="48" t="s">
        <v>17</v>
      </c>
      <c r="X37" s="49">
        <f>'Pokemon List'!O1</f>
        <v>112</v>
      </c>
      <c r="Y37" s="38"/>
      <c r="Z37" s="38"/>
      <c r="AA37" s="38"/>
      <c r="AB37" s="38"/>
      <c r="AC37" s="38"/>
      <c r="AD37" s="38"/>
      <c r="AE37" s="38"/>
      <c r="AF37" s="38"/>
      <c r="AG37" s="38"/>
      <c r="AH37" s="38"/>
      <c r="AI37" s="38"/>
      <c r="AJ37" s="38"/>
      <c r="AK37" s="38"/>
      <c r="AL37" s="38"/>
      <c r="AM37" s="38"/>
      <c r="AN37" s="38"/>
      <c r="AO37" s="38"/>
      <c r="AP37" s="38"/>
      <c r="AQ37" s="38"/>
      <c r="AR37" s="38"/>
      <c r="AS37" s="38"/>
      <c r="AT37" s="38"/>
    </row>
    <row r="38">
      <c r="A38" s="9">
        <v>1.0</v>
      </c>
      <c r="B38" s="42" t="str">
        <f>VLOOKUP(CONCATENATE(LEFT($A$37,9),A38),'Pokemon List'!$C:$I,4,0)</f>
        <v>Venusaur</v>
      </c>
      <c r="C38" s="41"/>
      <c r="D38" s="9">
        <v>2.0</v>
      </c>
      <c r="E38" s="41" t="str">
        <f>VLOOKUP(CONCATENATE(LEFT($A$37,9),D38),'Pokemon List'!$C:$I,4,0)</f>
        <v>Mega Blastoise</v>
      </c>
      <c r="F38" s="41"/>
      <c r="G38" s="9">
        <v>3.0</v>
      </c>
      <c r="H38" s="42" t="str">
        <f>VLOOKUP(CONCATENATE(LEFT($A$37,9),G38),'Pokemon List'!$C:$I,4,0)</f>
        <v>Nidoqueen</v>
      </c>
      <c r="I38" s="41"/>
      <c r="J38" s="9">
        <v>4.0</v>
      </c>
      <c r="K38" s="42" t="str">
        <f>VLOOKUP(CONCATENATE(LEFT($A$37,9),J38),'Pokemon List'!$C:$I,4,0)</f>
        <v>Clefable</v>
      </c>
      <c r="L38" s="41"/>
      <c r="M38" s="9">
        <v>5.0</v>
      </c>
      <c r="N38" s="42" t="str">
        <f>VLOOKUP(CONCATENATE(LEFT($A$37,9),M38),'Pokemon List'!$C:$I,4,0)</f>
        <v>Ninetales</v>
      </c>
      <c r="O38" s="41"/>
      <c r="P38" s="9">
        <v>6.0</v>
      </c>
      <c r="Q38" s="42" t="str">
        <f>VLOOKUP(CONCATENATE(LEFT($A$37,9),P38),'Pokemon List'!$C:$I,4,0)</f>
        <v>Venomoth</v>
      </c>
      <c r="R38" s="41"/>
      <c r="S38" s="9">
        <v>7.0</v>
      </c>
      <c r="T38" s="42" t="str">
        <f>VLOOKUP(CONCATENATE(LEFT($A$37,9),S38),'Pokemon List'!$C:$I,4,0)</f>
        <v>Arcanine</v>
      </c>
      <c r="U38" s="41"/>
      <c r="V38" s="9">
        <v>8.0</v>
      </c>
      <c r="W38" s="42" t="str">
        <f>VLOOKUP(CONCATENATE(LEFT($A$37,9),V38),'Pokemon List'!$C:$I,4,0)</f>
        <v>Machamp</v>
      </c>
      <c r="X38" s="41"/>
      <c r="Y38" s="38"/>
      <c r="Z38" s="38"/>
      <c r="AA38" s="38"/>
      <c r="AB38" s="38"/>
      <c r="AC38" s="38"/>
      <c r="AD38" s="38"/>
      <c r="AE38" s="38"/>
      <c r="AF38" s="38"/>
      <c r="AG38" s="38"/>
      <c r="AH38" s="38"/>
      <c r="AI38" s="38"/>
      <c r="AJ38" s="38"/>
      <c r="AK38" s="38"/>
      <c r="AL38" s="38"/>
      <c r="AM38" s="38"/>
      <c r="AN38" s="38"/>
      <c r="AO38" s="38"/>
      <c r="AP38" s="38"/>
      <c r="AQ38" s="38"/>
      <c r="AR38" s="38"/>
      <c r="AS38" s="38"/>
      <c r="AT38" s="38"/>
    </row>
    <row r="39" ht="74.25" customHeight="1">
      <c r="A39" s="13" t="str">
        <f>image(VLOOKUP(CONCATENATE(LEFT($A$37,9),A38),'Pokemon List'!$C:$I,7,0),4,100,100)</f>
        <v/>
      </c>
      <c r="B39" s="3"/>
      <c r="C39" s="4"/>
      <c r="D39" s="13" t="str">
        <f>image(VLOOKUP(CONCATENATE(LEFT($A$37,9),D38),'Pokemon List'!$C:$I,7,0),4,100,100)</f>
        <v/>
      </c>
      <c r="E39" s="3"/>
      <c r="F39" s="4"/>
      <c r="G39" s="13" t="str">
        <f>image(VLOOKUP(CONCATENATE(LEFT($A$37,9),G38),'Pokemon List'!$C:$I,7,0),4,100,100)</f>
        <v/>
      </c>
      <c r="H39" s="3"/>
      <c r="I39" s="4"/>
      <c r="J39" s="13" t="str">
        <f>image(VLOOKUP(CONCATENATE(LEFT($A$37,9),J38),'Pokemon List'!$C:$I,7,0),4,100,100)</f>
        <v/>
      </c>
      <c r="K39" s="3"/>
      <c r="L39" s="4"/>
      <c r="M39" s="13" t="str">
        <f>image(VLOOKUP(CONCATENATE(LEFT($A$37,9),M38),'Pokemon List'!$C:$I,7,0),4,100,100)</f>
        <v/>
      </c>
      <c r="N39" s="3"/>
      <c r="O39" s="4"/>
      <c r="P39" s="13" t="str">
        <f>image(VLOOKUP(CONCATENATE(LEFT($A$37,9),P38),'Pokemon List'!$C:$I,7,0),4,100,100)</f>
        <v/>
      </c>
      <c r="Q39" s="3"/>
      <c r="R39" s="4"/>
      <c r="S39" s="13" t="str">
        <f>image(VLOOKUP(CONCATENATE(LEFT($A$37,9),S38),'Pokemon List'!$C:$I,7,0),4,100,100)</f>
        <v/>
      </c>
      <c r="T39" s="3"/>
      <c r="U39" s="4"/>
      <c r="V39" s="13" t="str">
        <f>image(VLOOKUP(CONCATENATE(LEFT($A$37,9),V38),'Pokemon List'!$C:$I,7,0),4,100,100)</f>
        <v/>
      </c>
      <c r="W39" s="3"/>
      <c r="X39" s="4"/>
      <c r="Y39" s="38"/>
      <c r="Z39" s="38"/>
      <c r="AA39" s="38"/>
      <c r="AB39" s="38"/>
      <c r="AC39" s="38"/>
      <c r="AD39" s="38"/>
      <c r="AE39" s="38"/>
      <c r="AF39" s="38"/>
      <c r="AG39" s="38"/>
      <c r="AH39" s="38"/>
      <c r="AI39" s="38"/>
      <c r="AJ39" s="38"/>
      <c r="AK39" s="38"/>
      <c r="AL39" s="38"/>
      <c r="AM39" s="38"/>
      <c r="AN39" s="38"/>
      <c r="AO39" s="38"/>
      <c r="AP39" s="38"/>
      <c r="AQ39" s="38"/>
      <c r="AR39" s="38"/>
      <c r="AS39" s="38"/>
      <c r="AT39" s="38"/>
    </row>
    <row r="40">
      <c r="A40" s="9">
        <f>A38+8</f>
        <v>9</v>
      </c>
      <c r="B40" s="42" t="str">
        <f>VLOOKUP(CONCATENATE(LEFT($A$37,9),A40),'Pokemon List'!$C:$I,4,0)</f>
        <v>Tentacruel</v>
      </c>
      <c r="C40" s="41"/>
      <c r="D40" s="9">
        <f>D38+8</f>
        <v>10</v>
      </c>
      <c r="E40" s="42" t="str">
        <f>VLOOKUP(CONCATENATE(LEFT($A$37,9),D40),'Pokemon List'!$C:$I,4,0)</f>
        <v>Slowbro</v>
      </c>
      <c r="F40" s="41"/>
      <c r="G40" s="9">
        <f>G38+8</f>
        <v>11</v>
      </c>
      <c r="H40" s="42" t="str">
        <f>VLOOKUP(CONCATENATE(LEFT($A$37,9),G40),'Pokemon List'!$C:$I,4,0)</f>
        <v>Cloyster</v>
      </c>
      <c r="I40" s="41"/>
      <c r="J40" s="9">
        <f>J38+8</f>
        <v>12</v>
      </c>
      <c r="K40" s="41" t="str">
        <f>VLOOKUP(CONCATENATE(LEFT($A$37,9),J40),'Pokemon List'!$C:$I,4,0)</f>
        <v>Alola Marowak</v>
      </c>
      <c r="L40" s="41"/>
      <c r="M40" s="9">
        <f>M38+8</f>
        <v>13</v>
      </c>
      <c r="N40" s="42" t="str">
        <f>VLOOKUP(CONCATENATE(LEFT($A$37,9),M40),'Pokemon List'!$C:$I,4,0)</f>
        <v>Jolteon</v>
      </c>
      <c r="O40" s="41"/>
      <c r="P40" s="9">
        <f>P38+8</f>
        <v>14</v>
      </c>
      <c r="Q40" s="42" t="str">
        <f>VLOOKUP(CONCATENATE(LEFT($A$37,9),P40),'Pokemon List'!$C:$I,4,0)</f>
        <v>Snorlax</v>
      </c>
      <c r="R40" s="41"/>
      <c r="S40" s="9">
        <f>S38+8</f>
        <v>15</v>
      </c>
      <c r="T40" s="42" t="str">
        <f>VLOOKUP(CONCATENATE(LEFT($A$37,9),S40),'Pokemon List'!$C:$I,4,0)</f>
        <v>Articuno</v>
      </c>
      <c r="U40" s="41"/>
      <c r="V40" s="9">
        <f>V38+8</f>
        <v>16</v>
      </c>
      <c r="W40" s="42" t="str">
        <f>VLOOKUP(CONCATENATE(LEFT($A$37,9),V40),'Pokemon List'!$C:$I,4,0)</f>
        <v>Feraligatr</v>
      </c>
      <c r="X40" s="41"/>
      <c r="Y40" s="38"/>
      <c r="Z40" s="38"/>
      <c r="AA40" s="38"/>
      <c r="AB40" s="38"/>
      <c r="AC40" s="38"/>
      <c r="AD40" s="38"/>
      <c r="AE40" s="38"/>
      <c r="AF40" s="38"/>
      <c r="AG40" s="38"/>
      <c r="AH40" s="38"/>
      <c r="AI40" s="38"/>
      <c r="AJ40" s="38"/>
      <c r="AK40" s="38"/>
      <c r="AL40" s="38"/>
      <c r="AM40" s="38"/>
      <c r="AN40" s="38"/>
      <c r="AO40" s="38"/>
      <c r="AP40" s="38"/>
      <c r="AQ40" s="38"/>
      <c r="AR40" s="38"/>
      <c r="AS40" s="38"/>
      <c r="AT40" s="38"/>
    </row>
    <row r="41" ht="75.0" customHeight="1">
      <c r="A41" s="13" t="str">
        <f>image(VLOOKUP(CONCATENATE(LEFT($A$37,9),A40),'Pokemon List'!$C:$I,7,0),4,100,100)</f>
        <v/>
      </c>
      <c r="B41" s="3"/>
      <c r="C41" s="4"/>
      <c r="D41" s="13" t="str">
        <f>image(VLOOKUP(CONCATENATE(LEFT($A$37,9),D40),'Pokemon List'!$C:$I,7,0),4,100,100)</f>
        <v/>
      </c>
      <c r="E41" s="3"/>
      <c r="F41" s="4"/>
      <c r="G41" s="13" t="str">
        <f>image(VLOOKUP(CONCATENATE(LEFT($A$37,9),G40),'Pokemon List'!$C:$I,7,0),4,100,100)</f>
        <v/>
      </c>
      <c r="H41" s="3"/>
      <c r="I41" s="4"/>
      <c r="J41" s="13" t="str">
        <f>image(VLOOKUP(CONCATENATE(LEFT($A$37,9),J40),'Pokemon List'!$C:$I,7,0),4,100,100)</f>
        <v/>
      </c>
      <c r="K41" s="3"/>
      <c r="L41" s="4"/>
      <c r="M41" s="13" t="str">
        <f>image(VLOOKUP(CONCATENATE(LEFT($A$37,9),M40),'Pokemon List'!$C:$I,7,0),4,100,100)</f>
        <v/>
      </c>
      <c r="N41" s="3"/>
      <c r="O41" s="4"/>
      <c r="P41" s="13" t="str">
        <f>image(VLOOKUP(CONCATENATE(LEFT($A$37,9),P40),'Pokemon List'!$C:$I,7,0),4,100,100)</f>
        <v/>
      </c>
      <c r="Q41" s="3"/>
      <c r="R41" s="4"/>
      <c r="S41" s="13" t="str">
        <f>image(VLOOKUP(CONCATENATE(LEFT($A$37,9),S40),'Pokemon List'!$C:$I,7,0),4,100,100)</f>
        <v/>
      </c>
      <c r="T41" s="3"/>
      <c r="U41" s="4"/>
      <c r="V41" s="13" t="str">
        <f>image(VLOOKUP(CONCATENATE(LEFT($A$37,9),V40),'Pokemon List'!$C:$I,7,0),4,100,100)</f>
        <v/>
      </c>
      <c r="W41" s="3"/>
      <c r="X41" s="4"/>
      <c r="Y41" s="38"/>
      <c r="Z41" s="38"/>
      <c r="AA41" s="38"/>
      <c r="AB41" s="38"/>
      <c r="AC41" s="38"/>
      <c r="AD41" s="38"/>
      <c r="AE41" s="38"/>
      <c r="AF41" s="38"/>
      <c r="AG41" s="38"/>
      <c r="AH41" s="38"/>
      <c r="AI41" s="38"/>
      <c r="AJ41" s="38"/>
      <c r="AK41" s="38"/>
      <c r="AL41" s="38"/>
      <c r="AM41" s="38"/>
      <c r="AN41" s="38"/>
      <c r="AO41" s="38"/>
      <c r="AP41" s="38"/>
      <c r="AQ41" s="38"/>
      <c r="AR41" s="38"/>
      <c r="AS41" s="38"/>
      <c r="AT41" s="38"/>
    </row>
    <row r="42">
      <c r="A42" s="9">
        <f>A40+8</f>
        <v>17</v>
      </c>
      <c r="B42" s="42" t="str">
        <f>VLOOKUP(CONCATENATE(LEFT($A$37,9),A42),'Pokemon List'!$C:$I,4,0)</f>
        <v>Togetic</v>
      </c>
      <c r="C42" s="41"/>
      <c r="D42" s="9">
        <f>D40+8</f>
        <v>18</v>
      </c>
      <c r="E42" s="42" t="str">
        <f>VLOOKUP(CONCATENATE(LEFT($A$37,9),D42),'Pokemon List'!$C:$I,4,0)</f>
        <v>Espeon</v>
      </c>
      <c r="F42" s="41"/>
      <c r="G42" s="9">
        <f>G40+8</f>
        <v>19</v>
      </c>
      <c r="H42" s="42" t="str">
        <f>VLOOKUP(CONCATENATE(LEFT($A$37,9),G42),'Pokemon List'!$C:$I,4,0)</f>
        <v>Umbreon</v>
      </c>
      <c r="I42" s="41"/>
      <c r="J42" s="9">
        <f>J40+8</f>
        <v>20</v>
      </c>
      <c r="K42" s="42" t="str">
        <f>VLOOKUP(CONCATENATE(LEFT($A$37,9),J42),'Pokemon List'!$C:$I,4,0)</f>
        <v>Murkrow</v>
      </c>
      <c r="L42" s="41" t="s">
        <v>18</v>
      </c>
      <c r="M42" s="9">
        <f>M40+8</f>
        <v>21</v>
      </c>
      <c r="N42" s="42" t="str">
        <f>VLOOKUP(CONCATENATE(LEFT($A$37,9),M42),'Pokemon List'!$C:$I,4,0)</f>
        <v>Forretress</v>
      </c>
      <c r="O42" s="41"/>
      <c r="P42" s="9">
        <f>P40+8</f>
        <v>22</v>
      </c>
      <c r="Q42" s="42" t="str">
        <f>VLOOKUP(CONCATENATE(LEFT($A$37,9),P42),'Pokemon List'!$C:$I,4,0)</f>
        <v>Gligar</v>
      </c>
      <c r="R42" s="41"/>
      <c r="S42" s="9">
        <f>S40+8</f>
        <v>23</v>
      </c>
      <c r="T42" s="42" t="str">
        <f>VLOOKUP(CONCATENATE(LEFT($A$37,9),S42),'Pokemon List'!$C:$I,4,0)</f>
        <v>Heracross</v>
      </c>
      <c r="U42" s="41"/>
      <c r="V42" s="9">
        <f>V40+8</f>
        <v>24</v>
      </c>
      <c r="W42" s="42" t="str">
        <f>VLOOKUP(CONCATENATE(LEFT($A$37,9),V42),'Pokemon List'!$C:$I,4,0)</f>
        <v>Mantine</v>
      </c>
      <c r="X42" s="41"/>
      <c r="Y42" s="38"/>
      <c r="Z42" s="38"/>
      <c r="AA42" s="38"/>
      <c r="AB42" s="38"/>
      <c r="AC42" s="38"/>
      <c r="AD42" s="38"/>
      <c r="AE42" s="38"/>
      <c r="AF42" s="38"/>
      <c r="AG42" s="38"/>
      <c r="AH42" s="38"/>
      <c r="AI42" s="38"/>
      <c r="AJ42" s="38"/>
      <c r="AK42" s="38"/>
      <c r="AL42" s="38"/>
      <c r="AM42" s="38"/>
      <c r="AN42" s="38"/>
      <c r="AO42" s="38"/>
      <c r="AP42" s="38"/>
      <c r="AQ42" s="38"/>
      <c r="AR42" s="38"/>
      <c r="AS42" s="38"/>
      <c r="AT42" s="38"/>
    </row>
    <row r="43" ht="75.0" customHeight="1">
      <c r="A43" s="13" t="str">
        <f>image(VLOOKUP(CONCATENATE(LEFT($A$37,9),A42),'Pokemon List'!$C:$I,7,0),4,100,100)</f>
        <v/>
      </c>
      <c r="B43" s="3"/>
      <c r="C43" s="4"/>
      <c r="D43" s="13" t="str">
        <f>image(VLOOKUP(CONCATENATE(LEFT($A$37,9),D42),'Pokemon List'!$C:$I,7,0),4,100,100)</f>
        <v/>
      </c>
      <c r="E43" s="3"/>
      <c r="F43" s="4"/>
      <c r="G43" s="13" t="str">
        <f>image(VLOOKUP(CONCATENATE(LEFT($A$37,9),G42),'Pokemon List'!$C:$I,7,0),4,100,100)</f>
        <v/>
      </c>
      <c r="H43" s="3"/>
      <c r="I43" s="4"/>
      <c r="J43" s="13" t="str">
        <f>image(VLOOKUP(CONCATENATE(LEFT($A$37,9),J42),'Pokemon List'!$C:$I,7,0),4,100,100)</f>
        <v/>
      </c>
      <c r="K43" s="3"/>
      <c r="L43" s="4"/>
      <c r="M43" s="13" t="str">
        <f>image(VLOOKUP(CONCATENATE(LEFT($A$37,9),M42),'Pokemon List'!$C:$I,7,0),4,100,100)</f>
        <v/>
      </c>
      <c r="N43" s="3"/>
      <c r="O43" s="4"/>
      <c r="P43" s="13" t="str">
        <f>image(VLOOKUP(CONCATENATE(LEFT($A$37,9),P42),'Pokemon List'!$C:$I,7,0),4,100,100)</f>
        <v/>
      </c>
      <c r="Q43" s="3"/>
      <c r="R43" s="4"/>
      <c r="S43" s="13" t="str">
        <f>image(VLOOKUP(CONCATENATE(LEFT($A$37,9),S42),'Pokemon List'!$C:$I,7,0),4,100,100)</f>
        <v/>
      </c>
      <c r="T43" s="3"/>
      <c r="U43" s="4"/>
      <c r="V43" s="13" t="str">
        <f>image(VLOOKUP(CONCATENATE(LEFT($A$37,9),V42),'Pokemon List'!$C:$I,7,0),4,100,100)</f>
        <v/>
      </c>
      <c r="W43" s="3"/>
      <c r="X43" s="4"/>
      <c r="Y43" s="38"/>
      <c r="Z43" s="38"/>
      <c r="AA43" s="38"/>
      <c r="AB43" s="38"/>
      <c r="AC43" s="38"/>
      <c r="AD43" s="38"/>
      <c r="AE43" s="38"/>
      <c r="AF43" s="38"/>
      <c r="AG43" s="38"/>
      <c r="AH43" s="38"/>
      <c r="AI43" s="38"/>
      <c r="AJ43" s="38"/>
      <c r="AK43" s="38"/>
      <c r="AL43" s="38"/>
      <c r="AM43" s="38"/>
      <c r="AN43" s="38"/>
      <c r="AO43" s="38"/>
      <c r="AP43" s="38"/>
      <c r="AQ43" s="38"/>
      <c r="AR43" s="38"/>
      <c r="AS43" s="38"/>
      <c r="AT43" s="38"/>
    </row>
    <row r="44">
      <c r="A44" s="9">
        <f>A42+8</f>
        <v>25</v>
      </c>
      <c r="B44" s="42" t="str">
        <f>VLOOKUP(CONCATENATE(LEFT($A$37,9),A44),'Pokemon List'!$C:$I,4,0)</f>
        <v>Skarmory</v>
      </c>
      <c r="C44" s="41"/>
      <c r="D44" s="9">
        <f>D42+8</f>
        <v>26</v>
      </c>
      <c r="E44" s="41" t="str">
        <f>VLOOKUP(CONCATENATE(LEFT($A$37,9),D44),'Pokemon List'!$C:$I,4,0)</f>
        <v>Mega Houndoom</v>
      </c>
      <c r="F44" s="41"/>
      <c r="G44" s="9">
        <f>G42+8</f>
        <v>27</v>
      </c>
      <c r="H44" s="42" t="str">
        <f>VLOOKUP(CONCATENATE(LEFT($A$37,9),G44),'Pokemon List'!$C:$I,4,0)</f>
        <v>Kingdra</v>
      </c>
      <c r="I44" s="41"/>
      <c r="J44" s="9">
        <f>J42+8</f>
        <v>28</v>
      </c>
      <c r="K44" s="42" t="str">
        <f>VLOOKUP(CONCATENATE(LEFT($A$37,9),J44),'Pokemon List'!$C:$I,4,0)</f>
        <v>Donphan</v>
      </c>
      <c r="L44" s="41" t="s">
        <v>18</v>
      </c>
      <c r="M44" s="9">
        <f>M42+8</f>
        <v>29</v>
      </c>
      <c r="N44" s="42" t="str">
        <f>VLOOKUP(CONCATENATE(LEFT($A$37,9),M44),'Pokemon List'!$C:$I,4,0)</f>
        <v>Porygon2</v>
      </c>
      <c r="O44" s="41"/>
      <c r="P44" s="9">
        <f>P42+8</f>
        <v>30</v>
      </c>
      <c r="Q44" s="42" t="str">
        <f>VLOOKUP(CONCATENATE(LEFT($A$37,9),P44),'Pokemon List'!$C:$I,4,0)</f>
        <v>Raikou</v>
      </c>
      <c r="R44" s="41" t="s">
        <v>18</v>
      </c>
      <c r="S44" s="9">
        <f>S42+8</f>
        <v>31</v>
      </c>
      <c r="T44" s="42" t="str">
        <f>VLOOKUP(CONCATENATE(LEFT($A$37,9),S44),'Pokemon List'!$C:$I,4,0)</f>
        <v>Entei</v>
      </c>
      <c r="U44" s="41"/>
      <c r="V44" s="9">
        <f>V42+8</f>
        <v>32</v>
      </c>
      <c r="W44" s="41" t="str">
        <f>VLOOKUP(CONCATENATE(LEFT($A$37,9),V44),'Pokemon List'!$C:$I,4,0)</f>
        <v>Mega Sceptile</v>
      </c>
      <c r="X44" s="41"/>
      <c r="Y44" s="38"/>
      <c r="Z44" s="38"/>
      <c r="AA44" s="38"/>
      <c r="AB44" s="38"/>
      <c r="AC44" s="38"/>
      <c r="AD44" s="38"/>
      <c r="AE44" s="38"/>
      <c r="AF44" s="38"/>
      <c r="AG44" s="38"/>
      <c r="AH44" s="38"/>
      <c r="AI44" s="38"/>
      <c r="AJ44" s="38"/>
      <c r="AK44" s="38"/>
      <c r="AL44" s="38"/>
      <c r="AM44" s="38"/>
      <c r="AN44" s="38"/>
      <c r="AO44" s="38"/>
      <c r="AP44" s="38"/>
      <c r="AQ44" s="38"/>
      <c r="AR44" s="38"/>
      <c r="AS44" s="38"/>
      <c r="AT44" s="38"/>
    </row>
    <row r="45" ht="75.0" customHeight="1">
      <c r="A45" s="13" t="str">
        <f>image(VLOOKUP(CONCATENATE(LEFT($A$37,9),A44),'Pokemon List'!$C:$I,7,0),4,100,100)</f>
        <v/>
      </c>
      <c r="B45" s="3"/>
      <c r="C45" s="4"/>
      <c r="D45" s="13" t="str">
        <f>image(VLOOKUP(CONCATENATE(LEFT($A$37,9),D44),'Pokemon List'!$C:$I,7,0),4,100,100)</f>
        <v/>
      </c>
      <c r="E45" s="3"/>
      <c r="F45" s="4"/>
      <c r="G45" s="13" t="str">
        <f>image(VLOOKUP(CONCATENATE(LEFT($A$37,9),G44),'Pokemon List'!$C:$I,7,0),4,100,100)</f>
        <v/>
      </c>
      <c r="H45" s="3"/>
      <c r="I45" s="4"/>
      <c r="J45" s="13" t="str">
        <f>image(VLOOKUP(CONCATENATE(LEFT($A$37,9),J44),'Pokemon List'!$C:$I,7,0),4,100,100)</f>
        <v/>
      </c>
      <c r="K45" s="3"/>
      <c r="L45" s="4"/>
      <c r="M45" s="13" t="str">
        <f>image(VLOOKUP(CONCATENATE(LEFT($A$37,9),M44),'Pokemon List'!$C:$I,7,0),4,100,100)</f>
        <v/>
      </c>
      <c r="N45" s="3"/>
      <c r="O45" s="4"/>
      <c r="P45" s="13" t="str">
        <f>image(VLOOKUP(CONCATENATE(LEFT($A$37,9),P44),'Pokemon List'!$C:$I,7,0),4,100,100)</f>
        <v/>
      </c>
      <c r="Q45" s="3"/>
      <c r="R45" s="4"/>
      <c r="S45" s="13" t="str">
        <f>image(VLOOKUP(CONCATENATE(LEFT($A$37,9),S44),'Pokemon List'!$C:$I,7,0),4,100,100)</f>
        <v/>
      </c>
      <c r="T45" s="3"/>
      <c r="U45" s="4"/>
      <c r="V45" s="13" t="str">
        <f>image(VLOOKUP(CONCATENATE(LEFT($A$37,9),V44),'Pokemon List'!$C:$I,7,0),4,100,100)</f>
        <v/>
      </c>
      <c r="W45" s="3"/>
      <c r="X45" s="4"/>
      <c r="Y45" s="38"/>
      <c r="Z45" s="38"/>
      <c r="AA45" s="38"/>
      <c r="AB45" s="38"/>
      <c r="AC45" s="38"/>
      <c r="AD45" s="38"/>
      <c r="AE45" s="38"/>
      <c r="AF45" s="38"/>
      <c r="AG45" s="38"/>
      <c r="AH45" s="38"/>
      <c r="AI45" s="38"/>
      <c r="AJ45" s="38"/>
      <c r="AK45" s="38"/>
      <c r="AL45" s="38"/>
      <c r="AM45" s="38"/>
      <c r="AN45" s="38"/>
      <c r="AO45" s="38"/>
      <c r="AP45" s="38"/>
      <c r="AQ45" s="38"/>
      <c r="AR45" s="38"/>
      <c r="AS45" s="38"/>
      <c r="AT45" s="38"/>
    </row>
    <row r="46">
      <c r="A46" s="9">
        <f>A44+8</f>
        <v>33</v>
      </c>
      <c r="B46" s="42" t="str">
        <f>VLOOKUP(CONCATENATE(LEFT($A$37,9),A46),'Pokemon List'!$C:$I,4,0)</f>
        <v>Linoone</v>
      </c>
      <c r="C46" s="41"/>
      <c r="D46" s="9">
        <f>D44+8</f>
        <v>34</v>
      </c>
      <c r="E46" s="42" t="str">
        <f>VLOOKUP(CONCATENATE(LEFT($A$37,9),D46),'Pokemon List'!$C:$I,4,0)</f>
        <v>Swellow</v>
      </c>
      <c r="F46" s="41"/>
      <c r="G46" s="9">
        <f>G44+8</f>
        <v>35</v>
      </c>
      <c r="H46" s="42" t="str">
        <f>VLOOKUP(CONCATENATE(LEFT($A$37,9),G46),'Pokemon List'!$C:$I,4,0)</f>
        <v>Pelipper</v>
      </c>
      <c r="I46" s="41"/>
      <c r="J46" s="9">
        <f>J44+8</f>
        <v>36</v>
      </c>
      <c r="K46" s="42" t="str">
        <f>VLOOKUP(CONCATENATE(LEFT($A$37,9),J46),'Pokemon List'!$C:$I,4,0)</f>
        <v>Gardevoir</v>
      </c>
      <c r="L46" s="41"/>
      <c r="M46" s="9">
        <f>M44+8</f>
        <v>37</v>
      </c>
      <c r="N46" s="42" t="str">
        <f>VLOOKUP(CONCATENATE(LEFT($A$37,9),M46),'Pokemon List'!$C:$I,4,0)</f>
        <v>Slaking</v>
      </c>
      <c r="O46" s="41"/>
      <c r="P46" s="9">
        <f>P44+8</f>
        <v>38</v>
      </c>
      <c r="Q46" s="42" t="str">
        <f>VLOOKUP(CONCATENATE(LEFT($A$37,9),P46),'Pokemon List'!$C:$I,4,0)</f>
        <v>Exploud</v>
      </c>
      <c r="R46" s="41" t="s">
        <v>18</v>
      </c>
      <c r="S46" s="9">
        <f>S44+8</f>
        <v>39</v>
      </c>
      <c r="T46" s="42" t="str">
        <f>VLOOKUP(CONCATENATE(LEFT($A$37,9),S46),'Pokemon List'!$C:$I,4,0)</f>
        <v>Sableye</v>
      </c>
      <c r="U46" s="41"/>
      <c r="V46" s="9">
        <f>V44+8</f>
        <v>40</v>
      </c>
      <c r="W46" s="42" t="str">
        <f>VLOOKUP(CONCATENATE(LEFT($A$37,9),V46),'Pokemon List'!$C:$I,4,0)</f>
        <v>Volbeat</v>
      </c>
      <c r="X46" s="41" t="s">
        <v>3</v>
      </c>
      <c r="Y46" s="38"/>
      <c r="Z46" s="38"/>
      <c r="AA46" s="38"/>
      <c r="AB46" s="38"/>
      <c r="AC46" s="38"/>
      <c r="AD46" s="38"/>
      <c r="AE46" s="38"/>
      <c r="AF46" s="38"/>
      <c r="AG46" s="38"/>
      <c r="AH46" s="38"/>
      <c r="AI46" s="38"/>
      <c r="AJ46" s="38"/>
      <c r="AK46" s="38"/>
      <c r="AL46" s="38"/>
      <c r="AM46" s="38"/>
      <c r="AN46" s="38"/>
      <c r="AO46" s="38"/>
      <c r="AP46" s="38"/>
      <c r="AQ46" s="38"/>
      <c r="AR46" s="38"/>
      <c r="AS46" s="38"/>
      <c r="AT46" s="38"/>
    </row>
    <row r="47" ht="75.0" customHeight="1">
      <c r="A47" s="13" t="str">
        <f>image(VLOOKUP(CONCATENATE(LEFT($A$37,9),A46),'Pokemon List'!$C:$I,7,0),4,100,100)</f>
        <v/>
      </c>
      <c r="B47" s="3"/>
      <c r="C47" s="4"/>
      <c r="D47" s="13" t="str">
        <f>image(VLOOKUP(CONCATENATE(LEFT($A$37,9),D46),'Pokemon List'!$C:$I,7,0),4,100,100)</f>
        <v/>
      </c>
      <c r="E47" s="3"/>
      <c r="F47" s="4"/>
      <c r="G47" s="13" t="str">
        <f>image(VLOOKUP(CONCATENATE(LEFT($A$37,9),G46),'Pokemon List'!$C:$I,7,0),4,100,100)</f>
        <v/>
      </c>
      <c r="H47" s="3"/>
      <c r="I47" s="4"/>
      <c r="J47" s="13" t="str">
        <f>image(VLOOKUP(CONCATENATE(LEFT($A$37,9),J46),'Pokemon List'!$C:$I,7,0),4,100,100)</f>
        <v/>
      </c>
      <c r="K47" s="3"/>
      <c r="L47" s="4"/>
      <c r="M47" s="13" t="str">
        <f>image(VLOOKUP(CONCATENATE(LEFT($A$37,9),M46),'Pokemon List'!$C:$I,7,0),4,100,100)</f>
        <v/>
      </c>
      <c r="N47" s="3"/>
      <c r="O47" s="4"/>
      <c r="P47" s="13" t="str">
        <f>image(VLOOKUP(CONCATENATE(LEFT($A$37,9),P46),'Pokemon List'!$C:$I,7,0),4,100,100)</f>
        <v/>
      </c>
      <c r="Q47" s="3"/>
      <c r="R47" s="4"/>
      <c r="S47" s="13" t="str">
        <f>image(VLOOKUP(CONCATENATE(LEFT($A$37,9),S46),'Pokemon List'!$C:$I,7,0),4,100,100)</f>
        <v/>
      </c>
      <c r="T47" s="3"/>
      <c r="U47" s="4"/>
      <c r="V47" s="13" t="str">
        <f>image(VLOOKUP(CONCATENATE(LEFT($A$37,9),V46),'Pokemon List'!$C:$I,7,0),4,100,100)</f>
        <v/>
      </c>
      <c r="W47" s="3"/>
      <c r="X47" s="4"/>
      <c r="Y47" s="38"/>
      <c r="Z47" s="38"/>
      <c r="AA47" s="38"/>
      <c r="AB47" s="38"/>
      <c r="AC47" s="38"/>
      <c r="AD47" s="38"/>
      <c r="AE47" s="38"/>
      <c r="AF47" s="38"/>
      <c r="AG47" s="38"/>
      <c r="AH47" s="38"/>
      <c r="AI47" s="38"/>
      <c r="AJ47" s="38"/>
      <c r="AK47" s="38"/>
      <c r="AL47" s="38"/>
      <c r="AM47" s="38"/>
      <c r="AN47" s="38"/>
      <c r="AO47" s="38"/>
      <c r="AP47" s="38"/>
      <c r="AQ47" s="38"/>
      <c r="AR47" s="38"/>
      <c r="AS47" s="38"/>
      <c r="AT47" s="38"/>
    </row>
    <row r="48">
      <c r="A48" s="9">
        <f>A46+8</f>
        <v>41</v>
      </c>
      <c r="B48" s="42" t="str">
        <f>VLOOKUP(CONCATENATE(LEFT($A$37,9),A48),'Pokemon List'!$C:$I,4,0)</f>
        <v>Illumise</v>
      </c>
      <c r="C48" s="41"/>
      <c r="D48" s="9">
        <f>D46+8</f>
        <v>42</v>
      </c>
      <c r="E48" s="42" t="str">
        <f>VLOOKUP(CONCATENATE(LEFT($A$37,9),D48),'Pokemon List'!$C:$I,4,0)</f>
        <v>Sharpedo</v>
      </c>
      <c r="F48" s="41"/>
      <c r="G48" s="9">
        <f>G46+8</f>
        <v>43</v>
      </c>
      <c r="H48" s="41" t="str">
        <f>VLOOKUP(CONCATENATE(LEFT($A$37,9),G48),'Pokemon List'!$C:$I,4,0)</f>
        <v>Mega Camerupt</v>
      </c>
      <c r="I48" s="41"/>
      <c r="J48" s="9">
        <f>J46+8</f>
        <v>44</v>
      </c>
      <c r="K48" s="42" t="str">
        <f>VLOOKUP(CONCATENATE(LEFT($A$37,9),J48),'Pokemon List'!$C:$I,4,0)</f>
        <v>Flygon</v>
      </c>
      <c r="L48" s="41"/>
      <c r="M48" s="9">
        <f>M46+8</f>
        <v>45</v>
      </c>
      <c r="N48" s="42" t="str">
        <f>VLOOKUP(CONCATENATE(LEFT($A$37,9),M48),'Pokemon List'!$C:$I,4,0)</f>
        <v>Milotic</v>
      </c>
      <c r="O48" s="41"/>
      <c r="P48" s="9">
        <f>P46+8</f>
        <v>46</v>
      </c>
      <c r="Q48" s="41" t="str">
        <f>VLOOKUP(CONCATENATE(LEFT($A$37,9),P48),'Pokemon List'!$C:$I,4,0)</f>
        <v>Mega Banette</v>
      </c>
      <c r="R48" s="41" t="s">
        <v>19</v>
      </c>
      <c r="S48" s="9">
        <f>S46+8</f>
        <v>47</v>
      </c>
      <c r="T48" s="42" t="str">
        <f>VLOOKUP(CONCATENATE(LEFT($A$37,9),S48),'Pokemon List'!$C:$I,4,0)</f>
        <v>Dusclops</v>
      </c>
      <c r="U48" s="41"/>
      <c r="V48" s="9">
        <f>V46+8</f>
        <v>48</v>
      </c>
      <c r="W48" s="41" t="str">
        <f>VLOOKUP(CONCATENATE(LEFT($A$37,9),V48),'Pokemon List'!$C:$I,4,0)</f>
        <v>Mega Absol</v>
      </c>
      <c r="X48" s="41" t="s">
        <v>19</v>
      </c>
      <c r="Y48" s="38"/>
      <c r="Z48" s="38"/>
      <c r="AA48" s="38"/>
      <c r="AB48" s="38"/>
      <c r="AC48" s="38"/>
      <c r="AD48" s="38"/>
      <c r="AE48" s="38"/>
      <c r="AF48" s="38"/>
      <c r="AG48" s="38"/>
      <c r="AH48" s="38"/>
      <c r="AI48" s="38"/>
      <c r="AJ48" s="38"/>
      <c r="AK48" s="38"/>
      <c r="AL48" s="38"/>
      <c r="AM48" s="38"/>
      <c r="AN48" s="38"/>
      <c r="AO48" s="38"/>
      <c r="AP48" s="38"/>
      <c r="AQ48" s="38"/>
      <c r="AR48" s="38"/>
      <c r="AS48" s="38"/>
      <c r="AT48" s="38"/>
    </row>
    <row r="49" ht="75.0" customHeight="1">
      <c r="A49" s="13" t="str">
        <f>image(VLOOKUP(CONCATENATE(LEFT($A$37,9),A48),'Pokemon List'!$C:$I,7,0),4,100,100)</f>
        <v/>
      </c>
      <c r="B49" s="3"/>
      <c r="C49" s="4"/>
      <c r="D49" s="13" t="str">
        <f>image(VLOOKUP(CONCATENATE(LEFT($A$37,9),D48),'Pokemon List'!$C:$I,7,0),4,100,100)</f>
        <v/>
      </c>
      <c r="E49" s="3"/>
      <c r="F49" s="4"/>
      <c r="G49" s="13" t="str">
        <f>image(VLOOKUP(CONCATENATE(LEFT($A$37,9),G48),'Pokemon List'!$C:$I,7,0),4,100,100)</f>
        <v/>
      </c>
      <c r="H49" s="3"/>
      <c r="I49" s="4"/>
      <c r="J49" s="13" t="str">
        <f>image(VLOOKUP(CONCATENATE(LEFT($A$37,9),J48),'Pokemon List'!$C:$I,7,0),4,100,100)</f>
        <v/>
      </c>
      <c r="K49" s="3"/>
      <c r="L49" s="4"/>
      <c r="M49" s="13" t="str">
        <f>image(VLOOKUP(CONCATENATE(LEFT($A$37,9),M48),'Pokemon List'!$C:$I,7,0),4,100,100)</f>
        <v/>
      </c>
      <c r="N49" s="3"/>
      <c r="O49" s="4"/>
      <c r="P49" s="13" t="str">
        <f>image(VLOOKUP(CONCATENATE(LEFT($A$37,9),P48),'Pokemon List'!$C:$I,7,0),4,100,100)</f>
        <v/>
      </c>
      <c r="Q49" s="3"/>
      <c r="R49" s="4"/>
      <c r="S49" s="13" t="str">
        <f>image(VLOOKUP(CONCATENATE(LEFT($A$37,9),S48),'Pokemon List'!$C:$I,7,0),4,100,100)</f>
        <v/>
      </c>
      <c r="T49" s="3"/>
      <c r="U49" s="4"/>
      <c r="V49" s="13" t="str">
        <f>image(VLOOKUP(CONCATENATE(LEFT($A$37,9),V48),'Pokemon List'!$C:$I,7,0),4,100,100)</f>
        <v/>
      </c>
      <c r="W49" s="3"/>
      <c r="X49" s="4"/>
      <c r="Y49" s="38"/>
      <c r="Z49" s="38"/>
      <c r="AA49" s="38"/>
      <c r="AB49" s="38"/>
      <c r="AC49" s="38"/>
      <c r="AD49" s="38"/>
      <c r="AE49" s="38"/>
      <c r="AF49" s="38"/>
      <c r="AG49" s="38"/>
      <c r="AH49" s="38"/>
      <c r="AI49" s="38"/>
      <c r="AJ49" s="38"/>
      <c r="AK49" s="38"/>
      <c r="AL49" s="38"/>
      <c r="AM49" s="38"/>
      <c r="AN49" s="38"/>
      <c r="AO49" s="38"/>
      <c r="AP49" s="38"/>
      <c r="AQ49" s="38"/>
      <c r="AR49" s="38"/>
      <c r="AS49" s="38"/>
      <c r="AT49" s="38"/>
    </row>
    <row r="50">
      <c r="A50" s="9">
        <f>A48+8</f>
        <v>49</v>
      </c>
      <c r="B50" s="42" t="str">
        <f>VLOOKUP(CONCATENATE(LEFT($A$37,9),A50),'Pokemon List'!$C:$I,4,0)</f>
        <v>Regirock</v>
      </c>
      <c r="C50" s="41"/>
      <c r="D50" s="9">
        <f>D48+8</f>
        <v>50</v>
      </c>
      <c r="E50" s="42" t="str">
        <f>VLOOKUP(CONCATENATE(LEFT($A$37,9),D50),'Pokemon List'!$C:$I,4,0)</f>
        <v>Registeel</v>
      </c>
      <c r="F50" s="41"/>
      <c r="G50" s="9">
        <f>G48+8</f>
        <v>51</v>
      </c>
      <c r="H50" s="42" t="str">
        <f>VLOOKUP(CONCATENATE(LEFT($A$37,9),G50),'Pokemon List'!$C:$I,4,0)</f>
        <v>Bibarel</v>
      </c>
      <c r="I50" s="41"/>
      <c r="J50" s="9">
        <f>J48+8</f>
        <v>52</v>
      </c>
      <c r="K50" s="42" t="str">
        <f>VLOOKUP(CONCATENATE(LEFT($A$37,9),J50),'Pokemon List'!$C:$I,4,0)</f>
        <v>Roserade</v>
      </c>
      <c r="L50" s="41"/>
      <c r="M50" s="9">
        <f>M48+8</f>
        <v>53</v>
      </c>
      <c r="N50" s="42" t="str">
        <f>VLOOKUP(CONCATENATE(LEFT($A$37,9),M50),'Pokemon List'!$C:$I,4,0)</f>
        <v>Pachirisu</v>
      </c>
      <c r="O50" s="41"/>
      <c r="P50" s="9">
        <f>P48+8</f>
        <v>54</v>
      </c>
      <c r="Q50" s="42" t="str">
        <f>VLOOKUP(CONCATENATE(LEFT($A$37,9),P50),'Pokemon List'!$C:$I,4,0)</f>
        <v>Gastrodon</v>
      </c>
      <c r="R50" s="41" t="s">
        <v>4</v>
      </c>
      <c r="S50" s="9">
        <f>S48+8</f>
        <v>55</v>
      </c>
      <c r="T50" s="42" t="str">
        <f>VLOOKUP(CONCATENATE(LEFT($A$37,9),S50),'Pokemon List'!$C:$I,4,0)</f>
        <v>Drifblim</v>
      </c>
      <c r="U50" s="41" t="s">
        <v>19</v>
      </c>
      <c r="V50" s="9">
        <f>V48+8</f>
        <v>56</v>
      </c>
      <c r="W50" s="42" t="str">
        <f>VLOOKUP(CONCATENATE(LEFT($A$37,9),V50),'Pokemon List'!$C:$I,4,0)</f>
        <v>Mismagius</v>
      </c>
      <c r="X50" s="41"/>
      <c r="Y50" s="38"/>
      <c r="Z50" s="38"/>
      <c r="AA50" s="38"/>
      <c r="AB50" s="38"/>
      <c r="AC50" s="38"/>
      <c r="AD50" s="38"/>
      <c r="AE50" s="38"/>
      <c r="AF50" s="38"/>
      <c r="AG50" s="38"/>
      <c r="AH50" s="38"/>
      <c r="AI50" s="38"/>
      <c r="AJ50" s="38"/>
      <c r="AK50" s="38"/>
      <c r="AL50" s="38"/>
      <c r="AM50" s="38"/>
      <c r="AN50" s="38"/>
      <c r="AO50" s="38"/>
      <c r="AP50" s="38"/>
      <c r="AQ50" s="38"/>
      <c r="AR50" s="38"/>
      <c r="AS50" s="38"/>
      <c r="AT50" s="38"/>
    </row>
    <row r="51" ht="75.0" customHeight="1">
      <c r="A51" s="13" t="str">
        <f>image(VLOOKUP(CONCATENATE(LEFT($A$37,9),A50),'Pokemon List'!$C:$I,7,0),4,100,100)</f>
        <v/>
      </c>
      <c r="B51" s="3"/>
      <c r="C51" s="4"/>
      <c r="D51" s="13" t="str">
        <f>image(VLOOKUP(CONCATENATE(LEFT($A$37,9),D50),'Pokemon List'!$C:$I,7,0),4,100,100)</f>
        <v/>
      </c>
      <c r="E51" s="3"/>
      <c r="F51" s="4"/>
      <c r="G51" s="13" t="str">
        <f>image(VLOOKUP(CONCATENATE(LEFT($A$37,9),G50),'Pokemon List'!$C:$I,7,0),4,100,100)</f>
        <v/>
      </c>
      <c r="H51" s="3"/>
      <c r="I51" s="4"/>
      <c r="J51" s="13" t="str">
        <f>image(VLOOKUP(CONCATENATE(LEFT($A$37,9),J50),'Pokemon List'!$C:$I,7,0),4,100,100)</f>
        <v/>
      </c>
      <c r="K51" s="3"/>
      <c r="L51" s="4"/>
      <c r="M51" s="13" t="str">
        <f>image(VLOOKUP(CONCATENATE(LEFT($A$37,9),M50),'Pokemon List'!$C:$I,7,0),4,100,100)</f>
        <v/>
      </c>
      <c r="N51" s="3"/>
      <c r="O51" s="4"/>
      <c r="P51" s="13" t="str">
        <f>image(VLOOKUP(CONCATENATE(LEFT($A$37,9),P50),'Pokemon List'!$C:$I,7,0),4,100,100)</f>
        <v/>
      </c>
      <c r="Q51" s="3"/>
      <c r="R51" s="4"/>
      <c r="S51" s="13" t="str">
        <f>image(VLOOKUP(CONCATENATE(LEFT($A$37,9),S50),'Pokemon List'!$C:$I,7,0),4,100,100)</f>
        <v/>
      </c>
      <c r="T51" s="3"/>
      <c r="U51" s="4"/>
      <c r="V51" s="13" t="str">
        <f>image(VLOOKUP(CONCATENATE(LEFT($A$37,9),V50),'Pokemon List'!$C:$I,7,0),4,100,100)</f>
        <v/>
      </c>
      <c r="W51" s="3"/>
      <c r="X51" s="4"/>
      <c r="Y51" s="38"/>
      <c r="Z51" s="38"/>
      <c r="AA51" s="38"/>
      <c r="AB51" s="38"/>
      <c r="AC51" s="38"/>
      <c r="AD51" s="38"/>
      <c r="AE51" s="38"/>
      <c r="AF51" s="38"/>
      <c r="AG51" s="38"/>
      <c r="AH51" s="38"/>
      <c r="AI51" s="38"/>
      <c r="AJ51" s="38"/>
      <c r="AK51" s="38"/>
      <c r="AL51" s="38"/>
      <c r="AM51" s="38"/>
      <c r="AN51" s="38"/>
      <c r="AO51" s="38"/>
      <c r="AP51" s="38"/>
      <c r="AQ51" s="38"/>
      <c r="AR51" s="38"/>
      <c r="AS51" s="38"/>
      <c r="AT51" s="38"/>
    </row>
    <row r="52">
      <c r="A52" s="9">
        <f>A50+8</f>
        <v>57</v>
      </c>
      <c r="B52" s="42" t="str">
        <f>VLOOKUP(CONCATENATE(LEFT($A$37,9),A52),'Pokemon List'!$C:$I,4,0)</f>
        <v>Honchkrow</v>
      </c>
      <c r="C52" s="41"/>
      <c r="D52" s="9">
        <f>D50+8</f>
        <v>58</v>
      </c>
      <c r="E52" s="42" t="str">
        <f>VLOOKUP(CONCATENATE(LEFT($A$37,9),D52),'Pokemon List'!$C:$I,4,0)</f>
        <v>Bronzong</v>
      </c>
      <c r="F52" s="41"/>
      <c r="G52" s="9">
        <f>G50+8</f>
        <v>59</v>
      </c>
      <c r="H52" s="42" t="str">
        <f>VLOOKUP(CONCATENATE(LEFT($A$37,9),G52),'Pokemon List'!$C:$I,4,0)</f>
        <v>Spiritomb</v>
      </c>
      <c r="I52" s="41"/>
      <c r="J52" s="9">
        <f>J50+8</f>
        <v>60</v>
      </c>
      <c r="K52" s="42" t="str">
        <f>VLOOKUP(CONCATENATE(LEFT($A$37,9),J52),'Pokemon List'!$C:$I,4,0)</f>
        <v>Drapion</v>
      </c>
      <c r="L52" s="41"/>
      <c r="M52" s="9">
        <f>M50+8</f>
        <v>61</v>
      </c>
      <c r="N52" s="42" t="str">
        <f>VLOOKUP(CONCATENATE(LEFT($A$37,9),M52),'Pokemon List'!$C:$I,4,0)</f>
        <v>Toxicroak</v>
      </c>
      <c r="O52" s="41"/>
      <c r="P52" s="9">
        <f>P50+8</f>
        <v>62</v>
      </c>
      <c r="Q52" s="42" t="str">
        <f>VLOOKUP(CONCATENATE(LEFT($A$37,9),P52),'Pokemon List'!$C:$I,4,0)</f>
        <v>Abomasnow</v>
      </c>
      <c r="R52" s="41"/>
      <c r="S52" s="9">
        <f>S50+8</f>
        <v>63</v>
      </c>
      <c r="T52" s="41" t="str">
        <f>VLOOKUP(CONCATENATE(LEFT($A$37,9),S52),'Pokemon List'!$C:$I,4,0)</f>
        <v>Mega Abomasnow</v>
      </c>
      <c r="U52" s="41"/>
      <c r="V52" s="9">
        <f>V50+8</f>
        <v>64</v>
      </c>
      <c r="W52" s="42" t="str">
        <f>VLOOKUP(CONCATENATE(LEFT($A$37,9),V52),'Pokemon List'!$C:$I,4,0)</f>
        <v>Rhyperior</v>
      </c>
      <c r="X52" s="41" t="s">
        <v>19</v>
      </c>
      <c r="Y52" s="38"/>
      <c r="Z52" s="38"/>
      <c r="AA52" s="38"/>
      <c r="AB52" s="38"/>
      <c r="AC52" s="38"/>
      <c r="AD52" s="38"/>
      <c r="AE52" s="38"/>
      <c r="AF52" s="38"/>
      <c r="AG52" s="38"/>
      <c r="AH52" s="38"/>
      <c r="AI52" s="38"/>
      <c r="AJ52" s="38"/>
      <c r="AK52" s="38"/>
      <c r="AL52" s="38"/>
      <c r="AM52" s="38"/>
      <c r="AN52" s="38"/>
      <c r="AO52" s="38"/>
      <c r="AP52" s="38"/>
      <c r="AQ52" s="38"/>
      <c r="AR52" s="38"/>
      <c r="AS52" s="38"/>
      <c r="AT52" s="38"/>
    </row>
    <row r="53" ht="75.0" customHeight="1">
      <c r="A53" s="13" t="str">
        <f>image(VLOOKUP(CONCATENATE(LEFT($A$37,9),A52),'Pokemon List'!$C:$I,7,0),4,100,100)</f>
        <v/>
      </c>
      <c r="B53" s="3"/>
      <c r="C53" s="4"/>
      <c r="D53" s="13" t="str">
        <f>image(VLOOKUP(CONCATENATE(LEFT($A$37,9),D52),'Pokemon List'!$C:$I,7,0),4,100,100)</f>
        <v/>
      </c>
      <c r="E53" s="3"/>
      <c r="F53" s="4"/>
      <c r="G53" s="13" t="str">
        <f>image(VLOOKUP(CONCATENATE(LEFT($A$37,9),G52),'Pokemon List'!$C:$I,7,0),4,100,100)</f>
        <v/>
      </c>
      <c r="H53" s="3"/>
      <c r="I53" s="4"/>
      <c r="J53" s="13" t="str">
        <f>image(VLOOKUP(CONCATENATE(LEFT($A$37,9),J52),'Pokemon List'!$C:$I,7,0),4,100,100)</f>
        <v/>
      </c>
      <c r="K53" s="3"/>
      <c r="L53" s="4"/>
      <c r="M53" s="13" t="str">
        <f>image(VLOOKUP(CONCATENATE(LEFT($A$37,9),M52),'Pokemon List'!$C:$I,7,0),4,100,100)</f>
        <v/>
      </c>
      <c r="N53" s="3"/>
      <c r="O53" s="4"/>
      <c r="P53" s="13" t="str">
        <f>image(VLOOKUP(CONCATENATE(LEFT($A$37,9),P52),'Pokemon List'!$C:$I,7,0),4,100,100)</f>
        <v/>
      </c>
      <c r="Q53" s="3"/>
      <c r="R53" s="4"/>
      <c r="S53" s="13" t="str">
        <f>image(VLOOKUP(CONCATENATE(LEFT($A$37,9),S52),'Pokemon List'!$C:$I,7,0),4,100,100)</f>
        <v/>
      </c>
      <c r="T53" s="3"/>
      <c r="U53" s="4"/>
      <c r="V53" s="13" t="str">
        <f>image(VLOOKUP(CONCATENATE(LEFT($A$37,9),V52),'Pokemon List'!$C:$I,7,0),4,100,100)</f>
        <v/>
      </c>
      <c r="W53" s="3"/>
      <c r="X53" s="4"/>
      <c r="Y53" s="38"/>
      <c r="Z53" s="38"/>
      <c r="AA53" s="38"/>
      <c r="AB53" s="38"/>
      <c r="AC53" s="38"/>
      <c r="AD53" s="38"/>
      <c r="AE53" s="38"/>
      <c r="AF53" s="38"/>
      <c r="AG53" s="38"/>
      <c r="AH53" s="38"/>
      <c r="AI53" s="38"/>
      <c r="AJ53" s="38"/>
      <c r="AK53" s="38"/>
      <c r="AL53" s="38"/>
      <c r="AM53" s="38"/>
      <c r="AN53" s="38"/>
      <c r="AO53" s="38"/>
      <c r="AP53" s="38"/>
      <c r="AQ53" s="38"/>
      <c r="AR53" s="38"/>
      <c r="AS53" s="38"/>
      <c r="AT53" s="38"/>
    </row>
    <row r="54">
      <c r="A54" s="9">
        <f>A52+8</f>
        <v>65</v>
      </c>
      <c r="B54" s="42" t="str">
        <f>VLOOKUP(CONCATENATE(LEFT($A$37,9),A54),'Pokemon List'!$C:$I,4,0)</f>
        <v>Magmortar</v>
      </c>
      <c r="C54" s="41"/>
      <c r="D54" s="9">
        <f>D52+8</f>
        <v>66</v>
      </c>
      <c r="E54" s="42" t="str">
        <f>VLOOKUP(CONCATENATE(LEFT($A$37,9),D54),'Pokemon List'!$C:$I,4,0)</f>
        <v>Yanmega</v>
      </c>
      <c r="F54" s="41"/>
      <c r="G54" s="9">
        <f>G52+8</f>
        <v>67</v>
      </c>
      <c r="H54" s="42" t="str">
        <f>VLOOKUP(CONCATENATE(LEFT($A$37,9),G54),'Pokemon List'!$C:$I,4,0)</f>
        <v>Gallade</v>
      </c>
      <c r="I54" s="41"/>
      <c r="J54" s="9">
        <f>J52+8</f>
        <v>68</v>
      </c>
      <c r="K54" s="41" t="str">
        <f>VLOOKUP(CONCATENATE(LEFT($A$37,9),J54),'Pokemon List'!$C:$I,4,0)</f>
        <v>Rotom - Mow</v>
      </c>
      <c r="L54" s="41" t="s">
        <v>4</v>
      </c>
      <c r="M54" s="9">
        <f>M52+8</f>
        <v>69</v>
      </c>
      <c r="N54" s="42" t="str">
        <f>VLOOKUP(CONCATENATE(LEFT($A$37,9),M54),'Pokemon List'!$C:$I,4,0)</f>
        <v>Uxie</v>
      </c>
      <c r="O54" s="41"/>
      <c r="P54" s="9">
        <f>P52+8</f>
        <v>70</v>
      </c>
      <c r="Q54" s="42" t="str">
        <f>VLOOKUP(CONCATENATE(LEFT($A$37,9),P54),'Pokemon List'!$C:$I,4,0)</f>
        <v>Regigigas</v>
      </c>
      <c r="R54" s="41" t="s">
        <v>19</v>
      </c>
      <c r="S54" s="9">
        <f>S52+8</f>
        <v>71</v>
      </c>
      <c r="T54" s="41" t="str">
        <f>VLOOKUP(CONCATENATE(LEFT($A$37,9),S54),'Pokemon List'!$C:$I,4,0)</f>
        <v>Shaymin - Land Form</v>
      </c>
      <c r="U54" s="41"/>
      <c r="V54" s="9">
        <f>V52+8</f>
        <v>72</v>
      </c>
      <c r="W54" s="42" t="str">
        <f>VLOOKUP(CONCATENATE(LEFT($A$37,9),V54),'Pokemon List'!$C:$I,4,0)</f>
        <v>Emboar</v>
      </c>
      <c r="X54" s="41"/>
      <c r="Y54" s="38"/>
      <c r="Z54" s="38"/>
      <c r="AA54" s="38"/>
      <c r="AB54" s="38"/>
      <c r="AC54" s="38"/>
      <c r="AD54" s="38"/>
      <c r="AE54" s="38"/>
      <c r="AF54" s="38"/>
      <c r="AG54" s="38"/>
      <c r="AH54" s="38"/>
      <c r="AI54" s="38"/>
      <c r="AJ54" s="38"/>
      <c r="AK54" s="38"/>
      <c r="AL54" s="38"/>
      <c r="AM54" s="38"/>
      <c r="AN54" s="38"/>
      <c r="AO54" s="38"/>
      <c r="AP54" s="38"/>
      <c r="AQ54" s="38"/>
      <c r="AR54" s="38"/>
      <c r="AS54" s="38"/>
      <c r="AT54" s="38"/>
    </row>
    <row r="55" ht="75.0" customHeight="1">
      <c r="A55" s="13" t="str">
        <f>image(VLOOKUP(CONCATENATE(LEFT($A$37,9),A54),'Pokemon List'!$C:$I,7,0),4,100,100)</f>
        <v/>
      </c>
      <c r="B55" s="3"/>
      <c r="C55" s="4"/>
      <c r="D55" s="13" t="str">
        <f>image(VLOOKUP(CONCATENATE(LEFT($A$37,9),D54),'Pokemon List'!$C:$I,7,0),4,100,100)</f>
        <v/>
      </c>
      <c r="E55" s="3"/>
      <c r="F55" s="4"/>
      <c r="G55" s="13" t="str">
        <f>image(VLOOKUP(CONCATENATE(LEFT($A$37,9),G54),'Pokemon List'!$C:$I,7,0),4,100,100)</f>
        <v/>
      </c>
      <c r="H55" s="3"/>
      <c r="I55" s="4"/>
      <c r="J55" s="13" t="str">
        <f>image(VLOOKUP(CONCATENATE(LEFT($A$37,9),J54),'Pokemon List'!$C:$I,7,0),4,100,100)</f>
        <v/>
      </c>
      <c r="K55" s="3"/>
      <c r="L55" s="4"/>
      <c r="M55" s="13" t="str">
        <f>image(VLOOKUP(CONCATENATE(LEFT($A$37,9),M54),'Pokemon List'!$C:$I,7,0),4,100,100)</f>
        <v/>
      </c>
      <c r="N55" s="3"/>
      <c r="O55" s="4"/>
      <c r="P55" s="13" t="str">
        <f>image(VLOOKUP(CONCATENATE(LEFT($A$37,9),P54),'Pokemon List'!$C:$I,7,0),4,100,100)</f>
        <v/>
      </c>
      <c r="Q55" s="3"/>
      <c r="R55" s="4"/>
      <c r="S55" s="13" t="str">
        <f>image(VLOOKUP(CONCATENATE(LEFT($A$37,9),S54),'Pokemon List'!$C:$I,7,0),4,100,100)</f>
        <v/>
      </c>
      <c r="T55" s="3"/>
      <c r="U55" s="4"/>
      <c r="V55" s="13" t="str">
        <f>image(VLOOKUP(CONCATENATE(LEFT($A$37,9),V54),'Pokemon List'!$C:$I,7,0),4,100,100)</f>
        <v/>
      </c>
      <c r="W55" s="3"/>
      <c r="X55" s="4"/>
      <c r="Y55" s="38"/>
      <c r="Z55" s="38"/>
      <c r="AA55" s="38"/>
      <c r="AB55" s="38"/>
      <c r="AC55" s="38"/>
      <c r="AD55" s="38"/>
      <c r="AE55" s="38"/>
      <c r="AF55" s="38"/>
      <c r="AG55" s="38"/>
      <c r="AH55" s="38"/>
      <c r="AI55" s="38"/>
      <c r="AJ55" s="38"/>
      <c r="AK55" s="38"/>
      <c r="AL55" s="38"/>
      <c r="AM55" s="38"/>
      <c r="AN55" s="38"/>
      <c r="AO55" s="38"/>
      <c r="AP55" s="38"/>
      <c r="AQ55" s="38"/>
      <c r="AR55" s="38"/>
      <c r="AS55" s="38"/>
      <c r="AT55" s="38"/>
    </row>
    <row r="56">
      <c r="A56" s="9">
        <f>A54+8</f>
        <v>73</v>
      </c>
      <c r="B56" s="42" t="str">
        <f>VLOOKUP(CONCATENATE(LEFT($A$37,9),A56),'Pokemon List'!$C:$I,4,0)</f>
        <v>Liepard</v>
      </c>
      <c r="C56" s="41" t="s">
        <v>19</v>
      </c>
      <c r="D56" s="9">
        <f>D54+8</f>
        <v>74</v>
      </c>
      <c r="E56" s="42" t="str">
        <f>VLOOKUP(CONCATENATE(LEFT($A$37,9),D56),'Pokemon List'!$C:$I,4,0)</f>
        <v>Gigalith</v>
      </c>
      <c r="F56" s="41"/>
      <c r="G56" s="9">
        <f>G54+8</f>
        <v>75</v>
      </c>
      <c r="H56" s="41" t="str">
        <f>VLOOKUP(CONCATENATE(LEFT($A$37,9),G56),'Pokemon List'!$C:$I,4,0)</f>
        <v>Mega Audino</v>
      </c>
      <c r="I56" s="41" t="s">
        <v>18</v>
      </c>
      <c r="J56" s="9">
        <f>J54+8</f>
        <v>76</v>
      </c>
      <c r="K56" s="42" t="str">
        <f>VLOOKUP(CONCATENATE(LEFT($A$37,9),J56),'Pokemon List'!$C:$I,4,0)</f>
        <v>Whimsicott</v>
      </c>
      <c r="L56" s="41" t="s">
        <v>18</v>
      </c>
      <c r="M56" s="9">
        <f>M54+8</f>
        <v>77</v>
      </c>
      <c r="N56" s="42" t="str">
        <f>VLOOKUP(CONCATENATE(LEFT($A$37,9),M56),'Pokemon List'!$C:$I,4,0)</f>
        <v>Darmanitan</v>
      </c>
      <c r="O56" s="41"/>
      <c r="P56" s="9">
        <f>P54+8</f>
        <v>78</v>
      </c>
      <c r="Q56" s="42" t="str">
        <f>VLOOKUP(CONCATENATE(LEFT($A$37,9),P56),'Pokemon List'!$C:$I,4,0)</f>
        <v>Cofagrigus</v>
      </c>
      <c r="R56" s="41" t="s">
        <v>3</v>
      </c>
      <c r="S56" s="9">
        <f>S54+8</f>
        <v>79</v>
      </c>
      <c r="T56" s="42" t="str">
        <f>VLOOKUP(CONCATENATE(LEFT($A$37,9),S56),'Pokemon List'!$C:$I,4,0)</f>
        <v>Zoroark</v>
      </c>
      <c r="U56" s="41"/>
      <c r="V56" s="9">
        <f>V54+8</f>
        <v>80</v>
      </c>
      <c r="W56" s="42" t="str">
        <f>VLOOKUP(CONCATENATE(LEFT($A$37,9),V56),'Pokemon List'!$C:$I,4,0)</f>
        <v>Cinccino</v>
      </c>
      <c r="X56" s="41" t="s">
        <v>3</v>
      </c>
      <c r="Y56" s="38"/>
      <c r="Z56" s="38"/>
      <c r="AA56" s="38"/>
      <c r="AB56" s="38"/>
      <c r="AC56" s="38"/>
      <c r="AD56" s="38"/>
      <c r="AE56" s="38"/>
      <c r="AF56" s="38"/>
      <c r="AG56" s="38"/>
      <c r="AH56" s="38"/>
      <c r="AI56" s="38"/>
      <c r="AJ56" s="38"/>
      <c r="AK56" s="38"/>
      <c r="AL56" s="38"/>
      <c r="AM56" s="38"/>
      <c r="AN56" s="38"/>
      <c r="AO56" s="38"/>
      <c r="AP56" s="38"/>
      <c r="AQ56" s="38"/>
      <c r="AR56" s="38"/>
      <c r="AS56" s="38"/>
      <c r="AT56" s="38"/>
    </row>
    <row r="57" ht="75.0" customHeight="1">
      <c r="A57" s="13" t="str">
        <f>image(VLOOKUP(CONCATENATE(LEFT($A$37,9),A56),'Pokemon List'!$C:$I,7,0),4,100,100)</f>
        <v/>
      </c>
      <c r="B57" s="3"/>
      <c r="C57" s="4"/>
      <c r="D57" s="13" t="str">
        <f>image(VLOOKUP(CONCATENATE(LEFT($A$37,9),D56),'Pokemon List'!$C:$I,7,0),4,100,100)</f>
        <v/>
      </c>
      <c r="E57" s="3"/>
      <c r="F57" s="4"/>
      <c r="G57" s="13" t="str">
        <f>image(VLOOKUP(CONCATENATE(LEFT($A$37,9),G56),'Pokemon List'!$C:$I,7,0),4,100,100)</f>
        <v/>
      </c>
      <c r="H57" s="3"/>
      <c r="I57" s="4"/>
      <c r="J57" s="13" t="str">
        <f>image(VLOOKUP(CONCATENATE(LEFT($A$37,9),J56),'Pokemon List'!$C:$I,7,0),4,100,100)</f>
        <v/>
      </c>
      <c r="K57" s="3"/>
      <c r="L57" s="4"/>
      <c r="M57" s="13" t="str">
        <f>image(VLOOKUP(CONCATENATE(LEFT($A$37,9),M56),'Pokemon List'!$C:$I,7,0),4,100,100)</f>
        <v/>
      </c>
      <c r="N57" s="3"/>
      <c r="O57" s="4"/>
      <c r="P57" s="13" t="str">
        <f>image(VLOOKUP(CONCATENATE(LEFT($A$37,9),P56),'Pokemon List'!$C:$I,7,0),4,100,100)</f>
        <v/>
      </c>
      <c r="Q57" s="3"/>
      <c r="R57" s="4"/>
      <c r="S57" s="13" t="str">
        <f>image(VLOOKUP(CONCATENATE(LEFT($A$37,9),S56),'Pokemon List'!$C:$I,7,0),4,100,100)</f>
        <v/>
      </c>
      <c r="T57" s="3"/>
      <c r="U57" s="4"/>
      <c r="V57" s="13" t="str">
        <f>image(VLOOKUP(CONCATENATE(LEFT($A$37,9),V56),'Pokemon List'!$C:$I,7,0),4,100,100)</f>
        <v/>
      </c>
      <c r="W57" s="3"/>
      <c r="X57" s="4"/>
      <c r="Y57" s="38"/>
      <c r="Z57" s="38"/>
      <c r="AA57" s="38"/>
      <c r="AB57" s="38"/>
      <c r="AC57" s="38"/>
      <c r="AD57" s="38"/>
      <c r="AE57" s="38"/>
      <c r="AF57" s="38"/>
      <c r="AG57" s="38"/>
      <c r="AH57" s="38"/>
      <c r="AI57" s="38"/>
      <c r="AJ57" s="38"/>
      <c r="AK57" s="38"/>
      <c r="AL57" s="38"/>
      <c r="AM57" s="38"/>
      <c r="AN57" s="38"/>
      <c r="AO57" s="38"/>
      <c r="AP57" s="38"/>
      <c r="AQ57" s="38"/>
      <c r="AR57" s="38"/>
      <c r="AS57" s="38"/>
      <c r="AT57" s="38"/>
    </row>
    <row r="58">
      <c r="A58" s="9">
        <f>A56+8</f>
        <v>81</v>
      </c>
      <c r="B58" s="42" t="str">
        <f>VLOOKUP(CONCATENATE(LEFT($A$37,9),A58),'Pokemon List'!$C:$I,4,0)</f>
        <v>Gothitelle</v>
      </c>
      <c r="C58" s="41"/>
      <c r="D58" s="9">
        <f>D56+8</f>
        <v>82</v>
      </c>
      <c r="E58" s="42" t="str">
        <f>VLOOKUP(CONCATENATE(LEFT($A$37,9),D58),'Pokemon List'!$C:$I,4,0)</f>
        <v>Reuniclus</v>
      </c>
      <c r="F58" s="41"/>
      <c r="G58" s="9">
        <f>G56+8</f>
        <v>83</v>
      </c>
      <c r="H58" s="42" t="str">
        <f>VLOOKUP(CONCATENATE(LEFT($A$37,9),G58),'Pokemon List'!$C:$I,4,0)</f>
        <v>Vanilluxe</v>
      </c>
      <c r="I58" s="41"/>
      <c r="J58" s="9">
        <f>J56+8</f>
        <v>84</v>
      </c>
      <c r="K58" s="42" t="str">
        <f>VLOOKUP(CONCATENATE(LEFT($A$37,9),J58),'Pokemon List'!$C:$I,4,0)</f>
        <v>Escavalier</v>
      </c>
      <c r="L58" s="41"/>
      <c r="M58" s="9">
        <f>M56+8</f>
        <v>85</v>
      </c>
      <c r="N58" s="42" t="str">
        <f>VLOOKUP(CONCATENATE(LEFT($A$37,9),M58),'Pokemon List'!$C:$I,4,0)</f>
        <v>Galvantula</v>
      </c>
      <c r="O58" s="41"/>
      <c r="P58" s="9">
        <f>P56+8</f>
        <v>86</v>
      </c>
      <c r="Q58" s="42" t="str">
        <f>VLOOKUP(CONCATENATE(LEFT($A$37,9),P58),'Pokemon List'!$C:$I,4,0)</f>
        <v>Mienshao</v>
      </c>
      <c r="R58" s="41"/>
      <c r="S58" s="9">
        <f>S56+8</f>
        <v>87</v>
      </c>
      <c r="T58" s="42" t="str">
        <f>VLOOKUP(CONCATENATE(LEFT($A$37,9),S58),'Pokemon List'!$C:$I,4,0)</f>
        <v>Mandibuzz</v>
      </c>
      <c r="U58" s="41"/>
      <c r="V58" s="9">
        <f>V56+8</f>
        <v>88</v>
      </c>
      <c r="W58" s="42" t="str">
        <f>VLOOKUP(CONCATENATE(LEFT($A$37,9),V58),'Pokemon List'!$C:$I,4,0)</f>
        <v>Durant</v>
      </c>
      <c r="X58" s="41"/>
      <c r="Y58" s="38"/>
      <c r="Z58" s="38"/>
      <c r="AA58" s="38"/>
      <c r="AB58" s="38"/>
      <c r="AC58" s="38"/>
      <c r="AD58" s="38"/>
      <c r="AE58" s="38"/>
      <c r="AF58" s="38"/>
      <c r="AG58" s="38"/>
      <c r="AH58" s="38"/>
      <c r="AI58" s="38"/>
      <c r="AJ58" s="38"/>
      <c r="AK58" s="38"/>
      <c r="AL58" s="38"/>
      <c r="AM58" s="38"/>
      <c r="AN58" s="38"/>
      <c r="AO58" s="38"/>
      <c r="AP58" s="38"/>
      <c r="AQ58" s="38"/>
      <c r="AR58" s="38"/>
      <c r="AS58" s="38"/>
      <c r="AT58" s="38"/>
    </row>
    <row r="59" ht="75.0" customHeight="1">
      <c r="A59" s="13" t="str">
        <f>image(VLOOKUP(CONCATENATE(LEFT($A$37,9),A58),'Pokemon List'!$C:$I,7,0),4,100,100)</f>
        <v/>
      </c>
      <c r="B59" s="3"/>
      <c r="C59" s="4"/>
      <c r="D59" s="13" t="str">
        <f>image(VLOOKUP(CONCATENATE(LEFT($A$37,9),D58),'Pokemon List'!$C:$I,7,0),4,100,100)</f>
        <v/>
      </c>
      <c r="E59" s="3"/>
      <c r="F59" s="4"/>
      <c r="G59" s="13" t="str">
        <f>image(VLOOKUP(CONCATENATE(LEFT($A$37,9),G58),'Pokemon List'!$C:$I,7,0),4,100,100)</f>
        <v/>
      </c>
      <c r="H59" s="3"/>
      <c r="I59" s="4"/>
      <c r="J59" s="13" t="str">
        <f>image(VLOOKUP(CONCATENATE(LEFT($A$37,9),J58),'Pokemon List'!$C:$I,7,0),4,100,100)</f>
        <v/>
      </c>
      <c r="K59" s="3"/>
      <c r="L59" s="4"/>
      <c r="M59" s="13" t="str">
        <f>image(VLOOKUP(CONCATENATE(LEFT($A$37,9),M58),'Pokemon List'!$C:$I,7,0),4,100,100)</f>
        <v/>
      </c>
      <c r="N59" s="3"/>
      <c r="O59" s="4"/>
      <c r="P59" s="13" t="str">
        <f>image(VLOOKUP(CONCATENATE(LEFT($A$37,9),P58),'Pokemon List'!$C:$I,7,0),4,100,100)</f>
        <v/>
      </c>
      <c r="Q59" s="3"/>
      <c r="R59" s="4"/>
      <c r="S59" s="13" t="str">
        <f>image(VLOOKUP(CONCATENATE(LEFT($A$37,9),S58),'Pokemon List'!$C:$I,7,0),4,100,100)</f>
        <v/>
      </c>
      <c r="T59" s="3"/>
      <c r="U59" s="4"/>
      <c r="V59" s="13" t="str">
        <f>image(VLOOKUP(CONCATENATE(LEFT($A$37,9),V58),'Pokemon List'!$C:$I,7,0),4,100,100)</f>
        <v/>
      </c>
      <c r="W59" s="3"/>
      <c r="X59" s="4"/>
      <c r="Y59" s="38"/>
      <c r="Z59" s="38"/>
      <c r="AA59" s="38"/>
      <c r="AB59" s="38"/>
      <c r="AC59" s="38"/>
      <c r="AD59" s="38"/>
      <c r="AE59" s="38"/>
      <c r="AF59" s="38"/>
      <c r="AG59" s="38"/>
      <c r="AH59" s="38"/>
      <c r="AI59" s="38"/>
      <c r="AJ59" s="38"/>
      <c r="AK59" s="38"/>
      <c r="AL59" s="38"/>
      <c r="AM59" s="38"/>
      <c r="AN59" s="38"/>
      <c r="AO59" s="38"/>
      <c r="AP59" s="38"/>
      <c r="AQ59" s="38"/>
      <c r="AR59" s="38"/>
      <c r="AS59" s="38"/>
      <c r="AT59" s="38"/>
    </row>
    <row r="60">
      <c r="A60" s="9">
        <f>A58+8</f>
        <v>89</v>
      </c>
      <c r="B60" s="42" t="str">
        <f>VLOOKUP(CONCATENATE(LEFT($A$37,9),A60),'Pokemon List'!$C:$I,4,0)</f>
        <v>Virizion</v>
      </c>
      <c r="C60" s="41"/>
      <c r="D60" s="9">
        <f>D58+8</f>
        <v>90</v>
      </c>
      <c r="E60" s="42" t="str">
        <f>VLOOKUP(CONCATENATE(LEFT($A$37,9),D60),'Pokemon List'!$C:$I,4,0)</f>
        <v>Kyurem</v>
      </c>
      <c r="F60" s="41" t="s">
        <v>3</v>
      </c>
      <c r="G60" s="50">
        <f>G58+8</f>
        <v>91</v>
      </c>
      <c r="H60" s="51" t="str">
        <f>VLOOKUP(CONCATENATE(LEFT($A$37,9),G60),'Pokemon List'!$C:$I,4,0)</f>
        <v>Talonflame</v>
      </c>
      <c r="I60" s="52" t="s">
        <v>19</v>
      </c>
      <c r="J60" s="50">
        <f>J58+8</f>
        <v>92</v>
      </c>
      <c r="K60" s="51" t="str">
        <f>VLOOKUP(CONCATENATE(LEFT($A$37,9),J60),'Pokemon List'!$C:$I,4,0)</f>
        <v>Florges</v>
      </c>
      <c r="L60" s="53"/>
      <c r="M60" s="50">
        <f>M58+8</f>
        <v>93</v>
      </c>
      <c r="N60" s="51" t="str">
        <f>VLOOKUP(CONCATENATE(LEFT($A$37,9),M60),'Pokemon List'!$C:$I,4,0)</f>
        <v>Meowstic</v>
      </c>
      <c r="O60" s="52" t="s">
        <v>3</v>
      </c>
      <c r="P60" s="50">
        <f>P58+8</f>
        <v>94</v>
      </c>
      <c r="Q60" s="51" t="str">
        <f>VLOOKUP(CONCATENATE(LEFT($A$37,9),P60),'Pokemon List'!$C:$I,4,0)</f>
        <v>Slurpuff</v>
      </c>
      <c r="R60" s="53"/>
      <c r="S60" s="50">
        <f>S58+8</f>
        <v>95</v>
      </c>
      <c r="T60" s="51" t="str">
        <f>VLOOKUP(CONCATENATE(LEFT($A$37,9),S60),'Pokemon List'!$C:$I,4,0)</f>
        <v>Malamar</v>
      </c>
      <c r="U60" s="52" t="s">
        <v>19</v>
      </c>
      <c r="V60" s="50">
        <f>V58+8</f>
        <v>96</v>
      </c>
      <c r="W60" s="51" t="str">
        <f>VLOOKUP(CONCATENATE(LEFT($A$37,9),V60),'Pokemon List'!$C:$I,4,0)</f>
        <v>Barbaracle</v>
      </c>
      <c r="X60" s="52" t="s">
        <v>18</v>
      </c>
      <c r="Y60" s="38"/>
      <c r="Z60" s="38"/>
      <c r="AA60" s="38"/>
      <c r="AB60" s="38"/>
      <c r="AC60" s="38"/>
      <c r="AD60" s="38"/>
      <c r="AE60" s="38"/>
      <c r="AF60" s="38"/>
      <c r="AG60" s="38"/>
      <c r="AH60" s="38"/>
      <c r="AI60" s="38"/>
      <c r="AJ60" s="38"/>
      <c r="AK60" s="38"/>
      <c r="AL60" s="38"/>
      <c r="AM60" s="38"/>
      <c r="AN60" s="38"/>
      <c r="AO60" s="38"/>
      <c r="AP60" s="38"/>
      <c r="AQ60" s="38"/>
      <c r="AR60" s="38"/>
      <c r="AS60" s="38"/>
      <c r="AT60" s="38"/>
    </row>
    <row r="61" ht="75.0" customHeight="1">
      <c r="A61" s="13" t="str">
        <f>image(VLOOKUP(CONCATENATE(LEFT($A$37,9),A60),'Pokemon List'!$C:$I,7,0),4,100,100)</f>
        <v/>
      </c>
      <c r="B61" s="3"/>
      <c r="C61" s="4"/>
      <c r="D61" s="13" t="str">
        <f>image(VLOOKUP(CONCATENATE(LEFT($A$37,9),D60),'Pokemon List'!$C:$I,7,0),4,100,100)</f>
        <v/>
      </c>
      <c r="E61" s="3"/>
      <c r="F61" s="4"/>
      <c r="G61" s="13" t="str">
        <f>image(VLOOKUP(CONCATENATE(LEFT($A$37,9),G60),'Pokemon List'!$C:$I,7,0),4,100,100)</f>
        <v/>
      </c>
      <c r="H61" s="3"/>
      <c r="I61" s="4"/>
      <c r="J61" s="13" t="str">
        <f>image(VLOOKUP(CONCATENATE(LEFT($A$37,9),J60),'Pokemon List'!$C:$I,7,0),4,100,100)</f>
        <v/>
      </c>
      <c r="K61" s="3"/>
      <c r="L61" s="4"/>
      <c r="M61" s="13" t="str">
        <f>image(VLOOKUP(CONCATENATE(LEFT($A$37,9),M60),'Pokemon List'!$C:$I,7,0),4,100,100)</f>
        <v/>
      </c>
      <c r="N61" s="3"/>
      <c r="O61" s="4"/>
      <c r="P61" s="13" t="str">
        <f>image(VLOOKUP(CONCATENATE(LEFT($A$37,9),P60),'Pokemon List'!$C:$I,7,0),4,100,100)</f>
        <v/>
      </c>
      <c r="Q61" s="3"/>
      <c r="R61" s="4"/>
      <c r="S61" s="13" t="str">
        <f>image(VLOOKUP(CONCATENATE(LEFT($A$37,9),S60),'Pokemon List'!$C:$I,7,0),4,100,100)</f>
        <v/>
      </c>
      <c r="T61" s="3"/>
      <c r="U61" s="4"/>
      <c r="V61" s="13" t="str">
        <f>image(VLOOKUP(CONCATENATE(LEFT($A$37,9),V60),'Pokemon List'!$C:$I,7,0),4,100,100)</f>
        <v/>
      </c>
      <c r="W61" s="3"/>
      <c r="X61" s="4"/>
      <c r="Y61" s="38"/>
      <c r="Z61" s="38"/>
      <c r="AA61" s="38"/>
      <c r="AB61" s="38"/>
      <c r="AC61" s="38"/>
      <c r="AD61" s="38"/>
      <c r="AE61" s="38"/>
      <c r="AF61" s="38"/>
      <c r="AG61" s="38"/>
      <c r="AH61" s="38"/>
      <c r="AI61" s="38"/>
      <c r="AJ61" s="38"/>
      <c r="AK61" s="38"/>
      <c r="AL61" s="38"/>
      <c r="AM61" s="38"/>
      <c r="AN61" s="38"/>
      <c r="AO61" s="38"/>
      <c r="AP61" s="38"/>
      <c r="AQ61" s="38"/>
      <c r="AR61" s="38"/>
      <c r="AS61" s="38"/>
      <c r="AT61" s="38"/>
    </row>
    <row r="62">
      <c r="A62" s="9">
        <f>A60+8</f>
        <v>97</v>
      </c>
      <c r="B62" s="42" t="str">
        <f>VLOOKUP(CONCATENATE(LEFT($A$37,9),A62),'Pokemon List'!$C:$I,4,0)</f>
        <v>Dragalge</v>
      </c>
      <c r="C62" s="41"/>
      <c r="D62" s="9">
        <f>D60+8</f>
        <v>98</v>
      </c>
      <c r="E62" s="42" t="str">
        <f>VLOOKUP(CONCATENATE(LEFT($A$37,9),D62),'Pokemon List'!$C:$I,4,0)</f>
        <v>Tyrantrum</v>
      </c>
      <c r="F62" s="41" t="s">
        <v>19</v>
      </c>
      <c r="G62" s="50">
        <f>G60+8</f>
        <v>99</v>
      </c>
      <c r="H62" s="51" t="str">
        <f>VLOOKUP(CONCATENATE(LEFT($A$37,9),G62),'Pokemon List'!$C:$I,4,0)</f>
        <v>Goodra</v>
      </c>
      <c r="I62" s="52" t="s">
        <v>19</v>
      </c>
      <c r="J62" s="50">
        <f>J60+8</f>
        <v>100</v>
      </c>
      <c r="K62" s="51" t="str">
        <f>VLOOKUP(CONCATENATE(LEFT($A$37,9),J62),'Pokemon List'!$C:$I,4,0)</f>
        <v>Noivern</v>
      </c>
      <c r="L62" s="53"/>
      <c r="M62" s="50">
        <f>M60+8</f>
        <v>101</v>
      </c>
      <c r="N62" s="51" t="str">
        <f>VLOOKUP(CONCATENATE(LEFT($A$37,9),M62),'Pokemon List'!$C:$I,4,0)</f>
        <v>Ribombee</v>
      </c>
      <c r="O62" s="53"/>
      <c r="P62" s="54">
        <f>P60+8</f>
        <v>102</v>
      </c>
      <c r="Q62" s="55" t="str">
        <f>VLOOKUP(CONCATENATE(LEFT($A$37,9),P62),'Pokemon List'!$C:$I,4,0)</f>
        <v>Lycanroc - Dusk</v>
      </c>
      <c r="R62" s="56"/>
      <c r="S62" s="50">
        <f>S60+8</f>
        <v>103</v>
      </c>
      <c r="T62" s="51" t="str">
        <f>VLOOKUP(CONCATENATE(LEFT($A$37,9),S62),'Pokemon List'!$C:$I,4,0)</f>
        <v>Araquanid</v>
      </c>
      <c r="U62" s="53"/>
      <c r="V62" s="50">
        <f>V60+8</f>
        <v>104</v>
      </c>
      <c r="W62" s="51" t="str">
        <f>VLOOKUP(CONCATENATE(LEFT($A$37,9),V62),'Pokemon List'!$C:$I,4,0)</f>
        <v>Salazzle</v>
      </c>
      <c r="X62" s="52" t="s">
        <v>19</v>
      </c>
      <c r="Y62" s="38"/>
      <c r="Z62" s="38"/>
      <c r="AA62" s="38"/>
      <c r="AB62" s="38"/>
      <c r="AC62" s="38"/>
      <c r="AD62" s="38"/>
      <c r="AE62" s="38"/>
      <c r="AF62" s="38"/>
      <c r="AG62" s="38"/>
      <c r="AH62" s="38"/>
      <c r="AI62" s="38"/>
      <c r="AJ62" s="38"/>
      <c r="AK62" s="38"/>
      <c r="AL62" s="38"/>
      <c r="AM62" s="38"/>
      <c r="AN62" s="38"/>
      <c r="AO62" s="38"/>
      <c r="AP62" s="38"/>
      <c r="AQ62" s="38"/>
      <c r="AR62" s="38"/>
      <c r="AS62" s="38"/>
      <c r="AT62" s="38"/>
    </row>
    <row r="63" ht="75.0" customHeight="1">
      <c r="A63" s="13" t="str">
        <f>image(VLOOKUP(CONCATENATE(LEFT($A$37,9),A62),'Pokemon List'!$C:$I,7,0),4,100,100)</f>
        <v/>
      </c>
      <c r="B63" s="3"/>
      <c r="C63" s="4"/>
      <c r="D63" s="13" t="str">
        <f>image(VLOOKUP(CONCATENATE(LEFT($A$37,9),D62),'Pokemon List'!$C:$I,7,0),4,100,100)</f>
        <v/>
      </c>
      <c r="E63" s="3"/>
      <c r="F63" s="4"/>
      <c r="G63" s="13" t="str">
        <f>image(VLOOKUP(CONCATENATE(LEFT($A$37,9),G62),'Pokemon List'!$C:$I,7,0),4,100,100)</f>
        <v/>
      </c>
      <c r="H63" s="3"/>
      <c r="I63" s="4"/>
      <c r="J63" s="13" t="str">
        <f>image(VLOOKUP(CONCATENATE(LEFT($A$37,9),J62),'Pokemon List'!$C:$I,7,0),4,100,100)</f>
        <v/>
      </c>
      <c r="K63" s="3"/>
      <c r="L63" s="4"/>
      <c r="M63" s="13" t="str">
        <f>image(VLOOKUP(CONCATENATE(LEFT($A$37,9),M62),'Pokemon List'!$C:$I,7,0),4,100,100)</f>
        <v/>
      </c>
      <c r="N63" s="3"/>
      <c r="O63" s="4"/>
      <c r="P63" s="46" t="str">
        <f>image(VLOOKUP(CONCATENATE(LEFT($A$37,9),P62),'Pokemon List'!$C:$I,7,0),4,100,100)</f>
        <v/>
      </c>
      <c r="Q63" s="3"/>
      <c r="R63" s="4"/>
      <c r="S63" s="13" t="str">
        <f>image(VLOOKUP(CONCATENATE(LEFT($A$37,9),S62),'Pokemon List'!$C:$I,7,0),4,100,100)</f>
        <v/>
      </c>
      <c r="T63" s="3"/>
      <c r="U63" s="4"/>
      <c r="V63" s="13" t="str">
        <f>image(VLOOKUP(CONCATENATE(LEFT($A$37,9),V62),'Pokemon List'!$C:$I,7,0),4,100,100)</f>
        <v/>
      </c>
      <c r="W63" s="3"/>
      <c r="X63" s="4"/>
      <c r="Y63" s="38"/>
      <c r="Z63" s="38"/>
      <c r="AA63" s="38"/>
      <c r="AB63" s="38"/>
      <c r="AC63" s="38"/>
      <c r="AD63" s="38"/>
      <c r="AE63" s="38"/>
      <c r="AF63" s="38"/>
      <c r="AG63" s="38"/>
      <c r="AH63" s="38"/>
      <c r="AI63" s="38"/>
      <c r="AJ63" s="38"/>
      <c r="AK63" s="38"/>
      <c r="AL63" s="38"/>
      <c r="AM63" s="38"/>
      <c r="AN63" s="38"/>
      <c r="AO63" s="38"/>
      <c r="AP63" s="38"/>
      <c r="AQ63" s="38"/>
      <c r="AR63" s="38"/>
      <c r="AS63" s="38"/>
      <c r="AT63" s="38"/>
    </row>
    <row r="64">
      <c r="A64" s="9">
        <f>A62+8</f>
        <v>105</v>
      </c>
      <c r="B64" s="42" t="str">
        <f>VLOOKUP(CONCATENATE(LEFT($A$37,9),A64),'Pokemon List'!$C:$I,4,0)</f>
        <v>Bewear</v>
      </c>
      <c r="C64" s="41"/>
      <c r="D64" s="9">
        <f>D62+8</f>
        <v>106</v>
      </c>
      <c r="E64" s="42" t="str">
        <f>VLOOKUP(CONCATENATE(LEFT($A$37,9),D64),'Pokemon List'!$C:$I,4,0)</f>
        <v>Tsareena</v>
      </c>
      <c r="F64" s="41"/>
      <c r="G64" s="50">
        <f>G62+8</f>
        <v>107</v>
      </c>
      <c r="H64" s="51" t="str">
        <f>VLOOKUP(CONCATENATE(LEFT($A$37,9),G64),'Pokemon List'!$C:$I,4,0)</f>
        <v>Oranguru</v>
      </c>
      <c r="I64" s="52" t="s">
        <v>3</v>
      </c>
      <c r="J64" s="50">
        <f>J62+8</f>
        <v>108</v>
      </c>
      <c r="K64" s="51" t="str">
        <f>VLOOKUP(CONCATENATE(LEFT($A$37,9),J64),'Pokemon List'!$C:$I,4,0)</f>
        <v>Golisopod</v>
      </c>
      <c r="L64" s="53"/>
      <c r="M64" s="50">
        <f>M62+8</f>
        <v>109</v>
      </c>
      <c r="N64" s="51" t="str">
        <f>VLOOKUP(CONCATENATE(LEFT($A$37,9),M64),'Pokemon List'!$C:$I,4,0)</f>
        <v>Type: Null</v>
      </c>
      <c r="O64" s="52" t="s">
        <v>19</v>
      </c>
      <c r="P64" s="50">
        <f>P62+8</f>
        <v>110</v>
      </c>
      <c r="Q64" s="51" t="str">
        <f>VLOOKUP(CONCATENATE(LEFT($A$37,9),P64),'Pokemon List'!$C:$I,4,0)</f>
        <v>Silvally</v>
      </c>
      <c r="R64" s="53"/>
      <c r="S64" s="50">
        <f>S62+8</f>
        <v>111</v>
      </c>
      <c r="T64" s="51" t="str">
        <f>VLOOKUP(CONCATENATE(LEFT($A$37,9),S64),'Pokemon List'!$C:$I,4,0)</f>
        <v>Bruxish</v>
      </c>
      <c r="U64" s="53"/>
      <c r="V64" s="50">
        <f>V62+8</f>
        <v>112</v>
      </c>
      <c r="W64" s="51" t="str">
        <f>VLOOKUP(CONCATENATE(LEFT($A$37,9),V64),'Pokemon List'!$C:$I,4,0)</f>
        <v>Guzzlord</v>
      </c>
      <c r="X64" s="53"/>
      <c r="Y64" s="38"/>
      <c r="Z64" s="38"/>
      <c r="AA64" s="38"/>
      <c r="AB64" s="38"/>
      <c r="AC64" s="38"/>
      <c r="AD64" s="38"/>
      <c r="AE64" s="38"/>
      <c r="AF64" s="38"/>
      <c r="AG64" s="38"/>
      <c r="AH64" s="38"/>
      <c r="AI64" s="38"/>
      <c r="AJ64" s="38"/>
      <c r="AK64" s="38"/>
      <c r="AL64" s="38"/>
      <c r="AM64" s="38"/>
      <c r="AN64" s="38"/>
      <c r="AO64" s="38"/>
      <c r="AP64" s="38"/>
      <c r="AQ64" s="38"/>
      <c r="AR64" s="38"/>
      <c r="AS64" s="38"/>
      <c r="AT64" s="38"/>
    </row>
    <row r="65" ht="75.0" customHeight="1">
      <c r="A65" s="13" t="str">
        <f>image(VLOOKUP(CONCATENATE(LEFT($A$37,9),A64),'Pokemon List'!$C:$I,7,0),4,100,100)</f>
        <v/>
      </c>
      <c r="B65" s="3"/>
      <c r="C65" s="4"/>
      <c r="D65" s="13" t="str">
        <f>image(VLOOKUP(CONCATENATE(LEFT($A$37,9),D64),'Pokemon List'!$C:$I,7,0),4,100,100)</f>
        <v/>
      </c>
      <c r="E65" s="3"/>
      <c r="F65" s="4"/>
      <c r="G65" s="13" t="str">
        <f>image(VLOOKUP(CONCATENATE(LEFT($A$37,9),G64),'Pokemon List'!$C:$I,7,0),4,100,100)</f>
        <v/>
      </c>
      <c r="H65" s="3"/>
      <c r="I65" s="4"/>
      <c r="J65" s="13" t="str">
        <f>image(VLOOKUP(CONCATENATE(LEFT($A$37,9),J64),'Pokemon List'!$C:$I,7,0),4,100,100)</f>
        <v/>
      </c>
      <c r="K65" s="3"/>
      <c r="L65" s="4"/>
      <c r="M65" s="13" t="str">
        <f>image(VLOOKUP(CONCATENATE(LEFT($A$37,9),M64),'Pokemon List'!$C:$I,7,0),4,100,100)</f>
        <v/>
      </c>
      <c r="N65" s="3"/>
      <c r="O65" s="4"/>
      <c r="P65" s="13" t="str">
        <f>image(VLOOKUP(CONCATENATE(LEFT($A$37,9),P64),'Pokemon List'!$C:$I,7,0),4,100,100)</f>
        <v/>
      </c>
      <c r="Q65" s="3"/>
      <c r="R65" s="4"/>
      <c r="S65" s="13" t="str">
        <f>image(VLOOKUP(CONCATENATE(LEFT($A$37,9),S64),'Pokemon List'!$C:$I,7,0),4,100,100)</f>
        <v/>
      </c>
      <c r="T65" s="3"/>
      <c r="U65" s="4"/>
      <c r="V65" s="13" t="str">
        <f>image(VLOOKUP(CONCATENATE(LEFT($A$37,9),V64),'Pokemon List'!$C:$I,7,0),4,100,100)</f>
        <v/>
      </c>
      <c r="W65" s="3"/>
      <c r="X65" s="4"/>
      <c r="Y65" s="38"/>
      <c r="Z65" s="38"/>
      <c r="AA65" s="38"/>
      <c r="AB65" s="38"/>
      <c r="AC65" s="38"/>
      <c r="AD65" s="38"/>
      <c r="AE65" s="38"/>
      <c r="AF65" s="38"/>
      <c r="AG65" s="38"/>
      <c r="AH65" s="38"/>
      <c r="AI65" s="38"/>
      <c r="AJ65" s="38"/>
      <c r="AK65" s="38"/>
      <c r="AL65" s="38"/>
      <c r="AM65" s="38"/>
      <c r="AN65" s="38"/>
      <c r="AO65" s="38"/>
      <c r="AP65" s="38"/>
      <c r="AQ65" s="38"/>
      <c r="AR65" s="38"/>
      <c r="AS65" s="38"/>
      <c r="AT65" s="38"/>
    </row>
    <row r="66">
      <c r="A66" s="47"/>
      <c r="B66" s="47"/>
      <c r="C66" s="47"/>
      <c r="D66" s="47"/>
      <c r="E66" s="47"/>
      <c r="F66" s="47"/>
      <c r="G66" s="47"/>
      <c r="H66" s="47"/>
      <c r="I66" s="47"/>
      <c r="J66" s="47"/>
      <c r="K66" s="47"/>
      <c r="L66" s="47"/>
      <c r="M66" s="47"/>
      <c r="N66" s="47"/>
      <c r="O66" s="47"/>
      <c r="P66" s="47"/>
      <c r="Q66" s="47"/>
      <c r="R66" s="47"/>
      <c r="S66" s="47"/>
      <c r="T66" s="47"/>
      <c r="U66" s="47"/>
      <c r="V66" s="47"/>
      <c r="W66" s="47"/>
      <c r="X66" s="38"/>
      <c r="Y66" s="38"/>
      <c r="Z66" s="38"/>
      <c r="AA66" s="38"/>
      <c r="AB66" s="38"/>
      <c r="AC66" s="38"/>
      <c r="AD66" s="38"/>
      <c r="AE66" s="38"/>
      <c r="AF66" s="38"/>
      <c r="AG66" s="38"/>
      <c r="AH66" s="38"/>
      <c r="AI66" s="38"/>
      <c r="AJ66" s="38"/>
      <c r="AK66" s="38"/>
      <c r="AL66" s="38"/>
      <c r="AM66" s="38"/>
      <c r="AN66" s="38"/>
      <c r="AO66" s="38"/>
      <c r="AP66" s="38"/>
      <c r="AQ66" s="38"/>
      <c r="AR66" s="38"/>
      <c r="AS66" s="38"/>
      <c r="AT66" s="38"/>
    </row>
    <row r="67">
      <c r="A67" s="47"/>
      <c r="B67" s="47"/>
      <c r="C67" s="47"/>
      <c r="D67" s="47"/>
      <c r="E67" s="47"/>
      <c r="F67" s="47"/>
      <c r="G67" s="47"/>
      <c r="H67" s="47"/>
      <c r="I67" s="47"/>
      <c r="J67" s="47"/>
      <c r="K67" s="47"/>
      <c r="L67" s="47"/>
      <c r="M67" s="47"/>
      <c r="N67" s="47"/>
      <c r="O67" s="47"/>
      <c r="P67" s="47"/>
      <c r="Q67" s="47"/>
      <c r="R67" s="47"/>
      <c r="S67" s="47"/>
      <c r="T67" s="47"/>
      <c r="U67" s="47"/>
      <c r="V67" s="47"/>
      <c r="W67" s="47"/>
      <c r="X67" s="38"/>
      <c r="Y67" s="38"/>
      <c r="Z67" s="38"/>
      <c r="AA67" s="38"/>
      <c r="AB67" s="38"/>
      <c r="AC67" s="38"/>
      <c r="AD67" s="38"/>
      <c r="AE67" s="38"/>
      <c r="AF67" s="38"/>
      <c r="AG67" s="38"/>
      <c r="AH67" s="38"/>
      <c r="AI67" s="38"/>
      <c r="AJ67" s="38"/>
      <c r="AK67" s="38"/>
      <c r="AL67" s="38"/>
      <c r="AM67" s="38"/>
      <c r="AN67" s="38"/>
      <c r="AO67" s="38"/>
      <c r="AP67" s="38"/>
      <c r="AQ67" s="38"/>
      <c r="AR67" s="38"/>
      <c r="AS67" s="38"/>
      <c r="AT67" s="38"/>
    </row>
    <row r="68">
      <c r="A68" s="47"/>
      <c r="B68" s="47"/>
      <c r="C68" s="47"/>
      <c r="D68" s="47"/>
      <c r="E68" s="47"/>
      <c r="F68" s="47"/>
      <c r="G68" s="47"/>
      <c r="H68" s="47"/>
      <c r="I68" s="47"/>
      <c r="J68" s="47"/>
      <c r="K68" s="47"/>
      <c r="L68" s="47"/>
      <c r="M68" s="47"/>
      <c r="N68" s="47"/>
      <c r="O68" s="47"/>
      <c r="P68" s="47"/>
      <c r="Q68" s="47"/>
      <c r="R68" s="47"/>
      <c r="S68" s="47"/>
      <c r="T68" s="47"/>
      <c r="U68" s="47"/>
      <c r="V68" s="47"/>
      <c r="W68" s="47"/>
      <c r="X68" s="38"/>
      <c r="Y68" s="38"/>
      <c r="Z68" s="38"/>
      <c r="AA68" s="38"/>
      <c r="AB68" s="38"/>
      <c r="AC68" s="38"/>
      <c r="AD68" s="38"/>
      <c r="AE68" s="38"/>
      <c r="AF68" s="38"/>
      <c r="AG68" s="38"/>
      <c r="AH68" s="38"/>
      <c r="AI68" s="38"/>
      <c r="AJ68" s="38"/>
      <c r="AK68" s="38"/>
      <c r="AL68" s="38"/>
      <c r="AM68" s="38"/>
      <c r="AN68" s="38"/>
      <c r="AO68" s="38"/>
      <c r="AP68" s="38"/>
      <c r="AQ68" s="38"/>
      <c r="AR68" s="38"/>
      <c r="AS68" s="38"/>
      <c r="AT68" s="38"/>
    </row>
    <row r="69">
      <c r="A69" s="47"/>
      <c r="B69" s="47"/>
      <c r="C69" s="47"/>
      <c r="D69" s="47"/>
      <c r="E69" s="47"/>
      <c r="F69" s="47"/>
      <c r="G69" s="47"/>
      <c r="H69" s="47"/>
      <c r="I69" s="47"/>
      <c r="J69" s="47"/>
      <c r="K69" s="47"/>
      <c r="L69" s="47"/>
      <c r="M69" s="47"/>
      <c r="N69" s="47"/>
      <c r="O69" s="47"/>
      <c r="P69" s="47"/>
      <c r="Q69" s="47"/>
      <c r="R69" s="47"/>
      <c r="S69" s="47"/>
      <c r="T69" s="47"/>
      <c r="U69" s="47"/>
      <c r="V69" s="47"/>
      <c r="W69" s="47"/>
      <c r="X69" s="38"/>
      <c r="Y69" s="38"/>
      <c r="Z69" s="38"/>
      <c r="AA69" s="38"/>
      <c r="AB69" s="38"/>
      <c r="AC69" s="38"/>
      <c r="AD69" s="38"/>
      <c r="AE69" s="38"/>
      <c r="AF69" s="38"/>
      <c r="AG69" s="38"/>
      <c r="AH69" s="38"/>
      <c r="AI69" s="38"/>
      <c r="AJ69" s="38"/>
      <c r="AK69" s="38"/>
      <c r="AL69" s="38"/>
      <c r="AM69" s="38"/>
      <c r="AN69" s="38"/>
      <c r="AO69" s="38"/>
      <c r="AP69" s="38"/>
      <c r="AQ69" s="38"/>
      <c r="AR69" s="38"/>
      <c r="AS69" s="38"/>
      <c r="AT69" s="38"/>
    </row>
    <row r="70">
      <c r="A70" s="47"/>
      <c r="B70" s="47"/>
      <c r="C70" s="47"/>
      <c r="D70" s="47"/>
      <c r="E70" s="47"/>
      <c r="F70" s="47"/>
      <c r="G70" s="47"/>
      <c r="H70" s="47"/>
      <c r="I70" s="47"/>
      <c r="J70" s="47"/>
      <c r="K70" s="47"/>
      <c r="L70" s="47"/>
      <c r="M70" s="47"/>
      <c r="N70" s="47"/>
      <c r="O70" s="47"/>
      <c r="P70" s="47"/>
      <c r="Q70" s="47"/>
      <c r="R70" s="47"/>
      <c r="S70" s="47"/>
      <c r="T70" s="47"/>
      <c r="U70" s="47"/>
      <c r="V70" s="47"/>
      <c r="W70" s="47"/>
      <c r="X70" s="38"/>
      <c r="Y70" s="38"/>
      <c r="Z70" s="38"/>
      <c r="AA70" s="38"/>
      <c r="AB70" s="38"/>
      <c r="AC70" s="38"/>
      <c r="AD70" s="38"/>
      <c r="AE70" s="38"/>
      <c r="AF70" s="38"/>
      <c r="AG70" s="38"/>
      <c r="AH70" s="38"/>
      <c r="AI70" s="38"/>
      <c r="AJ70" s="38"/>
      <c r="AK70" s="38"/>
      <c r="AL70" s="38"/>
      <c r="AM70" s="38"/>
      <c r="AN70" s="38"/>
      <c r="AO70" s="38"/>
      <c r="AP70" s="38"/>
      <c r="AQ70" s="38"/>
      <c r="AR70" s="38"/>
      <c r="AS70" s="38"/>
      <c r="AT70" s="38"/>
    </row>
    <row r="71">
      <c r="A71" s="36" t="s">
        <v>20</v>
      </c>
      <c r="B71" s="3"/>
      <c r="C71" s="3"/>
      <c r="D71" s="3"/>
      <c r="E71" s="3"/>
      <c r="F71" s="3"/>
      <c r="G71" s="3"/>
      <c r="H71" s="3"/>
      <c r="I71" s="3"/>
      <c r="J71" s="3"/>
      <c r="K71" s="3"/>
      <c r="L71" s="3"/>
      <c r="M71" s="3"/>
      <c r="N71" s="3"/>
      <c r="O71" s="3"/>
      <c r="P71" s="3"/>
      <c r="Q71" s="3"/>
      <c r="R71" s="3"/>
      <c r="S71" s="3"/>
      <c r="T71" s="3"/>
      <c r="U71" s="3"/>
      <c r="V71" s="3"/>
      <c r="W71" s="4"/>
      <c r="X71" s="37">
        <f>'Pokemon List'!Q1</f>
        <v>272</v>
      </c>
      <c r="Y71" s="57"/>
      <c r="Z71" s="38"/>
      <c r="AA71" s="38"/>
      <c r="AB71" s="38"/>
      <c r="AC71" s="38"/>
      <c r="AD71" s="38"/>
      <c r="AE71" s="38"/>
      <c r="AF71" s="38"/>
      <c r="AG71" s="38"/>
      <c r="AH71" s="38"/>
      <c r="AI71" s="38"/>
      <c r="AJ71" s="38"/>
      <c r="AK71" s="38"/>
      <c r="AL71" s="38"/>
      <c r="AM71" s="38"/>
      <c r="AN71" s="38"/>
      <c r="AO71" s="38"/>
      <c r="AP71" s="38"/>
      <c r="AQ71" s="38"/>
      <c r="AR71" s="38"/>
      <c r="AS71" s="38"/>
      <c r="AT71" s="38"/>
    </row>
    <row r="72">
      <c r="A72" s="9">
        <v>1.0</v>
      </c>
      <c r="B72" s="42" t="str">
        <f>VLOOKUP(CONCATENATE(LEFT($A$71,9),A72),'Pokemon List'!$C:$I,4,0)</f>
        <v>Charizard</v>
      </c>
      <c r="C72" s="41"/>
      <c r="D72" s="9">
        <v>2.0</v>
      </c>
      <c r="E72" s="42" t="str">
        <f>VLOOKUP(CONCATENATE(LEFT($A$71,9),D72),'Pokemon List'!$C:$I,4,0)</f>
        <v>Blastoise</v>
      </c>
      <c r="F72" s="41"/>
      <c r="G72" s="9">
        <v>3.0</v>
      </c>
      <c r="H72" s="42" t="str">
        <f>VLOOKUP(CONCATENATE(LEFT($A$71,9),G72),'Pokemon List'!$C:$I,4,0)</f>
        <v>Butterfree</v>
      </c>
      <c r="I72" s="41"/>
      <c r="J72" s="9">
        <v>4.0</v>
      </c>
      <c r="K72" s="42" t="str">
        <f>VLOOKUP(CONCATENATE(LEFT($A$71,9),J72),'Pokemon List'!$C:$I,4,0)</f>
        <v>Beedrill</v>
      </c>
      <c r="L72" s="41"/>
      <c r="M72" s="9">
        <v>5.0</v>
      </c>
      <c r="N72" s="42" t="str">
        <f>VLOOKUP(CONCATENATE(LEFT($A$71,9),M72),'Pokemon List'!$C:$I,4,0)</f>
        <v>Pidgeot</v>
      </c>
      <c r="O72" s="41"/>
      <c r="P72" s="9">
        <v>6.0</v>
      </c>
      <c r="Q72" s="41" t="str">
        <f>VLOOKUP(CONCATENATE(LEFT($A$71,9),P72),'Pokemon List'!$C:$I,4,0)</f>
        <v>Alola Raticate</v>
      </c>
      <c r="R72" s="41"/>
      <c r="S72" s="9">
        <v>7.0</v>
      </c>
      <c r="T72" s="42" t="str">
        <f>VLOOKUP(CONCATENATE(LEFT($A$71,9),S72),'Pokemon List'!$C:$I,4,0)</f>
        <v>Raticate</v>
      </c>
      <c r="U72" s="41"/>
      <c r="V72" s="9">
        <v>8.0</v>
      </c>
      <c r="W72" s="42" t="str">
        <f>VLOOKUP(CONCATENATE(LEFT($A$71,9),V72),'Pokemon List'!$C:$I,4,0)</f>
        <v>Fearow</v>
      </c>
      <c r="X72" s="41"/>
      <c r="Y72" s="38"/>
      <c r="Z72" s="38"/>
      <c r="AA72" s="38"/>
      <c r="AB72" s="38"/>
      <c r="AC72" s="38"/>
      <c r="AD72" s="38"/>
      <c r="AE72" s="38"/>
      <c r="AF72" s="38"/>
      <c r="AG72" s="38"/>
      <c r="AH72" s="38"/>
      <c r="AI72" s="38"/>
      <c r="AJ72" s="38"/>
      <c r="AK72" s="38"/>
      <c r="AL72" s="38"/>
      <c r="AM72" s="38"/>
      <c r="AN72" s="38"/>
      <c r="AO72" s="38"/>
      <c r="AP72" s="38"/>
      <c r="AQ72" s="38"/>
      <c r="AR72" s="38"/>
      <c r="AS72" s="38"/>
      <c r="AT72" s="38"/>
    </row>
    <row r="73" ht="74.25" customHeight="1">
      <c r="A73" s="13" t="str">
        <f>image(VLOOKUP(CONCATENATE(LEFT($A$71,9),A72),'Pokemon List'!$C:$I,7,0),4,100,100)</f>
        <v/>
      </c>
      <c r="B73" s="3"/>
      <c r="C73" s="4"/>
      <c r="D73" s="13" t="str">
        <f>image(VLOOKUP(CONCATENATE(LEFT($A$71,9),D72),'Pokemon List'!$C:$I,7,0),4,100,100)</f>
        <v/>
      </c>
      <c r="E73" s="3"/>
      <c r="F73" s="4"/>
      <c r="G73" s="13" t="str">
        <f>image(VLOOKUP(CONCATENATE(LEFT($A$71,9),G72),'Pokemon List'!$C:$I,7,0),4,100,100)</f>
        <v/>
      </c>
      <c r="H73" s="3"/>
      <c r="I73" s="4"/>
      <c r="J73" s="13" t="str">
        <f>image(VLOOKUP(CONCATENATE(LEFT($A$71,9),J72),'Pokemon List'!$C:$I,7,0),4,100,100)</f>
        <v/>
      </c>
      <c r="K73" s="3"/>
      <c r="L73" s="4"/>
      <c r="M73" s="13" t="str">
        <f>image(VLOOKUP(CONCATENATE(LEFT($A$71,9),M72),'Pokemon List'!$C:$I,7,0),4,100,100)</f>
        <v/>
      </c>
      <c r="N73" s="3"/>
      <c r="O73" s="4"/>
      <c r="P73" s="13" t="str">
        <f>image(VLOOKUP(CONCATENATE(LEFT($A$71,9),P72),'Pokemon List'!$C:$I,7,0),4,100,100)</f>
        <v/>
      </c>
      <c r="Q73" s="3"/>
      <c r="R73" s="4"/>
      <c r="S73" s="13" t="str">
        <f>image(VLOOKUP(CONCATENATE(LEFT($A$71,9),S72),'Pokemon List'!$C:$I,7,0),4,100,100)</f>
        <v/>
      </c>
      <c r="T73" s="3"/>
      <c r="U73" s="4"/>
      <c r="V73" s="13" t="str">
        <f>image(VLOOKUP(CONCATENATE(LEFT($A$71,9),V72),'Pokemon List'!$C:$I,7,0),4,100,100)</f>
        <v/>
      </c>
      <c r="W73" s="3"/>
      <c r="X73" s="4"/>
      <c r="Y73" s="38"/>
      <c r="Z73" s="38"/>
      <c r="AA73" s="38"/>
      <c r="AB73" s="38"/>
      <c r="AC73" s="38"/>
      <c r="AD73" s="38"/>
      <c r="AE73" s="38"/>
      <c r="AF73" s="38"/>
      <c r="AG73" s="38"/>
      <c r="AH73" s="38"/>
      <c r="AI73" s="38"/>
      <c r="AJ73" s="38"/>
      <c r="AK73" s="38"/>
      <c r="AL73" s="38"/>
      <c r="AM73" s="38"/>
      <c r="AN73" s="38"/>
      <c r="AO73" s="38"/>
      <c r="AP73" s="38"/>
      <c r="AQ73" s="38"/>
      <c r="AR73" s="38"/>
      <c r="AS73" s="38"/>
      <c r="AT73" s="38"/>
    </row>
    <row r="74">
      <c r="A74" s="9">
        <f>A72+8</f>
        <v>9</v>
      </c>
      <c r="B74" s="42" t="str">
        <f>VLOOKUP(CONCATENATE(LEFT($A$71,9),A74),'Pokemon List'!$C:$I,4,0)</f>
        <v>Arbok</v>
      </c>
      <c r="C74" s="41"/>
      <c r="D74" s="9">
        <f>D72+8</f>
        <v>10</v>
      </c>
      <c r="E74" s="41" t="str">
        <f>VLOOKUP(CONCATENATE(LEFT($A$71,9),D74),'Pokemon List'!$C:$I,4,0)</f>
        <v>Alola Raichu</v>
      </c>
      <c r="F74" s="41"/>
      <c r="G74" s="9">
        <f>G72+8</f>
        <v>11</v>
      </c>
      <c r="H74" s="42" t="str">
        <f>VLOOKUP(CONCATENATE(LEFT($A$71,9),G74),'Pokemon List'!$C:$I,4,0)</f>
        <v>Raichu</v>
      </c>
      <c r="I74" s="41"/>
      <c r="J74" s="9">
        <f>J72+8</f>
        <v>12</v>
      </c>
      <c r="K74" s="41" t="str">
        <f>VLOOKUP(CONCATENATE(LEFT($A$71,9),J74),'Pokemon List'!$C:$I,4,0)</f>
        <v>Alola Sandslash</v>
      </c>
      <c r="L74" s="41"/>
      <c r="M74" s="9">
        <f>M72+8</f>
        <v>13</v>
      </c>
      <c r="N74" s="42" t="str">
        <f>VLOOKUP(CONCATENATE(LEFT($A$71,9),M74),'Pokemon List'!$C:$I,4,0)</f>
        <v>Sandslash</v>
      </c>
      <c r="O74" s="41"/>
      <c r="P74" s="9">
        <f>P72+8</f>
        <v>14</v>
      </c>
      <c r="Q74" s="42" t="str">
        <f>VLOOKUP(CONCATENATE(LEFT($A$71,9),P74),'Pokemon List'!$C:$I,4,0)</f>
        <v>Clefairy</v>
      </c>
      <c r="R74" s="41"/>
      <c r="S74" s="9">
        <f>S72+8</f>
        <v>15</v>
      </c>
      <c r="T74" s="41" t="str">
        <f>VLOOKUP(CONCATENATE(LEFT($A$71,9),S74),'Pokemon List'!$C:$I,4,0)</f>
        <v>Alola Vulpix</v>
      </c>
      <c r="U74" s="41"/>
      <c r="V74" s="9">
        <f>V72+8</f>
        <v>16</v>
      </c>
      <c r="W74" s="42" t="str">
        <f>VLOOKUP(CONCATENATE(LEFT($A$71,9),V74),'Pokemon List'!$C:$I,4,0)</f>
        <v>Vulpix</v>
      </c>
      <c r="X74" s="41"/>
      <c r="Y74" s="38"/>
      <c r="Z74" s="38"/>
      <c r="AA74" s="38"/>
      <c r="AB74" s="38"/>
      <c r="AC74" s="38"/>
      <c r="AD74" s="38"/>
      <c r="AE74" s="38"/>
      <c r="AF74" s="38"/>
      <c r="AG74" s="38"/>
      <c r="AH74" s="38"/>
      <c r="AI74" s="38"/>
      <c r="AJ74" s="38"/>
      <c r="AK74" s="38"/>
      <c r="AL74" s="38"/>
      <c r="AM74" s="38"/>
      <c r="AN74" s="38"/>
      <c r="AO74" s="38"/>
      <c r="AP74" s="38"/>
      <c r="AQ74" s="38"/>
      <c r="AR74" s="38"/>
      <c r="AS74" s="38"/>
      <c r="AT74" s="38"/>
    </row>
    <row r="75" ht="75.0" customHeight="1">
      <c r="A75" s="13" t="str">
        <f>image(VLOOKUP(CONCATENATE(LEFT($A$71,9),A74),'Pokemon List'!$C:$I,7,0),4,100,100)</f>
        <v/>
      </c>
      <c r="B75" s="3"/>
      <c r="C75" s="4"/>
      <c r="D75" s="13" t="str">
        <f>image(VLOOKUP(CONCATENATE(LEFT($A$71,9),D74),'Pokemon List'!$C:$I,7,0),4,100,100)</f>
        <v/>
      </c>
      <c r="E75" s="3"/>
      <c r="F75" s="4"/>
      <c r="G75" s="13" t="str">
        <f>image(VLOOKUP(CONCATENATE(LEFT($A$71,9),G74),'Pokemon List'!$C:$I,7,0),4,100,100)</f>
        <v/>
      </c>
      <c r="H75" s="3"/>
      <c r="I75" s="4"/>
      <c r="J75" s="13" t="str">
        <f>image(VLOOKUP(CONCATENATE(LEFT($A$71,9),J74),'Pokemon List'!$C:$I,7,0),4,100,100)</f>
        <v/>
      </c>
      <c r="K75" s="3"/>
      <c r="L75" s="4"/>
      <c r="M75" s="13" t="str">
        <f>image(VLOOKUP(CONCATENATE(LEFT($A$71,9),M74),'Pokemon List'!$C:$I,7,0),4,100,100)</f>
        <v/>
      </c>
      <c r="N75" s="3"/>
      <c r="O75" s="4"/>
      <c r="P75" s="13" t="str">
        <f>image(VLOOKUP(CONCATENATE(LEFT($A$71,9),P74),'Pokemon List'!$C:$I,7,0),4,100,100)</f>
        <v/>
      </c>
      <c r="Q75" s="3"/>
      <c r="R75" s="4"/>
      <c r="S75" s="13" t="str">
        <f>image(VLOOKUP(CONCATENATE(LEFT($A$71,9),S74),'Pokemon List'!$C:$I,7,0),4,100,100)</f>
        <v/>
      </c>
      <c r="T75" s="3"/>
      <c r="U75" s="4"/>
      <c r="V75" s="13" t="str">
        <f>image(VLOOKUP(CONCATENATE(LEFT($A$71,9),V74),'Pokemon List'!$C:$I,7,0),4,100,100)</f>
        <v/>
      </c>
      <c r="W75" s="3"/>
      <c r="X75" s="4"/>
      <c r="Y75" s="38"/>
      <c r="Z75" s="38"/>
      <c r="AA75" s="38"/>
      <c r="AB75" s="38"/>
      <c r="AC75" s="38"/>
      <c r="AD75" s="38"/>
      <c r="AE75" s="38"/>
      <c r="AF75" s="38"/>
      <c r="AG75" s="38"/>
      <c r="AH75" s="38"/>
      <c r="AI75" s="38"/>
      <c r="AJ75" s="38"/>
      <c r="AK75" s="38"/>
      <c r="AL75" s="38"/>
      <c r="AM75" s="38"/>
      <c r="AN75" s="38"/>
      <c r="AO75" s="38"/>
      <c r="AP75" s="38"/>
      <c r="AQ75" s="38"/>
      <c r="AR75" s="38"/>
      <c r="AS75" s="38"/>
      <c r="AT75" s="38"/>
    </row>
    <row r="76">
      <c r="A76" s="9">
        <f>A74+8</f>
        <v>17</v>
      </c>
      <c r="B76" s="42" t="str">
        <f>VLOOKUP(CONCATENATE(LEFT($A$71,9),A76),'Pokemon List'!$C:$I,4,0)</f>
        <v>Wigglytuff</v>
      </c>
      <c r="C76" s="41"/>
      <c r="D76" s="9">
        <f>D74+8</f>
        <v>18</v>
      </c>
      <c r="E76" s="42" t="str">
        <f>VLOOKUP(CONCATENATE(LEFT($A$71,9),D76),'Pokemon List'!$C:$I,4,0)</f>
        <v>Golbat</v>
      </c>
      <c r="F76" s="41"/>
      <c r="G76" s="9">
        <f>G74+8</f>
        <v>19</v>
      </c>
      <c r="H76" s="42" t="str">
        <f>VLOOKUP(CONCATENATE(LEFT($A$71,9),G76),'Pokemon List'!$C:$I,4,0)</f>
        <v>Vileplume</v>
      </c>
      <c r="I76" s="41"/>
      <c r="J76" s="9">
        <f>J74+8</f>
        <v>20</v>
      </c>
      <c r="K76" s="42" t="str">
        <f>VLOOKUP(CONCATENATE(LEFT($A$71,9),J76),'Pokemon List'!$C:$I,4,0)</f>
        <v>Parasect</v>
      </c>
      <c r="L76" s="41"/>
      <c r="M76" s="9">
        <f>M74+8</f>
        <v>21</v>
      </c>
      <c r="N76" s="41" t="str">
        <f>VLOOKUP(CONCATENATE(LEFT($A$71,9),M76),'Pokemon List'!$C:$I,4,0)</f>
        <v>Alola Dugtrio</v>
      </c>
      <c r="O76" s="41"/>
      <c r="P76" s="9">
        <f>P74+8</f>
        <v>22</v>
      </c>
      <c r="Q76" s="42" t="str">
        <f>VLOOKUP(CONCATENATE(LEFT($A$71,9),P76),'Pokemon List'!$C:$I,4,0)</f>
        <v>Dugtrio</v>
      </c>
      <c r="R76" s="41"/>
      <c r="S76" s="9">
        <f>S74+8</f>
        <v>23</v>
      </c>
      <c r="T76" s="41" t="str">
        <f>VLOOKUP(CONCATENATE(LEFT($A$71,9),S76),'Pokemon List'!$C:$I,4,0)</f>
        <v>Alola Persian</v>
      </c>
      <c r="U76" s="41"/>
      <c r="V76" s="9">
        <f>V74+8</f>
        <v>24</v>
      </c>
      <c r="W76" s="42" t="str">
        <f>VLOOKUP(CONCATENATE(LEFT($A$71,9),V76),'Pokemon List'!$C:$I,4,0)</f>
        <v>Persian</v>
      </c>
      <c r="X76" s="41"/>
      <c r="Y76" s="38"/>
      <c r="Z76" s="38"/>
      <c r="AA76" s="38"/>
      <c r="AB76" s="38"/>
      <c r="AC76" s="38"/>
      <c r="AD76" s="38"/>
      <c r="AE76" s="38"/>
      <c r="AF76" s="38"/>
      <c r="AG76" s="38"/>
      <c r="AH76" s="38"/>
      <c r="AI76" s="38"/>
      <c r="AJ76" s="38"/>
      <c r="AK76" s="38"/>
      <c r="AL76" s="38"/>
      <c r="AM76" s="38"/>
      <c r="AN76" s="38"/>
      <c r="AO76" s="38"/>
      <c r="AP76" s="38"/>
      <c r="AQ76" s="38"/>
      <c r="AR76" s="38"/>
      <c r="AS76" s="38"/>
      <c r="AT76" s="38"/>
    </row>
    <row r="77" ht="75.0" customHeight="1">
      <c r="A77" s="13" t="str">
        <f>image(VLOOKUP(CONCATENATE(LEFT($A$71,9),A76),'Pokemon List'!$C:$I,7,0),4,100,100)</f>
        <v/>
      </c>
      <c r="B77" s="3"/>
      <c r="C77" s="4"/>
      <c r="D77" s="13" t="str">
        <f>image(VLOOKUP(CONCATENATE(LEFT($A$71,9),D76),'Pokemon List'!$C:$I,7,0),4,100,100)</f>
        <v/>
      </c>
      <c r="E77" s="3"/>
      <c r="F77" s="4"/>
      <c r="G77" s="13" t="str">
        <f>image(VLOOKUP(CONCATENATE(LEFT($A$71,9),G76),'Pokemon List'!$C:$I,7,0),4,100,100)</f>
        <v/>
      </c>
      <c r="H77" s="3"/>
      <c r="I77" s="4"/>
      <c r="J77" s="13" t="str">
        <f>image(VLOOKUP(CONCATENATE(LEFT($A$71,9),J76),'Pokemon List'!$C:$I,7,0),4,100,100)</f>
        <v/>
      </c>
      <c r="K77" s="3"/>
      <c r="L77" s="4"/>
      <c r="M77" s="13" t="str">
        <f>image(VLOOKUP(CONCATENATE(LEFT($A$71,9),M76),'Pokemon List'!$C:$I,7,0),4,100,100)</f>
        <v/>
      </c>
      <c r="N77" s="3"/>
      <c r="O77" s="4"/>
      <c r="P77" s="13" t="str">
        <f>image(VLOOKUP(CONCATENATE(LEFT($A$71,9),P76),'Pokemon List'!$C:$I,7,0),4,100,100)</f>
        <v/>
      </c>
      <c r="Q77" s="3"/>
      <c r="R77" s="4"/>
      <c r="S77" s="13" t="str">
        <f>image(VLOOKUP(CONCATENATE(LEFT($A$71,9),S76),'Pokemon List'!$C:$I,7,0),4,100,100)</f>
        <v/>
      </c>
      <c r="T77" s="3"/>
      <c r="U77" s="4"/>
      <c r="V77" s="13" t="str">
        <f>image(VLOOKUP(CONCATENATE(LEFT($A$71,9),V76),'Pokemon List'!$C:$I,7,0),4,100,100)</f>
        <v/>
      </c>
      <c r="W77" s="3"/>
      <c r="X77" s="4"/>
      <c r="Y77" s="38"/>
      <c r="Z77" s="38"/>
      <c r="AA77" s="38"/>
      <c r="AB77" s="38"/>
      <c r="AC77" s="38"/>
      <c r="AD77" s="38"/>
      <c r="AE77" s="38"/>
      <c r="AF77" s="38"/>
      <c r="AG77" s="38"/>
      <c r="AH77" s="38"/>
      <c r="AI77" s="38"/>
      <c r="AJ77" s="38"/>
      <c r="AK77" s="38"/>
      <c r="AL77" s="38"/>
      <c r="AM77" s="38"/>
      <c r="AN77" s="38"/>
      <c r="AO77" s="38"/>
      <c r="AP77" s="38"/>
      <c r="AQ77" s="38"/>
      <c r="AR77" s="38"/>
      <c r="AS77" s="38"/>
      <c r="AT77" s="38"/>
    </row>
    <row r="78">
      <c r="A78" s="9">
        <f>A76+8</f>
        <v>25</v>
      </c>
      <c r="B78" s="42" t="str">
        <f>VLOOKUP(CONCATENATE(LEFT($A$71,9),A78),'Pokemon List'!$C:$I,4,0)</f>
        <v>Golduck</v>
      </c>
      <c r="C78" s="41"/>
      <c r="D78" s="9">
        <f>D76+8</f>
        <v>26</v>
      </c>
      <c r="E78" s="42" t="str">
        <f>VLOOKUP(CONCATENATE(LEFT($A$71,9),D78),'Pokemon List'!$C:$I,4,0)</f>
        <v>Primeape</v>
      </c>
      <c r="F78" s="41"/>
      <c r="G78" s="9">
        <f>G76+8</f>
        <v>27</v>
      </c>
      <c r="H78" s="42" t="str">
        <f>VLOOKUP(CONCATENATE(LEFT($A$71,9),G78),'Pokemon List'!$C:$I,4,0)</f>
        <v>Poliwrath</v>
      </c>
      <c r="I78" s="41"/>
      <c r="J78" s="9">
        <f>J76+8</f>
        <v>28</v>
      </c>
      <c r="K78" s="42" t="str">
        <f>VLOOKUP(CONCATENATE(LEFT($A$71,9),J78),'Pokemon List'!$C:$I,4,0)</f>
        <v>Kadabra</v>
      </c>
      <c r="L78" s="41"/>
      <c r="M78" s="9">
        <f>M76+8</f>
        <v>29</v>
      </c>
      <c r="N78" s="42" t="str">
        <f>VLOOKUP(CONCATENATE(LEFT($A$71,9),M78),'Pokemon List'!$C:$I,4,0)</f>
        <v>Machoke</v>
      </c>
      <c r="O78" s="41"/>
      <c r="P78" s="9">
        <f>P76+8</f>
        <v>30</v>
      </c>
      <c r="Q78" s="42" t="str">
        <f>VLOOKUP(CONCATENATE(LEFT($A$71,9),P78),'Pokemon List'!$C:$I,4,0)</f>
        <v>Victreebel</v>
      </c>
      <c r="R78" s="41"/>
      <c r="S78" s="9">
        <f>S76+8</f>
        <v>31</v>
      </c>
      <c r="T78" s="42" t="str">
        <f>VLOOKUP(CONCATENATE(LEFT($A$71,9),S78),'Pokemon List'!$C:$I,4,0)</f>
        <v>Golem</v>
      </c>
      <c r="U78" s="41"/>
      <c r="V78" s="9">
        <f>V76+8</f>
        <v>32</v>
      </c>
      <c r="W78" s="42" t="str">
        <f>VLOOKUP(CONCATENATE(LEFT($A$71,9),V78),'Pokemon List'!$C:$I,4,0)</f>
        <v>Rapidash</v>
      </c>
      <c r="X78" s="41"/>
      <c r="Y78" s="38"/>
      <c r="Z78" s="38"/>
      <c r="AA78" s="38"/>
      <c r="AB78" s="38"/>
      <c r="AC78" s="38"/>
      <c r="AD78" s="38"/>
      <c r="AE78" s="38"/>
      <c r="AF78" s="38"/>
      <c r="AG78" s="38"/>
      <c r="AH78" s="38"/>
      <c r="AI78" s="38"/>
      <c r="AJ78" s="38"/>
      <c r="AK78" s="38"/>
      <c r="AL78" s="38"/>
      <c r="AM78" s="38"/>
      <c r="AN78" s="38"/>
      <c r="AO78" s="38"/>
      <c r="AP78" s="38"/>
      <c r="AQ78" s="38"/>
      <c r="AR78" s="38"/>
      <c r="AS78" s="38"/>
      <c r="AT78" s="38"/>
    </row>
    <row r="79" ht="75.0" customHeight="1">
      <c r="A79" s="13" t="str">
        <f>image(VLOOKUP(CONCATENATE(LEFT($A$71,9),A78),'Pokemon List'!$C:$I,7,0),4,100,100)</f>
        <v/>
      </c>
      <c r="B79" s="3"/>
      <c r="C79" s="4"/>
      <c r="D79" s="13" t="str">
        <f>image(VLOOKUP(CONCATENATE(LEFT($A$71,9),D78),'Pokemon List'!$C:$I,7,0),4,100,100)</f>
        <v/>
      </c>
      <c r="E79" s="3"/>
      <c r="F79" s="4"/>
      <c r="G79" s="13" t="str">
        <f>image(VLOOKUP(CONCATENATE(LEFT($A$71,9),G78),'Pokemon List'!$C:$I,7,0),4,100,100)</f>
        <v/>
      </c>
      <c r="H79" s="3"/>
      <c r="I79" s="4"/>
      <c r="J79" s="13" t="str">
        <f>image(VLOOKUP(CONCATENATE(LEFT($A$71,9),J78),'Pokemon List'!$C:$I,7,0),4,100,100)</f>
        <v/>
      </c>
      <c r="K79" s="3"/>
      <c r="L79" s="4"/>
      <c r="M79" s="13" t="str">
        <f>image(VLOOKUP(CONCATENATE(LEFT($A$71,9),M78),'Pokemon List'!$C:$I,7,0),4,100,100)</f>
        <v/>
      </c>
      <c r="N79" s="3"/>
      <c r="O79" s="4"/>
      <c r="P79" s="13" t="str">
        <f>image(VLOOKUP(CONCATENATE(LEFT($A$71,9),P78),'Pokemon List'!$C:$I,7,0),4,100,100)</f>
        <v/>
      </c>
      <c r="Q79" s="3"/>
      <c r="R79" s="4"/>
      <c r="S79" s="13" t="str">
        <f>image(VLOOKUP(CONCATENATE(LEFT($A$71,9),S78),'Pokemon List'!$C:$I,7,0),4,100,100)</f>
        <v/>
      </c>
      <c r="T79" s="3"/>
      <c r="U79" s="4"/>
      <c r="V79" s="13" t="str">
        <f>image(VLOOKUP(CONCATENATE(LEFT($A$71,9),V78),'Pokemon List'!$C:$I,7,0),4,100,100)</f>
        <v/>
      </c>
      <c r="W79" s="3"/>
      <c r="X79" s="4"/>
      <c r="Y79" s="38"/>
      <c r="Z79" s="38"/>
      <c r="AA79" s="38"/>
      <c r="AB79" s="38"/>
      <c r="AC79" s="38"/>
      <c r="AD79" s="38"/>
      <c r="AE79" s="38"/>
      <c r="AF79" s="38"/>
      <c r="AG79" s="38"/>
      <c r="AH79" s="38"/>
      <c r="AI79" s="38"/>
      <c r="AJ79" s="38"/>
      <c r="AK79" s="38"/>
      <c r="AL79" s="38"/>
      <c r="AM79" s="38"/>
      <c r="AN79" s="38"/>
      <c r="AO79" s="38"/>
      <c r="AP79" s="38"/>
      <c r="AQ79" s="38"/>
      <c r="AR79" s="38"/>
      <c r="AS79" s="38"/>
      <c r="AT79" s="38"/>
    </row>
    <row r="80">
      <c r="A80" s="9">
        <f>A78+8</f>
        <v>33</v>
      </c>
      <c r="B80" s="42" t="str">
        <f>VLOOKUP(CONCATENATE(LEFT($A$71,9),A80),'Pokemon List'!$C:$I,4,0)</f>
        <v>Farfetch'd</v>
      </c>
      <c r="C80" s="41"/>
      <c r="D80" s="9">
        <f>D78+8</f>
        <v>34</v>
      </c>
      <c r="E80" s="42" t="str">
        <f>VLOOKUP(CONCATENATE(LEFT($A$71,9),D80),'Pokemon List'!$C:$I,4,0)</f>
        <v>Dodrio</v>
      </c>
      <c r="F80" s="41"/>
      <c r="G80" s="9">
        <f>G78+8</f>
        <v>35</v>
      </c>
      <c r="H80" s="42" t="str">
        <f>VLOOKUP(CONCATENATE(LEFT($A$71,9),G80),'Pokemon List'!$C:$I,4,0)</f>
        <v>Dewgong</v>
      </c>
      <c r="I80" s="41"/>
      <c r="J80" s="9">
        <f>J78+8</f>
        <v>36</v>
      </c>
      <c r="K80" s="42" t="str">
        <f>VLOOKUP(CONCATENATE(LEFT($A$71,9),J80),'Pokemon List'!$C:$I,4,0)</f>
        <v>Muk</v>
      </c>
      <c r="L80" s="41"/>
      <c r="M80" s="9">
        <f>M78+8</f>
        <v>37</v>
      </c>
      <c r="N80" s="42" t="str">
        <f>VLOOKUP(CONCATENATE(LEFT($A$71,9),M80),'Pokemon List'!$C:$I,4,0)</f>
        <v>Haunter</v>
      </c>
      <c r="O80" s="41"/>
      <c r="P80" s="9">
        <f>P78+8</f>
        <v>38</v>
      </c>
      <c r="Q80" s="42" t="str">
        <f>VLOOKUP(CONCATENATE(LEFT($A$71,9),P80),'Pokemon List'!$C:$I,4,0)</f>
        <v>Hypno</v>
      </c>
      <c r="R80" s="41"/>
      <c r="S80" s="9">
        <f>S78+8</f>
        <v>39</v>
      </c>
      <c r="T80" s="42" t="str">
        <f>VLOOKUP(CONCATENATE(LEFT($A$71,9),S80),'Pokemon List'!$C:$I,4,0)</f>
        <v>Kingler</v>
      </c>
      <c r="U80" s="41"/>
      <c r="V80" s="9">
        <f>V78+8</f>
        <v>40</v>
      </c>
      <c r="W80" s="42" t="str">
        <f>VLOOKUP(CONCATENATE(LEFT($A$71,9),V80),'Pokemon List'!$C:$I,4,0)</f>
        <v>Electrode</v>
      </c>
      <c r="X80" s="41"/>
      <c r="Y80" s="38"/>
      <c r="Z80" s="38"/>
      <c r="AA80" s="38"/>
      <c r="AB80" s="38"/>
      <c r="AC80" s="38"/>
      <c r="AD80" s="38"/>
      <c r="AE80" s="38"/>
      <c r="AF80" s="38"/>
      <c r="AG80" s="38"/>
      <c r="AH80" s="38"/>
      <c r="AI80" s="38"/>
      <c r="AJ80" s="38"/>
      <c r="AK80" s="38"/>
      <c r="AL80" s="38"/>
      <c r="AM80" s="38"/>
      <c r="AN80" s="38"/>
      <c r="AO80" s="38"/>
      <c r="AP80" s="38"/>
      <c r="AQ80" s="38"/>
      <c r="AR80" s="38"/>
      <c r="AS80" s="38"/>
      <c r="AT80" s="38"/>
    </row>
    <row r="81" ht="75.0" customHeight="1">
      <c r="A81" s="13" t="str">
        <f>image(VLOOKUP(CONCATENATE(LEFT($A$71,9),A80),'Pokemon List'!$C:$I,7,0),4,100,100)</f>
        <v/>
      </c>
      <c r="B81" s="3"/>
      <c r="C81" s="4"/>
      <c r="D81" s="13" t="str">
        <f>image(VLOOKUP(CONCATENATE(LEFT($A$71,9),D80),'Pokemon List'!$C:$I,7,0),4,100,100)</f>
        <v/>
      </c>
      <c r="E81" s="3"/>
      <c r="F81" s="4"/>
      <c r="G81" s="13" t="str">
        <f>image(VLOOKUP(CONCATENATE(LEFT($A$71,9),G80),'Pokemon List'!$C:$I,7,0),4,100,100)</f>
        <v/>
      </c>
      <c r="H81" s="3"/>
      <c r="I81" s="4"/>
      <c r="J81" s="13" t="str">
        <f>image(VLOOKUP(CONCATENATE(LEFT($A$71,9),J80),'Pokemon List'!$C:$I,7,0),4,100,100)</f>
        <v/>
      </c>
      <c r="K81" s="3"/>
      <c r="L81" s="4"/>
      <c r="M81" s="13" t="str">
        <f>image(VLOOKUP(CONCATENATE(LEFT($A$71,9),M80),'Pokemon List'!$C:$I,7,0),4,100,100)</f>
        <v/>
      </c>
      <c r="N81" s="3"/>
      <c r="O81" s="4"/>
      <c r="P81" s="13" t="str">
        <f>image(VLOOKUP(CONCATENATE(LEFT($A$71,9),P80),'Pokemon List'!$C:$I,7,0),4,100,100)</f>
        <v/>
      </c>
      <c r="Q81" s="3"/>
      <c r="R81" s="4"/>
      <c r="S81" s="13" t="str">
        <f>image(VLOOKUP(CONCATENATE(LEFT($A$71,9),S80),'Pokemon List'!$C:$I,7,0),4,100,100)</f>
        <v/>
      </c>
      <c r="T81" s="3"/>
      <c r="U81" s="4"/>
      <c r="V81" s="13" t="str">
        <f>image(VLOOKUP(CONCATENATE(LEFT($A$71,9),V80),'Pokemon List'!$C:$I,7,0),4,100,100)</f>
        <v/>
      </c>
      <c r="W81" s="3"/>
      <c r="X81" s="4"/>
      <c r="Y81" s="38"/>
      <c r="Z81" s="38"/>
      <c r="AA81" s="38"/>
      <c r="AB81" s="38"/>
      <c r="AC81" s="38"/>
      <c r="AD81" s="38"/>
      <c r="AE81" s="38"/>
      <c r="AF81" s="38"/>
      <c r="AG81" s="38"/>
      <c r="AH81" s="38"/>
      <c r="AI81" s="38"/>
      <c r="AJ81" s="38"/>
      <c r="AK81" s="38"/>
      <c r="AL81" s="38"/>
      <c r="AM81" s="38"/>
      <c r="AN81" s="38"/>
      <c r="AO81" s="38"/>
      <c r="AP81" s="38"/>
      <c r="AQ81" s="38"/>
      <c r="AR81" s="38"/>
      <c r="AS81" s="38"/>
      <c r="AT81" s="38"/>
    </row>
    <row r="82">
      <c r="A82" s="9">
        <f>A80+8</f>
        <v>41</v>
      </c>
      <c r="B82" s="41" t="str">
        <f>VLOOKUP(CONCATENATE(LEFT($A$71,9),A82),'Pokemon List'!$C:$I,4,0)</f>
        <v>Alola Exeggutor</v>
      </c>
      <c r="C82" s="41"/>
      <c r="D82" s="9">
        <f>D80+8</f>
        <v>42</v>
      </c>
      <c r="E82" s="42" t="str">
        <f>VLOOKUP(CONCATENATE(LEFT($A$71,9),D82),'Pokemon List'!$C:$I,4,0)</f>
        <v>Exeggutor</v>
      </c>
      <c r="F82" s="41"/>
      <c r="G82" s="9">
        <f>G80+8</f>
        <v>43</v>
      </c>
      <c r="H82" s="42" t="str">
        <f>VLOOKUP(CONCATENATE(LEFT($A$71,9),G82),'Pokemon List'!$C:$I,4,0)</f>
        <v>Marowak</v>
      </c>
      <c r="I82" s="41"/>
      <c r="J82" s="9">
        <f>J80+8</f>
        <v>44</v>
      </c>
      <c r="K82" s="42" t="str">
        <f>VLOOKUP(CONCATENATE(LEFT($A$71,9),J82),'Pokemon List'!$C:$I,4,0)</f>
        <v>Hitmonlee</v>
      </c>
      <c r="L82" s="41"/>
      <c r="M82" s="9">
        <f>M80+8</f>
        <v>45</v>
      </c>
      <c r="N82" s="42" t="str">
        <f>VLOOKUP(CONCATENATE(LEFT($A$71,9),M82),'Pokemon List'!$C:$I,4,0)</f>
        <v>Hitmonchan</v>
      </c>
      <c r="O82" s="41"/>
      <c r="P82" s="9">
        <f>P80+8</f>
        <v>46</v>
      </c>
      <c r="Q82" s="42" t="str">
        <f>VLOOKUP(CONCATENATE(LEFT($A$71,9),P82),'Pokemon List'!$C:$I,4,0)</f>
        <v>Weezing</v>
      </c>
      <c r="R82" s="41"/>
      <c r="S82" s="9">
        <f>S80+8</f>
        <v>47</v>
      </c>
      <c r="T82" s="42" t="str">
        <f>VLOOKUP(CONCATENATE(LEFT($A$71,9),S82),'Pokemon List'!$C:$I,4,0)</f>
        <v>Rhydon</v>
      </c>
      <c r="U82" s="41"/>
      <c r="V82" s="9">
        <f>V80+8</f>
        <v>48</v>
      </c>
      <c r="W82" s="42" t="str">
        <f>VLOOKUP(CONCATENATE(LEFT($A$71,9),V82),'Pokemon List'!$C:$I,4,0)</f>
        <v>Tangela</v>
      </c>
      <c r="X82" s="41"/>
      <c r="Y82" s="38"/>
      <c r="Z82" s="38"/>
      <c r="AA82" s="38"/>
      <c r="AB82" s="38"/>
      <c r="AC82" s="38"/>
      <c r="AD82" s="38"/>
      <c r="AE82" s="38"/>
      <c r="AF82" s="38"/>
      <c r="AG82" s="38"/>
      <c r="AH82" s="38"/>
      <c r="AI82" s="38"/>
      <c r="AJ82" s="38"/>
      <c r="AK82" s="38"/>
      <c r="AL82" s="38"/>
      <c r="AM82" s="38"/>
      <c r="AN82" s="38"/>
      <c r="AO82" s="38"/>
      <c r="AP82" s="38"/>
      <c r="AQ82" s="38"/>
      <c r="AR82" s="38"/>
      <c r="AS82" s="38"/>
      <c r="AT82" s="38"/>
    </row>
    <row r="83" ht="75.0" customHeight="1">
      <c r="A83" s="13" t="str">
        <f>image(VLOOKUP(CONCATENATE(LEFT($A$71,9),A82),'Pokemon List'!$C:$I,7,0),4,100,100)</f>
        <v/>
      </c>
      <c r="B83" s="3"/>
      <c r="C83" s="4"/>
      <c r="D83" s="13" t="str">
        <f>image(VLOOKUP(CONCATENATE(LEFT($A$71,9),D82),'Pokemon List'!$C:$I,7,0),4,100,100)</f>
        <v/>
      </c>
      <c r="E83" s="3"/>
      <c r="F83" s="4"/>
      <c r="G83" s="13" t="str">
        <f>image(VLOOKUP(CONCATENATE(LEFT($A$71,9),G82),'Pokemon List'!$C:$I,7,0),4,100,100)</f>
        <v/>
      </c>
      <c r="H83" s="3"/>
      <c r="I83" s="4"/>
      <c r="J83" s="13" t="str">
        <f>image(VLOOKUP(CONCATENATE(LEFT($A$71,9),J82),'Pokemon List'!$C:$I,7,0),4,100,100)</f>
        <v/>
      </c>
      <c r="K83" s="3"/>
      <c r="L83" s="4"/>
      <c r="M83" s="13" t="str">
        <f>image(VLOOKUP(CONCATENATE(LEFT($A$71,9),M82),'Pokemon List'!$C:$I,7,0),4,100,100)</f>
        <v/>
      </c>
      <c r="N83" s="3"/>
      <c r="O83" s="4"/>
      <c r="P83" s="13" t="str">
        <f>image(VLOOKUP(CONCATENATE(LEFT($A$71,9),P82),'Pokemon List'!$C:$I,7,0),4,100,100)</f>
        <v/>
      </c>
      <c r="Q83" s="3"/>
      <c r="R83" s="4"/>
      <c r="S83" s="13" t="str">
        <f>image(VLOOKUP(CONCATENATE(LEFT($A$71,9),S82),'Pokemon List'!$C:$I,7,0),4,100,100)</f>
        <v/>
      </c>
      <c r="T83" s="3"/>
      <c r="U83" s="4"/>
      <c r="V83" s="13" t="str">
        <f>image(VLOOKUP(CONCATENATE(LEFT($A$71,9),V82),'Pokemon List'!$C:$I,7,0),4,100,100)</f>
        <v/>
      </c>
      <c r="W83" s="3"/>
      <c r="X83" s="4"/>
      <c r="Y83" s="38"/>
      <c r="Z83" s="38"/>
      <c r="AA83" s="38"/>
      <c r="AB83" s="38"/>
      <c r="AC83" s="38"/>
      <c r="AD83" s="38"/>
      <c r="AE83" s="38"/>
      <c r="AF83" s="38"/>
      <c r="AG83" s="38"/>
      <c r="AH83" s="38"/>
      <c r="AI83" s="38"/>
      <c r="AJ83" s="38"/>
      <c r="AK83" s="38"/>
      <c r="AL83" s="38"/>
      <c r="AM83" s="38"/>
      <c r="AN83" s="38"/>
      <c r="AO83" s="38"/>
      <c r="AP83" s="38"/>
      <c r="AQ83" s="38"/>
      <c r="AR83" s="38"/>
      <c r="AS83" s="38"/>
      <c r="AT83" s="38"/>
    </row>
    <row r="84">
      <c r="A84" s="9">
        <f>A82+8</f>
        <v>49</v>
      </c>
      <c r="B84" s="42" t="str">
        <f>VLOOKUP(CONCATENATE(LEFT($A$71,9),A84),'Pokemon List'!$C:$I,4,0)</f>
        <v>Kangaskhan</v>
      </c>
      <c r="C84" s="41"/>
      <c r="D84" s="9">
        <f>D82+8</f>
        <v>50</v>
      </c>
      <c r="E84" s="42" t="str">
        <f>VLOOKUP(CONCATENATE(LEFT($A$71,9),D84),'Pokemon List'!$C:$I,4,0)</f>
        <v>Seaking</v>
      </c>
      <c r="F84" s="41"/>
      <c r="G84" s="9">
        <f>G82+8</f>
        <v>51</v>
      </c>
      <c r="H84" s="42" t="str">
        <f>VLOOKUP(CONCATENATE(LEFT($A$71,9),G84),'Pokemon List'!$C:$I,4,0)</f>
        <v>Mr. Mime</v>
      </c>
      <c r="I84" s="41"/>
      <c r="J84" s="9">
        <f>J82+8</f>
        <v>52</v>
      </c>
      <c r="K84" s="42" t="str">
        <f>VLOOKUP(CONCATENATE(LEFT($A$71,9),J84),'Pokemon List'!$C:$I,4,0)</f>
        <v>Scyther</v>
      </c>
      <c r="L84" s="41"/>
      <c r="M84" s="9">
        <f>M82+8</f>
        <v>53</v>
      </c>
      <c r="N84" s="42" t="str">
        <f>VLOOKUP(CONCATENATE(LEFT($A$71,9),M84),'Pokemon List'!$C:$I,4,0)</f>
        <v>Jynx</v>
      </c>
      <c r="O84" s="41"/>
      <c r="P84" s="9">
        <f>P82+8</f>
        <v>54</v>
      </c>
      <c r="Q84" s="42" t="str">
        <f>VLOOKUP(CONCATENATE(LEFT($A$71,9),P84),'Pokemon List'!$C:$I,4,0)</f>
        <v>Pinsir</v>
      </c>
      <c r="R84" s="41"/>
      <c r="S84" s="9">
        <f>S82+8</f>
        <v>55</v>
      </c>
      <c r="T84" s="42" t="str">
        <f>VLOOKUP(CONCATENATE(LEFT($A$71,9),S84),'Pokemon List'!$C:$I,4,0)</f>
        <v>Tauros</v>
      </c>
      <c r="U84" s="41"/>
      <c r="V84" s="9">
        <f>V82+8</f>
        <v>56</v>
      </c>
      <c r="W84" s="42" t="str">
        <f>VLOOKUP(CONCATENATE(LEFT($A$71,9),V84),'Pokemon List'!$C:$I,4,0)</f>
        <v>Lapras</v>
      </c>
      <c r="X84" s="41"/>
      <c r="Y84" s="38"/>
      <c r="Z84" s="38"/>
      <c r="AA84" s="38"/>
      <c r="AB84" s="38"/>
      <c r="AC84" s="38"/>
      <c r="AD84" s="38"/>
      <c r="AE84" s="38"/>
      <c r="AF84" s="38"/>
      <c r="AG84" s="38"/>
      <c r="AH84" s="38"/>
      <c r="AI84" s="38"/>
      <c r="AJ84" s="38"/>
      <c r="AK84" s="38"/>
      <c r="AL84" s="38"/>
      <c r="AM84" s="38"/>
      <c r="AN84" s="38"/>
      <c r="AO84" s="38"/>
      <c r="AP84" s="38"/>
      <c r="AQ84" s="38"/>
      <c r="AR84" s="38"/>
      <c r="AS84" s="38"/>
      <c r="AT84" s="38"/>
    </row>
    <row r="85" ht="75.0" customHeight="1">
      <c r="A85" s="13" t="str">
        <f>image(VLOOKUP(CONCATENATE(LEFT($A$71,9),A84),'Pokemon List'!$C:$I,7,0),4,100,100)</f>
        <v/>
      </c>
      <c r="B85" s="3"/>
      <c r="C85" s="4"/>
      <c r="D85" s="13" t="str">
        <f>image(VLOOKUP(CONCATENATE(LEFT($A$71,9),D84),'Pokemon List'!$C:$I,7,0),4,100,100)</f>
        <v/>
      </c>
      <c r="E85" s="3"/>
      <c r="F85" s="4"/>
      <c r="G85" s="13" t="str">
        <f>image(VLOOKUP(CONCATENATE(LEFT($A$71,9),G84),'Pokemon List'!$C:$I,7,0),4,100,100)</f>
        <v/>
      </c>
      <c r="H85" s="3"/>
      <c r="I85" s="4"/>
      <c r="J85" s="13" t="str">
        <f>image(VLOOKUP(CONCATENATE(LEFT($A$71,9),J84),'Pokemon List'!$C:$I,7,0),4,100,100)</f>
        <v/>
      </c>
      <c r="K85" s="3"/>
      <c r="L85" s="4"/>
      <c r="M85" s="13" t="str">
        <f>image(VLOOKUP(CONCATENATE(LEFT($A$71,9),M84),'Pokemon List'!$C:$I,7,0),4,100,100)</f>
        <v/>
      </c>
      <c r="N85" s="3"/>
      <c r="O85" s="4"/>
      <c r="P85" s="13" t="str">
        <f>image(VLOOKUP(CONCATENATE(LEFT($A$71,9),P84),'Pokemon List'!$C:$I,7,0),4,100,100)</f>
        <v/>
      </c>
      <c r="Q85" s="3"/>
      <c r="R85" s="4"/>
      <c r="S85" s="13" t="str">
        <f>image(VLOOKUP(CONCATENATE(LEFT($A$71,9),S84),'Pokemon List'!$C:$I,7,0),4,100,100)</f>
        <v/>
      </c>
      <c r="T85" s="3"/>
      <c r="U85" s="4"/>
      <c r="V85" s="13" t="str">
        <f>image(VLOOKUP(CONCATENATE(LEFT($A$71,9),V84),'Pokemon List'!$C:$I,7,0),4,100,100)</f>
        <v/>
      </c>
      <c r="W85" s="3"/>
      <c r="X85" s="4"/>
      <c r="Y85" s="38"/>
      <c r="Z85" s="38"/>
      <c r="AA85" s="38"/>
      <c r="AB85" s="38"/>
      <c r="AC85" s="38"/>
      <c r="AD85" s="38"/>
      <c r="AE85" s="38"/>
      <c r="AF85" s="38"/>
      <c r="AG85" s="38"/>
      <c r="AH85" s="38"/>
      <c r="AI85" s="38"/>
      <c r="AJ85" s="38"/>
      <c r="AK85" s="38"/>
      <c r="AL85" s="38"/>
      <c r="AM85" s="38"/>
      <c r="AN85" s="38"/>
      <c r="AO85" s="38"/>
      <c r="AP85" s="38"/>
      <c r="AQ85" s="38"/>
      <c r="AR85" s="38"/>
      <c r="AS85" s="38"/>
      <c r="AT85" s="38"/>
    </row>
    <row r="86">
      <c r="A86" s="9">
        <f>A84+8</f>
        <v>57</v>
      </c>
      <c r="B86" s="42" t="str">
        <f>VLOOKUP(CONCATENATE(LEFT($A$71,9),A86),'Pokemon List'!$C:$I,4,0)</f>
        <v>Ditto</v>
      </c>
      <c r="C86" s="41"/>
      <c r="D86" s="9">
        <f>D84+8</f>
        <v>58</v>
      </c>
      <c r="E86" s="42" t="str">
        <f>VLOOKUP(CONCATENATE(LEFT($A$71,9),D86),'Pokemon List'!$C:$I,4,0)</f>
        <v>Vaporeon</v>
      </c>
      <c r="F86" s="41"/>
      <c r="G86" s="9">
        <f>G84+8</f>
        <v>59</v>
      </c>
      <c r="H86" s="42" t="str">
        <f>VLOOKUP(CONCATENATE(LEFT($A$71,9),G86),'Pokemon List'!$C:$I,4,0)</f>
        <v>Flareon</v>
      </c>
      <c r="I86" s="41"/>
      <c r="J86" s="9">
        <f>J84+8</f>
        <v>60</v>
      </c>
      <c r="K86" s="42" t="str">
        <f>VLOOKUP(CONCATENATE(LEFT($A$71,9),J86),'Pokemon List'!$C:$I,4,0)</f>
        <v>Omastar</v>
      </c>
      <c r="L86" s="41"/>
      <c r="M86" s="9">
        <f>M84+8</f>
        <v>61</v>
      </c>
      <c r="N86" s="42" t="str">
        <f>VLOOKUP(CONCATENATE(LEFT($A$71,9),M86),'Pokemon List'!$C:$I,4,0)</f>
        <v>Kabutops</v>
      </c>
      <c r="O86" s="41"/>
      <c r="P86" s="9">
        <f>P84+8</f>
        <v>62</v>
      </c>
      <c r="Q86" s="42" t="str">
        <f>VLOOKUP(CONCATENATE(LEFT($A$71,9),P86),'Pokemon List'!$C:$I,4,0)</f>
        <v>Aerodactyl</v>
      </c>
      <c r="R86" s="41" t="s">
        <v>18</v>
      </c>
      <c r="S86" s="9">
        <f>S84+8</f>
        <v>63</v>
      </c>
      <c r="T86" s="42" t="str">
        <f>VLOOKUP(CONCATENATE(LEFT($A$71,9),S86),'Pokemon List'!$C:$I,4,0)</f>
        <v>Meganium</v>
      </c>
      <c r="U86" s="41"/>
      <c r="V86" s="9">
        <f>V84+8</f>
        <v>64</v>
      </c>
      <c r="W86" s="42" t="str">
        <f>VLOOKUP(CONCATENATE(LEFT($A$71,9),V86),'Pokemon List'!$C:$I,4,0)</f>
        <v>Typhlosion</v>
      </c>
      <c r="X86" s="41"/>
      <c r="Y86" s="38"/>
      <c r="Z86" s="38"/>
      <c r="AA86" s="38"/>
      <c r="AB86" s="38"/>
      <c r="AC86" s="38"/>
      <c r="AD86" s="38"/>
      <c r="AE86" s="38"/>
      <c r="AF86" s="38"/>
      <c r="AG86" s="38"/>
      <c r="AH86" s="38"/>
      <c r="AI86" s="38"/>
      <c r="AJ86" s="38"/>
      <c r="AK86" s="38"/>
      <c r="AL86" s="38"/>
      <c r="AM86" s="38"/>
      <c r="AN86" s="38"/>
      <c r="AO86" s="38"/>
      <c r="AP86" s="38"/>
      <c r="AQ86" s="38"/>
      <c r="AR86" s="38"/>
      <c r="AS86" s="38"/>
      <c r="AT86" s="38"/>
    </row>
    <row r="87" ht="75.0" customHeight="1">
      <c r="A87" s="13" t="str">
        <f>image(VLOOKUP(CONCATENATE(LEFT($A$71,9),A86),'Pokemon List'!$C:$I,7,0),4,100,100)</f>
        <v/>
      </c>
      <c r="B87" s="3"/>
      <c r="C87" s="4"/>
      <c r="D87" s="13" t="str">
        <f>image(VLOOKUP(CONCATENATE(LEFT($A$71,9),D86),'Pokemon List'!$C:$I,7,0),4,100,100)</f>
        <v/>
      </c>
      <c r="E87" s="3"/>
      <c r="F87" s="4"/>
      <c r="G87" s="13" t="str">
        <f>image(VLOOKUP(CONCATENATE(LEFT($A$71,9),G86),'Pokemon List'!$C:$I,7,0),4,100,100)</f>
        <v/>
      </c>
      <c r="H87" s="3"/>
      <c r="I87" s="4"/>
      <c r="J87" s="13" t="str">
        <f>image(VLOOKUP(CONCATENATE(LEFT($A$71,9),J86),'Pokemon List'!$C:$I,7,0),4,100,100)</f>
        <v/>
      </c>
      <c r="K87" s="3"/>
      <c r="L87" s="4"/>
      <c r="M87" s="13" t="str">
        <f>image(VLOOKUP(CONCATENATE(LEFT($A$71,9),M86),'Pokemon List'!$C:$I,7,0),4,100,100)</f>
        <v/>
      </c>
      <c r="N87" s="3"/>
      <c r="O87" s="4"/>
      <c r="P87" s="13" t="str">
        <f>image(VLOOKUP(CONCATENATE(LEFT($A$71,9),P86),'Pokemon List'!$C:$I,7,0),4,100,100)</f>
        <v/>
      </c>
      <c r="Q87" s="3"/>
      <c r="R87" s="4"/>
      <c r="S87" s="13" t="str">
        <f>image(VLOOKUP(CONCATENATE(LEFT($A$71,9),S86),'Pokemon List'!$C:$I,7,0),4,100,100)</f>
        <v/>
      </c>
      <c r="T87" s="3"/>
      <c r="U87" s="4"/>
      <c r="V87" s="13" t="str">
        <f>image(VLOOKUP(CONCATENATE(LEFT($A$71,9),V86),'Pokemon List'!$C:$I,7,0),4,100,100)</f>
        <v/>
      </c>
      <c r="W87" s="3"/>
      <c r="X87" s="4"/>
      <c r="Y87" s="38"/>
      <c r="Z87" s="38"/>
      <c r="AA87" s="38"/>
      <c r="AB87" s="38"/>
      <c r="AC87" s="38"/>
      <c r="AD87" s="38"/>
      <c r="AE87" s="38"/>
      <c r="AF87" s="38"/>
      <c r="AG87" s="38"/>
      <c r="AH87" s="38"/>
      <c r="AI87" s="38"/>
      <c r="AJ87" s="38"/>
      <c r="AK87" s="38"/>
      <c r="AL87" s="38"/>
      <c r="AM87" s="38"/>
      <c r="AN87" s="38"/>
      <c r="AO87" s="38"/>
      <c r="AP87" s="38"/>
      <c r="AQ87" s="38"/>
      <c r="AR87" s="38"/>
      <c r="AS87" s="38"/>
      <c r="AT87" s="38"/>
    </row>
    <row r="88">
      <c r="A88" s="9">
        <f>A86+8</f>
        <v>65</v>
      </c>
      <c r="B88" s="42" t="str">
        <f>VLOOKUP(CONCATENATE(LEFT($A$71,9),A88),'Pokemon List'!$C:$I,4,0)</f>
        <v>Furret</v>
      </c>
      <c r="C88" s="41"/>
      <c r="D88" s="9">
        <f>D86+8</f>
        <v>66</v>
      </c>
      <c r="E88" s="42" t="str">
        <f>VLOOKUP(CONCATENATE(LEFT($A$71,9),D88),'Pokemon List'!$C:$I,4,0)</f>
        <v>Noctowl</v>
      </c>
      <c r="F88" s="41"/>
      <c r="G88" s="9">
        <f>G86+8</f>
        <v>67</v>
      </c>
      <c r="H88" s="42" t="str">
        <f>VLOOKUP(CONCATENATE(LEFT($A$71,9),G88),'Pokemon List'!$C:$I,4,0)</f>
        <v>Ledian</v>
      </c>
      <c r="I88" s="41"/>
      <c r="J88" s="9">
        <f>J86+8</f>
        <v>68</v>
      </c>
      <c r="K88" s="42" t="str">
        <f>VLOOKUP(CONCATENATE(LEFT($A$71,9),J88),'Pokemon List'!$C:$I,4,0)</f>
        <v>Ariados</v>
      </c>
      <c r="L88" s="41"/>
      <c r="M88" s="9">
        <f>M86+8</f>
        <v>69</v>
      </c>
      <c r="N88" s="42" t="str">
        <f>VLOOKUP(CONCATENATE(LEFT($A$71,9),M88),'Pokemon List'!$C:$I,4,0)</f>
        <v>Lanturn</v>
      </c>
      <c r="O88" s="41"/>
      <c r="P88" s="9">
        <f>P86+8</f>
        <v>70</v>
      </c>
      <c r="Q88" s="42" t="str">
        <f>VLOOKUP(CONCATENATE(LEFT($A$71,9),P88),'Pokemon List'!$C:$I,4,0)</f>
        <v>Xatu</v>
      </c>
      <c r="R88" s="41"/>
      <c r="S88" s="9">
        <f>S86+8</f>
        <v>71</v>
      </c>
      <c r="T88" s="42" t="str">
        <f>VLOOKUP(CONCATENATE(LEFT($A$71,9),S88),'Pokemon List'!$C:$I,4,0)</f>
        <v>Ampharos</v>
      </c>
      <c r="U88" s="41"/>
      <c r="V88" s="9">
        <f>V86+8</f>
        <v>72</v>
      </c>
      <c r="W88" s="42" t="str">
        <f>VLOOKUP(CONCATENATE(LEFT($A$71,9),V88),'Pokemon List'!$C:$I,4,0)</f>
        <v>Bellossom</v>
      </c>
      <c r="X88" s="41" t="s">
        <v>19</v>
      </c>
      <c r="Y88" s="38"/>
      <c r="Z88" s="38"/>
      <c r="AA88" s="38"/>
      <c r="AB88" s="38"/>
      <c r="AC88" s="38"/>
      <c r="AD88" s="38"/>
      <c r="AE88" s="38"/>
      <c r="AF88" s="38"/>
      <c r="AG88" s="38"/>
      <c r="AH88" s="38"/>
      <c r="AI88" s="38"/>
      <c r="AJ88" s="38"/>
      <c r="AK88" s="38"/>
      <c r="AL88" s="38"/>
      <c r="AM88" s="38"/>
      <c r="AN88" s="38"/>
      <c r="AO88" s="38"/>
      <c r="AP88" s="38"/>
      <c r="AQ88" s="38"/>
      <c r="AR88" s="38"/>
      <c r="AS88" s="38"/>
      <c r="AT88" s="38"/>
    </row>
    <row r="89" ht="75.0" customHeight="1">
      <c r="A89" s="13" t="str">
        <f>image(VLOOKUP(CONCATENATE(LEFT($A$71,9),A88),'Pokemon List'!$C:$I,7,0),4,100,100)</f>
        <v/>
      </c>
      <c r="B89" s="3"/>
      <c r="C89" s="4"/>
      <c r="D89" s="13" t="str">
        <f>image(VLOOKUP(CONCATENATE(LEFT($A$71,9),D88),'Pokemon List'!$C:$I,7,0),4,100,100)</f>
        <v/>
      </c>
      <c r="E89" s="3"/>
      <c r="F89" s="4"/>
      <c r="G89" s="13" t="str">
        <f>image(VLOOKUP(CONCATENATE(LEFT($A$71,9),G88),'Pokemon List'!$C:$I,7,0),4,100,100)</f>
        <v/>
      </c>
      <c r="H89" s="3"/>
      <c r="I89" s="4"/>
      <c r="J89" s="13" t="str">
        <f>image(VLOOKUP(CONCATENATE(LEFT($A$71,9),J88),'Pokemon List'!$C:$I,7,0),4,100,100)</f>
        <v/>
      </c>
      <c r="K89" s="3"/>
      <c r="L89" s="4"/>
      <c r="M89" s="13" t="str">
        <f>image(VLOOKUP(CONCATENATE(LEFT($A$71,9),M88),'Pokemon List'!$C:$I,7,0),4,100,100)</f>
        <v/>
      </c>
      <c r="N89" s="3"/>
      <c r="O89" s="4"/>
      <c r="P89" s="13" t="str">
        <f>image(VLOOKUP(CONCATENATE(LEFT($A$71,9),P88),'Pokemon List'!$C:$I,7,0),4,100,100)</f>
        <v/>
      </c>
      <c r="Q89" s="3"/>
      <c r="R89" s="4"/>
      <c r="S89" s="13" t="str">
        <f>image(VLOOKUP(CONCATENATE(LEFT($A$71,9),S88),'Pokemon List'!$C:$I,7,0),4,100,100)</f>
        <v/>
      </c>
      <c r="T89" s="3"/>
      <c r="U89" s="4"/>
      <c r="V89" s="13" t="str">
        <f>image(VLOOKUP(CONCATENATE(LEFT($A$71,9),V88),'Pokemon List'!$C:$I,7,0),4,100,100)</f>
        <v/>
      </c>
      <c r="W89" s="3"/>
      <c r="X89" s="4"/>
      <c r="Y89" s="38"/>
      <c r="Z89" s="38"/>
      <c r="AA89" s="38"/>
      <c r="AB89" s="38"/>
      <c r="AC89" s="38"/>
      <c r="AD89" s="38"/>
      <c r="AE89" s="38"/>
      <c r="AF89" s="38"/>
      <c r="AG89" s="38"/>
      <c r="AH89" s="38"/>
      <c r="AI89" s="38"/>
      <c r="AJ89" s="38"/>
      <c r="AK89" s="38"/>
      <c r="AL89" s="38"/>
      <c r="AM89" s="38"/>
      <c r="AN89" s="38"/>
      <c r="AO89" s="38"/>
      <c r="AP89" s="38"/>
      <c r="AQ89" s="38"/>
      <c r="AR89" s="38"/>
      <c r="AS89" s="38"/>
      <c r="AT89" s="38"/>
    </row>
    <row r="90">
      <c r="A90" s="9">
        <f>A88+8</f>
        <v>73</v>
      </c>
      <c r="B90" s="42" t="str">
        <f>VLOOKUP(CONCATENATE(LEFT($A$71,9),A90),'Pokemon List'!$C:$I,4,0)</f>
        <v>Sudowoodo</v>
      </c>
      <c r="C90" s="41"/>
      <c r="D90" s="9">
        <f>D88+8</f>
        <v>74</v>
      </c>
      <c r="E90" s="42" t="str">
        <f>VLOOKUP(CONCATENATE(LEFT($A$71,9),D90),'Pokemon List'!$C:$I,4,0)</f>
        <v>Politoed</v>
      </c>
      <c r="F90" s="41"/>
      <c r="G90" s="9">
        <f>G88+8</f>
        <v>75</v>
      </c>
      <c r="H90" s="42" t="str">
        <f>VLOOKUP(CONCATENATE(LEFT($A$71,9),G90),'Pokemon List'!$C:$I,4,0)</f>
        <v>Jumpluff</v>
      </c>
      <c r="I90" s="41"/>
      <c r="J90" s="9">
        <f>J88+8</f>
        <v>76</v>
      </c>
      <c r="K90" s="42" t="str">
        <f>VLOOKUP(CONCATENATE(LEFT($A$71,9),J90),'Pokemon List'!$C:$I,4,0)</f>
        <v>Sunflora</v>
      </c>
      <c r="L90" s="41"/>
      <c r="M90" s="9">
        <f>M88+8</f>
        <v>77</v>
      </c>
      <c r="N90" s="42" t="str">
        <f>VLOOKUP(CONCATENATE(LEFT($A$71,9),M90),'Pokemon List'!$C:$I,4,0)</f>
        <v>Quagsire</v>
      </c>
      <c r="O90" s="41"/>
      <c r="P90" s="9">
        <f>P88+8</f>
        <v>78</v>
      </c>
      <c r="Q90" s="42" t="str">
        <f>VLOOKUP(CONCATENATE(LEFT($A$71,9),P90),'Pokemon List'!$C:$I,4,0)</f>
        <v>Slowking</v>
      </c>
      <c r="R90" s="41"/>
      <c r="S90" s="9">
        <f>S88+8</f>
        <v>79</v>
      </c>
      <c r="T90" s="42" t="str">
        <f>VLOOKUP(CONCATENATE(LEFT($A$71,9),S90),'Pokemon List'!$C:$I,4,0)</f>
        <v>Misdreavus</v>
      </c>
      <c r="U90" s="41"/>
      <c r="V90" s="9">
        <f>V88+8</f>
        <v>80</v>
      </c>
      <c r="W90" s="42" t="str">
        <f>VLOOKUP(CONCATENATE(LEFT($A$71,9),V90),'Pokemon List'!$C:$I,4,0)</f>
        <v>Unown</v>
      </c>
      <c r="X90" s="41"/>
      <c r="Y90" s="38"/>
      <c r="Z90" s="38"/>
      <c r="AA90" s="38"/>
      <c r="AB90" s="38"/>
      <c r="AC90" s="38"/>
      <c r="AD90" s="38"/>
      <c r="AE90" s="38"/>
      <c r="AF90" s="38"/>
      <c r="AG90" s="38"/>
      <c r="AH90" s="38"/>
      <c r="AI90" s="38"/>
      <c r="AJ90" s="38"/>
      <c r="AK90" s="38"/>
      <c r="AL90" s="38"/>
      <c r="AM90" s="38"/>
      <c r="AN90" s="38"/>
      <c r="AO90" s="38"/>
      <c r="AP90" s="38"/>
      <c r="AQ90" s="38"/>
      <c r="AR90" s="38"/>
      <c r="AS90" s="38"/>
      <c r="AT90" s="38"/>
    </row>
    <row r="91" ht="75.0" customHeight="1">
      <c r="A91" s="13" t="str">
        <f>image(VLOOKUP(CONCATENATE(LEFT($A$71,9),A90),'Pokemon List'!$C:$I,7,0),4,100,100)</f>
        <v/>
      </c>
      <c r="B91" s="3"/>
      <c r="C91" s="4"/>
      <c r="D91" s="13" t="str">
        <f>image(VLOOKUP(CONCATENATE(LEFT($A$71,9),D90),'Pokemon List'!$C:$I,7,0),4,100,100)</f>
        <v/>
      </c>
      <c r="E91" s="3"/>
      <c r="F91" s="4"/>
      <c r="G91" s="13" t="str">
        <f>image(VLOOKUP(CONCATENATE(LEFT($A$71,9),G90),'Pokemon List'!$C:$I,7,0),4,100,100)</f>
        <v/>
      </c>
      <c r="H91" s="3"/>
      <c r="I91" s="4"/>
      <c r="J91" s="13" t="str">
        <f>image(VLOOKUP(CONCATENATE(LEFT($A$71,9),J90),'Pokemon List'!$C:$I,7,0),4,100,100)</f>
        <v/>
      </c>
      <c r="K91" s="3"/>
      <c r="L91" s="4"/>
      <c r="M91" s="13" t="str">
        <f>image(VLOOKUP(CONCATENATE(LEFT($A$71,9),M90),'Pokemon List'!$C:$I,7,0),4,100,100)</f>
        <v/>
      </c>
      <c r="N91" s="3"/>
      <c r="O91" s="4"/>
      <c r="P91" s="13" t="str">
        <f>image(VLOOKUP(CONCATENATE(LEFT($A$71,9),P90),'Pokemon List'!$C:$I,7,0),4,100,100)</f>
        <v/>
      </c>
      <c r="Q91" s="3"/>
      <c r="R91" s="4"/>
      <c r="S91" s="13" t="str">
        <f>image(VLOOKUP(CONCATENATE(LEFT($A$71,9),S90),'Pokemon List'!$C:$I,7,0),4,100,100)</f>
        <v/>
      </c>
      <c r="T91" s="3"/>
      <c r="U91" s="4"/>
      <c r="V91" s="13" t="str">
        <f>image(VLOOKUP(CONCATENATE(LEFT($A$71,9),V90),'Pokemon List'!$C:$I,7,0),4,100,100)</f>
        <v/>
      </c>
      <c r="W91" s="3"/>
      <c r="X91" s="4"/>
      <c r="Y91" s="38"/>
      <c r="Z91" s="38"/>
      <c r="AA91" s="38"/>
      <c r="AB91" s="38"/>
      <c r="AC91" s="38"/>
      <c r="AD91" s="38"/>
      <c r="AE91" s="38"/>
      <c r="AF91" s="38"/>
      <c r="AG91" s="38"/>
      <c r="AH91" s="38"/>
      <c r="AI91" s="38"/>
      <c r="AJ91" s="38"/>
      <c r="AK91" s="38"/>
      <c r="AL91" s="38"/>
      <c r="AM91" s="38"/>
      <c r="AN91" s="38"/>
      <c r="AO91" s="38"/>
      <c r="AP91" s="38"/>
      <c r="AQ91" s="38"/>
      <c r="AR91" s="38"/>
      <c r="AS91" s="38"/>
      <c r="AT91" s="38"/>
    </row>
    <row r="92">
      <c r="A92" s="9">
        <f>A90+8</f>
        <v>81</v>
      </c>
      <c r="B92" s="42" t="str">
        <f>VLOOKUP(CONCATENATE(LEFT($A$71,9),A92),'Pokemon List'!$C:$I,4,0)</f>
        <v>Wobbuffet</v>
      </c>
      <c r="C92" s="41"/>
      <c r="D92" s="9">
        <f>D90+8</f>
        <v>82</v>
      </c>
      <c r="E92" s="42" t="str">
        <f>VLOOKUP(CONCATENATE(LEFT($A$71,9),D92),'Pokemon List'!$C:$I,4,0)</f>
        <v>Girafarig</v>
      </c>
      <c r="F92" s="41"/>
      <c r="G92" s="9">
        <f>G90+8</f>
        <v>83</v>
      </c>
      <c r="H92" s="42" t="str">
        <f>VLOOKUP(CONCATENATE(LEFT($A$71,9),G92),'Pokemon List'!$C:$I,4,0)</f>
        <v>Dunsparce</v>
      </c>
      <c r="I92" s="41"/>
      <c r="J92" s="9">
        <f>J90+8</f>
        <v>84</v>
      </c>
      <c r="K92" s="42" t="str">
        <f>VLOOKUP(CONCATENATE(LEFT($A$71,9),J92),'Pokemon List'!$C:$I,4,0)</f>
        <v>Steelix</v>
      </c>
      <c r="L92" s="41"/>
      <c r="M92" s="9">
        <f>M90+8</f>
        <v>85</v>
      </c>
      <c r="N92" s="42" t="str">
        <f>VLOOKUP(CONCATENATE(LEFT($A$71,9),M92),'Pokemon List'!$C:$I,4,0)</f>
        <v>Granbull</v>
      </c>
      <c r="O92" s="41" t="s">
        <v>4</v>
      </c>
      <c r="P92" s="9">
        <f>P90+8</f>
        <v>86</v>
      </c>
      <c r="Q92" s="42" t="str">
        <f>VLOOKUP(CONCATENATE(LEFT($A$71,9),P92),'Pokemon List'!$C:$I,4,0)</f>
        <v>Qwilfish</v>
      </c>
      <c r="R92" s="41"/>
      <c r="S92" s="9">
        <f>S90+8</f>
        <v>87</v>
      </c>
      <c r="T92" s="42" t="str">
        <f>VLOOKUP(CONCATENATE(LEFT($A$71,9),S92),'Pokemon List'!$C:$I,4,0)</f>
        <v>Shuckle</v>
      </c>
      <c r="U92" s="41" t="s">
        <v>18</v>
      </c>
      <c r="V92" s="9">
        <f>V90+8</f>
        <v>88</v>
      </c>
      <c r="W92" s="42" t="str">
        <f>VLOOKUP(CONCATENATE(LEFT($A$71,9),V92),'Pokemon List'!$C:$I,4,0)</f>
        <v>Sneasel</v>
      </c>
      <c r="X92" s="41"/>
      <c r="Y92" s="38"/>
      <c r="Z92" s="38"/>
      <c r="AA92" s="38"/>
      <c r="AB92" s="38"/>
      <c r="AC92" s="38"/>
      <c r="AD92" s="38"/>
      <c r="AE92" s="38"/>
      <c r="AF92" s="38"/>
      <c r="AG92" s="38"/>
      <c r="AH92" s="38"/>
      <c r="AI92" s="38"/>
      <c r="AJ92" s="38"/>
      <c r="AK92" s="38"/>
      <c r="AL92" s="38"/>
      <c r="AM92" s="38"/>
      <c r="AN92" s="38"/>
      <c r="AO92" s="38"/>
      <c r="AP92" s="38"/>
      <c r="AQ92" s="38"/>
      <c r="AR92" s="38"/>
      <c r="AS92" s="38"/>
      <c r="AT92" s="38"/>
    </row>
    <row r="93" ht="75.0" customHeight="1">
      <c r="A93" s="13" t="str">
        <f>image(VLOOKUP(CONCATENATE(LEFT($A$71,9),A92),'Pokemon List'!$C:$I,7,0),4,100,100)</f>
        <v/>
      </c>
      <c r="B93" s="3"/>
      <c r="C93" s="4"/>
      <c r="D93" s="13" t="str">
        <f>image(VLOOKUP(CONCATENATE(LEFT($A$71,9),D92),'Pokemon List'!$C:$I,7,0),4,100,100)</f>
        <v/>
      </c>
      <c r="E93" s="3"/>
      <c r="F93" s="4"/>
      <c r="G93" s="13" t="str">
        <f>image(VLOOKUP(CONCATENATE(LEFT($A$71,9),G92),'Pokemon List'!$C:$I,7,0),4,100,100)</f>
        <v/>
      </c>
      <c r="H93" s="3"/>
      <c r="I93" s="4"/>
      <c r="J93" s="13" t="str">
        <f>image(VLOOKUP(CONCATENATE(LEFT($A$71,9),J92),'Pokemon List'!$C:$I,7,0),4,100,100)</f>
        <v/>
      </c>
      <c r="K93" s="3"/>
      <c r="L93" s="4"/>
      <c r="M93" s="13" t="str">
        <f>image(VLOOKUP(CONCATENATE(LEFT($A$71,9),M92),'Pokemon List'!$C:$I,7,0),4,100,100)</f>
        <v/>
      </c>
      <c r="N93" s="3"/>
      <c r="O93" s="4"/>
      <c r="P93" s="13" t="str">
        <f>image(VLOOKUP(CONCATENATE(LEFT($A$71,9),P92),'Pokemon List'!$C:$I,7,0),4,100,100)</f>
        <v/>
      </c>
      <c r="Q93" s="3"/>
      <c r="R93" s="4"/>
      <c r="S93" s="13" t="str">
        <f>image(VLOOKUP(CONCATENATE(LEFT($A$71,9),S92),'Pokemon List'!$C:$I,7,0),4,100,100)</f>
        <v/>
      </c>
      <c r="T93" s="3"/>
      <c r="U93" s="4"/>
      <c r="V93" s="13" t="str">
        <f>image(VLOOKUP(CONCATENATE(LEFT($A$71,9),V92),'Pokemon List'!$C:$I,7,0),4,100,100)</f>
        <v/>
      </c>
      <c r="W93" s="3"/>
      <c r="X93" s="4"/>
      <c r="Y93" s="38"/>
      <c r="Z93" s="38"/>
      <c r="AA93" s="38"/>
      <c r="AB93" s="38"/>
      <c r="AC93" s="38"/>
      <c r="AD93" s="38"/>
      <c r="AE93" s="38"/>
      <c r="AF93" s="38"/>
      <c r="AG93" s="38"/>
      <c r="AH93" s="38"/>
      <c r="AI93" s="38"/>
      <c r="AJ93" s="38"/>
      <c r="AK93" s="38"/>
      <c r="AL93" s="38"/>
      <c r="AM93" s="38"/>
      <c r="AN93" s="38"/>
      <c r="AO93" s="38"/>
      <c r="AP93" s="38"/>
      <c r="AQ93" s="38"/>
      <c r="AR93" s="38"/>
      <c r="AS93" s="38"/>
      <c r="AT93" s="38"/>
    </row>
    <row r="94">
      <c r="A94" s="9">
        <f>A92+8</f>
        <v>89</v>
      </c>
      <c r="B94" s="42" t="str">
        <f>VLOOKUP(CONCATENATE(LEFT($A$71,9),A94),'Pokemon List'!$C:$I,4,0)</f>
        <v>Ursaring</v>
      </c>
      <c r="C94" s="41"/>
      <c r="D94" s="9">
        <f>D92+8</f>
        <v>90</v>
      </c>
      <c r="E94" s="42" t="str">
        <f>VLOOKUP(CONCATENATE(LEFT($A$71,9),D94),'Pokemon List'!$C:$I,4,0)</f>
        <v>Magcargo</v>
      </c>
      <c r="F94" s="41"/>
      <c r="G94" s="9">
        <f>G92+8</f>
        <v>91</v>
      </c>
      <c r="H94" s="42" t="str">
        <f>VLOOKUP(CONCATENATE(LEFT($A$71,9),G94),'Pokemon List'!$C:$I,4,0)</f>
        <v>Piloswine</v>
      </c>
      <c r="I94" s="41"/>
      <c r="J94" s="9">
        <f>J92+8</f>
        <v>92</v>
      </c>
      <c r="K94" s="42" t="str">
        <f>VLOOKUP(CONCATENATE(LEFT($A$71,9),J94),'Pokemon List'!$C:$I,4,0)</f>
        <v>Corsola</v>
      </c>
      <c r="L94" s="41"/>
      <c r="M94" s="9">
        <f>M92+8</f>
        <v>93</v>
      </c>
      <c r="N94" s="42" t="str">
        <f>VLOOKUP(CONCATENATE(LEFT($A$71,9),M94),'Pokemon List'!$C:$I,4,0)</f>
        <v>Octillery</v>
      </c>
      <c r="O94" s="41"/>
      <c r="P94" s="9">
        <f>P92+8</f>
        <v>94</v>
      </c>
      <c r="Q94" s="42" t="str">
        <f>VLOOKUP(CONCATENATE(LEFT($A$71,9),P94),'Pokemon List'!$C:$I,4,0)</f>
        <v>Delibird</v>
      </c>
      <c r="R94" s="41"/>
      <c r="S94" s="9">
        <f>S92+8</f>
        <v>95</v>
      </c>
      <c r="T94" s="42" t="str">
        <f>VLOOKUP(CONCATENATE(LEFT($A$71,9),S94),'Pokemon List'!$C:$I,4,0)</f>
        <v>Houndoom</v>
      </c>
      <c r="U94" s="41" t="s">
        <v>19</v>
      </c>
      <c r="V94" s="9">
        <f>V92+8</f>
        <v>96</v>
      </c>
      <c r="W94" s="42" t="str">
        <f>VLOOKUP(CONCATENATE(LEFT($A$71,9),V94),'Pokemon List'!$C:$I,4,0)</f>
        <v>Stantler</v>
      </c>
      <c r="X94" s="41" t="s">
        <v>18</v>
      </c>
      <c r="Y94" s="38"/>
      <c r="Z94" s="38"/>
      <c r="AA94" s="38"/>
      <c r="AB94" s="38"/>
      <c r="AC94" s="38"/>
      <c r="AD94" s="38"/>
      <c r="AE94" s="38"/>
      <c r="AF94" s="38"/>
      <c r="AG94" s="38"/>
      <c r="AH94" s="38"/>
      <c r="AI94" s="38"/>
      <c r="AJ94" s="38"/>
      <c r="AK94" s="38"/>
      <c r="AL94" s="38"/>
      <c r="AM94" s="38"/>
      <c r="AN94" s="38"/>
      <c r="AO94" s="38"/>
      <c r="AP94" s="38"/>
      <c r="AQ94" s="38"/>
      <c r="AR94" s="38"/>
      <c r="AS94" s="38"/>
      <c r="AT94" s="38"/>
    </row>
    <row r="95" ht="75.0" customHeight="1">
      <c r="A95" s="13" t="str">
        <f>image(VLOOKUP(CONCATENATE(LEFT($A$71,9),A94),'Pokemon List'!$C:$I,7,0),4,100,100)</f>
        <v/>
      </c>
      <c r="B95" s="3"/>
      <c r="C95" s="4"/>
      <c r="D95" s="13" t="str">
        <f>image(VLOOKUP(CONCATENATE(LEFT($A$71,9),D94),'Pokemon List'!$C:$I,7,0),4,100,100)</f>
        <v/>
      </c>
      <c r="E95" s="3"/>
      <c r="F95" s="4"/>
      <c r="G95" s="13" t="str">
        <f>image(VLOOKUP(CONCATENATE(LEFT($A$71,9),G94),'Pokemon List'!$C:$I,7,0),4,100,100)</f>
        <v/>
      </c>
      <c r="H95" s="3"/>
      <c r="I95" s="4"/>
      <c r="J95" s="13" t="str">
        <f>image(VLOOKUP(CONCATENATE(LEFT($A$71,9),J94),'Pokemon List'!$C:$I,7,0),4,100,100)</f>
        <v/>
      </c>
      <c r="K95" s="3"/>
      <c r="L95" s="4"/>
      <c r="M95" s="13" t="str">
        <f>image(VLOOKUP(CONCATENATE(LEFT($A$71,9),M94),'Pokemon List'!$C:$I,7,0),4,100,100)</f>
        <v/>
      </c>
      <c r="N95" s="3"/>
      <c r="O95" s="4"/>
      <c r="P95" s="13" t="str">
        <f>image(VLOOKUP(CONCATENATE(LEFT($A$71,9),P94),'Pokemon List'!$C:$I,7,0),4,100,100)</f>
        <v/>
      </c>
      <c r="Q95" s="3"/>
      <c r="R95" s="4"/>
      <c r="S95" s="13" t="str">
        <f>image(VLOOKUP(CONCATENATE(LEFT($A$71,9),S94),'Pokemon List'!$C:$I,7,0),4,100,100)</f>
        <v/>
      </c>
      <c r="T95" s="3"/>
      <c r="U95" s="4"/>
      <c r="V95" s="13" t="str">
        <f>image(VLOOKUP(CONCATENATE(LEFT($A$71,9),V94),'Pokemon List'!$C:$I,7,0),4,100,100)</f>
        <v/>
      </c>
      <c r="W95" s="3"/>
      <c r="X95" s="4"/>
      <c r="Y95" s="38"/>
      <c r="Z95" s="38"/>
      <c r="AA95" s="38"/>
      <c r="AB95" s="38"/>
      <c r="AC95" s="38"/>
      <c r="AD95" s="38"/>
      <c r="AE95" s="38"/>
      <c r="AF95" s="38"/>
      <c r="AG95" s="38"/>
      <c r="AH95" s="38"/>
      <c r="AI95" s="38"/>
      <c r="AJ95" s="38"/>
      <c r="AK95" s="38"/>
      <c r="AL95" s="38"/>
      <c r="AM95" s="38"/>
      <c r="AN95" s="38"/>
      <c r="AO95" s="38"/>
      <c r="AP95" s="38"/>
      <c r="AQ95" s="38"/>
      <c r="AR95" s="38"/>
      <c r="AS95" s="38"/>
      <c r="AT95" s="38"/>
    </row>
    <row r="96">
      <c r="A96" s="9">
        <f>A94+8</f>
        <v>97</v>
      </c>
      <c r="B96" s="42" t="str">
        <f>VLOOKUP(CONCATENATE(LEFT($A$71,9),A96),'Pokemon List'!$C:$I,4,0)</f>
        <v>Smeargle</v>
      </c>
      <c r="C96" s="41" t="s">
        <v>18</v>
      </c>
      <c r="D96" s="9">
        <f>D94+8</f>
        <v>98</v>
      </c>
      <c r="E96" s="42" t="str">
        <f>VLOOKUP(CONCATENATE(LEFT($A$71,9),D96),'Pokemon List'!$C:$I,4,0)</f>
        <v>Hitmontop</v>
      </c>
      <c r="F96" s="41"/>
      <c r="G96" s="9">
        <f>G94+8</f>
        <v>99</v>
      </c>
      <c r="H96" s="42" t="str">
        <f>VLOOKUP(CONCATENATE(LEFT($A$71,9),G96),'Pokemon List'!$C:$I,4,0)</f>
        <v>Miltank</v>
      </c>
      <c r="I96" s="41"/>
      <c r="J96" s="9">
        <f>J94+8</f>
        <v>100</v>
      </c>
      <c r="K96" s="42" t="str">
        <f>VLOOKUP(CONCATENATE(LEFT($A$71,9),J96),'Pokemon List'!$C:$I,4,0)</f>
        <v>Sceptile</v>
      </c>
      <c r="L96" s="41"/>
      <c r="M96" s="9">
        <f>M94+8</f>
        <v>101</v>
      </c>
      <c r="N96" s="42" t="str">
        <f>VLOOKUP(CONCATENATE(LEFT($A$71,9),M96),'Pokemon List'!$C:$I,4,0)</f>
        <v>Combusken</v>
      </c>
      <c r="O96" s="41"/>
      <c r="P96" s="9">
        <f>P94+8</f>
        <v>102</v>
      </c>
      <c r="Q96" s="42" t="str">
        <f>VLOOKUP(CONCATENATE(LEFT($A$71,9),P96),'Pokemon List'!$C:$I,4,0)</f>
        <v>Mightyena</v>
      </c>
      <c r="R96" s="41"/>
      <c r="S96" s="9">
        <f>S94+8</f>
        <v>103</v>
      </c>
      <c r="T96" s="42" t="str">
        <f>VLOOKUP(CONCATENATE(LEFT($A$71,9),S96),'Pokemon List'!$C:$I,4,0)</f>
        <v>Beautifly</v>
      </c>
      <c r="U96" s="41"/>
      <c r="V96" s="9">
        <f>V94+8</f>
        <v>104</v>
      </c>
      <c r="W96" s="42" t="str">
        <f>VLOOKUP(CONCATENATE(LEFT($A$71,9),V96),'Pokemon List'!$C:$I,4,0)</f>
        <v>Dustox</v>
      </c>
      <c r="X96" s="41"/>
      <c r="Y96" s="38"/>
      <c r="Z96" s="38"/>
      <c r="AA96" s="38"/>
      <c r="AB96" s="38"/>
      <c r="AC96" s="38"/>
      <c r="AD96" s="38"/>
      <c r="AE96" s="38"/>
      <c r="AF96" s="38"/>
      <c r="AG96" s="38"/>
      <c r="AH96" s="38"/>
      <c r="AI96" s="38"/>
      <c r="AJ96" s="38"/>
      <c r="AK96" s="38"/>
      <c r="AL96" s="38"/>
      <c r="AM96" s="38"/>
      <c r="AN96" s="38"/>
      <c r="AO96" s="38"/>
      <c r="AP96" s="38"/>
      <c r="AQ96" s="38"/>
      <c r="AR96" s="38"/>
      <c r="AS96" s="38"/>
      <c r="AT96" s="38"/>
    </row>
    <row r="97" ht="75.0" customHeight="1">
      <c r="A97" s="13" t="str">
        <f>image(VLOOKUP(CONCATENATE(LEFT($A$71,9),A96),'Pokemon List'!$C:$I,7,0),4,100,100)</f>
        <v/>
      </c>
      <c r="B97" s="3"/>
      <c r="C97" s="4"/>
      <c r="D97" s="13" t="str">
        <f>image(VLOOKUP(CONCATENATE(LEFT($A$71,9),D96),'Pokemon List'!$C:$I,7,0),4,100,100)</f>
        <v/>
      </c>
      <c r="E97" s="3"/>
      <c r="F97" s="4"/>
      <c r="G97" s="13" t="str">
        <f>image(VLOOKUP(CONCATENATE(LEFT($A$71,9),G96),'Pokemon List'!$C:$I,7,0),4,100,100)</f>
        <v/>
      </c>
      <c r="H97" s="3"/>
      <c r="I97" s="4"/>
      <c r="J97" s="13" t="str">
        <f>image(VLOOKUP(CONCATENATE(LEFT($A$71,9),J96),'Pokemon List'!$C:$I,7,0),4,100,100)</f>
        <v/>
      </c>
      <c r="K97" s="3"/>
      <c r="L97" s="4"/>
      <c r="M97" s="13" t="str">
        <f>image(VLOOKUP(CONCATENATE(LEFT($A$71,9),M96),'Pokemon List'!$C:$I,7,0),4,100,100)</f>
        <v/>
      </c>
      <c r="N97" s="3"/>
      <c r="O97" s="4"/>
      <c r="P97" s="13" t="str">
        <f>image(VLOOKUP(CONCATENATE(LEFT($A$71,9),P96),'Pokemon List'!$C:$I,7,0),4,100,100)</f>
        <v/>
      </c>
      <c r="Q97" s="3"/>
      <c r="R97" s="4"/>
      <c r="S97" s="13" t="str">
        <f>image(VLOOKUP(CONCATENATE(LEFT($A$71,9),S96),'Pokemon List'!$C:$I,7,0),4,100,100)</f>
        <v/>
      </c>
      <c r="T97" s="3"/>
      <c r="U97" s="4"/>
      <c r="V97" s="13" t="str">
        <f>image(VLOOKUP(CONCATENATE(LEFT($A$71,9),V96),'Pokemon List'!$C:$I,7,0),4,100,100)</f>
        <v/>
      </c>
      <c r="W97" s="3"/>
      <c r="X97" s="4"/>
      <c r="Y97" s="38"/>
      <c r="Z97" s="38"/>
      <c r="AA97" s="38"/>
      <c r="AB97" s="38"/>
      <c r="AC97" s="38"/>
      <c r="AD97" s="38"/>
      <c r="AE97" s="38"/>
      <c r="AF97" s="38"/>
      <c r="AG97" s="38"/>
      <c r="AH97" s="38"/>
      <c r="AI97" s="38"/>
      <c r="AJ97" s="38"/>
      <c r="AK97" s="38"/>
      <c r="AL97" s="38"/>
      <c r="AM97" s="38"/>
      <c r="AN97" s="38"/>
      <c r="AO97" s="38"/>
      <c r="AP97" s="38"/>
      <c r="AQ97" s="38"/>
      <c r="AR97" s="38"/>
      <c r="AS97" s="38"/>
      <c r="AT97" s="38"/>
    </row>
    <row r="98">
      <c r="A98" s="9">
        <f>A96+8</f>
        <v>105</v>
      </c>
      <c r="B98" s="42" t="str">
        <f>VLOOKUP(CONCATENATE(LEFT($A$71,9),A98),'Pokemon List'!$C:$I,4,0)</f>
        <v>Ludicolo</v>
      </c>
      <c r="C98" s="41"/>
      <c r="D98" s="9">
        <f>D96+8</f>
        <v>106</v>
      </c>
      <c r="E98" s="42" t="str">
        <f>VLOOKUP(CONCATENATE(LEFT($A$71,9),D98),'Pokemon List'!$C:$I,4,0)</f>
        <v>Shiftry</v>
      </c>
      <c r="F98" s="41"/>
      <c r="G98" s="9">
        <f>G96+8</f>
        <v>107</v>
      </c>
      <c r="H98" s="42" t="str">
        <f>VLOOKUP(CONCATENATE(LEFT($A$71,9),G98),'Pokemon List'!$C:$I,4,0)</f>
        <v>Masquerain</v>
      </c>
      <c r="I98" s="41"/>
      <c r="J98" s="9">
        <f>J96+8</f>
        <v>108</v>
      </c>
      <c r="K98" s="42" t="str">
        <f>VLOOKUP(CONCATENATE(LEFT($A$71,9),J98),'Pokemon List'!$C:$I,4,0)</f>
        <v>Vigoroth</v>
      </c>
      <c r="L98" s="41" t="s">
        <v>3</v>
      </c>
      <c r="M98" s="9">
        <f>M96+8</f>
        <v>109</v>
      </c>
      <c r="N98" s="42" t="str">
        <f>VLOOKUP(CONCATENATE(LEFT($A$71,9),M98),'Pokemon List'!$C:$I,4,0)</f>
        <v>Ninjask</v>
      </c>
      <c r="O98" s="41" t="s">
        <v>18</v>
      </c>
      <c r="P98" s="9">
        <f>P96+8</f>
        <v>110</v>
      </c>
      <c r="Q98" s="42" t="str">
        <f>VLOOKUP(CONCATENATE(LEFT($A$71,9),P98),'Pokemon List'!$C:$I,4,0)</f>
        <v>Shedinja</v>
      </c>
      <c r="R98" s="41"/>
      <c r="S98" s="9">
        <f>S96+8</f>
        <v>111</v>
      </c>
      <c r="T98" s="42" t="str">
        <f>VLOOKUP(CONCATENATE(LEFT($A$71,9),S98),'Pokemon List'!$C:$I,4,0)</f>
        <v>Hariyama</v>
      </c>
      <c r="U98" s="41"/>
      <c r="V98" s="9">
        <f>V96+8</f>
        <v>112</v>
      </c>
      <c r="W98" s="42" t="str">
        <f>VLOOKUP(CONCATENATE(LEFT($A$71,9),V98),'Pokemon List'!$C:$I,4,0)</f>
        <v>Delcatty</v>
      </c>
      <c r="X98" s="41"/>
      <c r="Y98" s="38"/>
      <c r="Z98" s="38"/>
      <c r="AA98" s="38"/>
      <c r="AB98" s="38"/>
      <c r="AC98" s="38"/>
      <c r="AD98" s="38"/>
      <c r="AE98" s="38"/>
      <c r="AF98" s="38"/>
      <c r="AG98" s="38"/>
      <c r="AH98" s="38"/>
      <c r="AI98" s="38"/>
      <c r="AJ98" s="38"/>
      <c r="AK98" s="38"/>
      <c r="AL98" s="38"/>
      <c r="AM98" s="38"/>
      <c r="AN98" s="38"/>
      <c r="AO98" s="38"/>
      <c r="AP98" s="38"/>
      <c r="AQ98" s="38"/>
      <c r="AR98" s="38"/>
      <c r="AS98" s="38"/>
      <c r="AT98" s="38"/>
    </row>
    <row r="99" ht="75.0" customHeight="1">
      <c r="A99" s="13" t="str">
        <f>image(VLOOKUP(CONCATENATE(LEFT($A$71,9),A98),'Pokemon List'!$C:$I,7,0),4,100,100)</f>
        <v/>
      </c>
      <c r="B99" s="3"/>
      <c r="C99" s="4"/>
      <c r="D99" s="13" t="str">
        <f>image(VLOOKUP(CONCATENATE(LEFT($A$71,9),D98),'Pokemon List'!$C:$I,7,0),4,100,100)</f>
        <v/>
      </c>
      <c r="E99" s="3"/>
      <c r="F99" s="4"/>
      <c r="G99" s="13" t="str">
        <f>image(VLOOKUP(CONCATENATE(LEFT($A$71,9),G98),'Pokemon List'!$C:$I,7,0),4,100,100)</f>
        <v/>
      </c>
      <c r="H99" s="3"/>
      <c r="I99" s="4"/>
      <c r="J99" s="13" t="str">
        <f>image(VLOOKUP(CONCATENATE(LEFT($A$71,9),J98),'Pokemon List'!$C:$I,7,0),4,100,100)</f>
        <v/>
      </c>
      <c r="K99" s="3"/>
      <c r="L99" s="4"/>
      <c r="M99" s="13" t="str">
        <f>image(VLOOKUP(CONCATENATE(LEFT($A$71,9),M98),'Pokemon List'!$C:$I,7,0),4,100,100)</f>
        <v/>
      </c>
      <c r="N99" s="3"/>
      <c r="O99" s="4"/>
      <c r="P99" s="13" t="str">
        <f>image(VLOOKUP(CONCATENATE(LEFT($A$71,9),P98),'Pokemon List'!$C:$I,7,0),4,100,100)</f>
        <v/>
      </c>
      <c r="Q99" s="3"/>
      <c r="R99" s="4"/>
      <c r="S99" s="13" t="str">
        <f>image(VLOOKUP(CONCATENATE(LEFT($A$71,9),S98),'Pokemon List'!$C:$I,7,0),4,100,100)</f>
        <v/>
      </c>
      <c r="T99" s="3"/>
      <c r="U99" s="4"/>
      <c r="V99" s="13" t="str">
        <f>image(VLOOKUP(CONCATENATE(LEFT($A$71,9),V98),'Pokemon List'!$C:$I,7,0),4,100,100)</f>
        <v/>
      </c>
      <c r="W99" s="3"/>
      <c r="X99" s="4"/>
      <c r="Y99" s="38"/>
      <c r="Z99" s="38"/>
      <c r="AA99" s="38"/>
      <c r="AB99" s="38"/>
      <c r="AC99" s="38"/>
      <c r="AD99" s="38"/>
      <c r="AE99" s="38"/>
      <c r="AF99" s="38"/>
      <c r="AG99" s="38"/>
      <c r="AH99" s="38"/>
      <c r="AI99" s="38"/>
      <c r="AJ99" s="38"/>
      <c r="AK99" s="38"/>
      <c r="AL99" s="38"/>
      <c r="AM99" s="38"/>
      <c r="AN99" s="38"/>
      <c r="AO99" s="38"/>
      <c r="AP99" s="38"/>
      <c r="AQ99" s="38"/>
      <c r="AR99" s="38"/>
      <c r="AS99" s="38"/>
      <c r="AT99" s="38"/>
    </row>
    <row r="100">
      <c r="A100" s="9">
        <f>A98+8</f>
        <v>113</v>
      </c>
      <c r="B100" s="42" t="str">
        <f>VLOOKUP(CONCATENATE(LEFT($A$71,9),A100),'Pokemon List'!$C:$I,4,0)</f>
        <v>Mawile</v>
      </c>
      <c r="C100" s="41" t="s">
        <v>18</v>
      </c>
      <c r="D100" s="9">
        <f>D98+8</f>
        <v>114</v>
      </c>
      <c r="E100" s="42" t="str">
        <f>VLOOKUP(CONCATENATE(LEFT($A$71,9),D100),'Pokemon List'!$C:$I,4,0)</f>
        <v>Aggron</v>
      </c>
      <c r="F100" s="41"/>
      <c r="G100" s="9">
        <f>G98+8</f>
        <v>115</v>
      </c>
      <c r="H100" s="42" t="str">
        <f>VLOOKUP(CONCATENATE(LEFT($A$71,9),G100),'Pokemon List'!$C:$I,4,0)</f>
        <v>Medicham</v>
      </c>
      <c r="I100" s="41"/>
      <c r="J100" s="9">
        <f>J98+8</f>
        <v>116</v>
      </c>
      <c r="K100" s="42" t="str">
        <f>VLOOKUP(CONCATENATE(LEFT($A$71,9),J100),'Pokemon List'!$C:$I,4,0)</f>
        <v>Manectric</v>
      </c>
      <c r="L100" s="41"/>
      <c r="M100" s="9">
        <f>M98+8</f>
        <v>117</v>
      </c>
      <c r="N100" s="42" t="str">
        <f>VLOOKUP(CONCATENATE(LEFT($A$71,9),M100),'Pokemon List'!$C:$I,4,0)</f>
        <v>Plusle</v>
      </c>
      <c r="O100" s="41"/>
      <c r="P100" s="9">
        <f>P98+8</f>
        <v>118</v>
      </c>
      <c r="Q100" s="42" t="str">
        <f>VLOOKUP(CONCATENATE(LEFT($A$71,9),P100),'Pokemon List'!$C:$I,4,0)</f>
        <v>Minun</v>
      </c>
      <c r="R100" s="41"/>
      <c r="S100" s="9">
        <f>S98+8</f>
        <v>119</v>
      </c>
      <c r="T100" s="42" t="str">
        <f>VLOOKUP(CONCATENATE(LEFT($A$71,9),S100),'Pokemon List'!$C:$I,4,0)</f>
        <v>Roselia</v>
      </c>
      <c r="U100" s="41"/>
      <c r="V100" s="9">
        <f>V98+8</f>
        <v>120</v>
      </c>
      <c r="W100" s="42" t="str">
        <f>VLOOKUP(CONCATENATE(LEFT($A$71,9),V100),'Pokemon List'!$C:$I,4,0)</f>
        <v>Swalot</v>
      </c>
      <c r="X100" s="41"/>
      <c r="Y100" s="38"/>
      <c r="Z100" s="38"/>
      <c r="AA100" s="38"/>
      <c r="AB100" s="38"/>
      <c r="AC100" s="38"/>
      <c r="AD100" s="38"/>
      <c r="AE100" s="38"/>
      <c r="AF100" s="38"/>
      <c r="AG100" s="38"/>
      <c r="AH100" s="38"/>
      <c r="AI100" s="38"/>
      <c r="AJ100" s="38"/>
      <c r="AK100" s="38"/>
      <c r="AL100" s="38"/>
      <c r="AM100" s="38"/>
      <c r="AN100" s="38"/>
      <c r="AO100" s="38"/>
      <c r="AP100" s="38"/>
      <c r="AQ100" s="38"/>
      <c r="AR100" s="38"/>
      <c r="AS100" s="38"/>
      <c r="AT100" s="38"/>
    </row>
    <row r="101" ht="75.0" customHeight="1">
      <c r="A101" s="13" t="str">
        <f>image(VLOOKUP(CONCATENATE(LEFT($A$71,9),A100),'Pokemon List'!$C:$I,7,0),4,100,100)</f>
        <v/>
      </c>
      <c r="B101" s="3"/>
      <c r="C101" s="4"/>
      <c r="D101" s="13" t="str">
        <f>image(VLOOKUP(CONCATENATE(LEFT($A$71,9),D100),'Pokemon List'!$C:$I,7,0),4,100,100)</f>
        <v/>
      </c>
      <c r="E101" s="3"/>
      <c r="F101" s="4"/>
      <c r="G101" s="13" t="str">
        <f>image(VLOOKUP(CONCATENATE(LEFT($A$71,9),G100),'Pokemon List'!$C:$I,7,0),4,100,100)</f>
        <v/>
      </c>
      <c r="H101" s="3"/>
      <c r="I101" s="4"/>
      <c r="J101" s="13" t="str">
        <f>image(VLOOKUP(CONCATENATE(LEFT($A$71,9),J100),'Pokemon List'!$C:$I,7,0),4,100,100)</f>
        <v/>
      </c>
      <c r="K101" s="3"/>
      <c r="L101" s="4"/>
      <c r="M101" s="13" t="str">
        <f>image(VLOOKUP(CONCATENATE(LEFT($A$71,9),M100),'Pokemon List'!$C:$I,7,0),4,100,100)</f>
        <v/>
      </c>
      <c r="N101" s="3"/>
      <c r="O101" s="4"/>
      <c r="P101" s="13" t="str">
        <f>image(VLOOKUP(CONCATENATE(LEFT($A$71,9),P100),'Pokemon List'!$C:$I,7,0),4,100,100)</f>
        <v/>
      </c>
      <c r="Q101" s="3"/>
      <c r="R101" s="4"/>
      <c r="S101" s="13" t="str">
        <f>image(VLOOKUP(CONCATENATE(LEFT($A$71,9),S100),'Pokemon List'!$C:$I,7,0),4,100,100)</f>
        <v/>
      </c>
      <c r="T101" s="3"/>
      <c r="U101" s="4"/>
      <c r="V101" s="13" t="str">
        <f>image(VLOOKUP(CONCATENATE(LEFT($A$71,9),V100),'Pokemon List'!$C:$I,7,0),4,100,100)</f>
        <v/>
      </c>
      <c r="W101" s="3"/>
      <c r="X101" s="4"/>
      <c r="Y101" s="38"/>
      <c r="Z101" s="38"/>
      <c r="AA101" s="38"/>
      <c r="AB101" s="38"/>
      <c r="AC101" s="38"/>
      <c r="AD101" s="38"/>
      <c r="AE101" s="38"/>
      <c r="AF101" s="38"/>
      <c r="AG101" s="38"/>
      <c r="AH101" s="38"/>
      <c r="AI101" s="38"/>
      <c r="AJ101" s="38"/>
      <c r="AK101" s="38"/>
      <c r="AL101" s="38"/>
      <c r="AM101" s="38"/>
      <c r="AN101" s="38"/>
      <c r="AO101" s="38"/>
      <c r="AP101" s="38"/>
      <c r="AQ101" s="38"/>
      <c r="AR101" s="38"/>
      <c r="AS101" s="38"/>
      <c r="AT101" s="38"/>
    </row>
    <row r="102">
      <c r="A102" s="9">
        <f>A100+8</f>
        <v>121</v>
      </c>
      <c r="B102" s="42" t="str">
        <f>VLOOKUP(CONCATENATE(LEFT($A$71,9),A102),'Pokemon List'!$C:$I,4,0)</f>
        <v>Wailord</v>
      </c>
      <c r="C102" s="41" t="s">
        <v>19</v>
      </c>
      <c r="D102" s="9">
        <f>D100+8</f>
        <v>122</v>
      </c>
      <c r="E102" s="42" t="str">
        <f>VLOOKUP(CONCATENATE(LEFT($A$71,9),D102),'Pokemon List'!$C:$I,4,0)</f>
        <v>Camerupt</v>
      </c>
      <c r="F102" s="41" t="s">
        <v>18</v>
      </c>
      <c r="G102" s="9">
        <f>G100+8</f>
        <v>123</v>
      </c>
      <c r="H102" s="42" t="str">
        <f>VLOOKUP(CONCATENATE(LEFT($A$71,9),G102),'Pokemon List'!$C:$I,4,0)</f>
        <v>Torkoal</v>
      </c>
      <c r="I102" s="41"/>
      <c r="J102" s="9">
        <f>J100+8</f>
        <v>124</v>
      </c>
      <c r="K102" s="42" t="str">
        <f>VLOOKUP(CONCATENATE(LEFT($A$71,9),J102),'Pokemon List'!$C:$I,4,0)</f>
        <v>Grumpig</v>
      </c>
      <c r="L102" s="41"/>
      <c r="M102" s="9">
        <f>M100+8</f>
        <v>125</v>
      </c>
      <c r="N102" s="42" t="str">
        <f>VLOOKUP(CONCATENATE(LEFT($A$71,9),M102),'Pokemon List'!$C:$I,4,0)</f>
        <v>Spinda</v>
      </c>
      <c r="O102" s="41" t="s">
        <v>19</v>
      </c>
      <c r="P102" s="9">
        <f>P100+8</f>
        <v>126</v>
      </c>
      <c r="Q102" s="42" t="str">
        <f>VLOOKUP(CONCATENATE(LEFT($A$71,9),P102),'Pokemon List'!$C:$I,4,0)</f>
        <v>Cacturne</v>
      </c>
      <c r="R102" s="41"/>
      <c r="S102" s="9">
        <f>S100+8</f>
        <v>127</v>
      </c>
      <c r="T102" s="42" t="str">
        <f>VLOOKUP(CONCATENATE(LEFT($A$71,9),S102),'Pokemon List'!$C:$I,4,0)</f>
        <v>Altaria</v>
      </c>
      <c r="U102" s="41"/>
      <c r="V102" s="9">
        <f>V100+8</f>
        <v>128</v>
      </c>
      <c r="W102" s="42" t="str">
        <f>VLOOKUP(CONCATENATE(LEFT($A$71,9),V102),'Pokemon List'!$C:$I,4,0)</f>
        <v>Zangoose</v>
      </c>
      <c r="X102" s="41"/>
      <c r="Y102" s="38"/>
      <c r="Z102" s="38"/>
      <c r="AA102" s="38"/>
      <c r="AB102" s="38"/>
      <c r="AC102" s="38"/>
      <c r="AD102" s="38"/>
      <c r="AE102" s="38"/>
      <c r="AF102" s="38"/>
      <c r="AG102" s="38"/>
      <c r="AH102" s="38"/>
      <c r="AI102" s="38"/>
      <c r="AJ102" s="38"/>
      <c r="AK102" s="38"/>
      <c r="AL102" s="38"/>
      <c r="AM102" s="38"/>
      <c r="AN102" s="38"/>
      <c r="AO102" s="38"/>
      <c r="AP102" s="38"/>
      <c r="AQ102" s="38"/>
      <c r="AR102" s="38"/>
      <c r="AS102" s="38"/>
      <c r="AT102" s="38"/>
    </row>
    <row r="103" ht="75.0" customHeight="1">
      <c r="A103" s="13" t="str">
        <f>image(VLOOKUP(CONCATENATE(LEFT($A$71,9),A102),'Pokemon List'!$C:$I,7,0),4,100,100)</f>
        <v/>
      </c>
      <c r="B103" s="3"/>
      <c r="C103" s="4"/>
      <c r="D103" s="13" t="str">
        <f>image(VLOOKUP(CONCATENATE(LEFT($A$71,9),D102),'Pokemon List'!$C:$I,7,0),4,100,100)</f>
        <v/>
      </c>
      <c r="E103" s="3"/>
      <c r="F103" s="4"/>
      <c r="G103" s="13" t="str">
        <f>image(VLOOKUP(CONCATENATE(LEFT($A$71,9),G102),'Pokemon List'!$C:$I,7,0),4,100,100)</f>
        <v/>
      </c>
      <c r="H103" s="3"/>
      <c r="I103" s="4"/>
      <c r="J103" s="13" t="str">
        <f>image(VLOOKUP(CONCATENATE(LEFT($A$71,9),J102),'Pokemon List'!$C:$I,7,0),4,100,100)</f>
        <v/>
      </c>
      <c r="K103" s="3"/>
      <c r="L103" s="4"/>
      <c r="M103" s="13" t="str">
        <f>image(VLOOKUP(CONCATENATE(LEFT($A$71,9),M102),'Pokemon List'!$C:$I,7,0),4,100,100)</f>
        <v/>
      </c>
      <c r="N103" s="3"/>
      <c r="O103" s="4"/>
      <c r="P103" s="13" t="str">
        <f>image(VLOOKUP(CONCATENATE(LEFT($A$71,9),P102),'Pokemon List'!$C:$I,7,0),4,100,100)</f>
        <v/>
      </c>
      <c r="Q103" s="3"/>
      <c r="R103" s="4"/>
      <c r="S103" s="13" t="str">
        <f>image(VLOOKUP(CONCATENATE(LEFT($A$71,9),S102),'Pokemon List'!$C:$I,7,0),4,100,100)</f>
        <v/>
      </c>
      <c r="T103" s="3"/>
      <c r="U103" s="4"/>
      <c r="V103" s="13" t="str">
        <f>image(VLOOKUP(CONCATENATE(LEFT($A$71,9),V102),'Pokemon List'!$C:$I,7,0),4,100,100)</f>
        <v/>
      </c>
      <c r="W103" s="3"/>
      <c r="X103" s="4"/>
      <c r="Y103" s="38"/>
      <c r="Z103" s="38"/>
      <c r="AA103" s="38"/>
      <c r="AB103" s="38"/>
      <c r="AC103" s="38"/>
      <c r="AD103" s="38"/>
      <c r="AE103" s="38"/>
      <c r="AF103" s="38"/>
      <c r="AG103" s="38"/>
      <c r="AH103" s="38"/>
      <c r="AI103" s="38"/>
      <c r="AJ103" s="38"/>
      <c r="AK103" s="38"/>
      <c r="AL103" s="38"/>
      <c r="AM103" s="38"/>
      <c r="AN103" s="38"/>
      <c r="AO103" s="38"/>
      <c r="AP103" s="38"/>
      <c r="AQ103" s="38"/>
      <c r="AR103" s="38"/>
      <c r="AS103" s="38"/>
      <c r="AT103" s="38"/>
    </row>
    <row r="104">
      <c r="A104" s="9">
        <f>A102+8</f>
        <v>129</v>
      </c>
      <c r="B104" s="42" t="str">
        <f>VLOOKUP(CONCATENATE(LEFT($A$71,9),A104),'Pokemon List'!$C:$I,4,0)</f>
        <v>Seviper</v>
      </c>
      <c r="C104" s="41"/>
      <c r="D104" s="9">
        <f>D102+8</f>
        <v>130</v>
      </c>
      <c r="E104" s="42" t="str">
        <f>VLOOKUP(CONCATENATE(LEFT($A$71,9),D104),'Pokemon List'!$C:$I,4,0)</f>
        <v>Lunatone</v>
      </c>
      <c r="F104" s="41"/>
      <c r="G104" s="9">
        <f>G102+8</f>
        <v>131</v>
      </c>
      <c r="H104" s="42" t="str">
        <f>VLOOKUP(CONCATENATE(LEFT($A$71,9),G104),'Pokemon List'!$C:$I,4,0)</f>
        <v>Solrock</v>
      </c>
      <c r="I104" s="41"/>
      <c r="J104" s="9">
        <f>J102+8</f>
        <v>132</v>
      </c>
      <c r="K104" s="42" t="str">
        <f>VLOOKUP(CONCATENATE(LEFT($A$71,9),J104),'Pokemon List'!$C:$I,4,0)</f>
        <v>Whiscash</v>
      </c>
      <c r="L104" s="41" t="s">
        <v>18</v>
      </c>
      <c r="M104" s="9">
        <f>M102+8</f>
        <v>133</v>
      </c>
      <c r="N104" s="42" t="str">
        <f>VLOOKUP(CONCATENATE(LEFT($A$71,9),M104),'Pokemon List'!$C:$I,4,0)</f>
        <v>Claydol</v>
      </c>
      <c r="O104" s="41"/>
      <c r="P104" s="9">
        <f>P102+8</f>
        <v>134</v>
      </c>
      <c r="Q104" s="42" t="str">
        <f>VLOOKUP(CONCATENATE(LEFT($A$71,9),P104),'Pokemon List'!$C:$I,4,0)</f>
        <v>Cradily</v>
      </c>
      <c r="R104" s="41"/>
      <c r="S104" s="9">
        <f>S102+8</f>
        <v>135</v>
      </c>
      <c r="T104" s="42" t="str">
        <f>VLOOKUP(CONCATENATE(LEFT($A$71,9),S104),'Pokemon List'!$C:$I,4,0)</f>
        <v>Armaldo</v>
      </c>
      <c r="U104" s="41"/>
      <c r="V104" s="9">
        <f>V102+8</f>
        <v>136</v>
      </c>
      <c r="W104" s="42" t="str">
        <f>VLOOKUP(CONCATENATE(LEFT($A$71,9),V104),'Pokemon List'!$C:$I,4,0)</f>
        <v>Castform</v>
      </c>
      <c r="X104" s="41"/>
      <c r="Y104" s="38"/>
      <c r="Z104" s="38"/>
      <c r="AA104" s="38"/>
      <c r="AB104" s="38"/>
      <c r="AC104" s="38"/>
      <c r="AD104" s="38"/>
      <c r="AE104" s="38"/>
      <c r="AF104" s="38"/>
      <c r="AG104" s="38"/>
      <c r="AH104" s="38"/>
      <c r="AI104" s="38"/>
      <c r="AJ104" s="38"/>
      <c r="AK104" s="38"/>
      <c r="AL104" s="38"/>
      <c r="AM104" s="38"/>
      <c r="AN104" s="38"/>
      <c r="AO104" s="38"/>
      <c r="AP104" s="38"/>
      <c r="AQ104" s="38"/>
      <c r="AR104" s="38"/>
      <c r="AS104" s="38"/>
      <c r="AT104" s="38"/>
    </row>
    <row r="105" ht="75.0" customHeight="1">
      <c r="A105" s="13" t="str">
        <f>image(VLOOKUP(CONCATENATE(LEFT($A$71,9),A104),'Pokemon List'!$C:$I,7,0),4,100,100)</f>
        <v/>
      </c>
      <c r="B105" s="3"/>
      <c r="C105" s="4"/>
      <c r="D105" s="13" t="str">
        <f>image(VLOOKUP(CONCATENATE(LEFT($A$71,9),D104),'Pokemon List'!$C:$I,7,0),4,100,100)</f>
        <v/>
      </c>
      <c r="E105" s="3"/>
      <c r="F105" s="4"/>
      <c r="G105" s="13" t="str">
        <f>image(VLOOKUP(CONCATENATE(LEFT($A$71,9),G104),'Pokemon List'!$C:$I,7,0),4,100,100)</f>
        <v/>
      </c>
      <c r="H105" s="3"/>
      <c r="I105" s="4"/>
      <c r="J105" s="13" t="str">
        <f>image(VLOOKUP(CONCATENATE(LEFT($A$71,9),J104),'Pokemon List'!$C:$I,7,0),4,100,100)</f>
        <v/>
      </c>
      <c r="K105" s="3"/>
      <c r="L105" s="4"/>
      <c r="M105" s="13" t="str">
        <f>image(VLOOKUP(CONCATENATE(LEFT($A$71,9),M104),'Pokemon List'!$C:$I,7,0),4,100,100)</f>
        <v/>
      </c>
      <c r="N105" s="3"/>
      <c r="O105" s="4"/>
      <c r="P105" s="13" t="str">
        <f>image(VLOOKUP(CONCATENATE(LEFT($A$71,9),P104),'Pokemon List'!$C:$I,7,0),4,100,100)</f>
        <v/>
      </c>
      <c r="Q105" s="3"/>
      <c r="R105" s="4"/>
      <c r="S105" s="13" t="str">
        <f>image(VLOOKUP(CONCATENATE(LEFT($A$71,9),S104),'Pokemon List'!$C:$I,7,0),4,100,100)</f>
        <v/>
      </c>
      <c r="T105" s="3"/>
      <c r="U105" s="4"/>
      <c r="V105" s="13" t="str">
        <f>image(VLOOKUP(CONCATENATE(LEFT($A$71,9),V104),'Pokemon List'!$C:$I,7,0),4,100,100)</f>
        <v/>
      </c>
      <c r="W105" s="3"/>
      <c r="X105" s="4"/>
      <c r="Y105" s="38"/>
      <c r="Z105" s="38"/>
      <c r="AA105" s="38"/>
      <c r="AB105" s="38"/>
      <c r="AC105" s="38"/>
      <c r="AD105" s="38"/>
      <c r="AE105" s="38"/>
      <c r="AF105" s="38"/>
      <c r="AG105" s="38"/>
      <c r="AH105" s="38"/>
      <c r="AI105" s="38"/>
      <c r="AJ105" s="38"/>
      <c r="AK105" s="38"/>
      <c r="AL105" s="38"/>
      <c r="AM105" s="38"/>
      <c r="AN105" s="38"/>
      <c r="AO105" s="38"/>
      <c r="AP105" s="38"/>
      <c r="AQ105" s="38"/>
      <c r="AR105" s="38"/>
      <c r="AS105" s="38"/>
      <c r="AT105" s="38"/>
    </row>
    <row r="106">
      <c r="A106" s="9">
        <f>A104+8</f>
        <v>137</v>
      </c>
      <c r="B106" s="42" t="str">
        <f>VLOOKUP(CONCATENATE(LEFT($A$71,9),A106),'Pokemon List'!$C:$I,4,0)</f>
        <v>Kecleon</v>
      </c>
      <c r="C106" s="41"/>
      <c r="D106" s="9">
        <f>D104+8</f>
        <v>138</v>
      </c>
      <c r="E106" s="42" t="str">
        <f>VLOOKUP(CONCATENATE(LEFT($A$71,9),D106),'Pokemon List'!$C:$I,4,0)</f>
        <v>Banette</v>
      </c>
      <c r="F106" s="41"/>
      <c r="G106" s="9">
        <f>G104+8</f>
        <v>139</v>
      </c>
      <c r="H106" s="42" t="str">
        <f>VLOOKUP(CONCATENATE(LEFT($A$71,9),G106),'Pokemon List'!$C:$I,4,0)</f>
        <v>Tropius</v>
      </c>
      <c r="I106" s="41"/>
      <c r="J106" s="9">
        <f>J104+8</f>
        <v>140</v>
      </c>
      <c r="K106" s="42" t="str">
        <f>VLOOKUP(CONCATENATE(LEFT($A$71,9),J106),'Pokemon List'!$C:$I,4,0)</f>
        <v>Chimecho</v>
      </c>
      <c r="L106" s="41"/>
      <c r="M106" s="9">
        <f>M104+8</f>
        <v>141</v>
      </c>
      <c r="N106" s="42" t="str">
        <f>VLOOKUP(CONCATENATE(LEFT($A$71,9),M106),'Pokemon List'!$C:$I,4,0)</f>
        <v>Absol</v>
      </c>
      <c r="O106" s="41" t="s">
        <v>19</v>
      </c>
      <c r="P106" s="9">
        <f>P104+8</f>
        <v>142</v>
      </c>
      <c r="Q106" s="42" t="str">
        <f>VLOOKUP(CONCATENATE(LEFT($A$71,9),P106),'Pokemon List'!$C:$I,4,0)</f>
        <v>Glalie</v>
      </c>
      <c r="R106" s="41"/>
      <c r="S106" s="9">
        <f>S104+8</f>
        <v>143</v>
      </c>
      <c r="T106" s="41" t="str">
        <f>VLOOKUP(CONCATENATE(LEFT($A$71,9),S106),'Pokemon List'!$C:$I,4,0)</f>
        <v>Mega Glalie</v>
      </c>
      <c r="U106" s="41"/>
      <c r="V106" s="9">
        <f>V104+8</f>
        <v>144</v>
      </c>
      <c r="W106" s="42" t="str">
        <f>VLOOKUP(CONCATENATE(LEFT($A$71,9),V106),'Pokemon List'!$C:$I,4,0)</f>
        <v>Walrein</v>
      </c>
      <c r="X106" s="41"/>
      <c r="Y106" s="38"/>
      <c r="Z106" s="38"/>
      <c r="AA106" s="38"/>
      <c r="AB106" s="38"/>
      <c r="AC106" s="38"/>
      <c r="AD106" s="38"/>
      <c r="AE106" s="38"/>
      <c r="AF106" s="38"/>
      <c r="AG106" s="38"/>
      <c r="AH106" s="38"/>
      <c r="AI106" s="38"/>
      <c r="AJ106" s="38"/>
      <c r="AK106" s="38"/>
      <c r="AL106" s="38"/>
      <c r="AM106" s="38"/>
      <c r="AN106" s="38"/>
      <c r="AO106" s="38"/>
      <c r="AP106" s="38"/>
      <c r="AQ106" s="38"/>
      <c r="AR106" s="38"/>
      <c r="AS106" s="38"/>
      <c r="AT106" s="38"/>
    </row>
    <row r="107" ht="75.0" customHeight="1">
      <c r="A107" s="13" t="str">
        <f>image(VLOOKUP(CONCATENATE(LEFT($A$71,9),A106),'Pokemon List'!$C:$I,7,0),4,100,100)</f>
        <v/>
      </c>
      <c r="B107" s="3"/>
      <c r="C107" s="4"/>
      <c r="D107" s="13" t="str">
        <f>image(VLOOKUP(CONCATENATE(LEFT($A$71,9),D106),'Pokemon List'!$C:$I,7,0),4,100,100)</f>
        <v/>
      </c>
      <c r="E107" s="3"/>
      <c r="F107" s="4"/>
      <c r="G107" s="13" t="str">
        <f>image(VLOOKUP(CONCATENATE(LEFT($A$71,9),G106),'Pokemon List'!$C:$I,7,0),4,100,100)</f>
        <v/>
      </c>
      <c r="H107" s="3"/>
      <c r="I107" s="4"/>
      <c r="J107" s="13" t="str">
        <f>image(VLOOKUP(CONCATENATE(LEFT($A$71,9),J106),'Pokemon List'!$C:$I,7,0),4,100,100)</f>
        <v/>
      </c>
      <c r="K107" s="3"/>
      <c r="L107" s="4"/>
      <c r="M107" s="13" t="str">
        <f>image(VLOOKUP(CONCATENATE(LEFT($A$71,9),M106),'Pokemon List'!$C:$I,7,0),4,100,100)</f>
        <v/>
      </c>
      <c r="N107" s="3"/>
      <c r="O107" s="4"/>
      <c r="P107" s="13" t="str">
        <f>image(VLOOKUP(CONCATENATE(LEFT($A$71,9),P106),'Pokemon List'!$C:$I,7,0),4,100,100)</f>
        <v/>
      </c>
      <c r="Q107" s="3"/>
      <c r="R107" s="4"/>
      <c r="S107" s="13" t="str">
        <f>image(VLOOKUP(CONCATENATE(LEFT($A$71,9),S106),'Pokemon List'!$C:$I,7,0),4,100,100)</f>
        <v/>
      </c>
      <c r="T107" s="3"/>
      <c r="U107" s="4"/>
      <c r="V107" s="13" t="str">
        <f>image(VLOOKUP(CONCATENATE(LEFT($A$71,9),V106),'Pokemon List'!$C:$I,7,0),4,100,100)</f>
        <v/>
      </c>
      <c r="W107" s="3"/>
      <c r="X107" s="4"/>
      <c r="Y107" s="38"/>
      <c r="Z107" s="38"/>
      <c r="AA107" s="38"/>
      <c r="AB107" s="38"/>
      <c r="AC107" s="38"/>
      <c r="AD107" s="38"/>
      <c r="AE107" s="38"/>
      <c r="AF107" s="38"/>
      <c r="AG107" s="38"/>
      <c r="AH107" s="38"/>
      <c r="AI107" s="38"/>
      <c r="AJ107" s="38"/>
      <c r="AK107" s="38"/>
      <c r="AL107" s="38"/>
      <c r="AM107" s="38"/>
      <c r="AN107" s="38"/>
      <c r="AO107" s="38"/>
      <c r="AP107" s="38"/>
      <c r="AQ107" s="38"/>
      <c r="AR107" s="38"/>
      <c r="AS107" s="38"/>
      <c r="AT107" s="38"/>
    </row>
    <row r="108">
      <c r="A108" s="9">
        <f>A106+8</f>
        <v>145</v>
      </c>
      <c r="B108" s="42" t="str">
        <f>VLOOKUP(CONCATENATE(LEFT($A$71,9),A108),'Pokemon List'!$C:$I,4,0)</f>
        <v>Huntail</v>
      </c>
      <c r="C108" s="41"/>
      <c r="D108" s="9">
        <f>D106+8</f>
        <v>146</v>
      </c>
      <c r="E108" s="42" t="str">
        <f>VLOOKUP(CONCATENATE(LEFT($A$71,9),D108),'Pokemon List'!$C:$I,4,0)</f>
        <v>Gorebyss</v>
      </c>
      <c r="F108" s="41"/>
      <c r="G108" s="9">
        <f>G106+8</f>
        <v>147</v>
      </c>
      <c r="H108" s="42" t="str">
        <f>VLOOKUP(CONCATENATE(LEFT($A$71,9),G108),'Pokemon List'!$C:$I,4,0)</f>
        <v>Relicanth</v>
      </c>
      <c r="I108" s="41"/>
      <c r="J108" s="9">
        <f>J106+8</f>
        <v>148</v>
      </c>
      <c r="K108" s="42" t="str">
        <f>VLOOKUP(CONCATENATE(LEFT($A$71,9),J108),'Pokemon List'!$C:$I,4,0)</f>
        <v>Luvdisc</v>
      </c>
      <c r="L108" s="41" t="s">
        <v>19</v>
      </c>
      <c r="M108" s="9">
        <f>M106+8</f>
        <v>149</v>
      </c>
      <c r="N108" s="42" t="str">
        <f>VLOOKUP(CONCATENATE(LEFT($A$71,9),M108),'Pokemon List'!$C:$I,4,0)</f>
        <v>Metang</v>
      </c>
      <c r="O108" s="41" t="s">
        <v>19</v>
      </c>
      <c r="P108" s="9">
        <f>P106+8</f>
        <v>150</v>
      </c>
      <c r="Q108" s="42" t="str">
        <f>VLOOKUP(CONCATENATE(LEFT($A$71,9),P108),'Pokemon List'!$C:$I,4,0)</f>
        <v>Regice</v>
      </c>
      <c r="R108" s="41"/>
      <c r="S108" s="9">
        <f>S106+8</f>
        <v>151</v>
      </c>
      <c r="T108" s="42" t="str">
        <f>VLOOKUP(CONCATENATE(LEFT($A$71,9),S108),'Pokemon List'!$C:$I,4,0)</f>
        <v>Torterra</v>
      </c>
      <c r="U108" s="41"/>
      <c r="V108" s="9">
        <f>V106+8</f>
        <v>152</v>
      </c>
      <c r="W108" s="42" t="str">
        <f>VLOOKUP(CONCATENATE(LEFT($A$71,9),V108),'Pokemon List'!$C:$I,4,0)</f>
        <v>Monferno</v>
      </c>
      <c r="X108" s="41"/>
      <c r="Y108" s="38"/>
      <c r="Z108" s="38"/>
      <c r="AA108" s="38"/>
      <c r="AB108" s="38"/>
      <c r="AC108" s="38"/>
      <c r="AD108" s="38"/>
      <c r="AE108" s="38"/>
      <c r="AF108" s="38"/>
      <c r="AG108" s="38"/>
      <c r="AH108" s="38"/>
      <c r="AI108" s="38"/>
      <c r="AJ108" s="38"/>
      <c r="AK108" s="38"/>
      <c r="AL108" s="38"/>
      <c r="AM108" s="38"/>
      <c r="AN108" s="38"/>
      <c r="AO108" s="38"/>
      <c r="AP108" s="38"/>
      <c r="AQ108" s="38"/>
      <c r="AR108" s="38"/>
      <c r="AS108" s="38"/>
      <c r="AT108" s="38"/>
    </row>
    <row r="109" ht="75.0" customHeight="1">
      <c r="A109" s="13" t="str">
        <f>image(VLOOKUP(CONCATENATE(LEFT($A$71,9),A108),'Pokemon List'!$C:$I,7,0),4,100,100)</f>
        <v/>
      </c>
      <c r="B109" s="3"/>
      <c r="C109" s="4"/>
      <c r="D109" s="13" t="str">
        <f>image(VLOOKUP(CONCATENATE(LEFT($A$71,9),D108),'Pokemon List'!$C:$I,7,0),4,100,100)</f>
        <v/>
      </c>
      <c r="E109" s="3"/>
      <c r="F109" s="4"/>
      <c r="G109" s="13" t="str">
        <f>image(VLOOKUP(CONCATENATE(LEFT($A$71,9),G108),'Pokemon List'!$C:$I,7,0),4,100,100)</f>
        <v/>
      </c>
      <c r="H109" s="3"/>
      <c r="I109" s="4"/>
      <c r="J109" s="13" t="str">
        <f>image(VLOOKUP(CONCATENATE(LEFT($A$71,9),J108),'Pokemon List'!$C:$I,7,0),4,100,100)</f>
        <v/>
      </c>
      <c r="K109" s="3"/>
      <c r="L109" s="4"/>
      <c r="M109" s="13" t="str">
        <f>image(VLOOKUP(CONCATENATE(LEFT($A$71,9),M108),'Pokemon List'!$C:$I,7,0),4,100,100)</f>
        <v/>
      </c>
      <c r="N109" s="3"/>
      <c r="O109" s="4"/>
      <c r="P109" s="13" t="str">
        <f>image(VLOOKUP(CONCATENATE(LEFT($A$71,9),P108),'Pokemon List'!$C:$I,7,0),4,100,100)</f>
        <v/>
      </c>
      <c r="Q109" s="3"/>
      <c r="R109" s="4"/>
      <c r="S109" s="13" t="str">
        <f>image(VLOOKUP(CONCATENATE(LEFT($A$71,9),S108),'Pokemon List'!$C:$I,7,0),4,100,100)</f>
        <v/>
      </c>
      <c r="T109" s="3"/>
      <c r="U109" s="4"/>
      <c r="V109" s="13" t="str">
        <f>image(VLOOKUP(CONCATENATE(LEFT($A$71,9),V108),'Pokemon List'!$C:$I,7,0),4,100,100)</f>
        <v/>
      </c>
      <c r="W109" s="3"/>
      <c r="X109" s="4"/>
      <c r="Y109" s="38"/>
      <c r="Z109" s="38"/>
      <c r="AA109" s="38"/>
      <c r="AB109" s="38"/>
      <c r="AC109" s="38"/>
      <c r="AD109" s="38"/>
      <c r="AE109" s="38"/>
      <c r="AF109" s="38"/>
      <c r="AG109" s="38"/>
      <c r="AH109" s="38"/>
      <c r="AI109" s="38"/>
      <c r="AJ109" s="38"/>
      <c r="AK109" s="38"/>
      <c r="AL109" s="38"/>
      <c r="AM109" s="38"/>
      <c r="AN109" s="38"/>
      <c r="AO109" s="38"/>
      <c r="AP109" s="38"/>
      <c r="AQ109" s="38"/>
      <c r="AR109" s="38"/>
      <c r="AS109" s="38"/>
      <c r="AT109" s="38"/>
    </row>
    <row r="110">
      <c r="A110" s="9">
        <f>A108+8</f>
        <v>153</v>
      </c>
      <c r="B110" s="42" t="str">
        <f>VLOOKUP(CONCATENATE(LEFT($A$71,9),A110),'Pokemon List'!$C:$I,4,0)</f>
        <v>Prinplup</v>
      </c>
      <c r="C110" s="41"/>
      <c r="D110" s="9">
        <f>D108+8</f>
        <v>154</v>
      </c>
      <c r="E110" s="42" t="str">
        <f>VLOOKUP(CONCATENATE(LEFT($A$71,9),D110),'Pokemon List'!$C:$I,4,0)</f>
        <v>Kricketune</v>
      </c>
      <c r="F110" s="41"/>
      <c r="G110" s="9">
        <f>G108+8</f>
        <v>155</v>
      </c>
      <c r="H110" s="42" t="str">
        <f>VLOOKUP(CONCATENATE(LEFT($A$71,9),G110),'Pokemon List'!$C:$I,4,0)</f>
        <v>Luxray</v>
      </c>
      <c r="I110" s="41"/>
      <c r="J110" s="9">
        <f>J108+8</f>
        <v>156</v>
      </c>
      <c r="K110" s="42" t="str">
        <f>VLOOKUP(CONCATENATE(LEFT($A$71,9),J110),'Pokemon List'!$C:$I,4,0)</f>
        <v>Rampardos</v>
      </c>
      <c r="L110" s="41"/>
      <c r="M110" s="9">
        <f>M108+8</f>
        <v>157</v>
      </c>
      <c r="N110" s="42" t="str">
        <f>VLOOKUP(CONCATENATE(LEFT($A$71,9),M110),'Pokemon List'!$C:$I,4,0)</f>
        <v>Bastiodon</v>
      </c>
      <c r="O110" s="41"/>
      <c r="P110" s="9">
        <f>P108+8</f>
        <v>158</v>
      </c>
      <c r="Q110" s="41" t="str">
        <f>VLOOKUP(CONCATENATE(LEFT($A$71,9),P110),'Pokemon List'!$C:$I,4,0)</f>
        <v>Wormadam - Plant</v>
      </c>
      <c r="R110" s="41"/>
      <c r="S110" s="9">
        <f>S108+8</f>
        <v>159</v>
      </c>
      <c r="T110" s="41" t="str">
        <f>VLOOKUP(CONCATENATE(LEFT($A$71,9),S110),'Pokemon List'!$C:$I,4,0)</f>
        <v>Wormadam - Sandy</v>
      </c>
      <c r="U110" s="41"/>
      <c r="V110" s="9">
        <f>V108+8</f>
        <v>160</v>
      </c>
      <c r="W110" s="41" t="str">
        <f>VLOOKUP(CONCATENATE(LEFT($A$71,9),V110),'Pokemon List'!$C:$I,4,0)</f>
        <v>Wormadam - Trash</v>
      </c>
      <c r="X110" s="41"/>
      <c r="Y110" s="38"/>
      <c r="Z110" s="38"/>
      <c r="AA110" s="38"/>
      <c r="AB110" s="38"/>
      <c r="AC110" s="38"/>
      <c r="AD110" s="38"/>
      <c r="AE110" s="38"/>
      <c r="AF110" s="38"/>
      <c r="AG110" s="38"/>
      <c r="AH110" s="38"/>
      <c r="AI110" s="38"/>
      <c r="AJ110" s="38"/>
      <c r="AK110" s="38"/>
      <c r="AL110" s="38"/>
      <c r="AM110" s="38"/>
      <c r="AN110" s="38"/>
      <c r="AO110" s="38"/>
      <c r="AP110" s="38"/>
      <c r="AQ110" s="38"/>
      <c r="AR110" s="38"/>
      <c r="AS110" s="38"/>
      <c r="AT110" s="38"/>
    </row>
    <row r="111" ht="75.0" customHeight="1">
      <c r="A111" s="13" t="str">
        <f>image(VLOOKUP(CONCATENATE(LEFT($A$71,9),A110),'Pokemon List'!$C:$I,7,0),4,100,100)</f>
        <v/>
      </c>
      <c r="B111" s="3"/>
      <c r="C111" s="4"/>
      <c r="D111" s="13" t="str">
        <f>image(VLOOKUP(CONCATENATE(LEFT($A$71,9),D110),'Pokemon List'!$C:$I,7,0),4,100,100)</f>
        <v/>
      </c>
      <c r="E111" s="3"/>
      <c r="F111" s="4"/>
      <c r="G111" s="13" t="str">
        <f>image(VLOOKUP(CONCATENATE(LEFT($A$71,9),G110),'Pokemon List'!$C:$I,7,0),4,100,100)</f>
        <v/>
      </c>
      <c r="H111" s="3"/>
      <c r="I111" s="4"/>
      <c r="J111" s="13" t="str">
        <f>image(VLOOKUP(CONCATENATE(LEFT($A$71,9),J110),'Pokemon List'!$C:$I,7,0),4,100,100)</f>
        <v/>
      </c>
      <c r="K111" s="3"/>
      <c r="L111" s="4"/>
      <c r="M111" s="13" t="str">
        <f>image(VLOOKUP(CONCATENATE(LEFT($A$71,9),M110),'Pokemon List'!$C:$I,7,0),4,100,100)</f>
        <v/>
      </c>
      <c r="N111" s="3"/>
      <c r="O111" s="4"/>
      <c r="P111" s="13" t="str">
        <f>image(VLOOKUP(CONCATENATE(LEFT($A$71,9),P110),'Pokemon List'!$C:$I,7,0),4,100,100)</f>
        <v/>
      </c>
      <c r="Q111" s="3"/>
      <c r="R111" s="4"/>
      <c r="S111" s="13" t="str">
        <f>image(VLOOKUP(CONCATENATE(LEFT($A$71,9),S110),'Pokemon List'!$C:$I,7,0),4,100,100)</f>
        <v/>
      </c>
      <c r="T111" s="3"/>
      <c r="U111" s="4"/>
      <c r="V111" s="13" t="str">
        <f>image(VLOOKUP(CONCATENATE(LEFT($A$71,9),V110),'Pokemon List'!$C:$I,7,0),4,100,100)</f>
        <v/>
      </c>
      <c r="W111" s="3"/>
      <c r="X111" s="4"/>
      <c r="Y111" s="38"/>
      <c r="Z111" s="38"/>
      <c r="AA111" s="38"/>
      <c r="AB111" s="38"/>
      <c r="AC111" s="38"/>
      <c r="AD111" s="38"/>
      <c r="AE111" s="38"/>
      <c r="AF111" s="38"/>
      <c r="AG111" s="38"/>
      <c r="AH111" s="38"/>
      <c r="AI111" s="38"/>
      <c r="AJ111" s="38"/>
      <c r="AK111" s="38"/>
      <c r="AL111" s="38"/>
      <c r="AM111" s="38"/>
      <c r="AN111" s="38"/>
      <c r="AO111" s="38"/>
      <c r="AP111" s="38"/>
      <c r="AQ111" s="38"/>
      <c r="AR111" s="38"/>
      <c r="AS111" s="38"/>
      <c r="AT111" s="38"/>
    </row>
    <row r="112">
      <c r="A112" s="9">
        <f>A110+8</f>
        <v>161</v>
      </c>
      <c r="B112" s="42" t="str">
        <f>VLOOKUP(CONCATENATE(LEFT($A$71,9),A112),'Pokemon List'!$C:$I,4,0)</f>
        <v>Mothim</v>
      </c>
      <c r="C112" s="41"/>
      <c r="D112" s="9">
        <f>D110+8</f>
        <v>162</v>
      </c>
      <c r="E112" s="42" t="str">
        <f>VLOOKUP(CONCATENATE(LEFT($A$71,9),D112),'Pokemon List'!$C:$I,4,0)</f>
        <v>Vespiquen</v>
      </c>
      <c r="F112" s="41"/>
      <c r="G112" s="9">
        <f>G110+8</f>
        <v>163</v>
      </c>
      <c r="H112" s="42" t="str">
        <f>VLOOKUP(CONCATENATE(LEFT($A$71,9),G112),'Pokemon List'!$C:$I,4,0)</f>
        <v>Floatzel</v>
      </c>
      <c r="I112" s="41" t="s">
        <v>19</v>
      </c>
      <c r="J112" s="9">
        <f>J110+8</f>
        <v>164</v>
      </c>
      <c r="K112" s="42" t="str">
        <f>VLOOKUP(CONCATENATE(LEFT($A$71,9),J112),'Pokemon List'!$C:$I,4,0)</f>
        <v>Cherrim</v>
      </c>
      <c r="L112" s="41"/>
      <c r="M112" s="9">
        <f>M110+8</f>
        <v>165</v>
      </c>
      <c r="N112" s="42" t="str">
        <f>VLOOKUP(CONCATENATE(LEFT($A$71,9),M112),'Pokemon List'!$C:$I,4,0)</f>
        <v>Ambipom</v>
      </c>
      <c r="O112" s="41"/>
      <c r="P112" s="9">
        <f>P110+8</f>
        <v>166</v>
      </c>
      <c r="Q112" s="42" t="str">
        <f>VLOOKUP(CONCATENATE(LEFT($A$71,9),P112),'Pokemon List'!$C:$I,4,0)</f>
        <v>Lopunny</v>
      </c>
      <c r="R112" s="41" t="s">
        <v>18</v>
      </c>
      <c r="S112" s="9">
        <f>S110+8</f>
        <v>167</v>
      </c>
      <c r="T112" s="42" t="str">
        <f>VLOOKUP(CONCATENATE(LEFT($A$71,9),S112),'Pokemon List'!$C:$I,4,0)</f>
        <v>Purugly</v>
      </c>
      <c r="U112" s="41"/>
      <c r="V112" s="9">
        <f>V110+8</f>
        <v>168</v>
      </c>
      <c r="W112" s="42" t="str">
        <f>VLOOKUP(CONCATENATE(LEFT($A$71,9),V112),'Pokemon List'!$C:$I,4,0)</f>
        <v>Skuntank</v>
      </c>
      <c r="X112" s="41"/>
      <c r="Y112" s="38"/>
      <c r="Z112" s="38"/>
      <c r="AA112" s="38"/>
      <c r="AB112" s="38"/>
      <c r="AC112" s="38"/>
      <c r="AD112" s="38"/>
      <c r="AE112" s="38"/>
      <c r="AF112" s="38"/>
      <c r="AG112" s="38"/>
      <c r="AH112" s="38"/>
      <c r="AI112" s="38"/>
      <c r="AJ112" s="38"/>
      <c r="AK112" s="38"/>
      <c r="AL112" s="38"/>
      <c r="AM112" s="38"/>
      <c r="AN112" s="38"/>
      <c r="AO112" s="38"/>
      <c r="AP112" s="38"/>
      <c r="AQ112" s="38"/>
      <c r="AR112" s="38"/>
      <c r="AS112" s="38"/>
      <c r="AT112" s="38"/>
    </row>
    <row r="113" ht="75.0" customHeight="1">
      <c r="A113" s="13" t="str">
        <f>image(VLOOKUP(CONCATENATE(LEFT($A$71,9),A112),'Pokemon List'!$C:$I,7,0),4,100,100)</f>
        <v/>
      </c>
      <c r="B113" s="3"/>
      <c r="C113" s="4"/>
      <c r="D113" s="13" t="str">
        <f>image(VLOOKUP(CONCATENATE(LEFT($A$71,9),D112),'Pokemon List'!$C:$I,7,0),4,100,100)</f>
        <v/>
      </c>
      <c r="E113" s="3"/>
      <c r="F113" s="4"/>
      <c r="G113" s="13" t="str">
        <f>image(VLOOKUP(CONCATENATE(LEFT($A$71,9),G112),'Pokemon List'!$C:$I,7,0),4,100,100)</f>
        <v/>
      </c>
      <c r="H113" s="3"/>
      <c r="I113" s="4"/>
      <c r="J113" s="13" t="str">
        <f>image(VLOOKUP(CONCATENATE(LEFT($A$71,9),J112),'Pokemon List'!$C:$I,7,0),4,100,100)</f>
        <v/>
      </c>
      <c r="K113" s="3"/>
      <c r="L113" s="4"/>
      <c r="M113" s="13" t="str">
        <f>image(VLOOKUP(CONCATENATE(LEFT($A$71,9),M112),'Pokemon List'!$C:$I,7,0),4,100,100)</f>
        <v/>
      </c>
      <c r="N113" s="3"/>
      <c r="O113" s="4"/>
      <c r="P113" s="13" t="str">
        <f>image(VLOOKUP(CONCATENATE(LEFT($A$71,9),P112),'Pokemon List'!$C:$I,7,0),4,100,100)</f>
        <v/>
      </c>
      <c r="Q113" s="3"/>
      <c r="R113" s="4"/>
      <c r="S113" s="13" t="str">
        <f>image(VLOOKUP(CONCATENATE(LEFT($A$71,9),S112),'Pokemon List'!$C:$I,7,0),4,100,100)</f>
        <v/>
      </c>
      <c r="T113" s="3"/>
      <c r="U113" s="4"/>
      <c r="V113" s="13" t="str">
        <f>image(VLOOKUP(CONCATENATE(LEFT($A$71,9),V112),'Pokemon List'!$C:$I,7,0),4,100,100)</f>
        <v/>
      </c>
      <c r="W113" s="3"/>
      <c r="X113" s="4"/>
      <c r="Y113" s="38"/>
      <c r="Z113" s="38"/>
      <c r="AA113" s="38"/>
      <c r="AB113" s="38"/>
      <c r="AC113" s="38"/>
      <c r="AD113" s="38"/>
      <c r="AE113" s="38"/>
      <c r="AF113" s="38"/>
      <c r="AG113" s="38"/>
      <c r="AH113" s="38"/>
      <c r="AI113" s="38"/>
      <c r="AJ113" s="38"/>
      <c r="AK113" s="38"/>
      <c r="AL113" s="38"/>
      <c r="AM113" s="38"/>
      <c r="AN113" s="38"/>
      <c r="AO113" s="38"/>
      <c r="AP113" s="38"/>
      <c r="AQ113" s="38"/>
      <c r="AR113" s="38"/>
      <c r="AS113" s="38"/>
      <c r="AT113" s="38"/>
    </row>
    <row r="114">
      <c r="A114" s="9">
        <f>A112+8</f>
        <v>169</v>
      </c>
      <c r="B114" s="42" t="str">
        <f>VLOOKUP(CONCATENATE(LEFT($A$71,9),A114),'Pokemon List'!$C:$I,4,0)</f>
        <v>Chatot</v>
      </c>
      <c r="C114" s="41"/>
      <c r="D114" s="9">
        <f>D112+8</f>
        <v>170</v>
      </c>
      <c r="E114" s="42" t="str">
        <f>VLOOKUP(CONCATENATE(LEFT($A$71,9),D114),'Pokemon List'!$C:$I,4,0)</f>
        <v>Gabite</v>
      </c>
      <c r="F114" s="41"/>
      <c r="G114" s="9">
        <f>G112+8</f>
        <v>171</v>
      </c>
      <c r="H114" s="42" t="str">
        <f>VLOOKUP(CONCATENATE(LEFT($A$71,9),G114),'Pokemon List'!$C:$I,4,0)</f>
        <v>Hippopotas</v>
      </c>
      <c r="I114" s="41"/>
      <c r="J114" s="9">
        <f>J112+8</f>
        <v>172</v>
      </c>
      <c r="K114" s="42" t="str">
        <f>VLOOKUP(CONCATENATE(LEFT($A$71,9),J114),'Pokemon List'!$C:$I,4,0)</f>
        <v>Carnivine</v>
      </c>
      <c r="L114" s="41" t="s">
        <v>19</v>
      </c>
      <c r="M114" s="9">
        <f>M112+8</f>
        <v>173</v>
      </c>
      <c r="N114" s="42" t="str">
        <f>VLOOKUP(CONCATENATE(LEFT($A$71,9),M114),'Pokemon List'!$C:$I,4,0)</f>
        <v>Lumineon</v>
      </c>
      <c r="O114" s="41"/>
      <c r="P114" s="9">
        <f>P112+8</f>
        <v>174</v>
      </c>
      <c r="Q114" s="42" t="str">
        <f>VLOOKUP(CONCATENATE(LEFT($A$71,9),P114),'Pokemon List'!$C:$I,4,0)</f>
        <v>Snover</v>
      </c>
      <c r="R114" s="41"/>
      <c r="S114" s="9">
        <f>S112+8</f>
        <v>175</v>
      </c>
      <c r="T114" s="42" t="str">
        <f>VLOOKUP(CONCATENATE(LEFT($A$71,9),S114),'Pokemon List'!$C:$I,4,0)</f>
        <v>Lickilicky</v>
      </c>
      <c r="U114" s="41"/>
      <c r="V114" s="9">
        <f>V112+8</f>
        <v>176</v>
      </c>
      <c r="W114" s="42" t="str">
        <f>VLOOKUP(CONCATENATE(LEFT($A$71,9),V114),'Pokemon List'!$C:$I,4,0)</f>
        <v>Electivire</v>
      </c>
      <c r="X114" s="41"/>
      <c r="Y114" s="38"/>
      <c r="Z114" s="38"/>
      <c r="AA114" s="38"/>
      <c r="AB114" s="38"/>
      <c r="AC114" s="38"/>
      <c r="AD114" s="38"/>
      <c r="AE114" s="38"/>
      <c r="AF114" s="38"/>
      <c r="AG114" s="38"/>
      <c r="AH114" s="38"/>
      <c r="AI114" s="38"/>
      <c r="AJ114" s="38"/>
      <c r="AK114" s="38"/>
      <c r="AL114" s="38"/>
      <c r="AM114" s="38"/>
      <c r="AN114" s="38"/>
      <c r="AO114" s="38"/>
      <c r="AP114" s="38"/>
      <c r="AQ114" s="38"/>
      <c r="AR114" s="38"/>
      <c r="AS114" s="38"/>
      <c r="AT114" s="38"/>
    </row>
    <row r="115" ht="75.0" customHeight="1">
      <c r="A115" s="13" t="str">
        <f>image(VLOOKUP(CONCATENATE(LEFT($A$71,9),A114),'Pokemon List'!$C:$I,7,0),4,100,100)</f>
        <v/>
      </c>
      <c r="B115" s="3"/>
      <c r="C115" s="4"/>
      <c r="D115" s="13" t="str">
        <f>image(VLOOKUP(CONCATENATE(LEFT($A$71,9),D114),'Pokemon List'!$C:$I,7,0),4,100,100)</f>
        <v/>
      </c>
      <c r="E115" s="3"/>
      <c r="F115" s="4"/>
      <c r="G115" s="13" t="str">
        <f>image(VLOOKUP(CONCATENATE(LEFT($A$71,9),G114),'Pokemon List'!$C:$I,7,0),4,100,100)</f>
        <v/>
      </c>
      <c r="H115" s="3"/>
      <c r="I115" s="4"/>
      <c r="J115" s="13" t="str">
        <f>image(VLOOKUP(CONCATENATE(LEFT($A$71,9),J114),'Pokemon List'!$C:$I,7,0),4,100,100)</f>
        <v/>
      </c>
      <c r="K115" s="3"/>
      <c r="L115" s="4"/>
      <c r="M115" s="13" t="str">
        <f>image(VLOOKUP(CONCATENATE(LEFT($A$71,9),M114),'Pokemon List'!$C:$I,7,0),4,100,100)</f>
        <v/>
      </c>
      <c r="N115" s="3"/>
      <c r="O115" s="4"/>
      <c r="P115" s="13" t="str">
        <f>image(VLOOKUP(CONCATENATE(LEFT($A$71,9),P114),'Pokemon List'!$C:$I,7,0),4,100,100)</f>
        <v/>
      </c>
      <c r="Q115" s="3"/>
      <c r="R115" s="4"/>
      <c r="S115" s="13" t="str">
        <f>image(VLOOKUP(CONCATENATE(LEFT($A$71,9),S114),'Pokemon List'!$C:$I,7,0),4,100,100)</f>
        <v/>
      </c>
      <c r="T115" s="3"/>
      <c r="U115" s="4"/>
      <c r="V115" s="13" t="str">
        <f>image(VLOOKUP(CONCATENATE(LEFT($A$71,9),V114),'Pokemon List'!$C:$I,7,0),4,100,100)</f>
        <v/>
      </c>
      <c r="W115" s="3"/>
      <c r="X115" s="4"/>
      <c r="Y115" s="38"/>
      <c r="Z115" s="38"/>
      <c r="AA115" s="38"/>
      <c r="AB115" s="38"/>
      <c r="AC115" s="38"/>
      <c r="AD115" s="38"/>
      <c r="AE115" s="38"/>
      <c r="AF115" s="38"/>
      <c r="AG115" s="38"/>
      <c r="AH115" s="38"/>
      <c r="AI115" s="38"/>
      <c r="AJ115" s="38"/>
      <c r="AK115" s="38"/>
      <c r="AL115" s="38"/>
      <c r="AM115" s="38"/>
      <c r="AN115" s="38"/>
      <c r="AO115" s="38"/>
      <c r="AP115" s="38"/>
      <c r="AQ115" s="38"/>
      <c r="AR115" s="38"/>
      <c r="AS115" s="38"/>
      <c r="AT115" s="38"/>
    </row>
    <row r="116">
      <c r="A116" s="9">
        <f>A114+8</f>
        <v>177</v>
      </c>
      <c r="B116" s="42" t="str">
        <f>VLOOKUP(CONCATENATE(LEFT($A$71,9),A116),'Pokemon List'!$C:$I,4,0)</f>
        <v>Leafeon</v>
      </c>
      <c r="C116" s="41"/>
      <c r="D116" s="9">
        <f>D114+8</f>
        <v>178</v>
      </c>
      <c r="E116" s="42" t="str">
        <f>VLOOKUP(CONCATENATE(LEFT($A$71,9),D116),'Pokemon List'!$C:$I,4,0)</f>
        <v>Glaceon</v>
      </c>
      <c r="F116" s="41"/>
      <c r="G116" s="9">
        <f>G114+8</f>
        <v>179</v>
      </c>
      <c r="H116" s="42" t="str">
        <f>VLOOKUP(CONCATENATE(LEFT($A$71,9),G116),'Pokemon List'!$C:$I,4,0)</f>
        <v>Probopass</v>
      </c>
      <c r="I116" s="41"/>
      <c r="J116" s="9">
        <f>J114+8</f>
        <v>180</v>
      </c>
      <c r="K116" s="42" t="str">
        <f>VLOOKUP(CONCATENATE(LEFT($A$71,9),J116),'Pokemon List'!$C:$I,4,0)</f>
        <v>Dusknoir</v>
      </c>
      <c r="L116" s="41"/>
      <c r="M116" s="9">
        <f>M114+8</f>
        <v>181</v>
      </c>
      <c r="N116" s="42" t="str">
        <f>VLOOKUP(CONCATENATE(LEFT($A$71,9),M116),'Pokemon List'!$C:$I,4,0)</f>
        <v>Froslass</v>
      </c>
      <c r="O116" s="41"/>
      <c r="P116" s="9">
        <f>P114+8</f>
        <v>182</v>
      </c>
      <c r="Q116" s="42" t="str">
        <f>VLOOKUP(CONCATENATE(LEFT($A$71,9),P116),'Pokemon List'!$C:$I,4,0)</f>
        <v>Rotom</v>
      </c>
      <c r="R116" s="41"/>
      <c r="S116" s="9">
        <f>S114+8</f>
        <v>183</v>
      </c>
      <c r="T116" s="41" t="str">
        <f>VLOOKUP(CONCATENATE(LEFT($A$71,9),S116),'Pokemon List'!$C:$I,4,0)</f>
        <v>Rotom - Fan</v>
      </c>
      <c r="U116" s="41"/>
      <c r="V116" s="9">
        <f>V114+8</f>
        <v>184</v>
      </c>
      <c r="W116" s="41" t="str">
        <f>VLOOKUP(CONCATENATE(LEFT($A$71,9),V116),'Pokemon List'!$C:$I,4,0)</f>
        <v>Rotom - Frost</v>
      </c>
      <c r="X116" s="41"/>
      <c r="Y116" s="38"/>
      <c r="Z116" s="38"/>
      <c r="AA116" s="38"/>
      <c r="AB116" s="38"/>
      <c r="AC116" s="38"/>
      <c r="AD116" s="38"/>
      <c r="AE116" s="38"/>
      <c r="AF116" s="38"/>
      <c r="AG116" s="38"/>
      <c r="AH116" s="38"/>
      <c r="AI116" s="38"/>
      <c r="AJ116" s="38"/>
      <c r="AK116" s="38"/>
      <c r="AL116" s="38"/>
      <c r="AM116" s="38"/>
      <c r="AN116" s="38"/>
      <c r="AO116" s="38"/>
      <c r="AP116" s="38"/>
      <c r="AQ116" s="38"/>
      <c r="AR116" s="38"/>
      <c r="AS116" s="38"/>
      <c r="AT116" s="38"/>
    </row>
    <row r="117" ht="75.0" customHeight="1">
      <c r="A117" s="13" t="str">
        <f>image(VLOOKUP(CONCATENATE(LEFT($A$71,9),A116),'Pokemon List'!$C:$I,7,0),4,100,100)</f>
        <v/>
      </c>
      <c r="B117" s="3"/>
      <c r="C117" s="4"/>
      <c r="D117" s="13" t="str">
        <f>image(VLOOKUP(CONCATENATE(LEFT($A$71,9),D116),'Pokemon List'!$C:$I,7,0),4,100,100)</f>
        <v/>
      </c>
      <c r="E117" s="3"/>
      <c r="F117" s="4"/>
      <c r="G117" s="13" t="str">
        <f>image(VLOOKUP(CONCATENATE(LEFT($A$71,9),G116),'Pokemon List'!$C:$I,7,0),4,100,100)</f>
        <v/>
      </c>
      <c r="H117" s="3"/>
      <c r="I117" s="4"/>
      <c r="J117" s="13" t="str">
        <f>image(VLOOKUP(CONCATENATE(LEFT($A$71,9),J116),'Pokemon List'!$C:$I,7,0),4,100,100)</f>
        <v/>
      </c>
      <c r="K117" s="3"/>
      <c r="L117" s="4"/>
      <c r="M117" s="13" t="str">
        <f>image(VLOOKUP(CONCATENATE(LEFT($A$71,9),M116),'Pokemon List'!$C:$I,7,0),4,100,100)</f>
        <v/>
      </c>
      <c r="N117" s="3"/>
      <c r="O117" s="4"/>
      <c r="P117" s="13" t="str">
        <f>image(VLOOKUP(CONCATENATE(LEFT($A$71,9),P116),'Pokemon List'!$C:$I,7,0),4,100,100)</f>
        <v/>
      </c>
      <c r="Q117" s="3"/>
      <c r="R117" s="4"/>
      <c r="S117" s="13" t="str">
        <f>image(VLOOKUP(CONCATENATE(LEFT($A$71,9),S116),'Pokemon List'!$C:$I,7,0),4,100,100)</f>
        <v/>
      </c>
      <c r="T117" s="3"/>
      <c r="U117" s="4"/>
      <c r="V117" s="13" t="str">
        <f>image(VLOOKUP(CONCATENATE(LEFT($A$71,9),V116),'Pokemon List'!$C:$I,7,0),4,100,100)</f>
        <v/>
      </c>
      <c r="W117" s="3"/>
      <c r="X117" s="4"/>
      <c r="Y117" s="38"/>
      <c r="Z117" s="38"/>
      <c r="AA117" s="38"/>
      <c r="AB117" s="38"/>
      <c r="AC117" s="38"/>
      <c r="AD117" s="38"/>
      <c r="AE117" s="38"/>
      <c r="AF117" s="38"/>
      <c r="AG117" s="38"/>
      <c r="AH117" s="38"/>
      <c r="AI117" s="38"/>
      <c r="AJ117" s="38"/>
      <c r="AK117" s="38"/>
      <c r="AL117" s="38"/>
      <c r="AM117" s="38"/>
      <c r="AN117" s="38"/>
      <c r="AO117" s="38"/>
      <c r="AP117" s="38"/>
      <c r="AQ117" s="38"/>
      <c r="AR117" s="38"/>
      <c r="AS117" s="38"/>
      <c r="AT117" s="38"/>
    </row>
    <row r="118">
      <c r="A118" s="9">
        <f>A116+8</f>
        <v>185</v>
      </c>
      <c r="B118" s="42" t="str">
        <f>VLOOKUP(CONCATENATE(LEFT($A$71,9),A118),'Pokemon List'!$C:$I,4,0)</f>
        <v>Mesprit</v>
      </c>
      <c r="C118" s="41"/>
      <c r="D118" s="9">
        <f>D116+8</f>
        <v>186</v>
      </c>
      <c r="E118" s="42" t="str">
        <f>VLOOKUP(CONCATENATE(LEFT($A$71,9),D118),'Pokemon List'!$C:$I,4,0)</f>
        <v>Phione</v>
      </c>
      <c r="F118" s="41"/>
      <c r="G118" s="9">
        <f>G116+8</f>
        <v>187</v>
      </c>
      <c r="H118" s="42" t="str">
        <f>VLOOKUP(CONCATENATE(LEFT($A$71,9),G118),'Pokemon List'!$C:$I,4,0)</f>
        <v>Servine</v>
      </c>
      <c r="I118" s="41"/>
      <c r="J118" s="9">
        <f>J116+8</f>
        <v>188</v>
      </c>
      <c r="K118" s="42" t="str">
        <f>VLOOKUP(CONCATENATE(LEFT($A$71,9),J118),'Pokemon List'!$C:$I,4,0)</f>
        <v>Samurott</v>
      </c>
      <c r="L118" s="41"/>
      <c r="M118" s="9">
        <f>M116+8</f>
        <v>189</v>
      </c>
      <c r="N118" s="42" t="str">
        <f>VLOOKUP(CONCATENATE(LEFT($A$71,9),M118),'Pokemon List'!$C:$I,4,0)</f>
        <v>Watchog</v>
      </c>
      <c r="O118" s="41"/>
      <c r="P118" s="9">
        <f>P116+8</f>
        <v>190</v>
      </c>
      <c r="Q118" s="42" t="str">
        <f>VLOOKUP(CONCATENATE(LEFT($A$71,9),P118),'Pokemon List'!$C:$I,4,0)</f>
        <v>Stoutland</v>
      </c>
      <c r="R118" s="41"/>
      <c r="S118" s="9">
        <f>S116+8</f>
        <v>191</v>
      </c>
      <c r="T118" s="42" t="str">
        <f>VLOOKUP(CONCATENATE(LEFT($A$71,9),S118),'Pokemon List'!$C:$I,4,0)</f>
        <v>Simisage</v>
      </c>
      <c r="U118" s="41"/>
      <c r="V118" s="9">
        <f>V116+8</f>
        <v>192</v>
      </c>
      <c r="W118" s="42" t="str">
        <f>VLOOKUP(CONCATENATE(LEFT($A$71,9),V118),'Pokemon List'!$C:$I,4,0)</f>
        <v>Simisear</v>
      </c>
      <c r="X118" s="41"/>
      <c r="Y118" s="38"/>
      <c r="Z118" s="38"/>
      <c r="AA118" s="38"/>
      <c r="AB118" s="38"/>
      <c r="AC118" s="38"/>
      <c r="AD118" s="38"/>
      <c r="AE118" s="38"/>
      <c r="AF118" s="38"/>
      <c r="AG118" s="38"/>
      <c r="AH118" s="38"/>
      <c r="AI118" s="38"/>
      <c r="AJ118" s="38"/>
      <c r="AK118" s="38"/>
      <c r="AL118" s="38"/>
      <c r="AM118" s="38"/>
      <c r="AN118" s="38"/>
      <c r="AO118" s="38"/>
      <c r="AP118" s="38"/>
      <c r="AQ118" s="38"/>
      <c r="AR118" s="38"/>
      <c r="AS118" s="38"/>
      <c r="AT118" s="38"/>
    </row>
    <row r="119" ht="75.0" customHeight="1">
      <c r="A119" s="13" t="str">
        <f>image(VLOOKUP(CONCATENATE(LEFT($A$71,9),A118),'Pokemon List'!$C:$I,7,0),4,100,100)</f>
        <v/>
      </c>
      <c r="B119" s="3"/>
      <c r="C119" s="4"/>
      <c r="D119" s="13" t="str">
        <f>image(VLOOKUP(CONCATENATE(LEFT($A$71,9),D118),'Pokemon List'!$C:$I,7,0),4,100,100)</f>
        <v/>
      </c>
      <c r="E119" s="3"/>
      <c r="F119" s="4"/>
      <c r="G119" s="13" t="str">
        <f>image(VLOOKUP(CONCATENATE(LEFT($A$71,9),G118),'Pokemon List'!$C:$I,7,0),4,100,100)</f>
        <v/>
      </c>
      <c r="H119" s="3"/>
      <c r="I119" s="4"/>
      <c r="J119" s="13" t="str">
        <f>image(VLOOKUP(CONCATENATE(LEFT($A$71,9),J118),'Pokemon List'!$C:$I,7,0),4,100,100)</f>
        <v/>
      </c>
      <c r="K119" s="3"/>
      <c r="L119" s="4"/>
      <c r="M119" s="13" t="str">
        <f>image(VLOOKUP(CONCATENATE(LEFT($A$71,9),M118),'Pokemon List'!$C:$I,7,0),4,100,100)</f>
        <v/>
      </c>
      <c r="N119" s="3"/>
      <c r="O119" s="4"/>
      <c r="P119" s="13" t="str">
        <f>image(VLOOKUP(CONCATENATE(LEFT($A$71,9),P118),'Pokemon List'!$C:$I,7,0),4,100,100)</f>
        <v/>
      </c>
      <c r="Q119" s="3"/>
      <c r="R119" s="4"/>
      <c r="S119" s="13" t="str">
        <f>image(VLOOKUP(CONCATENATE(LEFT($A$71,9),S118),'Pokemon List'!$C:$I,7,0),4,100,100)</f>
        <v/>
      </c>
      <c r="T119" s="3"/>
      <c r="U119" s="4"/>
      <c r="V119" s="13" t="str">
        <f>image(VLOOKUP(CONCATENATE(LEFT($A$71,9),V118),'Pokemon List'!$C:$I,7,0),4,100,100)</f>
        <v/>
      </c>
      <c r="W119" s="3"/>
      <c r="X119" s="4"/>
      <c r="Y119" s="38"/>
      <c r="Z119" s="38"/>
      <c r="AA119" s="38"/>
      <c r="AB119" s="38"/>
      <c r="AC119" s="38"/>
      <c r="AD119" s="38"/>
      <c r="AE119" s="38"/>
      <c r="AF119" s="38"/>
      <c r="AG119" s="38"/>
      <c r="AH119" s="38"/>
      <c r="AI119" s="38"/>
      <c r="AJ119" s="38"/>
      <c r="AK119" s="38"/>
      <c r="AL119" s="38"/>
      <c r="AM119" s="38"/>
      <c r="AN119" s="38"/>
      <c r="AO119" s="38"/>
      <c r="AP119" s="38"/>
      <c r="AQ119" s="38"/>
      <c r="AR119" s="38"/>
      <c r="AS119" s="38"/>
      <c r="AT119" s="38"/>
    </row>
    <row r="120">
      <c r="A120" s="9">
        <f>A118+8</f>
        <v>193</v>
      </c>
      <c r="B120" s="42" t="str">
        <f>VLOOKUP(CONCATENATE(LEFT($A$71,9),A120),'Pokemon List'!$C:$I,4,0)</f>
        <v>Simipour</v>
      </c>
      <c r="C120" s="41" t="s">
        <v>18</v>
      </c>
      <c r="D120" s="9">
        <f>D118+8</f>
        <v>194</v>
      </c>
      <c r="E120" s="42" t="str">
        <f>VLOOKUP(CONCATENATE(LEFT($A$71,9),D120),'Pokemon List'!$C:$I,4,0)</f>
        <v>Unfezant</v>
      </c>
      <c r="F120" s="41"/>
      <c r="G120" s="9">
        <f>G118+8</f>
        <v>195</v>
      </c>
      <c r="H120" s="42" t="str">
        <f>VLOOKUP(CONCATENATE(LEFT($A$71,9),G120),'Pokemon List'!$C:$I,4,0)</f>
        <v>Zebstrika</v>
      </c>
      <c r="I120" s="41"/>
      <c r="J120" s="9">
        <f>J118+8</f>
        <v>196</v>
      </c>
      <c r="K120" s="42" t="str">
        <f>VLOOKUP(CONCATENATE(LEFT($A$71,9),J120),'Pokemon List'!$C:$I,4,0)</f>
        <v>Swoobat</v>
      </c>
      <c r="L120" s="41"/>
      <c r="M120" s="9">
        <f>M118+8</f>
        <v>197</v>
      </c>
      <c r="N120" s="42" t="str">
        <f>VLOOKUP(CONCATENATE(LEFT($A$71,9),M120),'Pokemon List'!$C:$I,4,0)</f>
        <v>Audino</v>
      </c>
      <c r="O120" s="41"/>
      <c r="P120" s="9">
        <f>P118+8</f>
        <v>198</v>
      </c>
      <c r="Q120" s="42" t="str">
        <f>VLOOKUP(CONCATENATE(LEFT($A$71,9),P120),'Pokemon List'!$C:$I,4,0)</f>
        <v>Gurdurr</v>
      </c>
      <c r="R120" s="41"/>
      <c r="S120" s="9">
        <f>S118+8</f>
        <v>199</v>
      </c>
      <c r="T120" s="42" t="str">
        <f>VLOOKUP(CONCATENATE(LEFT($A$71,9),S120),'Pokemon List'!$C:$I,4,0)</f>
        <v>Seismitoad</v>
      </c>
      <c r="U120" s="41"/>
      <c r="V120" s="9">
        <f>V118+8</f>
        <v>200</v>
      </c>
      <c r="W120" s="42" t="str">
        <f>VLOOKUP(CONCATENATE(LEFT($A$71,9),V120),'Pokemon List'!$C:$I,4,0)</f>
        <v>Throh</v>
      </c>
      <c r="X120" s="41"/>
      <c r="Y120" s="38"/>
      <c r="Z120" s="38"/>
      <c r="AA120" s="38"/>
      <c r="AB120" s="38"/>
      <c r="AC120" s="38"/>
      <c r="AD120" s="38"/>
      <c r="AE120" s="38"/>
      <c r="AF120" s="38"/>
      <c r="AG120" s="38"/>
      <c r="AH120" s="38"/>
      <c r="AI120" s="38"/>
      <c r="AJ120" s="38"/>
      <c r="AK120" s="38"/>
      <c r="AL120" s="38"/>
      <c r="AM120" s="38"/>
      <c r="AN120" s="38"/>
      <c r="AO120" s="38"/>
      <c r="AP120" s="38"/>
      <c r="AQ120" s="38"/>
      <c r="AR120" s="38"/>
      <c r="AS120" s="38"/>
      <c r="AT120" s="38"/>
    </row>
    <row r="121" ht="75.0" customHeight="1">
      <c r="A121" s="13" t="str">
        <f>image(VLOOKUP(CONCATENATE(LEFT($A$71,9),A120),'Pokemon List'!$C:$I,7,0),4,100,100)</f>
        <v/>
      </c>
      <c r="B121" s="3"/>
      <c r="C121" s="4"/>
      <c r="D121" s="13" t="str">
        <f>image(VLOOKUP(CONCATENATE(LEFT($A$71,9),D120),'Pokemon List'!$C:$I,7,0),4,100,100)</f>
        <v/>
      </c>
      <c r="E121" s="3"/>
      <c r="F121" s="4"/>
      <c r="G121" s="13" t="str">
        <f>image(VLOOKUP(CONCATENATE(LEFT($A$71,9),G120),'Pokemon List'!$C:$I,7,0),4,100,100)</f>
        <v/>
      </c>
      <c r="H121" s="3"/>
      <c r="I121" s="4"/>
      <c r="J121" s="13" t="str">
        <f>image(VLOOKUP(CONCATENATE(LEFT($A$71,9),J120),'Pokemon List'!$C:$I,7,0),4,100,100)</f>
        <v/>
      </c>
      <c r="K121" s="3"/>
      <c r="L121" s="4"/>
      <c r="M121" s="13" t="str">
        <f>image(VLOOKUP(CONCATENATE(LEFT($A$71,9),M120),'Pokemon List'!$C:$I,7,0),4,100,100)</f>
        <v/>
      </c>
      <c r="N121" s="3"/>
      <c r="O121" s="4"/>
      <c r="P121" s="13" t="str">
        <f>image(VLOOKUP(CONCATENATE(LEFT($A$71,9),P120),'Pokemon List'!$C:$I,7,0),4,100,100)</f>
        <v/>
      </c>
      <c r="Q121" s="3"/>
      <c r="R121" s="4"/>
      <c r="S121" s="13" t="str">
        <f>image(VLOOKUP(CONCATENATE(LEFT($A$71,9),S120),'Pokemon List'!$C:$I,7,0),4,100,100)</f>
        <v/>
      </c>
      <c r="T121" s="3"/>
      <c r="U121" s="4"/>
      <c r="V121" s="13" t="str">
        <f>image(VLOOKUP(CONCATENATE(LEFT($A$71,9),V120),'Pokemon List'!$C:$I,7,0),4,100,100)</f>
        <v/>
      </c>
      <c r="W121" s="3"/>
      <c r="X121" s="4"/>
      <c r="Y121" s="38"/>
      <c r="Z121" s="38"/>
      <c r="AA121" s="38"/>
      <c r="AB121" s="38"/>
      <c r="AC121" s="38"/>
      <c r="AD121" s="38"/>
      <c r="AE121" s="38"/>
      <c r="AF121" s="38"/>
      <c r="AG121" s="38"/>
      <c r="AH121" s="38"/>
      <c r="AI121" s="38"/>
      <c r="AJ121" s="38"/>
      <c r="AK121" s="38"/>
      <c r="AL121" s="38"/>
      <c r="AM121" s="38"/>
      <c r="AN121" s="38"/>
      <c r="AO121" s="38"/>
      <c r="AP121" s="38"/>
      <c r="AQ121" s="38"/>
      <c r="AR121" s="38"/>
      <c r="AS121" s="38"/>
      <c r="AT121" s="38"/>
    </row>
    <row r="122">
      <c r="A122" s="9">
        <f>A120+8</f>
        <v>201</v>
      </c>
      <c r="B122" s="42" t="str">
        <f>VLOOKUP(CONCATENATE(LEFT($A$71,9),A122),'Pokemon List'!$C:$I,4,0)</f>
        <v>Sawk</v>
      </c>
      <c r="C122" s="41"/>
      <c r="D122" s="9">
        <f>D120+8</f>
        <v>202</v>
      </c>
      <c r="E122" s="42" t="str">
        <f>VLOOKUP(CONCATENATE(LEFT($A$71,9),D122),'Pokemon List'!$C:$I,4,0)</f>
        <v>Leavanny</v>
      </c>
      <c r="F122" s="41"/>
      <c r="G122" s="9">
        <f>G120+8</f>
        <v>203</v>
      </c>
      <c r="H122" s="42" t="str">
        <f>VLOOKUP(CONCATENATE(LEFT($A$71,9),G122),'Pokemon List'!$C:$I,4,0)</f>
        <v>Lilligant</v>
      </c>
      <c r="I122" s="41"/>
      <c r="J122" s="9">
        <f>J120+8</f>
        <v>204</v>
      </c>
      <c r="K122" s="42" t="str">
        <f>VLOOKUP(CONCATENATE(LEFT($A$71,9),J122),'Pokemon List'!$C:$I,4,0)</f>
        <v>Basculin</v>
      </c>
      <c r="L122" s="41"/>
      <c r="M122" s="9">
        <f>M120+8</f>
        <v>205</v>
      </c>
      <c r="N122" s="42" t="str">
        <f>VLOOKUP(CONCATENATE(LEFT($A$71,9),M122),'Pokemon List'!$C:$I,4,0)</f>
        <v>Maractus</v>
      </c>
      <c r="O122" s="41"/>
      <c r="P122" s="9">
        <f>P120+8</f>
        <v>206</v>
      </c>
      <c r="Q122" s="42" t="str">
        <f>VLOOKUP(CONCATENATE(LEFT($A$71,9),P122),'Pokemon List'!$C:$I,4,0)</f>
        <v>Crustle</v>
      </c>
      <c r="R122" s="41"/>
      <c r="S122" s="9">
        <f>S120+8</f>
        <v>207</v>
      </c>
      <c r="T122" s="42" t="str">
        <f>VLOOKUP(CONCATENATE(LEFT($A$71,9),S122),'Pokemon List'!$C:$I,4,0)</f>
        <v>Scrafty</v>
      </c>
      <c r="U122" s="41"/>
      <c r="V122" s="9">
        <f>V120+8</f>
        <v>208</v>
      </c>
      <c r="W122" s="42" t="str">
        <f>VLOOKUP(CONCATENATE(LEFT($A$71,9),V122),'Pokemon List'!$C:$I,4,0)</f>
        <v>Sigilyph</v>
      </c>
      <c r="X122" s="41"/>
      <c r="Y122" s="38"/>
      <c r="Z122" s="38"/>
      <c r="AA122" s="38"/>
      <c r="AB122" s="38"/>
      <c r="AC122" s="38"/>
      <c r="AD122" s="38"/>
      <c r="AE122" s="38"/>
      <c r="AF122" s="38"/>
      <c r="AG122" s="38"/>
      <c r="AH122" s="38"/>
      <c r="AI122" s="38"/>
      <c r="AJ122" s="38"/>
      <c r="AK122" s="38"/>
      <c r="AL122" s="38"/>
      <c r="AM122" s="38"/>
      <c r="AN122" s="38"/>
      <c r="AO122" s="38"/>
      <c r="AP122" s="38"/>
      <c r="AQ122" s="38"/>
      <c r="AR122" s="38"/>
      <c r="AS122" s="38"/>
      <c r="AT122" s="38"/>
    </row>
    <row r="123" ht="75.0" customHeight="1">
      <c r="A123" s="13" t="str">
        <f>image(VLOOKUP(CONCATENATE(LEFT($A$71,9),A122),'Pokemon List'!$C:$I,7,0),4,100,100)</f>
        <v/>
      </c>
      <c r="B123" s="3"/>
      <c r="C123" s="4"/>
      <c r="D123" s="13" t="str">
        <f>image(VLOOKUP(CONCATENATE(LEFT($A$71,9),D122),'Pokemon List'!$C:$I,7,0),4,100,100)</f>
        <v/>
      </c>
      <c r="E123" s="3"/>
      <c r="F123" s="4"/>
      <c r="G123" s="13" t="str">
        <f>image(VLOOKUP(CONCATENATE(LEFT($A$71,9),G122),'Pokemon List'!$C:$I,7,0),4,100,100)</f>
        <v/>
      </c>
      <c r="H123" s="3"/>
      <c r="I123" s="4"/>
      <c r="J123" s="13" t="str">
        <f>image(VLOOKUP(CONCATENATE(LEFT($A$71,9),J122),'Pokemon List'!$C:$I,7,0),4,100,100)</f>
        <v/>
      </c>
      <c r="K123" s="3"/>
      <c r="L123" s="4"/>
      <c r="M123" s="13" t="str">
        <f>image(VLOOKUP(CONCATENATE(LEFT($A$71,9),M122),'Pokemon List'!$C:$I,7,0),4,100,100)</f>
        <v/>
      </c>
      <c r="N123" s="3"/>
      <c r="O123" s="4"/>
      <c r="P123" s="13" t="str">
        <f>image(VLOOKUP(CONCATENATE(LEFT($A$71,9),P122),'Pokemon List'!$C:$I,7,0),4,100,100)</f>
        <v/>
      </c>
      <c r="Q123" s="3"/>
      <c r="R123" s="4"/>
      <c r="S123" s="13" t="str">
        <f>image(VLOOKUP(CONCATENATE(LEFT($A$71,9),S122),'Pokemon List'!$C:$I,7,0),4,100,100)</f>
        <v/>
      </c>
      <c r="T123" s="3"/>
      <c r="U123" s="4"/>
      <c r="V123" s="13" t="str">
        <f>image(VLOOKUP(CONCATENATE(LEFT($A$71,9),V122),'Pokemon List'!$C:$I,7,0),4,100,100)</f>
        <v/>
      </c>
      <c r="W123" s="3"/>
      <c r="X123" s="4"/>
      <c r="Y123" s="38"/>
      <c r="Z123" s="38"/>
      <c r="AA123" s="38"/>
      <c r="AB123" s="38"/>
      <c r="AC123" s="38"/>
      <c r="AD123" s="38"/>
      <c r="AE123" s="38"/>
      <c r="AF123" s="38"/>
      <c r="AG123" s="38"/>
      <c r="AH123" s="38"/>
      <c r="AI123" s="38"/>
      <c r="AJ123" s="38"/>
      <c r="AK123" s="38"/>
      <c r="AL123" s="38"/>
      <c r="AM123" s="38"/>
      <c r="AN123" s="38"/>
      <c r="AO123" s="38"/>
      <c r="AP123" s="38"/>
      <c r="AQ123" s="38"/>
      <c r="AR123" s="38"/>
      <c r="AS123" s="38"/>
      <c r="AT123" s="38"/>
    </row>
    <row r="124">
      <c r="A124" s="9">
        <f>A122+8</f>
        <v>209</v>
      </c>
      <c r="B124" s="42" t="str">
        <f>VLOOKUP(CONCATENATE(LEFT($A$71,9),A124),'Pokemon List'!$C:$I,4,0)</f>
        <v>Carracosta</v>
      </c>
      <c r="C124" s="41"/>
      <c r="D124" s="9">
        <f>D122+8</f>
        <v>210</v>
      </c>
      <c r="E124" s="42" t="str">
        <f>VLOOKUP(CONCATENATE(LEFT($A$71,9),D124),'Pokemon List'!$C:$I,4,0)</f>
        <v>Archeops</v>
      </c>
      <c r="F124" s="41"/>
      <c r="G124" s="9">
        <f>G122+8</f>
        <v>211</v>
      </c>
      <c r="H124" s="42" t="str">
        <f>VLOOKUP(CONCATENATE(LEFT($A$71,9),G124),'Pokemon List'!$C:$I,4,0)</f>
        <v>Garbodor</v>
      </c>
      <c r="I124" s="41"/>
      <c r="J124" s="9">
        <f>J122+8</f>
        <v>212</v>
      </c>
      <c r="K124" s="42" t="str">
        <f>VLOOKUP(CONCATENATE(LEFT($A$71,9),J124),'Pokemon List'!$C:$I,4,0)</f>
        <v>Swanna</v>
      </c>
      <c r="L124" s="41"/>
      <c r="M124" s="9">
        <f>M122+8</f>
        <v>213</v>
      </c>
      <c r="N124" s="42" t="str">
        <f>VLOOKUP(CONCATENATE(LEFT($A$71,9),M124),'Pokemon List'!$C:$I,4,0)</f>
        <v>Sawsbuck</v>
      </c>
      <c r="O124" s="41"/>
      <c r="P124" s="9">
        <f>P122+8</f>
        <v>214</v>
      </c>
      <c r="Q124" s="42" t="str">
        <f>VLOOKUP(CONCATENATE(LEFT($A$71,9),P124),'Pokemon List'!$C:$I,4,0)</f>
        <v>Emolga</v>
      </c>
      <c r="R124" s="41"/>
      <c r="S124" s="9">
        <f>S122+8</f>
        <v>215</v>
      </c>
      <c r="T124" s="42" t="str">
        <f>VLOOKUP(CONCATENATE(LEFT($A$71,9),S124),'Pokemon List'!$C:$I,4,0)</f>
        <v>Jellicent</v>
      </c>
      <c r="U124" s="41" t="s">
        <v>18</v>
      </c>
      <c r="V124" s="9">
        <f>V122+8</f>
        <v>216</v>
      </c>
      <c r="W124" s="42" t="str">
        <f>VLOOKUP(CONCATENATE(LEFT($A$71,9),V124),'Pokemon List'!$C:$I,4,0)</f>
        <v>Ferroseed</v>
      </c>
      <c r="X124" s="41"/>
      <c r="Y124" s="38"/>
      <c r="Z124" s="38"/>
      <c r="AA124" s="38"/>
      <c r="AB124" s="38"/>
      <c r="AC124" s="38"/>
      <c r="AD124" s="38"/>
      <c r="AE124" s="38"/>
      <c r="AF124" s="38"/>
      <c r="AG124" s="38"/>
      <c r="AH124" s="38"/>
      <c r="AI124" s="38"/>
      <c r="AJ124" s="38"/>
      <c r="AK124" s="38"/>
      <c r="AL124" s="38"/>
      <c r="AM124" s="38"/>
      <c r="AN124" s="38"/>
      <c r="AO124" s="38"/>
      <c r="AP124" s="38"/>
      <c r="AQ124" s="38"/>
      <c r="AR124" s="38"/>
      <c r="AS124" s="38"/>
      <c r="AT124" s="38"/>
    </row>
    <row r="125" ht="75.0" customHeight="1">
      <c r="A125" s="13" t="str">
        <f>image(VLOOKUP(CONCATENATE(LEFT($A$71,9),A124),'Pokemon List'!$C:$I,7,0),4,100,100)</f>
        <v/>
      </c>
      <c r="B125" s="3"/>
      <c r="C125" s="4"/>
      <c r="D125" s="13" t="str">
        <f>image(VLOOKUP(CONCATENATE(LEFT($A$71,9),D124),'Pokemon List'!$C:$I,7,0),4,100,100)</f>
        <v/>
      </c>
      <c r="E125" s="3"/>
      <c r="F125" s="4"/>
      <c r="G125" s="13" t="str">
        <f>image(VLOOKUP(CONCATENATE(LEFT($A$71,9),G124),'Pokemon List'!$C:$I,7,0),4,100,100)</f>
        <v/>
      </c>
      <c r="H125" s="3"/>
      <c r="I125" s="4"/>
      <c r="J125" s="13" t="str">
        <f>image(VLOOKUP(CONCATENATE(LEFT($A$71,9),J124),'Pokemon List'!$C:$I,7,0),4,100,100)</f>
        <v/>
      </c>
      <c r="K125" s="3"/>
      <c r="L125" s="4"/>
      <c r="M125" s="13" t="str">
        <f>image(VLOOKUP(CONCATENATE(LEFT($A$71,9),M124),'Pokemon List'!$C:$I,7,0),4,100,100)</f>
        <v/>
      </c>
      <c r="N125" s="3"/>
      <c r="O125" s="4"/>
      <c r="P125" s="13" t="str">
        <f>image(VLOOKUP(CONCATENATE(LEFT($A$71,9),P124),'Pokemon List'!$C:$I,7,0),4,100,100)</f>
        <v/>
      </c>
      <c r="Q125" s="3"/>
      <c r="R125" s="4"/>
      <c r="S125" s="13" t="str">
        <f>image(VLOOKUP(CONCATENATE(LEFT($A$71,9),S124),'Pokemon List'!$C:$I,7,0),4,100,100)</f>
        <v/>
      </c>
      <c r="T125" s="3"/>
      <c r="U125" s="4"/>
      <c r="V125" s="13" t="str">
        <f>image(VLOOKUP(CONCATENATE(LEFT($A$71,9),V124),'Pokemon List'!$C:$I,7,0),4,100,100)</f>
        <v/>
      </c>
      <c r="W125" s="3"/>
      <c r="X125" s="4"/>
      <c r="Y125" s="38"/>
      <c r="Z125" s="38"/>
      <c r="AA125" s="38"/>
      <c r="AB125" s="38"/>
      <c r="AC125" s="38"/>
      <c r="AD125" s="38"/>
      <c r="AE125" s="38"/>
      <c r="AF125" s="38"/>
      <c r="AG125" s="38"/>
      <c r="AH125" s="38"/>
      <c r="AI125" s="38"/>
      <c r="AJ125" s="38"/>
      <c r="AK125" s="38"/>
      <c r="AL125" s="38"/>
      <c r="AM125" s="38"/>
      <c r="AN125" s="38"/>
      <c r="AO125" s="38"/>
      <c r="AP125" s="38"/>
      <c r="AQ125" s="38"/>
      <c r="AR125" s="38"/>
      <c r="AS125" s="38"/>
      <c r="AT125" s="38"/>
    </row>
    <row r="126">
      <c r="A126" s="9">
        <f>A124+8</f>
        <v>217</v>
      </c>
      <c r="B126" s="42" t="str">
        <f>VLOOKUP(CONCATENATE(LEFT($A$71,9),A126),'Pokemon List'!$C:$I,4,0)</f>
        <v>Klang</v>
      </c>
      <c r="C126" s="41"/>
      <c r="D126" s="9">
        <f>D124+8</f>
        <v>218</v>
      </c>
      <c r="E126" s="42" t="str">
        <f>VLOOKUP(CONCATENATE(LEFT($A$71,9),D126),'Pokemon List'!$C:$I,4,0)</f>
        <v>Klinklang</v>
      </c>
      <c r="F126" s="41" t="s">
        <v>19</v>
      </c>
      <c r="G126" s="9">
        <f>G124+8</f>
        <v>219</v>
      </c>
      <c r="H126" s="42" t="str">
        <f>VLOOKUP(CONCATENATE(LEFT($A$71,9),G126),'Pokemon List'!$C:$I,4,0)</f>
        <v>Eelektross</v>
      </c>
      <c r="I126" s="41"/>
      <c r="J126" s="9">
        <f>J124+8</f>
        <v>220</v>
      </c>
      <c r="K126" s="42" t="str">
        <f>VLOOKUP(CONCATENATE(LEFT($A$71,9),J126),'Pokemon List'!$C:$I,4,0)</f>
        <v>Beartic</v>
      </c>
      <c r="L126" s="41" t="s">
        <v>19</v>
      </c>
      <c r="M126" s="9">
        <f>M124+8</f>
        <v>221</v>
      </c>
      <c r="N126" s="42" t="str">
        <f>VLOOKUP(CONCATENATE(LEFT($A$71,9),M126),'Pokemon List'!$C:$I,4,0)</f>
        <v>Cryogonal</v>
      </c>
      <c r="O126" s="41"/>
      <c r="P126" s="9">
        <f>P124+8</f>
        <v>222</v>
      </c>
      <c r="Q126" s="42" t="str">
        <f>VLOOKUP(CONCATENATE(LEFT($A$71,9),P126),'Pokemon List'!$C:$I,4,0)</f>
        <v>Accelgor</v>
      </c>
      <c r="R126" s="41"/>
      <c r="S126" s="9">
        <f>S124+8</f>
        <v>223</v>
      </c>
      <c r="T126" s="42" t="str">
        <f>VLOOKUP(CONCATENATE(LEFT($A$71,9),S126),'Pokemon List'!$C:$I,4,0)</f>
        <v>Stunfisk</v>
      </c>
      <c r="U126" s="41"/>
      <c r="V126" s="9">
        <f>V124+8</f>
        <v>224</v>
      </c>
      <c r="W126" s="42" t="str">
        <f>VLOOKUP(CONCATENATE(LEFT($A$71,9),V126),'Pokemon List'!$C:$I,4,0)</f>
        <v>Druddigon</v>
      </c>
      <c r="X126" s="41"/>
      <c r="Y126" s="38"/>
      <c r="Z126" s="38"/>
      <c r="AA126" s="38"/>
      <c r="AB126" s="38"/>
      <c r="AC126" s="38"/>
      <c r="AD126" s="38"/>
      <c r="AE126" s="38"/>
      <c r="AF126" s="38"/>
      <c r="AG126" s="38"/>
      <c r="AH126" s="38"/>
      <c r="AI126" s="38"/>
      <c r="AJ126" s="38"/>
      <c r="AK126" s="38"/>
      <c r="AL126" s="38"/>
      <c r="AM126" s="38"/>
      <c r="AN126" s="38"/>
      <c r="AO126" s="38"/>
      <c r="AP126" s="38"/>
      <c r="AQ126" s="38"/>
      <c r="AR126" s="38"/>
      <c r="AS126" s="38"/>
      <c r="AT126" s="38"/>
    </row>
    <row r="127" ht="75.0" customHeight="1">
      <c r="A127" s="13" t="str">
        <f>image(VLOOKUP(CONCATENATE(LEFT($A$71,9),A126),'Pokemon List'!$C:$I,7,0),4,100,100)</f>
        <v/>
      </c>
      <c r="B127" s="3"/>
      <c r="C127" s="4"/>
      <c r="D127" s="13" t="str">
        <f>image(VLOOKUP(CONCATENATE(LEFT($A$71,9),D126),'Pokemon List'!$C:$I,7,0),4,100,100)</f>
        <v/>
      </c>
      <c r="E127" s="3"/>
      <c r="F127" s="4"/>
      <c r="G127" s="13" t="str">
        <f>image(VLOOKUP(CONCATENATE(LEFT($A$71,9),G126),'Pokemon List'!$C:$I,7,0),4,100,100)</f>
        <v/>
      </c>
      <c r="H127" s="3"/>
      <c r="I127" s="4"/>
      <c r="J127" s="13" t="str">
        <f>image(VLOOKUP(CONCATENATE(LEFT($A$71,9),J126),'Pokemon List'!$C:$I,7,0),4,100,100)</f>
        <v/>
      </c>
      <c r="K127" s="3"/>
      <c r="L127" s="4"/>
      <c r="M127" s="13" t="str">
        <f>image(VLOOKUP(CONCATENATE(LEFT($A$71,9),M126),'Pokemon List'!$C:$I,7,0),4,100,100)</f>
        <v/>
      </c>
      <c r="N127" s="3"/>
      <c r="O127" s="4"/>
      <c r="P127" s="13" t="str">
        <f>image(VLOOKUP(CONCATENATE(LEFT($A$71,9),P126),'Pokemon List'!$C:$I,7,0),4,100,100)</f>
        <v/>
      </c>
      <c r="Q127" s="3"/>
      <c r="R127" s="4"/>
      <c r="S127" s="13" t="str">
        <f>image(VLOOKUP(CONCATENATE(LEFT($A$71,9),S126),'Pokemon List'!$C:$I,7,0),4,100,100)</f>
        <v/>
      </c>
      <c r="T127" s="3"/>
      <c r="U127" s="4"/>
      <c r="V127" s="13" t="str">
        <f>image(VLOOKUP(CONCATENATE(LEFT($A$71,9),V126),'Pokemon List'!$C:$I,7,0),4,100,100)</f>
        <v/>
      </c>
      <c r="W127" s="3"/>
      <c r="X127" s="4"/>
      <c r="Y127" s="38"/>
      <c r="Z127" s="38"/>
      <c r="AA127" s="38"/>
      <c r="AB127" s="38"/>
      <c r="AC127" s="38"/>
      <c r="AD127" s="38"/>
      <c r="AE127" s="38"/>
      <c r="AF127" s="38"/>
      <c r="AG127" s="38"/>
      <c r="AH127" s="38"/>
      <c r="AI127" s="38"/>
      <c r="AJ127" s="38"/>
      <c r="AK127" s="38"/>
      <c r="AL127" s="38"/>
      <c r="AM127" s="38"/>
      <c r="AN127" s="38"/>
      <c r="AO127" s="38"/>
      <c r="AP127" s="38"/>
      <c r="AQ127" s="38"/>
      <c r="AR127" s="38"/>
      <c r="AS127" s="38"/>
      <c r="AT127" s="38"/>
    </row>
    <row r="128">
      <c r="A128" s="9">
        <f>A126+8</f>
        <v>225</v>
      </c>
      <c r="B128" s="42" t="str">
        <f>VLOOKUP(CONCATENATE(LEFT($A$71,9),A128),'Pokemon List'!$C:$I,4,0)</f>
        <v>Golurk</v>
      </c>
      <c r="C128" s="41"/>
      <c r="D128" s="9">
        <f>D126+8</f>
        <v>226</v>
      </c>
      <c r="E128" s="42" t="str">
        <f>VLOOKUP(CONCATENATE(LEFT($A$71,9),D128),'Pokemon List'!$C:$I,4,0)</f>
        <v>Bouffalant</v>
      </c>
      <c r="F128" s="41"/>
      <c r="G128" s="9">
        <f>G126+8</f>
        <v>227</v>
      </c>
      <c r="H128" s="42" t="str">
        <f>VLOOKUP(CONCATENATE(LEFT($A$71,9),G128),'Pokemon List'!$C:$I,4,0)</f>
        <v>Braviary</v>
      </c>
      <c r="I128" s="41"/>
      <c r="J128" s="9">
        <f>J126+8</f>
        <v>228</v>
      </c>
      <c r="K128" s="42" t="str">
        <f>VLOOKUP(CONCATENATE(LEFT($A$71,9),J128),'Pokemon List'!$C:$I,4,0)</f>
        <v>Heatmor</v>
      </c>
      <c r="L128" s="41"/>
      <c r="M128" s="9">
        <f>M126+8</f>
        <v>229</v>
      </c>
      <c r="N128" s="42" t="str">
        <f>VLOOKUP(CONCATENATE(LEFT($A$71,9),M128),'Pokemon List'!$C:$I,4,0)</f>
        <v>Delphox</v>
      </c>
      <c r="O128" s="41"/>
      <c r="P128" s="9">
        <f>P126+8</f>
        <v>230</v>
      </c>
      <c r="Q128" s="42" t="str">
        <f>VLOOKUP(CONCATENATE(LEFT($A$71,9),P128),'Pokemon List'!$C:$I,4,0)</f>
        <v>Fletchinder</v>
      </c>
      <c r="R128" s="41" t="s">
        <v>19</v>
      </c>
      <c r="S128" s="9">
        <f>S126+8</f>
        <v>231</v>
      </c>
      <c r="T128" s="42" t="str">
        <f>VLOOKUP(CONCATENATE(LEFT($A$71,9),S128),'Pokemon List'!$C:$I,4,0)</f>
        <v>Vivillon</v>
      </c>
      <c r="U128" s="41"/>
      <c r="V128" s="9">
        <f>V126+8</f>
        <v>232</v>
      </c>
      <c r="W128" s="42" t="str">
        <f>VLOOKUP(CONCATENATE(LEFT($A$71,9),V128),'Pokemon List'!$C:$I,4,0)</f>
        <v>Pyroar</v>
      </c>
      <c r="X128" s="41" t="s">
        <v>19</v>
      </c>
      <c r="Y128" s="38"/>
      <c r="Z128" s="38"/>
      <c r="AA128" s="38"/>
      <c r="AB128" s="38"/>
      <c r="AC128" s="38"/>
      <c r="AD128" s="38"/>
      <c r="AE128" s="38"/>
      <c r="AF128" s="38"/>
      <c r="AG128" s="38"/>
      <c r="AH128" s="38"/>
      <c r="AI128" s="38"/>
      <c r="AJ128" s="38"/>
      <c r="AK128" s="38"/>
      <c r="AL128" s="38"/>
      <c r="AM128" s="38"/>
      <c r="AN128" s="38"/>
      <c r="AO128" s="38"/>
      <c r="AP128" s="38"/>
      <c r="AQ128" s="38"/>
      <c r="AR128" s="38"/>
      <c r="AS128" s="38"/>
      <c r="AT128" s="38"/>
    </row>
    <row r="129" ht="75.0" customHeight="1">
      <c r="A129" s="13" t="str">
        <f>image(VLOOKUP(CONCATENATE(LEFT($A$71,9),A128),'Pokemon List'!$C:$I,7,0),4,100,100)</f>
        <v/>
      </c>
      <c r="B129" s="3"/>
      <c r="C129" s="4"/>
      <c r="D129" s="13" t="str">
        <f>image(VLOOKUP(CONCATENATE(LEFT($A$71,9),D128),'Pokemon List'!$C:$I,7,0),4,100,100)</f>
        <v/>
      </c>
      <c r="E129" s="3"/>
      <c r="F129" s="4"/>
      <c r="G129" s="13" t="str">
        <f>image(VLOOKUP(CONCATENATE(LEFT($A$71,9),G128),'Pokemon List'!$C:$I,7,0),4,100,100)</f>
        <v/>
      </c>
      <c r="H129" s="3"/>
      <c r="I129" s="4"/>
      <c r="J129" s="13" t="str">
        <f>image(VLOOKUP(CONCATENATE(LEFT($A$71,9),J128),'Pokemon List'!$C:$I,7,0),4,100,100)</f>
        <v/>
      </c>
      <c r="K129" s="3"/>
      <c r="L129" s="4"/>
      <c r="M129" s="13" t="str">
        <f>image(VLOOKUP(CONCATENATE(LEFT($A$71,9),M128),'Pokemon List'!$C:$I,7,0),4,100,100)</f>
        <v/>
      </c>
      <c r="N129" s="3"/>
      <c r="O129" s="4"/>
      <c r="P129" s="13" t="str">
        <f>image(VLOOKUP(CONCATENATE(LEFT($A$71,9),P128),'Pokemon List'!$C:$I,7,0),4,100,100)</f>
        <v/>
      </c>
      <c r="Q129" s="3"/>
      <c r="R129" s="4"/>
      <c r="S129" s="13" t="str">
        <f>image(VLOOKUP(CONCATENATE(LEFT($A$71,9),S128),'Pokemon List'!$C:$I,7,0),4,100,100)</f>
        <v/>
      </c>
      <c r="T129" s="3"/>
      <c r="U129" s="4"/>
      <c r="V129" s="13" t="str">
        <f>image(VLOOKUP(CONCATENATE(LEFT($A$71,9),V128),'Pokemon List'!$C:$I,7,0),4,100,100)</f>
        <v/>
      </c>
      <c r="W129" s="3"/>
      <c r="X129" s="4"/>
      <c r="Y129" s="38"/>
      <c r="Z129" s="38"/>
      <c r="AA129" s="38"/>
      <c r="AB129" s="38"/>
      <c r="AC129" s="38"/>
      <c r="AD129" s="38"/>
      <c r="AE129" s="38"/>
      <c r="AF129" s="38"/>
      <c r="AG129" s="38"/>
      <c r="AH129" s="38"/>
      <c r="AI129" s="38"/>
      <c r="AJ129" s="38"/>
      <c r="AK129" s="38"/>
      <c r="AL129" s="38"/>
      <c r="AM129" s="38"/>
      <c r="AN129" s="38"/>
      <c r="AO129" s="38"/>
      <c r="AP129" s="38"/>
      <c r="AQ129" s="38"/>
      <c r="AR129" s="38"/>
      <c r="AS129" s="38"/>
      <c r="AT129" s="38"/>
    </row>
    <row r="130">
      <c r="A130" s="9">
        <f>A128+8</f>
        <v>233</v>
      </c>
      <c r="B130" s="42" t="str">
        <f>VLOOKUP(CONCATENATE(LEFT($A$71,9),A130),'Pokemon List'!$C:$I,4,0)</f>
        <v>Gogoat</v>
      </c>
      <c r="C130" s="41" t="s">
        <v>19</v>
      </c>
      <c r="D130" s="9">
        <f>D128+8</f>
        <v>234</v>
      </c>
      <c r="E130" s="42" t="str">
        <f>VLOOKUP(CONCATENATE(LEFT($A$71,9),D130),'Pokemon List'!$C:$I,4,0)</f>
        <v>Pangoro</v>
      </c>
      <c r="F130" s="41"/>
      <c r="G130" s="9">
        <f>G128+8</f>
        <v>235</v>
      </c>
      <c r="H130" s="42" t="str">
        <f>VLOOKUP(CONCATENATE(LEFT($A$71,9),G130),'Pokemon List'!$C:$I,4,0)</f>
        <v>Furfrou</v>
      </c>
      <c r="I130" s="41"/>
      <c r="J130" s="9">
        <f>J128+8</f>
        <v>236</v>
      </c>
      <c r="K130" s="42" t="str">
        <f>VLOOKUP(CONCATENATE(LEFT($A$71,9),J130),'Pokemon List'!$C:$I,4,0)</f>
        <v>Aromatisse</v>
      </c>
      <c r="L130" s="41"/>
      <c r="M130" s="9">
        <f>M128+8</f>
        <v>237</v>
      </c>
      <c r="N130" s="42" t="str">
        <f>VLOOKUP(CONCATENATE(LEFT($A$71,9),M130),'Pokemon List'!$C:$I,4,0)</f>
        <v>Clawitzer</v>
      </c>
      <c r="O130" s="41" t="s">
        <v>19</v>
      </c>
      <c r="P130" s="9">
        <f>P128+8</f>
        <v>238</v>
      </c>
      <c r="Q130" s="42" t="str">
        <f>VLOOKUP(CONCATENATE(LEFT($A$71,9),P130),'Pokemon List'!$C:$I,4,0)</f>
        <v>Heliolisk</v>
      </c>
      <c r="R130" s="41" t="s">
        <v>19</v>
      </c>
      <c r="S130" s="9">
        <f>S128+8</f>
        <v>239</v>
      </c>
      <c r="T130" s="42" t="str">
        <f>VLOOKUP(CONCATENATE(LEFT($A$71,9),S130),'Pokemon List'!$C:$I,4,0)</f>
        <v>Amaura</v>
      </c>
      <c r="U130" s="41"/>
      <c r="V130" s="9">
        <f>V128+8</f>
        <v>240</v>
      </c>
      <c r="W130" s="42" t="str">
        <f>VLOOKUP(CONCATENATE(LEFT($A$71,9),V130),'Pokemon List'!$C:$I,4,0)</f>
        <v>Aurorus</v>
      </c>
      <c r="X130" s="41"/>
      <c r="Y130" s="38"/>
      <c r="Z130" s="38"/>
      <c r="AA130" s="38"/>
      <c r="AB130" s="38"/>
      <c r="AC130" s="38"/>
      <c r="AD130" s="38"/>
      <c r="AE130" s="38"/>
      <c r="AF130" s="38"/>
      <c r="AG130" s="38"/>
      <c r="AH130" s="38"/>
      <c r="AI130" s="38"/>
      <c r="AJ130" s="38"/>
      <c r="AK130" s="38"/>
      <c r="AL130" s="38"/>
      <c r="AM130" s="38"/>
      <c r="AN130" s="38"/>
      <c r="AO130" s="38"/>
      <c r="AP130" s="38"/>
      <c r="AQ130" s="38"/>
      <c r="AR130" s="38"/>
      <c r="AS130" s="38"/>
      <c r="AT130" s="38"/>
    </row>
    <row r="131" ht="75.0" customHeight="1">
      <c r="A131" s="13" t="str">
        <f>image(VLOOKUP(CONCATENATE(LEFT($A$71,9),A130),'Pokemon List'!$C:$I,7,0),4,100,100)</f>
        <v/>
      </c>
      <c r="B131" s="3"/>
      <c r="C131" s="4"/>
      <c r="D131" s="13" t="str">
        <f>image(VLOOKUP(CONCATENATE(LEFT($A$71,9),D130),'Pokemon List'!$C:$I,7,0),4,100,100)</f>
        <v/>
      </c>
      <c r="E131" s="3"/>
      <c r="F131" s="4"/>
      <c r="G131" s="13" t="str">
        <f>image(VLOOKUP(CONCATENATE(LEFT($A$71,9),G130),'Pokemon List'!$C:$I,7,0),4,100,100)</f>
        <v/>
      </c>
      <c r="H131" s="3"/>
      <c r="I131" s="4"/>
      <c r="J131" s="13" t="str">
        <f>image(VLOOKUP(CONCATENATE(LEFT($A$71,9),J130),'Pokemon List'!$C:$I,7,0),4,100,100)</f>
        <v/>
      </c>
      <c r="K131" s="3"/>
      <c r="L131" s="4"/>
      <c r="M131" s="13" t="str">
        <f>image(VLOOKUP(CONCATENATE(LEFT($A$71,9),M130),'Pokemon List'!$C:$I,7,0),4,100,100)</f>
        <v/>
      </c>
      <c r="N131" s="3"/>
      <c r="O131" s="4"/>
      <c r="P131" s="13" t="str">
        <f>image(VLOOKUP(CONCATENATE(LEFT($A$71,9),P130),'Pokemon List'!$C:$I,7,0),4,100,100)</f>
        <v/>
      </c>
      <c r="Q131" s="3"/>
      <c r="R131" s="4"/>
      <c r="S131" s="13" t="str">
        <f>image(VLOOKUP(CONCATENATE(LEFT($A$71,9),S130),'Pokemon List'!$C:$I,7,0),4,100,100)</f>
        <v/>
      </c>
      <c r="T131" s="3"/>
      <c r="U131" s="4"/>
      <c r="V131" s="13" t="str">
        <f>image(VLOOKUP(CONCATENATE(LEFT($A$71,9),V130),'Pokemon List'!$C:$I,7,0),4,100,100)</f>
        <v/>
      </c>
      <c r="W131" s="3"/>
      <c r="X131" s="4"/>
      <c r="Y131" s="38"/>
      <c r="Z131" s="38"/>
      <c r="AA131" s="38"/>
      <c r="AB131" s="38"/>
      <c r="AC131" s="38"/>
      <c r="AD131" s="38"/>
      <c r="AE131" s="38"/>
      <c r="AF131" s="38"/>
      <c r="AG131" s="38"/>
      <c r="AH131" s="38"/>
      <c r="AI131" s="38"/>
      <c r="AJ131" s="38"/>
      <c r="AK131" s="38"/>
      <c r="AL131" s="38"/>
      <c r="AM131" s="38"/>
      <c r="AN131" s="38"/>
      <c r="AO131" s="38"/>
      <c r="AP131" s="38"/>
      <c r="AQ131" s="38"/>
      <c r="AR131" s="38"/>
      <c r="AS131" s="38"/>
      <c r="AT131" s="38"/>
    </row>
    <row r="132">
      <c r="A132" s="9">
        <f>A130+8</f>
        <v>241</v>
      </c>
      <c r="B132" s="42" t="str">
        <f>VLOOKUP(CONCATENATE(LEFT($A$71,9),A132),'Pokemon List'!$C:$I,4,0)</f>
        <v>Dedenne</v>
      </c>
      <c r="C132" s="41"/>
      <c r="D132" s="9">
        <f>D130+8</f>
        <v>242</v>
      </c>
      <c r="E132" s="42" t="str">
        <f>VLOOKUP(CONCATENATE(LEFT($A$71,9),D132),'Pokemon List'!$C:$I,4,0)</f>
        <v>Carbink</v>
      </c>
      <c r="F132" s="41" t="s">
        <v>19</v>
      </c>
      <c r="G132" s="9">
        <f>G130+8</f>
        <v>243</v>
      </c>
      <c r="H132" s="42" t="str">
        <f>VLOOKUP(CONCATENATE(LEFT($A$71,9),G132),'Pokemon List'!$C:$I,4,0)</f>
        <v>Trevenant</v>
      </c>
      <c r="I132" s="41"/>
      <c r="J132" s="9">
        <f>J130+8</f>
        <v>244</v>
      </c>
      <c r="K132" s="42" t="str">
        <f>VLOOKUP(CONCATENATE(LEFT($A$71,9),J132),'Pokemon List'!$C:$I,4,0)</f>
        <v>Gourgeist</v>
      </c>
      <c r="L132" s="41"/>
      <c r="M132" s="9">
        <f>M130+8</f>
        <v>245</v>
      </c>
      <c r="N132" s="42" t="str">
        <f>VLOOKUP(CONCATENATE(LEFT($A$71,9),M132),'Pokemon List'!$C:$I,4,0)</f>
        <v>Avalugg</v>
      </c>
      <c r="O132" s="41"/>
      <c r="P132" s="9">
        <f>P130+8</f>
        <v>246</v>
      </c>
      <c r="Q132" s="42" t="str">
        <f>VLOOKUP(CONCATENATE(LEFT($A$71,9),P132),'Pokemon List'!$C:$I,4,0)</f>
        <v>Decidueye</v>
      </c>
      <c r="R132" s="41"/>
      <c r="S132" s="9">
        <f>S130+8</f>
        <v>247</v>
      </c>
      <c r="T132" s="42" t="str">
        <f>VLOOKUP(CONCATENATE(LEFT($A$71,9),S132),'Pokemon List'!$C:$I,4,0)</f>
        <v>Incineroar</v>
      </c>
      <c r="U132" s="41"/>
      <c r="V132" s="9">
        <f>V130+8</f>
        <v>248</v>
      </c>
      <c r="W132" s="42" t="str">
        <f>VLOOKUP(CONCATENATE(LEFT($A$71,9),V132),'Pokemon List'!$C:$I,4,0)</f>
        <v>Toucannon</v>
      </c>
      <c r="X132" s="41"/>
      <c r="Y132" s="38"/>
      <c r="Z132" s="38"/>
      <c r="AA132" s="38"/>
      <c r="AB132" s="38"/>
      <c r="AC132" s="38"/>
      <c r="AD132" s="38"/>
      <c r="AE132" s="38"/>
      <c r="AF132" s="38"/>
      <c r="AG132" s="38"/>
      <c r="AH132" s="38"/>
      <c r="AI132" s="38"/>
      <c r="AJ132" s="38"/>
      <c r="AK132" s="38"/>
      <c r="AL132" s="38"/>
      <c r="AM132" s="38"/>
      <c r="AN132" s="38"/>
      <c r="AO132" s="38"/>
      <c r="AP132" s="38"/>
      <c r="AQ132" s="38"/>
      <c r="AR132" s="38"/>
      <c r="AS132" s="38"/>
      <c r="AT132" s="38"/>
    </row>
    <row r="133" ht="75.0" customHeight="1">
      <c r="A133" s="13" t="str">
        <f>image(VLOOKUP(CONCATENATE(LEFT($A$71,9),A132),'Pokemon List'!$C:$I,7,0),4,100,100)</f>
        <v/>
      </c>
      <c r="B133" s="3"/>
      <c r="C133" s="4"/>
      <c r="D133" s="13" t="str">
        <f>image(VLOOKUP(CONCATENATE(LEFT($A$71,9),D132),'Pokemon List'!$C:$I,7,0),4,100,100)</f>
        <v/>
      </c>
      <c r="E133" s="3"/>
      <c r="F133" s="4"/>
      <c r="G133" s="13" t="str">
        <f>image(VLOOKUP(CONCATENATE(LEFT($A$71,9),G132),'Pokemon List'!$C:$I,7,0),4,100,100)</f>
        <v/>
      </c>
      <c r="H133" s="3"/>
      <c r="I133" s="4"/>
      <c r="J133" s="13" t="str">
        <f>image(VLOOKUP(CONCATENATE(LEFT($A$71,9),J132),'Pokemon List'!$C:$I,7,0),4,100,100)</f>
        <v/>
      </c>
      <c r="K133" s="3"/>
      <c r="L133" s="4"/>
      <c r="M133" s="13" t="str">
        <f>image(VLOOKUP(CONCATENATE(LEFT($A$71,9),M132),'Pokemon List'!$C:$I,7,0),4,100,100)</f>
        <v/>
      </c>
      <c r="N133" s="3"/>
      <c r="O133" s="4"/>
      <c r="P133" s="13" t="str">
        <f>image(VLOOKUP(CONCATENATE(LEFT($A$71,9),P132),'Pokemon List'!$C:$I,7,0),4,100,100)</f>
        <v/>
      </c>
      <c r="Q133" s="3"/>
      <c r="R133" s="4"/>
      <c r="S133" s="13" t="str">
        <f>image(VLOOKUP(CONCATENATE(LEFT($A$71,9),S132),'Pokemon List'!$C:$I,7,0),4,100,100)</f>
        <v/>
      </c>
      <c r="T133" s="3"/>
      <c r="U133" s="4"/>
      <c r="V133" s="13" t="str">
        <f>image(VLOOKUP(CONCATENATE(LEFT($A$71,9),V132),'Pokemon List'!$C:$I,7,0),4,100,100)</f>
        <v/>
      </c>
      <c r="W133" s="3"/>
      <c r="X133" s="4"/>
      <c r="Y133" s="38"/>
      <c r="Z133" s="38"/>
      <c r="AA133" s="38"/>
      <c r="AB133" s="38"/>
      <c r="AC133" s="38"/>
      <c r="AD133" s="38"/>
      <c r="AE133" s="38"/>
      <c r="AF133" s="38"/>
      <c r="AG133" s="38"/>
      <c r="AH133" s="38"/>
      <c r="AI133" s="38"/>
      <c r="AJ133" s="38"/>
      <c r="AK133" s="38"/>
      <c r="AL133" s="38"/>
      <c r="AM133" s="38"/>
      <c r="AN133" s="38"/>
      <c r="AO133" s="38"/>
      <c r="AP133" s="38"/>
      <c r="AQ133" s="38"/>
      <c r="AR133" s="38"/>
      <c r="AS133" s="38"/>
      <c r="AT133" s="38"/>
    </row>
    <row r="134">
      <c r="A134" s="9">
        <f>A132+8</f>
        <v>249</v>
      </c>
      <c r="B134" s="42" t="str">
        <f>VLOOKUP(CONCATENATE(LEFT($A$71,9),A134),'Pokemon List'!$C:$I,4,0)</f>
        <v>Gumshoos</v>
      </c>
      <c r="C134" s="41"/>
      <c r="D134" s="9">
        <f>D132+8</f>
        <v>250</v>
      </c>
      <c r="E134" s="42" t="str">
        <f>VLOOKUP(CONCATENATE(LEFT($A$71,9),D134),'Pokemon List'!$C:$I,4,0)</f>
        <v>Charjabug</v>
      </c>
      <c r="F134" s="41"/>
      <c r="G134" s="9">
        <f>G132+8</f>
        <v>251</v>
      </c>
      <c r="H134" s="42" t="str">
        <f>VLOOKUP(CONCATENATE(LEFT($A$71,9),G134),'Pokemon List'!$C:$I,4,0)</f>
        <v>Vikavolt</v>
      </c>
      <c r="I134" s="41"/>
      <c r="J134" s="9">
        <f>J132+8</f>
        <v>252</v>
      </c>
      <c r="K134" s="42" t="str">
        <f>VLOOKUP(CONCATENATE(LEFT($A$71,9),J134),'Pokemon List'!$C:$I,4,0)</f>
        <v>Crabominable</v>
      </c>
      <c r="L134" s="41"/>
      <c r="M134" s="9">
        <f>M132+8</f>
        <v>253</v>
      </c>
      <c r="N134" s="41" t="str">
        <f>VLOOKUP(CONCATENATE(LEFT($A$71,9),M134),'Pokemon List'!$C:$I,4,0)</f>
        <v>Oricorio - Baile</v>
      </c>
      <c r="O134" s="41"/>
      <c r="P134" s="9">
        <f>P132+8</f>
        <v>254</v>
      </c>
      <c r="Q134" s="41" t="str">
        <f>VLOOKUP(CONCATENATE(LEFT($A$71,9),P134),'Pokemon List'!$C:$I,4,0)</f>
        <v>Oricorio - Pa'u</v>
      </c>
      <c r="R134" s="41"/>
      <c r="S134" s="9">
        <f>S132+8</f>
        <v>255</v>
      </c>
      <c r="T134" s="41" t="str">
        <f>VLOOKUP(CONCATENATE(LEFT($A$71,9),S134),'Pokemon List'!$C:$I,4,0)</f>
        <v>Oricorio - Pom Pom</v>
      </c>
      <c r="U134" s="41"/>
      <c r="V134" s="9">
        <f>V132+8</f>
        <v>256</v>
      </c>
      <c r="W134" s="41" t="str">
        <f>VLOOKUP(CONCATENATE(LEFT($A$71,9),V134),'Pokemon List'!$C:$I,4,0)</f>
        <v>Oricorio - Sensu</v>
      </c>
      <c r="X134" s="41"/>
      <c r="Y134" s="38"/>
      <c r="Z134" s="38"/>
      <c r="AA134" s="38"/>
      <c r="AB134" s="38"/>
      <c r="AC134" s="38"/>
      <c r="AD134" s="38"/>
      <c r="AE134" s="38"/>
      <c r="AF134" s="38"/>
      <c r="AG134" s="38"/>
      <c r="AH134" s="38"/>
      <c r="AI134" s="38"/>
      <c r="AJ134" s="38"/>
      <c r="AK134" s="38"/>
      <c r="AL134" s="38"/>
      <c r="AM134" s="38"/>
      <c r="AN134" s="38"/>
      <c r="AO134" s="38"/>
      <c r="AP134" s="38"/>
      <c r="AQ134" s="38"/>
      <c r="AR134" s="38"/>
      <c r="AS134" s="38"/>
      <c r="AT134" s="38"/>
    </row>
    <row r="135" ht="75.0" customHeight="1">
      <c r="A135" s="13" t="str">
        <f>image(VLOOKUP(CONCATENATE(LEFT($A$71,9),A134),'Pokemon List'!$C:$I,7,0),4,100,100)</f>
        <v/>
      </c>
      <c r="B135" s="3"/>
      <c r="C135" s="4"/>
      <c r="D135" s="13" t="str">
        <f>image(VLOOKUP(CONCATENATE(LEFT($A$71,9),D134),'Pokemon List'!$C:$I,7,0),4,100,100)</f>
        <v/>
      </c>
      <c r="E135" s="3"/>
      <c r="F135" s="4"/>
      <c r="G135" s="13" t="str">
        <f>image(VLOOKUP(CONCATENATE(LEFT($A$71,9),G134),'Pokemon List'!$C:$I,7,0),4,100,100)</f>
        <v/>
      </c>
      <c r="H135" s="3"/>
      <c r="I135" s="4"/>
      <c r="J135" s="13" t="str">
        <f>image(VLOOKUP(CONCATENATE(LEFT($A$71,9),J134),'Pokemon List'!$C:$I,7,0),4,100,100)</f>
        <v/>
      </c>
      <c r="K135" s="3"/>
      <c r="L135" s="4"/>
      <c r="M135" s="13" t="str">
        <f>image(VLOOKUP(CONCATENATE(LEFT($A$71,9),M134),'Pokemon List'!$C:$I,7,0),4,100,100)</f>
        <v/>
      </c>
      <c r="N135" s="3"/>
      <c r="O135" s="4"/>
      <c r="P135" s="13" t="str">
        <f>image(VLOOKUP(CONCATENATE(LEFT($A$71,9),P134),'Pokemon List'!$C:$I,7,0),4,100,100)</f>
        <v/>
      </c>
      <c r="Q135" s="3"/>
      <c r="R135" s="4"/>
      <c r="S135" s="13" t="str">
        <f>image(VLOOKUP(CONCATENATE(LEFT($A$71,9),S134),'Pokemon List'!$C:$I,7,0),4,100,100)</f>
        <v/>
      </c>
      <c r="T135" s="3"/>
      <c r="U135" s="4"/>
      <c r="V135" s="13" t="str">
        <f>image(VLOOKUP(CONCATENATE(LEFT($A$71,9),V134),'Pokemon List'!$C:$I,7,0),4,100,100)</f>
        <v/>
      </c>
      <c r="W135" s="3"/>
      <c r="X135" s="4"/>
      <c r="Y135" s="38"/>
      <c r="Z135" s="38"/>
      <c r="AA135" s="38"/>
      <c r="AB135" s="38"/>
      <c r="AC135" s="38"/>
      <c r="AD135" s="38"/>
      <c r="AE135" s="38"/>
      <c r="AF135" s="38"/>
      <c r="AG135" s="38"/>
      <c r="AH135" s="38"/>
      <c r="AI135" s="38"/>
      <c r="AJ135" s="38"/>
      <c r="AK135" s="38"/>
      <c r="AL135" s="38"/>
      <c r="AM135" s="38"/>
      <c r="AN135" s="38"/>
      <c r="AO135" s="38"/>
      <c r="AP135" s="38"/>
      <c r="AQ135" s="38"/>
      <c r="AR135" s="38"/>
      <c r="AS135" s="38"/>
      <c r="AT135" s="38"/>
    </row>
    <row r="136">
      <c r="A136" s="9">
        <f>A134+8</f>
        <v>257</v>
      </c>
      <c r="B136" s="41" t="str">
        <f>VLOOKUP(CONCATENATE(LEFT($A$71,9),A136),'Pokemon List'!$C:$I,4,0)</f>
        <v>Lycanroc - Midday</v>
      </c>
      <c r="C136" s="41" t="s">
        <v>19</v>
      </c>
      <c r="D136" s="9">
        <f>D134+8</f>
        <v>258</v>
      </c>
      <c r="E136" s="41" t="str">
        <f>VLOOKUP(CONCATENATE(LEFT($A$71,9),D136),'Pokemon List'!$C:$I,4,0)</f>
        <v>Lycanroc - Midnight</v>
      </c>
      <c r="F136" s="41" t="s">
        <v>19</v>
      </c>
      <c r="G136" s="9">
        <f>G134+8</f>
        <v>259</v>
      </c>
      <c r="H136" s="42" t="str">
        <f>VLOOKUP(CONCATENATE(LEFT($A$71,9),G136),'Pokemon List'!$C:$I,4,0)</f>
        <v>Wishiwashi</v>
      </c>
      <c r="I136" s="41"/>
      <c r="J136" s="9">
        <f>J134+8</f>
        <v>260</v>
      </c>
      <c r="K136" s="42" t="str">
        <f>VLOOKUP(CONCATENATE(LEFT($A$71,9),J136),'Pokemon List'!$C:$I,4,0)</f>
        <v>Mudsdale</v>
      </c>
      <c r="L136" s="41" t="s">
        <v>19</v>
      </c>
      <c r="M136" s="9">
        <f>M134+8</f>
        <v>261</v>
      </c>
      <c r="N136" s="42" t="str">
        <f>VLOOKUP(CONCATENATE(LEFT($A$71,9),M136),'Pokemon List'!$C:$I,4,0)</f>
        <v>Lurantis</v>
      </c>
      <c r="O136" s="41" t="s">
        <v>19</v>
      </c>
      <c r="P136" s="9">
        <f>P134+8</f>
        <v>262</v>
      </c>
      <c r="Q136" s="42" t="str">
        <f>VLOOKUP(CONCATENATE(LEFT($A$71,9),P136),'Pokemon List'!$C:$I,4,0)</f>
        <v>Shiinotic</v>
      </c>
      <c r="R136" s="41"/>
      <c r="S136" s="9">
        <f>S134+8</f>
        <v>263</v>
      </c>
      <c r="T136" s="42" t="str">
        <f>VLOOKUP(CONCATENATE(LEFT($A$71,9),S136),'Pokemon List'!$C:$I,4,0)</f>
        <v>Comfey</v>
      </c>
      <c r="U136" s="41"/>
      <c r="V136" s="9">
        <f>V134+8</f>
        <v>264</v>
      </c>
      <c r="W136" s="42" t="str">
        <f>VLOOKUP(CONCATENATE(LEFT($A$71,9),V136),'Pokemon List'!$C:$I,4,0)</f>
        <v>Passimian</v>
      </c>
      <c r="X136" s="41"/>
      <c r="Y136" s="38"/>
      <c r="Z136" s="38"/>
      <c r="AA136" s="38"/>
      <c r="AB136" s="38"/>
      <c r="AC136" s="38"/>
      <c r="AD136" s="38"/>
      <c r="AE136" s="38"/>
      <c r="AF136" s="38"/>
      <c r="AG136" s="38"/>
      <c r="AH136" s="38"/>
      <c r="AI136" s="38"/>
      <c r="AJ136" s="38"/>
      <c r="AK136" s="38"/>
      <c r="AL136" s="38"/>
      <c r="AM136" s="38"/>
      <c r="AN136" s="38"/>
      <c r="AO136" s="38"/>
      <c r="AP136" s="38"/>
      <c r="AQ136" s="38"/>
      <c r="AR136" s="38"/>
      <c r="AS136" s="38"/>
      <c r="AT136" s="38"/>
    </row>
    <row r="137" ht="75.0" customHeight="1">
      <c r="A137" s="13" t="str">
        <f>image(VLOOKUP(CONCATENATE(LEFT($A$71,9),A136),'Pokemon List'!$C:$I,7,0),4,100,100)</f>
        <v/>
      </c>
      <c r="B137" s="3"/>
      <c r="C137" s="4"/>
      <c r="D137" s="13" t="str">
        <f>image(VLOOKUP(CONCATENATE(LEFT($A$71,9),D136),'Pokemon List'!$C:$I,7,0),4,100,100)</f>
        <v/>
      </c>
      <c r="E137" s="3"/>
      <c r="F137" s="4"/>
      <c r="G137" s="13" t="str">
        <f>image(VLOOKUP(CONCATENATE(LEFT($A$71,9),G136),'Pokemon List'!$C:$I,7,0),4,100,100)</f>
        <v/>
      </c>
      <c r="H137" s="3"/>
      <c r="I137" s="4"/>
      <c r="J137" s="13" t="str">
        <f>image(VLOOKUP(CONCATENATE(LEFT($A$71,9),J136),'Pokemon List'!$C:$I,7,0),4,100,100)</f>
        <v/>
      </c>
      <c r="K137" s="3"/>
      <c r="L137" s="4"/>
      <c r="M137" s="13" t="str">
        <f>image(VLOOKUP(CONCATENATE(LEFT($A$71,9),M136),'Pokemon List'!$C:$I,7,0),4,100,100)</f>
        <v/>
      </c>
      <c r="N137" s="3"/>
      <c r="O137" s="4"/>
      <c r="P137" s="13" t="str">
        <f>image(VLOOKUP(CONCATENATE(LEFT($A$71,9),P136),'Pokemon List'!$C:$I,7,0),4,100,100)</f>
        <v/>
      </c>
      <c r="Q137" s="3"/>
      <c r="R137" s="4"/>
      <c r="S137" s="13" t="str">
        <f>image(VLOOKUP(CONCATENATE(LEFT($A$71,9),S136),'Pokemon List'!$C:$I,7,0),4,100,100)</f>
        <v/>
      </c>
      <c r="T137" s="3"/>
      <c r="U137" s="4"/>
      <c r="V137" s="13" t="str">
        <f>image(VLOOKUP(CONCATENATE(LEFT($A$71,9),V136),'Pokemon List'!$C:$I,7,0),4,100,100)</f>
        <v/>
      </c>
      <c r="W137" s="3"/>
      <c r="X137" s="4"/>
      <c r="Y137" s="38"/>
      <c r="Z137" s="38"/>
      <c r="AA137" s="38"/>
      <c r="AB137" s="38"/>
      <c r="AC137" s="38"/>
      <c r="AD137" s="38"/>
      <c r="AE137" s="38"/>
      <c r="AF137" s="38"/>
      <c r="AG137" s="38"/>
      <c r="AH137" s="38"/>
      <c r="AI137" s="38"/>
      <c r="AJ137" s="38"/>
      <c r="AK137" s="38"/>
      <c r="AL137" s="38"/>
      <c r="AM137" s="38"/>
      <c r="AN137" s="38"/>
      <c r="AO137" s="38"/>
      <c r="AP137" s="38"/>
      <c r="AQ137" s="38"/>
      <c r="AR137" s="38"/>
      <c r="AS137" s="38"/>
      <c r="AT137" s="38"/>
    </row>
    <row r="138">
      <c r="A138" s="9">
        <f>A136+8</f>
        <v>265</v>
      </c>
      <c r="B138" s="42" t="str">
        <f>VLOOKUP(CONCATENATE(LEFT($A$71,9),A138),'Pokemon List'!$C:$I,4,0)</f>
        <v>Palossand</v>
      </c>
      <c r="C138" s="41" t="s">
        <v>19</v>
      </c>
      <c r="D138" s="9">
        <f>D136+8</f>
        <v>266</v>
      </c>
      <c r="E138" s="42" t="str">
        <f>VLOOKUP(CONCATENATE(LEFT($A$71,9),D138),'Pokemon List'!$C:$I,4,0)</f>
        <v>Pyukumuku</v>
      </c>
      <c r="F138" s="41" t="s">
        <v>19</v>
      </c>
      <c r="G138" s="9">
        <f>G136+8</f>
        <v>267</v>
      </c>
      <c r="H138" s="42" t="str">
        <f>VLOOKUP(CONCATENATE(LEFT($A$71,9),G138),'Pokemon List'!$C:$I,4,0)</f>
        <v>Minior</v>
      </c>
      <c r="I138" s="41"/>
      <c r="J138" s="9"/>
      <c r="K138" s="41"/>
      <c r="L138" s="41"/>
      <c r="M138" s="9"/>
      <c r="N138" s="41"/>
      <c r="O138" s="41"/>
      <c r="P138" s="9"/>
      <c r="Q138" s="41"/>
      <c r="R138" s="41"/>
      <c r="S138" s="9"/>
      <c r="T138" s="41"/>
      <c r="U138" s="41"/>
      <c r="V138" s="9"/>
      <c r="W138" s="41"/>
      <c r="X138" s="41"/>
      <c r="Y138" s="38"/>
      <c r="Z138" s="38"/>
      <c r="AA138" s="38"/>
      <c r="AB138" s="38"/>
      <c r="AC138" s="38"/>
      <c r="AD138" s="38"/>
      <c r="AE138" s="38"/>
      <c r="AF138" s="38"/>
      <c r="AG138" s="38"/>
      <c r="AH138" s="38"/>
      <c r="AI138" s="38"/>
      <c r="AJ138" s="38"/>
      <c r="AK138" s="38"/>
      <c r="AL138" s="38"/>
      <c r="AM138" s="38"/>
      <c r="AN138" s="38"/>
      <c r="AO138" s="38"/>
      <c r="AP138" s="38"/>
      <c r="AQ138" s="38"/>
      <c r="AR138" s="38"/>
      <c r="AS138" s="38"/>
      <c r="AT138" s="38"/>
    </row>
    <row r="139" ht="75.0" customHeight="1">
      <c r="A139" s="13" t="str">
        <f>image(VLOOKUP(CONCATENATE(LEFT($A$71,9),A138),'Pokemon List'!$C:$I,7,0),4,100,100)</f>
        <v/>
      </c>
      <c r="B139" s="3"/>
      <c r="C139" s="4"/>
      <c r="D139" s="13" t="str">
        <f>image(VLOOKUP(CONCATENATE(LEFT($A$71,9),D138),'Pokemon List'!$C:$I,7,0),4,100,100)</f>
        <v/>
      </c>
      <c r="E139" s="3"/>
      <c r="F139" s="4"/>
      <c r="G139" s="13" t="str">
        <f>image(VLOOKUP(CONCATENATE(LEFT($A$71,9),G138),'Pokemon List'!$C:$I,7,0),4,100,100)</f>
        <v/>
      </c>
      <c r="H139" s="3"/>
      <c r="I139" s="4"/>
      <c r="J139" s="13"/>
      <c r="K139" s="3"/>
      <c r="L139" s="4"/>
      <c r="M139" s="13"/>
      <c r="N139" s="3"/>
      <c r="O139" s="4"/>
      <c r="P139" s="13"/>
      <c r="Q139" s="3"/>
      <c r="R139" s="4"/>
      <c r="S139" s="13"/>
      <c r="T139" s="3"/>
      <c r="U139" s="4"/>
      <c r="V139" s="13"/>
      <c r="W139" s="3"/>
      <c r="X139" s="4"/>
      <c r="Y139" s="38"/>
      <c r="Z139" s="38"/>
      <c r="AA139" s="38"/>
      <c r="AB139" s="38"/>
      <c r="AC139" s="38"/>
      <c r="AD139" s="38"/>
      <c r="AE139" s="38"/>
      <c r="AF139" s="38"/>
      <c r="AG139" s="38"/>
      <c r="AH139" s="38"/>
      <c r="AI139" s="38"/>
      <c r="AJ139" s="38"/>
      <c r="AK139" s="38"/>
      <c r="AL139" s="38"/>
      <c r="AM139" s="38"/>
      <c r="AN139" s="38"/>
      <c r="AO139" s="38"/>
      <c r="AP139" s="38"/>
      <c r="AQ139" s="38"/>
      <c r="AR139" s="38"/>
      <c r="AS139" s="38"/>
      <c r="AT139" s="38"/>
    </row>
    <row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c r="AH140" s="38"/>
      <c r="AI140" s="38"/>
      <c r="AJ140" s="38"/>
      <c r="AK140" s="38"/>
      <c r="AL140" s="38"/>
      <c r="AM140" s="38"/>
      <c r="AN140" s="38"/>
      <c r="AO140" s="38"/>
      <c r="AP140" s="38"/>
      <c r="AQ140" s="38"/>
      <c r="AR140" s="38"/>
      <c r="AS140" s="38"/>
      <c r="AT140" s="38"/>
    </row>
    <row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c r="AH141" s="38"/>
      <c r="AI141" s="38"/>
      <c r="AJ141" s="38"/>
      <c r="AK141" s="38"/>
      <c r="AL141" s="38"/>
      <c r="AM141" s="38"/>
      <c r="AN141" s="38"/>
      <c r="AO141" s="38"/>
      <c r="AP141" s="38"/>
      <c r="AQ141" s="38"/>
      <c r="AR141" s="38"/>
      <c r="AS141" s="38"/>
      <c r="AT141" s="38"/>
    </row>
    <row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c r="AH142" s="38"/>
      <c r="AI142" s="38"/>
      <c r="AJ142" s="38"/>
      <c r="AK142" s="38"/>
      <c r="AL142" s="38"/>
      <c r="AM142" s="38"/>
      <c r="AN142" s="38"/>
      <c r="AO142" s="38"/>
      <c r="AP142" s="38"/>
      <c r="AQ142" s="38"/>
      <c r="AR142" s="38"/>
      <c r="AS142" s="38"/>
      <c r="AT142" s="38"/>
    </row>
    <row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c r="AH143" s="38"/>
      <c r="AI143" s="38"/>
      <c r="AJ143" s="38"/>
      <c r="AK143" s="38"/>
      <c r="AL143" s="38"/>
      <c r="AM143" s="38"/>
      <c r="AN143" s="38"/>
      <c r="AO143" s="38"/>
      <c r="AP143" s="38"/>
      <c r="AQ143" s="38"/>
      <c r="AR143" s="38"/>
      <c r="AS143" s="38"/>
      <c r="AT143" s="38"/>
    </row>
    <row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c r="AH144" s="38"/>
      <c r="AI144" s="38"/>
      <c r="AJ144" s="38"/>
      <c r="AK144" s="38"/>
      <c r="AL144" s="38"/>
      <c r="AM144" s="38"/>
      <c r="AN144" s="38"/>
      <c r="AO144" s="38"/>
      <c r="AP144" s="38"/>
      <c r="AQ144" s="38"/>
      <c r="AR144" s="38"/>
      <c r="AS144" s="38"/>
      <c r="AT144" s="38"/>
    </row>
    <row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c r="AH145" s="38"/>
      <c r="AI145" s="38"/>
      <c r="AJ145" s="38"/>
      <c r="AK145" s="38"/>
      <c r="AL145" s="38"/>
      <c r="AM145" s="38"/>
      <c r="AN145" s="38"/>
      <c r="AO145" s="38"/>
      <c r="AP145" s="38"/>
      <c r="AQ145" s="38"/>
      <c r="AR145" s="38"/>
      <c r="AS145" s="38"/>
      <c r="AT145" s="38"/>
    </row>
    <row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c r="AH146" s="38"/>
      <c r="AI146" s="38"/>
      <c r="AJ146" s="38"/>
      <c r="AK146" s="38"/>
      <c r="AL146" s="38"/>
      <c r="AM146" s="38"/>
      <c r="AN146" s="38"/>
      <c r="AO146" s="38"/>
      <c r="AP146" s="38"/>
      <c r="AQ146" s="38"/>
      <c r="AR146" s="38"/>
      <c r="AS146" s="38"/>
      <c r="AT146" s="38"/>
    </row>
    <row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c r="AH147" s="38"/>
      <c r="AI147" s="38"/>
      <c r="AJ147" s="38"/>
      <c r="AK147" s="38"/>
      <c r="AL147" s="38"/>
      <c r="AM147" s="38"/>
      <c r="AN147" s="38"/>
      <c r="AO147" s="38"/>
      <c r="AP147" s="38"/>
      <c r="AQ147" s="38"/>
      <c r="AR147" s="38"/>
      <c r="AS147" s="38"/>
      <c r="AT147" s="38"/>
    </row>
    <row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c r="AH148" s="38"/>
      <c r="AI148" s="38"/>
      <c r="AJ148" s="38"/>
      <c r="AK148" s="38"/>
      <c r="AL148" s="38"/>
      <c r="AM148" s="38"/>
      <c r="AN148" s="38"/>
      <c r="AO148" s="38"/>
      <c r="AP148" s="38"/>
      <c r="AQ148" s="38"/>
      <c r="AR148" s="38"/>
      <c r="AS148" s="38"/>
      <c r="AT148" s="38"/>
    </row>
    <row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c r="AH149" s="38"/>
      <c r="AI149" s="38"/>
      <c r="AJ149" s="38"/>
      <c r="AK149" s="38"/>
      <c r="AL149" s="38"/>
      <c r="AM149" s="38"/>
      <c r="AN149" s="38"/>
      <c r="AO149" s="38"/>
      <c r="AP149" s="38"/>
      <c r="AQ149" s="38"/>
      <c r="AR149" s="38"/>
      <c r="AS149" s="38"/>
      <c r="AT149" s="38"/>
    </row>
    <row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c r="AH150" s="38"/>
      <c r="AI150" s="38"/>
      <c r="AJ150" s="38"/>
      <c r="AK150" s="38"/>
      <c r="AL150" s="38"/>
      <c r="AM150" s="38"/>
      <c r="AN150" s="38"/>
      <c r="AO150" s="38"/>
      <c r="AP150" s="38"/>
      <c r="AQ150" s="38"/>
      <c r="AR150" s="38"/>
      <c r="AS150" s="38"/>
      <c r="AT150" s="38"/>
    </row>
    <row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c r="AH151" s="38"/>
      <c r="AI151" s="38"/>
      <c r="AJ151" s="38"/>
      <c r="AK151" s="38"/>
      <c r="AL151" s="38"/>
      <c r="AM151" s="38"/>
      <c r="AN151" s="38"/>
      <c r="AO151" s="38"/>
      <c r="AP151" s="38"/>
      <c r="AQ151" s="38"/>
      <c r="AR151" s="38"/>
      <c r="AS151" s="38"/>
      <c r="AT151" s="38"/>
    </row>
    <row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c r="AH152" s="38"/>
      <c r="AI152" s="38"/>
      <c r="AJ152" s="38"/>
      <c r="AK152" s="38"/>
      <c r="AL152" s="38"/>
      <c r="AM152" s="38"/>
      <c r="AN152" s="38"/>
      <c r="AO152" s="38"/>
      <c r="AP152" s="38"/>
      <c r="AQ152" s="38"/>
      <c r="AR152" s="38"/>
      <c r="AS152" s="38"/>
      <c r="AT152" s="38"/>
    </row>
    <row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c r="AH153" s="38"/>
      <c r="AI153" s="38"/>
      <c r="AJ153" s="38"/>
      <c r="AK153" s="38"/>
      <c r="AL153" s="38"/>
      <c r="AM153" s="38"/>
      <c r="AN153" s="38"/>
      <c r="AO153" s="38"/>
      <c r="AP153" s="38"/>
      <c r="AQ153" s="38"/>
      <c r="AR153" s="38"/>
      <c r="AS153" s="38"/>
      <c r="AT153" s="38"/>
    </row>
    <row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c r="AH154" s="38"/>
      <c r="AI154" s="38"/>
      <c r="AJ154" s="38"/>
      <c r="AK154" s="38"/>
      <c r="AL154" s="38"/>
      <c r="AM154" s="38"/>
      <c r="AN154" s="38"/>
      <c r="AO154" s="38"/>
      <c r="AP154" s="38"/>
      <c r="AQ154" s="38"/>
      <c r="AR154" s="38"/>
      <c r="AS154" s="38"/>
      <c r="AT154" s="38"/>
    </row>
    <row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c r="AH155" s="38"/>
      <c r="AI155" s="38"/>
      <c r="AJ155" s="38"/>
      <c r="AK155" s="38"/>
      <c r="AL155" s="38"/>
      <c r="AM155" s="38"/>
      <c r="AN155" s="38"/>
      <c r="AO155" s="38"/>
      <c r="AP155" s="38"/>
      <c r="AQ155" s="38"/>
      <c r="AR155" s="38"/>
      <c r="AS155" s="38"/>
      <c r="AT155" s="38"/>
    </row>
    <row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c r="AH156" s="38"/>
      <c r="AI156" s="38"/>
      <c r="AJ156" s="38"/>
      <c r="AK156" s="38"/>
      <c r="AL156" s="38"/>
      <c r="AM156" s="38"/>
      <c r="AN156" s="38"/>
      <c r="AO156" s="38"/>
      <c r="AP156" s="38"/>
      <c r="AQ156" s="38"/>
      <c r="AR156" s="38"/>
      <c r="AS156" s="38"/>
      <c r="AT156" s="38"/>
    </row>
    <row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c r="AH157" s="38"/>
      <c r="AI157" s="38"/>
      <c r="AJ157" s="38"/>
      <c r="AK157" s="38"/>
      <c r="AL157" s="38"/>
      <c r="AM157" s="38"/>
      <c r="AN157" s="38"/>
      <c r="AO157" s="38"/>
      <c r="AP157" s="38"/>
      <c r="AQ157" s="38"/>
      <c r="AR157" s="38"/>
      <c r="AS157" s="38"/>
      <c r="AT157" s="38"/>
    </row>
    <row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c r="AH158" s="38"/>
      <c r="AI158" s="38"/>
      <c r="AJ158" s="38"/>
      <c r="AK158" s="38"/>
      <c r="AL158" s="38"/>
      <c r="AM158" s="38"/>
      <c r="AN158" s="38"/>
      <c r="AO158" s="38"/>
      <c r="AP158" s="38"/>
      <c r="AQ158" s="38"/>
      <c r="AR158" s="38"/>
      <c r="AS158" s="38"/>
      <c r="AT158" s="38"/>
    </row>
    <row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c r="AH159" s="38"/>
      <c r="AI159" s="38"/>
      <c r="AJ159" s="38"/>
      <c r="AK159" s="38"/>
      <c r="AL159" s="38"/>
      <c r="AM159" s="38"/>
      <c r="AN159" s="38"/>
      <c r="AO159" s="38"/>
      <c r="AP159" s="38"/>
      <c r="AQ159" s="38"/>
      <c r="AR159" s="38"/>
      <c r="AS159" s="38"/>
      <c r="AT159" s="38"/>
    </row>
    <row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c r="AH160" s="38"/>
      <c r="AI160" s="38"/>
      <c r="AJ160" s="38"/>
      <c r="AK160" s="38"/>
      <c r="AL160" s="38"/>
      <c r="AM160" s="38"/>
      <c r="AN160" s="38"/>
      <c r="AO160" s="38"/>
      <c r="AP160" s="38"/>
      <c r="AQ160" s="38"/>
      <c r="AR160" s="38"/>
      <c r="AS160" s="38"/>
      <c r="AT160" s="38"/>
    </row>
    <row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c r="AH161" s="38"/>
      <c r="AI161" s="38"/>
      <c r="AJ161" s="38"/>
      <c r="AK161" s="38"/>
      <c r="AL161" s="38"/>
      <c r="AM161" s="38"/>
      <c r="AN161" s="38"/>
      <c r="AO161" s="38"/>
      <c r="AP161" s="38"/>
      <c r="AQ161" s="38"/>
      <c r="AR161" s="38"/>
      <c r="AS161" s="38"/>
      <c r="AT161" s="38"/>
    </row>
    <row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c r="AH162" s="38"/>
      <c r="AI162" s="38"/>
      <c r="AJ162" s="38"/>
      <c r="AK162" s="38"/>
      <c r="AL162" s="38"/>
      <c r="AM162" s="38"/>
      <c r="AN162" s="38"/>
      <c r="AO162" s="38"/>
      <c r="AP162" s="38"/>
      <c r="AQ162" s="38"/>
      <c r="AR162" s="38"/>
      <c r="AS162" s="38"/>
      <c r="AT162" s="38"/>
    </row>
    <row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c r="AH163" s="38"/>
      <c r="AI163" s="38"/>
      <c r="AJ163" s="38"/>
      <c r="AK163" s="38"/>
      <c r="AL163" s="38"/>
      <c r="AM163" s="38"/>
      <c r="AN163" s="38"/>
      <c r="AO163" s="38"/>
      <c r="AP163" s="38"/>
      <c r="AQ163" s="38"/>
      <c r="AR163" s="38"/>
      <c r="AS163" s="38"/>
      <c r="AT163" s="38"/>
    </row>
    <row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c r="AH164" s="38"/>
      <c r="AI164" s="38"/>
      <c r="AJ164" s="38"/>
      <c r="AK164" s="38"/>
      <c r="AL164" s="38"/>
      <c r="AM164" s="38"/>
      <c r="AN164" s="38"/>
      <c r="AO164" s="38"/>
      <c r="AP164" s="38"/>
      <c r="AQ164" s="38"/>
      <c r="AR164" s="38"/>
      <c r="AS164" s="38"/>
      <c r="AT164" s="38"/>
    </row>
    <row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c r="AH165" s="38"/>
      <c r="AI165" s="38"/>
      <c r="AJ165" s="38"/>
      <c r="AK165" s="38"/>
      <c r="AL165" s="38"/>
      <c r="AM165" s="38"/>
      <c r="AN165" s="38"/>
      <c r="AO165" s="38"/>
      <c r="AP165" s="38"/>
      <c r="AQ165" s="38"/>
      <c r="AR165" s="38"/>
      <c r="AS165" s="38"/>
      <c r="AT165" s="38"/>
    </row>
    <row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c r="AH166" s="38"/>
      <c r="AI166" s="38"/>
      <c r="AJ166" s="38"/>
      <c r="AK166" s="38"/>
      <c r="AL166" s="38"/>
      <c r="AM166" s="38"/>
      <c r="AN166" s="38"/>
      <c r="AO166" s="38"/>
      <c r="AP166" s="38"/>
      <c r="AQ166" s="38"/>
      <c r="AR166" s="38"/>
      <c r="AS166" s="38"/>
      <c r="AT166" s="38"/>
    </row>
    <row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c r="AH167" s="38"/>
      <c r="AI167" s="38"/>
      <c r="AJ167" s="38"/>
      <c r="AK167" s="38"/>
      <c r="AL167" s="38"/>
      <c r="AM167" s="38"/>
      <c r="AN167" s="38"/>
      <c r="AO167" s="38"/>
      <c r="AP167" s="38"/>
      <c r="AQ167" s="38"/>
      <c r="AR167" s="38"/>
      <c r="AS167" s="38"/>
      <c r="AT167" s="38"/>
    </row>
    <row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c r="AH168" s="38"/>
      <c r="AI168" s="38"/>
      <c r="AJ168" s="38"/>
      <c r="AK168" s="38"/>
      <c r="AL168" s="38"/>
      <c r="AM168" s="38"/>
      <c r="AN168" s="38"/>
      <c r="AO168" s="38"/>
      <c r="AP168" s="38"/>
      <c r="AQ168" s="38"/>
      <c r="AR168" s="38"/>
      <c r="AS168" s="38"/>
      <c r="AT168" s="38"/>
    </row>
    <row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c r="AH169" s="38"/>
      <c r="AI169" s="38"/>
      <c r="AJ169" s="38"/>
      <c r="AK169" s="38"/>
      <c r="AL169" s="38"/>
      <c r="AM169" s="38"/>
      <c r="AN169" s="38"/>
      <c r="AO169" s="38"/>
      <c r="AP169" s="38"/>
      <c r="AQ169" s="38"/>
      <c r="AR169" s="38"/>
      <c r="AS169" s="38"/>
      <c r="AT169" s="38"/>
    </row>
    <row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c r="AH170" s="38"/>
      <c r="AI170" s="38"/>
      <c r="AJ170" s="38"/>
      <c r="AK170" s="38"/>
      <c r="AL170" s="38"/>
      <c r="AM170" s="38"/>
      <c r="AN170" s="38"/>
      <c r="AO170" s="38"/>
      <c r="AP170" s="38"/>
      <c r="AQ170" s="38"/>
      <c r="AR170" s="38"/>
      <c r="AS170" s="38"/>
      <c r="AT170" s="38"/>
    </row>
    <row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c r="AH171" s="38"/>
      <c r="AI171" s="38"/>
      <c r="AJ171" s="38"/>
      <c r="AK171" s="38"/>
      <c r="AL171" s="38"/>
      <c r="AM171" s="38"/>
      <c r="AN171" s="38"/>
      <c r="AO171" s="38"/>
      <c r="AP171" s="38"/>
      <c r="AQ171" s="38"/>
      <c r="AR171" s="38"/>
      <c r="AS171" s="38"/>
      <c r="AT171" s="38"/>
    </row>
    <row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c r="AH172" s="38"/>
      <c r="AI172" s="38"/>
      <c r="AJ172" s="38"/>
      <c r="AK172" s="38"/>
      <c r="AL172" s="38"/>
      <c r="AM172" s="38"/>
      <c r="AN172" s="38"/>
      <c r="AO172" s="38"/>
      <c r="AP172" s="38"/>
      <c r="AQ172" s="38"/>
      <c r="AR172" s="38"/>
      <c r="AS172" s="38"/>
      <c r="AT172" s="38"/>
    </row>
    <row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c r="AH173" s="38"/>
      <c r="AI173" s="38"/>
      <c r="AJ173" s="38"/>
      <c r="AK173" s="38"/>
      <c r="AL173" s="38"/>
      <c r="AM173" s="38"/>
      <c r="AN173" s="38"/>
      <c r="AO173" s="38"/>
      <c r="AP173" s="38"/>
      <c r="AQ173" s="38"/>
      <c r="AR173" s="38"/>
      <c r="AS173" s="38"/>
      <c r="AT173" s="38"/>
    </row>
    <row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c r="AH174" s="38"/>
      <c r="AI174" s="38"/>
      <c r="AJ174" s="38"/>
      <c r="AK174" s="38"/>
      <c r="AL174" s="38"/>
      <c r="AM174" s="38"/>
      <c r="AN174" s="38"/>
      <c r="AO174" s="38"/>
      <c r="AP174" s="38"/>
      <c r="AQ174" s="38"/>
      <c r="AR174" s="38"/>
      <c r="AS174" s="38"/>
      <c r="AT174" s="38"/>
    </row>
    <row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c r="AH175" s="38"/>
      <c r="AI175" s="38"/>
      <c r="AJ175" s="38"/>
      <c r="AK175" s="38"/>
      <c r="AL175" s="38"/>
      <c r="AM175" s="38"/>
      <c r="AN175" s="38"/>
      <c r="AO175" s="38"/>
      <c r="AP175" s="38"/>
      <c r="AQ175" s="38"/>
      <c r="AR175" s="38"/>
      <c r="AS175" s="38"/>
      <c r="AT175" s="38"/>
    </row>
    <row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c r="AH176" s="38"/>
      <c r="AI176" s="38"/>
      <c r="AJ176" s="38"/>
      <c r="AK176" s="38"/>
      <c r="AL176" s="38"/>
      <c r="AM176" s="38"/>
      <c r="AN176" s="38"/>
      <c r="AO176" s="38"/>
      <c r="AP176" s="38"/>
      <c r="AQ176" s="38"/>
      <c r="AR176" s="38"/>
      <c r="AS176" s="38"/>
      <c r="AT176" s="38"/>
    </row>
    <row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c r="AH177" s="38"/>
      <c r="AI177" s="38"/>
      <c r="AJ177" s="38"/>
      <c r="AK177" s="38"/>
      <c r="AL177" s="38"/>
      <c r="AM177" s="38"/>
      <c r="AN177" s="38"/>
      <c r="AO177" s="38"/>
      <c r="AP177" s="38"/>
      <c r="AQ177" s="38"/>
      <c r="AR177" s="38"/>
      <c r="AS177" s="38"/>
      <c r="AT177" s="38"/>
    </row>
    <row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c r="AH178" s="38"/>
      <c r="AI178" s="38"/>
      <c r="AJ178" s="38"/>
      <c r="AK178" s="38"/>
      <c r="AL178" s="38"/>
      <c r="AM178" s="38"/>
      <c r="AN178" s="38"/>
      <c r="AO178" s="38"/>
      <c r="AP178" s="38"/>
      <c r="AQ178" s="38"/>
      <c r="AR178" s="38"/>
      <c r="AS178" s="38"/>
      <c r="AT178" s="38"/>
    </row>
    <row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c r="AH179" s="38"/>
      <c r="AI179" s="38"/>
      <c r="AJ179" s="38"/>
      <c r="AK179" s="38"/>
      <c r="AL179" s="38"/>
      <c r="AM179" s="38"/>
      <c r="AN179" s="38"/>
      <c r="AO179" s="38"/>
      <c r="AP179" s="38"/>
      <c r="AQ179" s="38"/>
      <c r="AR179" s="38"/>
      <c r="AS179" s="38"/>
      <c r="AT179" s="38"/>
    </row>
    <row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c r="AH180" s="38"/>
      <c r="AI180" s="38"/>
      <c r="AJ180" s="38"/>
      <c r="AK180" s="38"/>
      <c r="AL180" s="38"/>
      <c r="AM180" s="38"/>
      <c r="AN180" s="38"/>
      <c r="AO180" s="38"/>
      <c r="AP180" s="38"/>
      <c r="AQ180" s="38"/>
      <c r="AR180" s="38"/>
      <c r="AS180" s="38"/>
      <c r="AT180" s="38"/>
    </row>
    <row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c r="AH181" s="38"/>
      <c r="AI181" s="38"/>
      <c r="AJ181" s="38"/>
      <c r="AK181" s="38"/>
      <c r="AL181" s="38"/>
      <c r="AM181" s="38"/>
      <c r="AN181" s="38"/>
      <c r="AO181" s="38"/>
      <c r="AP181" s="38"/>
      <c r="AQ181" s="38"/>
      <c r="AR181" s="38"/>
      <c r="AS181" s="38"/>
      <c r="AT181" s="38"/>
    </row>
    <row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c r="AH182" s="38"/>
      <c r="AI182" s="38"/>
      <c r="AJ182" s="38"/>
      <c r="AK182" s="38"/>
      <c r="AL182" s="38"/>
      <c r="AM182" s="38"/>
      <c r="AN182" s="38"/>
      <c r="AO182" s="38"/>
      <c r="AP182" s="38"/>
      <c r="AQ182" s="38"/>
      <c r="AR182" s="38"/>
      <c r="AS182" s="38"/>
      <c r="AT182" s="38"/>
    </row>
    <row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c r="AH183" s="38"/>
      <c r="AI183" s="38"/>
      <c r="AJ183" s="38"/>
      <c r="AK183" s="38"/>
      <c r="AL183" s="38"/>
      <c r="AM183" s="38"/>
      <c r="AN183" s="38"/>
      <c r="AO183" s="38"/>
      <c r="AP183" s="38"/>
      <c r="AQ183" s="38"/>
      <c r="AR183" s="38"/>
      <c r="AS183" s="38"/>
      <c r="AT183" s="38"/>
    </row>
    <row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c r="AH184" s="38"/>
      <c r="AI184" s="38"/>
      <c r="AJ184" s="38"/>
      <c r="AK184" s="38"/>
      <c r="AL184" s="38"/>
      <c r="AM184" s="38"/>
      <c r="AN184" s="38"/>
      <c r="AO184" s="38"/>
      <c r="AP184" s="38"/>
      <c r="AQ184" s="38"/>
      <c r="AR184" s="38"/>
      <c r="AS184" s="38"/>
      <c r="AT184" s="38"/>
    </row>
    <row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c r="AH185" s="38"/>
      <c r="AI185" s="38"/>
      <c r="AJ185" s="38"/>
      <c r="AK185" s="38"/>
      <c r="AL185" s="38"/>
      <c r="AM185" s="38"/>
      <c r="AN185" s="38"/>
      <c r="AO185" s="38"/>
      <c r="AP185" s="38"/>
      <c r="AQ185" s="38"/>
      <c r="AR185" s="38"/>
      <c r="AS185" s="38"/>
      <c r="AT185" s="38"/>
    </row>
    <row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c r="AH186" s="38"/>
      <c r="AI186" s="38"/>
      <c r="AJ186" s="38"/>
      <c r="AK186" s="38"/>
      <c r="AL186" s="38"/>
      <c r="AM186" s="38"/>
      <c r="AN186" s="38"/>
      <c r="AO186" s="38"/>
      <c r="AP186" s="38"/>
      <c r="AQ186" s="38"/>
      <c r="AR186" s="38"/>
      <c r="AS186" s="38"/>
      <c r="AT186" s="38"/>
    </row>
    <row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c r="AH187" s="38"/>
      <c r="AI187" s="38"/>
      <c r="AJ187" s="38"/>
      <c r="AK187" s="38"/>
      <c r="AL187" s="38"/>
      <c r="AM187" s="38"/>
      <c r="AN187" s="38"/>
      <c r="AO187" s="38"/>
      <c r="AP187" s="38"/>
      <c r="AQ187" s="38"/>
      <c r="AR187" s="38"/>
      <c r="AS187" s="38"/>
      <c r="AT187" s="38"/>
    </row>
    <row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c r="AH188" s="38"/>
      <c r="AI188" s="38"/>
      <c r="AJ188" s="38"/>
      <c r="AK188" s="38"/>
      <c r="AL188" s="38"/>
      <c r="AM188" s="38"/>
      <c r="AN188" s="38"/>
      <c r="AO188" s="38"/>
      <c r="AP188" s="38"/>
      <c r="AQ188" s="38"/>
      <c r="AR188" s="38"/>
      <c r="AS188" s="38"/>
      <c r="AT188" s="38"/>
    </row>
    <row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c r="AH189" s="38"/>
      <c r="AI189" s="38"/>
      <c r="AJ189" s="38"/>
      <c r="AK189" s="38"/>
      <c r="AL189" s="38"/>
      <c r="AM189" s="38"/>
      <c r="AN189" s="38"/>
      <c r="AO189" s="38"/>
      <c r="AP189" s="38"/>
      <c r="AQ189" s="38"/>
      <c r="AR189" s="38"/>
      <c r="AS189" s="38"/>
      <c r="AT189" s="38"/>
    </row>
    <row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c r="AH190" s="38"/>
      <c r="AI190" s="38"/>
      <c r="AJ190" s="38"/>
      <c r="AK190" s="38"/>
      <c r="AL190" s="38"/>
      <c r="AM190" s="38"/>
      <c r="AN190" s="38"/>
      <c r="AO190" s="38"/>
      <c r="AP190" s="38"/>
      <c r="AQ190" s="38"/>
      <c r="AR190" s="38"/>
      <c r="AS190" s="38"/>
      <c r="AT190" s="38"/>
    </row>
    <row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c r="AH191" s="38"/>
      <c r="AI191" s="38"/>
      <c r="AJ191" s="38"/>
      <c r="AK191" s="38"/>
      <c r="AL191" s="38"/>
      <c r="AM191" s="38"/>
      <c r="AN191" s="38"/>
      <c r="AO191" s="38"/>
      <c r="AP191" s="38"/>
      <c r="AQ191" s="38"/>
      <c r="AR191" s="38"/>
      <c r="AS191" s="38"/>
      <c r="AT191" s="38"/>
    </row>
    <row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c r="AH192" s="38"/>
      <c r="AI192" s="38"/>
      <c r="AJ192" s="38"/>
      <c r="AK192" s="38"/>
      <c r="AL192" s="38"/>
      <c r="AM192" s="38"/>
      <c r="AN192" s="38"/>
      <c r="AO192" s="38"/>
      <c r="AP192" s="38"/>
      <c r="AQ192" s="38"/>
      <c r="AR192" s="38"/>
      <c r="AS192" s="38"/>
      <c r="AT192" s="38"/>
    </row>
    <row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c r="AH193" s="38"/>
      <c r="AI193" s="38"/>
      <c r="AJ193" s="38"/>
      <c r="AK193" s="38"/>
      <c r="AL193" s="38"/>
      <c r="AM193" s="38"/>
      <c r="AN193" s="38"/>
      <c r="AO193" s="38"/>
      <c r="AP193" s="38"/>
      <c r="AQ193" s="38"/>
      <c r="AR193" s="38"/>
      <c r="AS193" s="38"/>
      <c r="AT193" s="38"/>
    </row>
    <row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c r="AH194" s="38"/>
      <c r="AI194" s="38"/>
      <c r="AJ194" s="38"/>
      <c r="AK194" s="38"/>
      <c r="AL194" s="38"/>
      <c r="AM194" s="38"/>
      <c r="AN194" s="38"/>
      <c r="AO194" s="38"/>
      <c r="AP194" s="38"/>
      <c r="AQ194" s="38"/>
      <c r="AR194" s="38"/>
      <c r="AS194" s="38"/>
      <c r="AT194" s="38"/>
    </row>
    <row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c r="AH195" s="38"/>
      <c r="AI195" s="38"/>
      <c r="AJ195" s="38"/>
      <c r="AK195" s="38"/>
      <c r="AL195" s="38"/>
      <c r="AM195" s="38"/>
      <c r="AN195" s="38"/>
      <c r="AO195" s="38"/>
      <c r="AP195" s="38"/>
      <c r="AQ195" s="38"/>
      <c r="AR195" s="38"/>
      <c r="AS195" s="38"/>
      <c r="AT195" s="38"/>
    </row>
    <row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c r="AH196" s="38"/>
      <c r="AI196" s="38"/>
      <c r="AJ196" s="38"/>
      <c r="AK196" s="38"/>
      <c r="AL196" s="38"/>
      <c r="AM196" s="38"/>
      <c r="AN196" s="38"/>
      <c r="AO196" s="38"/>
      <c r="AP196" s="38"/>
      <c r="AQ196" s="38"/>
      <c r="AR196" s="38"/>
      <c r="AS196" s="38"/>
      <c r="AT196" s="38"/>
    </row>
    <row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c r="AH197" s="38"/>
      <c r="AI197" s="38"/>
      <c r="AJ197" s="38"/>
      <c r="AK197" s="38"/>
      <c r="AL197" s="38"/>
      <c r="AM197" s="38"/>
      <c r="AN197" s="38"/>
      <c r="AO197" s="38"/>
      <c r="AP197" s="38"/>
      <c r="AQ197" s="38"/>
      <c r="AR197" s="38"/>
      <c r="AS197" s="38"/>
      <c r="AT197" s="38"/>
    </row>
    <row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c r="AH198" s="38"/>
      <c r="AI198" s="38"/>
      <c r="AJ198" s="38"/>
      <c r="AK198" s="38"/>
      <c r="AL198" s="38"/>
      <c r="AM198" s="38"/>
      <c r="AN198" s="38"/>
      <c r="AO198" s="38"/>
      <c r="AP198" s="38"/>
      <c r="AQ198" s="38"/>
      <c r="AR198" s="38"/>
      <c r="AS198" s="38"/>
      <c r="AT198" s="38"/>
    </row>
    <row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c r="AH199" s="38"/>
      <c r="AI199" s="38"/>
      <c r="AJ199" s="38"/>
      <c r="AK199" s="38"/>
      <c r="AL199" s="38"/>
      <c r="AM199" s="38"/>
      <c r="AN199" s="38"/>
      <c r="AO199" s="38"/>
      <c r="AP199" s="38"/>
      <c r="AQ199" s="38"/>
      <c r="AR199" s="38"/>
      <c r="AS199" s="38"/>
      <c r="AT199" s="38"/>
    </row>
    <row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c r="AH200" s="38"/>
      <c r="AI200" s="38"/>
      <c r="AJ200" s="38"/>
      <c r="AK200" s="38"/>
      <c r="AL200" s="38"/>
      <c r="AM200" s="38"/>
      <c r="AN200" s="38"/>
      <c r="AO200" s="38"/>
      <c r="AP200" s="38"/>
      <c r="AQ200" s="38"/>
      <c r="AR200" s="38"/>
      <c r="AS200" s="38"/>
      <c r="AT200" s="38"/>
    </row>
    <row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c r="AH201" s="38"/>
      <c r="AI201" s="38"/>
      <c r="AJ201" s="38"/>
      <c r="AK201" s="38"/>
      <c r="AL201" s="38"/>
      <c r="AM201" s="38"/>
      <c r="AN201" s="38"/>
      <c r="AO201" s="38"/>
      <c r="AP201" s="38"/>
      <c r="AQ201" s="38"/>
      <c r="AR201" s="38"/>
      <c r="AS201" s="38"/>
      <c r="AT201" s="38"/>
    </row>
    <row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c r="AH202" s="38"/>
      <c r="AI202" s="38"/>
      <c r="AJ202" s="38"/>
      <c r="AK202" s="38"/>
      <c r="AL202" s="38"/>
      <c r="AM202" s="38"/>
      <c r="AN202" s="38"/>
      <c r="AO202" s="38"/>
      <c r="AP202" s="38"/>
      <c r="AQ202" s="38"/>
      <c r="AR202" s="38"/>
      <c r="AS202" s="38"/>
      <c r="AT202" s="38"/>
    </row>
    <row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c r="AH203" s="38"/>
      <c r="AI203" s="38"/>
      <c r="AJ203" s="38"/>
      <c r="AK203" s="38"/>
      <c r="AL203" s="38"/>
      <c r="AM203" s="38"/>
      <c r="AN203" s="38"/>
      <c r="AO203" s="38"/>
      <c r="AP203" s="38"/>
      <c r="AQ203" s="38"/>
      <c r="AR203" s="38"/>
      <c r="AS203" s="38"/>
      <c r="AT203" s="38"/>
    </row>
    <row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c r="AH204" s="38"/>
      <c r="AI204" s="38"/>
      <c r="AJ204" s="38"/>
      <c r="AK204" s="38"/>
      <c r="AL204" s="38"/>
      <c r="AM204" s="38"/>
      <c r="AN204" s="38"/>
      <c r="AO204" s="38"/>
      <c r="AP204" s="38"/>
      <c r="AQ204" s="38"/>
      <c r="AR204" s="38"/>
      <c r="AS204" s="38"/>
      <c r="AT204" s="38"/>
    </row>
    <row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c r="AH205" s="38"/>
      <c r="AI205" s="38"/>
      <c r="AJ205" s="38"/>
      <c r="AK205" s="38"/>
      <c r="AL205" s="38"/>
      <c r="AM205" s="38"/>
      <c r="AN205" s="38"/>
      <c r="AO205" s="38"/>
      <c r="AP205" s="38"/>
      <c r="AQ205" s="38"/>
      <c r="AR205" s="38"/>
      <c r="AS205" s="38"/>
      <c r="AT205" s="38"/>
    </row>
    <row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c r="AH206" s="38"/>
      <c r="AI206" s="38"/>
      <c r="AJ206" s="38"/>
      <c r="AK206" s="38"/>
      <c r="AL206" s="38"/>
      <c r="AM206" s="38"/>
      <c r="AN206" s="38"/>
      <c r="AO206" s="38"/>
      <c r="AP206" s="38"/>
      <c r="AQ206" s="38"/>
      <c r="AR206" s="38"/>
      <c r="AS206" s="38"/>
      <c r="AT206" s="38"/>
    </row>
    <row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c r="AH207" s="38"/>
      <c r="AI207" s="38"/>
      <c r="AJ207" s="38"/>
      <c r="AK207" s="38"/>
      <c r="AL207" s="38"/>
      <c r="AM207" s="38"/>
      <c r="AN207" s="38"/>
      <c r="AO207" s="38"/>
      <c r="AP207" s="38"/>
      <c r="AQ207" s="38"/>
      <c r="AR207" s="38"/>
      <c r="AS207" s="38"/>
      <c r="AT207" s="38"/>
    </row>
    <row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c r="AH208" s="38"/>
      <c r="AI208" s="38"/>
      <c r="AJ208" s="38"/>
      <c r="AK208" s="38"/>
      <c r="AL208" s="38"/>
      <c r="AM208" s="38"/>
      <c r="AN208" s="38"/>
      <c r="AO208" s="38"/>
      <c r="AP208" s="38"/>
      <c r="AQ208" s="38"/>
      <c r="AR208" s="38"/>
      <c r="AS208" s="38"/>
      <c r="AT208" s="38"/>
    </row>
    <row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c r="AH209" s="38"/>
      <c r="AI209" s="38"/>
      <c r="AJ209" s="38"/>
      <c r="AK209" s="38"/>
      <c r="AL209" s="38"/>
      <c r="AM209" s="38"/>
      <c r="AN209" s="38"/>
      <c r="AO209" s="38"/>
      <c r="AP209" s="38"/>
      <c r="AQ209" s="38"/>
      <c r="AR209" s="38"/>
      <c r="AS209" s="38"/>
      <c r="AT209" s="38"/>
    </row>
    <row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c r="AH210" s="38"/>
      <c r="AI210" s="38"/>
      <c r="AJ210" s="38"/>
      <c r="AK210" s="38"/>
      <c r="AL210" s="38"/>
      <c r="AM210" s="38"/>
      <c r="AN210" s="38"/>
      <c r="AO210" s="38"/>
      <c r="AP210" s="38"/>
      <c r="AQ210" s="38"/>
      <c r="AR210" s="38"/>
      <c r="AS210" s="38"/>
      <c r="AT210" s="38"/>
    </row>
    <row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c r="AH211" s="38"/>
      <c r="AI211" s="38"/>
      <c r="AJ211" s="38"/>
      <c r="AK211" s="38"/>
      <c r="AL211" s="38"/>
      <c r="AM211" s="38"/>
      <c r="AN211" s="38"/>
      <c r="AO211" s="38"/>
      <c r="AP211" s="38"/>
      <c r="AQ211" s="38"/>
      <c r="AR211" s="38"/>
      <c r="AS211" s="38"/>
      <c r="AT211" s="38"/>
    </row>
    <row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c r="AH212" s="38"/>
      <c r="AI212" s="38"/>
      <c r="AJ212" s="38"/>
      <c r="AK212" s="38"/>
      <c r="AL212" s="38"/>
      <c r="AM212" s="38"/>
      <c r="AN212" s="38"/>
      <c r="AO212" s="38"/>
      <c r="AP212" s="38"/>
      <c r="AQ212" s="38"/>
      <c r="AR212" s="38"/>
      <c r="AS212" s="38"/>
      <c r="AT212" s="38"/>
    </row>
    <row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c r="AH213" s="38"/>
      <c r="AI213" s="38"/>
      <c r="AJ213" s="38"/>
      <c r="AK213" s="38"/>
      <c r="AL213" s="38"/>
      <c r="AM213" s="38"/>
      <c r="AN213" s="38"/>
      <c r="AO213" s="38"/>
      <c r="AP213" s="38"/>
      <c r="AQ213" s="38"/>
      <c r="AR213" s="38"/>
      <c r="AS213" s="38"/>
      <c r="AT213" s="38"/>
    </row>
    <row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c r="AH214" s="38"/>
      <c r="AI214" s="38"/>
      <c r="AJ214" s="38"/>
      <c r="AK214" s="38"/>
      <c r="AL214" s="38"/>
      <c r="AM214" s="38"/>
      <c r="AN214" s="38"/>
      <c r="AO214" s="38"/>
      <c r="AP214" s="38"/>
      <c r="AQ214" s="38"/>
      <c r="AR214" s="38"/>
      <c r="AS214" s="38"/>
      <c r="AT214" s="38"/>
    </row>
    <row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c r="AH215" s="38"/>
      <c r="AI215" s="38"/>
      <c r="AJ215" s="38"/>
      <c r="AK215" s="38"/>
      <c r="AL215" s="38"/>
      <c r="AM215" s="38"/>
      <c r="AN215" s="38"/>
      <c r="AO215" s="38"/>
      <c r="AP215" s="38"/>
      <c r="AQ215" s="38"/>
      <c r="AR215" s="38"/>
      <c r="AS215" s="38"/>
      <c r="AT215" s="38"/>
    </row>
    <row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c r="AH216" s="38"/>
      <c r="AI216" s="38"/>
      <c r="AJ216" s="38"/>
      <c r="AK216" s="38"/>
      <c r="AL216" s="38"/>
      <c r="AM216" s="38"/>
      <c r="AN216" s="38"/>
      <c r="AO216" s="38"/>
      <c r="AP216" s="38"/>
      <c r="AQ216" s="38"/>
      <c r="AR216" s="38"/>
      <c r="AS216" s="38"/>
      <c r="AT216" s="38"/>
    </row>
    <row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c r="AH217" s="38"/>
      <c r="AI217" s="38"/>
      <c r="AJ217" s="38"/>
      <c r="AK217" s="38"/>
      <c r="AL217" s="38"/>
      <c r="AM217" s="38"/>
      <c r="AN217" s="38"/>
      <c r="AO217" s="38"/>
      <c r="AP217" s="38"/>
      <c r="AQ217" s="38"/>
      <c r="AR217" s="38"/>
      <c r="AS217" s="38"/>
      <c r="AT217" s="38"/>
    </row>
    <row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c r="AH218" s="38"/>
      <c r="AI218" s="38"/>
      <c r="AJ218" s="38"/>
      <c r="AK218" s="38"/>
      <c r="AL218" s="38"/>
      <c r="AM218" s="38"/>
      <c r="AN218" s="38"/>
      <c r="AO218" s="38"/>
      <c r="AP218" s="38"/>
      <c r="AQ218" s="38"/>
      <c r="AR218" s="38"/>
      <c r="AS218" s="38"/>
      <c r="AT218" s="38"/>
    </row>
    <row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c r="AH219" s="38"/>
      <c r="AI219" s="38"/>
      <c r="AJ219" s="38"/>
      <c r="AK219" s="38"/>
      <c r="AL219" s="38"/>
      <c r="AM219" s="38"/>
      <c r="AN219" s="38"/>
      <c r="AO219" s="38"/>
      <c r="AP219" s="38"/>
      <c r="AQ219" s="38"/>
      <c r="AR219" s="38"/>
      <c r="AS219" s="38"/>
      <c r="AT219" s="38"/>
    </row>
    <row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c r="AH220" s="38"/>
      <c r="AI220" s="38"/>
      <c r="AJ220" s="38"/>
      <c r="AK220" s="38"/>
      <c r="AL220" s="38"/>
      <c r="AM220" s="38"/>
      <c r="AN220" s="38"/>
      <c r="AO220" s="38"/>
      <c r="AP220" s="38"/>
      <c r="AQ220" s="38"/>
      <c r="AR220" s="38"/>
      <c r="AS220" s="38"/>
      <c r="AT220" s="38"/>
    </row>
    <row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c r="AH221" s="38"/>
      <c r="AI221" s="38"/>
      <c r="AJ221" s="38"/>
      <c r="AK221" s="38"/>
      <c r="AL221" s="38"/>
      <c r="AM221" s="38"/>
      <c r="AN221" s="38"/>
      <c r="AO221" s="38"/>
      <c r="AP221" s="38"/>
      <c r="AQ221" s="38"/>
      <c r="AR221" s="38"/>
      <c r="AS221" s="38"/>
      <c r="AT221" s="38"/>
    </row>
    <row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c r="AH222" s="38"/>
      <c r="AI222" s="38"/>
      <c r="AJ222" s="38"/>
      <c r="AK222" s="38"/>
      <c r="AL222" s="38"/>
      <c r="AM222" s="38"/>
      <c r="AN222" s="38"/>
      <c r="AO222" s="38"/>
      <c r="AP222" s="38"/>
      <c r="AQ222" s="38"/>
      <c r="AR222" s="38"/>
      <c r="AS222" s="38"/>
      <c r="AT222" s="38"/>
    </row>
    <row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c r="AH223" s="38"/>
      <c r="AI223" s="38"/>
      <c r="AJ223" s="38"/>
      <c r="AK223" s="38"/>
      <c r="AL223" s="38"/>
      <c r="AM223" s="38"/>
      <c r="AN223" s="38"/>
      <c r="AO223" s="38"/>
      <c r="AP223" s="38"/>
      <c r="AQ223" s="38"/>
      <c r="AR223" s="38"/>
      <c r="AS223" s="38"/>
      <c r="AT223" s="38"/>
    </row>
    <row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c r="AH224" s="38"/>
      <c r="AI224" s="38"/>
      <c r="AJ224" s="38"/>
      <c r="AK224" s="38"/>
      <c r="AL224" s="38"/>
      <c r="AM224" s="38"/>
      <c r="AN224" s="38"/>
      <c r="AO224" s="38"/>
      <c r="AP224" s="38"/>
      <c r="AQ224" s="38"/>
      <c r="AR224" s="38"/>
      <c r="AS224" s="38"/>
      <c r="AT224" s="38"/>
    </row>
    <row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c r="AH225" s="38"/>
      <c r="AI225" s="38"/>
      <c r="AJ225" s="38"/>
      <c r="AK225" s="38"/>
      <c r="AL225" s="38"/>
      <c r="AM225" s="38"/>
      <c r="AN225" s="38"/>
      <c r="AO225" s="38"/>
      <c r="AP225" s="38"/>
      <c r="AQ225" s="38"/>
      <c r="AR225" s="38"/>
      <c r="AS225" s="38"/>
      <c r="AT225" s="38"/>
    </row>
    <row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c r="AH226" s="38"/>
      <c r="AI226" s="38"/>
      <c r="AJ226" s="38"/>
      <c r="AK226" s="38"/>
      <c r="AL226" s="38"/>
      <c r="AM226" s="38"/>
      <c r="AN226" s="38"/>
      <c r="AO226" s="38"/>
      <c r="AP226" s="38"/>
      <c r="AQ226" s="38"/>
      <c r="AR226" s="38"/>
      <c r="AS226" s="38"/>
      <c r="AT226" s="38"/>
    </row>
    <row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c r="AH227" s="38"/>
      <c r="AI227" s="38"/>
      <c r="AJ227" s="38"/>
      <c r="AK227" s="38"/>
      <c r="AL227" s="38"/>
      <c r="AM227" s="38"/>
      <c r="AN227" s="38"/>
      <c r="AO227" s="38"/>
      <c r="AP227" s="38"/>
      <c r="AQ227" s="38"/>
      <c r="AR227" s="38"/>
      <c r="AS227" s="38"/>
      <c r="AT227" s="38"/>
    </row>
    <row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c r="AH228" s="38"/>
      <c r="AI228" s="38"/>
      <c r="AJ228" s="38"/>
      <c r="AK228" s="38"/>
      <c r="AL228" s="38"/>
      <c r="AM228" s="38"/>
      <c r="AN228" s="38"/>
      <c r="AO228" s="38"/>
      <c r="AP228" s="38"/>
      <c r="AQ228" s="38"/>
      <c r="AR228" s="38"/>
      <c r="AS228" s="38"/>
      <c r="AT228" s="38"/>
    </row>
    <row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c r="AH229" s="38"/>
      <c r="AI229" s="38"/>
      <c r="AJ229" s="38"/>
      <c r="AK229" s="38"/>
      <c r="AL229" s="38"/>
      <c r="AM229" s="38"/>
      <c r="AN229" s="38"/>
      <c r="AO229" s="38"/>
      <c r="AP229" s="38"/>
      <c r="AQ229" s="38"/>
      <c r="AR229" s="38"/>
      <c r="AS229" s="38"/>
      <c r="AT229" s="38"/>
    </row>
    <row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c r="AH230" s="38"/>
      <c r="AI230" s="38"/>
      <c r="AJ230" s="38"/>
      <c r="AK230" s="38"/>
      <c r="AL230" s="38"/>
      <c r="AM230" s="38"/>
      <c r="AN230" s="38"/>
      <c r="AO230" s="38"/>
      <c r="AP230" s="38"/>
      <c r="AQ230" s="38"/>
      <c r="AR230" s="38"/>
      <c r="AS230" s="38"/>
      <c r="AT230" s="38"/>
    </row>
    <row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c r="AH231" s="38"/>
      <c r="AI231" s="38"/>
      <c r="AJ231" s="38"/>
      <c r="AK231" s="38"/>
      <c r="AL231" s="38"/>
      <c r="AM231" s="38"/>
      <c r="AN231" s="38"/>
      <c r="AO231" s="38"/>
      <c r="AP231" s="38"/>
      <c r="AQ231" s="38"/>
      <c r="AR231" s="38"/>
      <c r="AS231" s="38"/>
      <c r="AT231" s="38"/>
    </row>
    <row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c r="AH232" s="38"/>
      <c r="AI232" s="38"/>
      <c r="AJ232" s="38"/>
      <c r="AK232" s="38"/>
      <c r="AL232" s="38"/>
      <c r="AM232" s="38"/>
      <c r="AN232" s="38"/>
      <c r="AO232" s="38"/>
      <c r="AP232" s="38"/>
      <c r="AQ232" s="38"/>
      <c r="AR232" s="38"/>
      <c r="AS232" s="38"/>
      <c r="AT232" s="38"/>
    </row>
    <row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c r="AH233" s="38"/>
      <c r="AI233" s="38"/>
      <c r="AJ233" s="38"/>
      <c r="AK233" s="38"/>
      <c r="AL233" s="38"/>
      <c r="AM233" s="38"/>
      <c r="AN233" s="38"/>
      <c r="AO233" s="38"/>
      <c r="AP233" s="38"/>
      <c r="AQ233" s="38"/>
      <c r="AR233" s="38"/>
      <c r="AS233" s="38"/>
      <c r="AT233" s="38"/>
    </row>
    <row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c r="AH234" s="38"/>
      <c r="AI234" s="38"/>
      <c r="AJ234" s="38"/>
      <c r="AK234" s="38"/>
      <c r="AL234" s="38"/>
      <c r="AM234" s="38"/>
      <c r="AN234" s="38"/>
      <c r="AO234" s="38"/>
      <c r="AP234" s="38"/>
      <c r="AQ234" s="38"/>
      <c r="AR234" s="38"/>
      <c r="AS234" s="38"/>
      <c r="AT234" s="38"/>
    </row>
    <row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c r="AC235" s="38"/>
      <c r="AD235" s="38"/>
      <c r="AE235" s="38"/>
      <c r="AF235" s="38"/>
      <c r="AG235" s="38"/>
      <c r="AH235" s="38"/>
      <c r="AI235" s="38"/>
      <c r="AJ235" s="38"/>
      <c r="AK235" s="38"/>
      <c r="AL235" s="38"/>
      <c r="AM235" s="38"/>
      <c r="AN235" s="38"/>
      <c r="AO235" s="38"/>
      <c r="AP235" s="38"/>
      <c r="AQ235" s="38"/>
      <c r="AR235" s="38"/>
      <c r="AS235" s="38"/>
      <c r="AT235" s="38"/>
    </row>
    <row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c r="AC236" s="38"/>
      <c r="AD236" s="38"/>
      <c r="AE236" s="38"/>
      <c r="AF236" s="38"/>
      <c r="AG236" s="38"/>
      <c r="AH236" s="38"/>
      <c r="AI236" s="38"/>
      <c r="AJ236" s="38"/>
      <c r="AK236" s="38"/>
      <c r="AL236" s="38"/>
      <c r="AM236" s="38"/>
      <c r="AN236" s="38"/>
      <c r="AO236" s="38"/>
      <c r="AP236" s="38"/>
      <c r="AQ236" s="38"/>
      <c r="AR236" s="38"/>
      <c r="AS236" s="38"/>
      <c r="AT236" s="38"/>
    </row>
    <row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c r="AC237" s="38"/>
      <c r="AD237" s="38"/>
      <c r="AE237" s="38"/>
      <c r="AF237" s="38"/>
      <c r="AG237" s="38"/>
      <c r="AH237" s="38"/>
      <c r="AI237" s="38"/>
      <c r="AJ237" s="38"/>
      <c r="AK237" s="38"/>
      <c r="AL237" s="38"/>
      <c r="AM237" s="38"/>
      <c r="AN237" s="38"/>
      <c r="AO237" s="38"/>
      <c r="AP237" s="38"/>
      <c r="AQ237" s="38"/>
      <c r="AR237" s="38"/>
      <c r="AS237" s="38"/>
      <c r="AT237" s="38"/>
    </row>
    <row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c r="AC238" s="38"/>
      <c r="AD238" s="38"/>
      <c r="AE238" s="38"/>
      <c r="AF238" s="38"/>
      <c r="AG238" s="38"/>
      <c r="AH238" s="38"/>
      <c r="AI238" s="38"/>
      <c r="AJ238" s="38"/>
      <c r="AK238" s="38"/>
      <c r="AL238" s="38"/>
      <c r="AM238" s="38"/>
      <c r="AN238" s="38"/>
      <c r="AO238" s="38"/>
      <c r="AP238" s="38"/>
      <c r="AQ238" s="38"/>
      <c r="AR238" s="38"/>
      <c r="AS238" s="38"/>
      <c r="AT238" s="38"/>
    </row>
    <row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c r="AC239" s="38"/>
      <c r="AD239" s="38"/>
      <c r="AE239" s="38"/>
      <c r="AF239" s="38"/>
      <c r="AG239" s="38"/>
      <c r="AH239" s="38"/>
      <c r="AI239" s="38"/>
      <c r="AJ239" s="38"/>
      <c r="AK239" s="38"/>
      <c r="AL239" s="38"/>
      <c r="AM239" s="38"/>
      <c r="AN239" s="38"/>
      <c r="AO239" s="38"/>
      <c r="AP239" s="38"/>
      <c r="AQ239" s="38"/>
      <c r="AR239" s="38"/>
      <c r="AS239" s="38"/>
      <c r="AT239" s="38"/>
    </row>
    <row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c r="AC240" s="38"/>
      <c r="AD240" s="38"/>
      <c r="AE240" s="38"/>
      <c r="AF240" s="38"/>
      <c r="AG240" s="38"/>
      <c r="AH240" s="38"/>
      <c r="AI240" s="38"/>
      <c r="AJ240" s="38"/>
      <c r="AK240" s="38"/>
      <c r="AL240" s="38"/>
      <c r="AM240" s="38"/>
      <c r="AN240" s="38"/>
      <c r="AO240" s="38"/>
      <c r="AP240" s="38"/>
      <c r="AQ240" s="38"/>
      <c r="AR240" s="38"/>
      <c r="AS240" s="38"/>
      <c r="AT240" s="38"/>
    </row>
    <row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c r="AC241" s="38"/>
      <c r="AD241" s="38"/>
      <c r="AE241" s="38"/>
      <c r="AF241" s="38"/>
      <c r="AG241" s="38"/>
      <c r="AH241" s="38"/>
      <c r="AI241" s="38"/>
      <c r="AJ241" s="38"/>
      <c r="AK241" s="38"/>
      <c r="AL241" s="38"/>
      <c r="AM241" s="38"/>
      <c r="AN241" s="38"/>
      <c r="AO241" s="38"/>
      <c r="AP241" s="38"/>
      <c r="AQ241" s="38"/>
      <c r="AR241" s="38"/>
      <c r="AS241" s="38"/>
      <c r="AT241" s="38"/>
    </row>
    <row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c r="AC242" s="38"/>
      <c r="AD242" s="38"/>
      <c r="AE242" s="38"/>
      <c r="AF242" s="38"/>
      <c r="AG242" s="38"/>
      <c r="AH242" s="38"/>
      <c r="AI242" s="38"/>
      <c r="AJ242" s="38"/>
      <c r="AK242" s="38"/>
      <c r="AL242" s="38"/>
      <c r="AM242" s="38"/>
      <c r="AN242" s="38"/>
      <c r="AO242" s="38"/>
      <c r="AP242" s="38"/>
      <c r="AQ242" s="38"/>
      <c r="AR242" s="38"/>
      <c r="AS242" s="38"/>
      <c r="AT242" s="38"/>
    </row>
    <row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c r="AC243" s="38"/>
      <c r="AD243" s="38"/>
      <c r="AE243" s="38"/>
      <c r="AF243" s="38"/>
      <c r="AG243" s="38"/>
      <c r="AH243" s="38"/>
      <c r="AI243" s="38"/>
      <c r="AJ243" s="38"/>
      <c r="AK243" s="38"/>
      <c r="AL243" s="38"/>
      <c r="AM243" s="38"/>
      <c r="AN243" s="38"/>
      <c r="AO243" s="38"/>
      <c r="AP243" s="38"/>
      <c r="AQ243" s="38"/>
      <c r="AR243" s="38"/>
      <c r="AS243" s="38"/>
      <c r="AT243" s="38"/>
    </row>
    <row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c r="AC244" s="38"/>
      <c r="AD244" s="38"/>
      <c r="AE244" s="38"/>
      <c r="AF244" s="38"/>
      <c r="AG244" s="38"/>
      <c r="AH244" s="38"/>
      <c r="AI244" s="38"/>
      <c r="AJ244" s="38"/>
      <c r="AK244" s="38"/>
      <c r="AL244" s="38"/>
      <c r="AM244" s="38"/>
      <c r="AN244" s="38"/>
      <c r="AO244" s="38"/>
      <c r="AP244" s="38"/>
      <c r="AQ244" s="38"/>
      <c r="AR244" s="38"/>
      <c r="AS244" s="38"/>
      <c r="AT244" s="38"/>
    </row>
    <row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c r="AC245" s="38"/>
      <c r="AD245" s="38"/>
      <c r="AE245" s="38"/>
      <c r="AF245" s="38"/>
      <c r="AG245" s="38"/>
      <c r="AH245" s="38"/>
      <c r="AI245" s="38"/>
      <c r="AJ245" s="38"/>
      <c r="AK245" s="38"/>
      <c r="AL245" s="38"/>
      <c r="AM245" s="38"/>
      <c r="AN245" s="38"/>
      <c r="AO245" s="38"/>
      <c r="AP245" s="38"/>
      <c r="AQ245" s="38"/>
      <c r="AR245" s="38"/>
      <c r="AS245" s="38"/>
      <c r="AT245" s="38"/>
    </row>
    <row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c r="AC246" s="38"/>
      <c r="AD246" s="38"/>
      <c r="AE246" s="38"/>
      <c r="AF246" s="38"/>
      <c r="AG246" s="38"/>
      <c r="AH246" s="38"/>
      <c r="AI246" s="38"/>
      <c r="AJ246" s="38"/>
      <c r="AK246" s="38"/>
      <c r="AL246" s="38"/>
      <c r="AM246" s="38"/>
      <c r="AN246" s="38"/>
      <c r="AO246" s="38"/>
      <c r="AP246" s="38"/>
      <c r="AQ246" s="38"/>
      <c r="AR246" s="38"/>
      <c r="AS246" s="38"/>
      <c r="AT246" s="38"/>
    </row>
    <row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c r="AC247" s="38"/>
      <c r="AD247" s="38"/>
      <c r="AE247" s="38"/>
      <c r="AF247" s="38"/>
      <c r="AG247" s="38"/>
      <c r="AH247" s="38"/>
      <c r="AI247" s="38"/>
      <c r="AJ247" s="38"/>
      <c r="AK247" s="38"/>
      <c r="AL247" s="38"/>
      <c r="AM247" s="38"/>
      <c r="AN247" s="38"/>
      <c r="AO247" s="38"/>
      <c r="AP247" s="38"/>
      <c r="AQ247" s="38"/>
      <c r="AR247" s="38"/>
      <c r="AS247" s="38"/>
      <c r="AT247" s="38"/>
    </row>
    <row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c r="AC248" s="38"/>
      <c r="AD248" s="38"/>
      <c r="AE248" s="38"/>
      <c r="AF248" s="38"/>
      <c r="AG248" s="38"/>
      <c r="AH248" s="38"/>
      <c r="AI248" s="38"/>
      <c r="AJ248" s="38"/>
      <c r="AK248" s="38"/>
      <c r="AL248" s="38"/>
      <c r="AM248" s="38"/>
      <c r="AN248" s="38"/>
      <c r="AO248" s="38"/>
      <c r="AP248" s="38"/>
      <c r="AQ248" s="38"/>
      <c r="AR248" s="38"/>
      <c r="AS248" s="38"/>
      <c r="AT248" s="38"/>
    </row>
    <row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c r="AC249" s="38"/>
      <c r="AD249" s="38"/>
      <c r="AE249" s="38"/>
      <c r="AF249" s="38"/>
      <c r="AG249" s="38"/>
      <c r="AH249" s="38"/>
      <c r="AI249" s="38"/>
      <c r="AJ249" s="38"/>
      <c r="AK249" s="38"/>
      <c r="AL249" s="38"/>
      <c r="AM249" s="38"/>
      <c r="AN249" s="38"/>
      <c r="AO249" s="38"/>
      <c r="AP249" s="38"/>
      <c r="AQ249" s="38"/>
      <c r="AR249" s="38"/>
      <c r="AS249" s="38"/>
      <c r="AT249" s="38"/>
    </row>
    <row r="250">
      <c r="A250" s="38"/>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c r="AA250" s="38"/>
      <c r="AB250" s="38"/>
      <c r="AC250" s="38"/>
      <c r="AD250" s="38"/>
      <c r="AE250" s="38"/>
      <c r="AF250" s="38"/>
      <c r="AG250" s="38"/>
      <c r="AH250" s="38"/>
      <c r="AI250" s="38"/>
      <c r="AJ250" s="38"/>
      <c r="AK250" s="38"/>
      <c r="AL250" s="38"/>
      <c r="AM250" s="38"/>
      <c r="AN250" s="38"/>
      <c r="AO250" s="38"/>
      <c r="AP250" s="38"/>
      <c r="AQ250" s="38"/>
      <c r="AR250" s="38"/>
      <c r="AS250" s="38"/>
      <c r="AT250" s="38"/>
    </row>
    <row r="251">
      <c r="A251" s="38"/>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c r="AA251" s="38"/>
      <c r="AB251" s="38"/>
      <c r="AC251" s="38"/>
      <c r="AD251" s="38"/>
      <c r="AE251" s="38"/>
      <c r="AF251" s="38"/>
      <c r="AG251" s="38"/>
      <c r="AH251" s="38"/>
      <c r="AI251" s="38"/>
      <c r="AJ251" s="38"/>
      <c r="AK251" s="38"/>
      <c r="AL251" s="38"/>
      <c r="AM251" s="38"/>
      <c r="AN251" s="38"/>
      <c r="AO251" s="38"/>
      <c r="AP251" s="38"/>
      <c r="AQ251" s="38"/>
      <c r="AR251" s="38"/>
      <c r="AS251" s="38"/>
      <c r="AT251" s="38"/>
    </row>
    <row r="252">
      <c r="A252" s="38"/>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c r="AA252" s="38"/>
      <c r="AB252" s="38"/>
      <c r="AC252" s="38"/>
      <c r="AD252" s="38"/>
      <c r="AE252" s="38"/>
      <c r="AF252" s="38"/>
      <c r="AG252" s="38"/>
      <c r="AH252" s="38"/>
      <c r="AI252" s="38"/>
      <c r="AJ252" s="38"/>
      <c r="AK252" s="38"/>
      <c r="AL252" s="38"/>
      <c r="AM252" s="38"/>
      <c r="AN252" s="38"/>
      <c r="AO252" s="38"/>
      <c r="AP252" s="38"/>
      <c r="AQ252" s="38"/>
      <c r="AR252" s="38"/>
      <c r="AS252" s="38"/>
      <c r="AT252" s="38"/>
    </row>
    <row r="253">
      <c r="A253" s="38"/>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c r="AA253" s="38"/>
      <c r="AB253" s="38"/>
      <c r="AC253" s="38"/>
      <c r="AD253" s="38"/>
      <c r="AE253" s="38"/>
      <c r="AF253" s="38"/>
      <c r="AG253" s="38"/>
      <c r="AH253" s="38"/>
      <c r="AI253" s="38"/>
      <c r="AJ253" s="38"/>
      <c r="AK253" s="38"/>
      <c r="AL253" s="38"/>
      <c r="AM253" s="38"/>
      <c r="AN253" s="38"/>
      <c r="AO253" s="38"/>
      <c r="AP253" s="38"/>
      <c r="AQ253" s="38"/>
      <c r="AR253" s="38"/>
      <c r="AS253" s="38"/>
      <c r="AT253" s="38"/>
    </row>
    <row r="254">
      <c r="A254" s="38"/>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c r="AA254" s="38"/>
      <c r="AB254" s="38"/>
      <c r="AC254" s="38"/>
      <c r="AD254" s="38"/>
      <c r="AE254" s="38"/>
      <c r="AF254" s="38"/>
      <c r="AG254" s="38"/>
      <c r="AH254" s="38"/>
      <c r="AI254" s="38"/>
      <c r="AJ254" s="38"/>
      <c r="AK254" s="38"/>
      <c r="AL254" s="38"/>
      <c r="AM254" s="38"/>
      <c r="AN254" s="38"/>
      <c r="AO254" s="38"/>
      <c r="AP254" s="38"/>
      <c r="AQ254" s="38"/>
      <c r="AR254" s="38"/>
      <c r="AS254" s="38"/>
      <c r="AT254" s="38"/>
    </row>
    <row r="255">
      <c r="A255" s="38"/>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c r="AA255" s="38"/>
      <c r="AB255" s="38"/>
      <c r="AC255" s="38"/>
      <c r="AD255" s="38"/>
      <c r="AE255" s="38"/>
      <c r="AF255" s="38"/>
      <c r="AG255" s="38"/>
      <c r="AH255" s="38"/>
      <c r="AI255" s="38"/>
      <c r="AJ255" s="38"/>
      <c r="AK255" s="38"/>
      <c r="AL255" s="38"/>
      <c r="AM255" s="38"/>
      <c r="AN255" s="38"/>
      <c r="AO255" s="38"/>
      <c r="AP255" s="38"/>
      <c r="AQ255" s="38"/>
      <c r="AR255" s="38"/>
      <c r="AS255" s="38"/>
      <c r="AT255" s="38"/>
    </row>
    <row r="256">
      <c r="A256" s="38"/>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c r="AA256" s="38"/>
      <c r="AB256" s="38"/>
      <c r="AC256" s="38"/>
      <c r="AD256" s="38"/>
      <c r="AE256" s="38"/>
      <c r="AF256" s="38"/>
      <c r="AG256" s="38"/>
      <c r="AH256" s="38"/>
      <c r="AI256" s="38"/>
      <c r="AJ256" s="38"/>
      <c r="AK256" s="38"/>
      <c r="AL256" s="38"/>
      <c r="AM256" s="38"/>
      <c r="AN256" s="38"/>
      <c r="AO256" s="38"/>
      <c r="AP256" s="38"/>
      <c r="AQ256" s="38"/>
      <c r="AR256" s="38"/>
      <c r="AS256" s="38"/>
      <c r="AT256" s="38"/>
    </row>
    <row r="257">
      <c r="A257" s="38"/>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c r="AA257" s="38"/>
      <c r="AB257" s="38"/>
      <c r="AC257" s="38"/>
      <c r="AD257" s="38"/>
      <c r="AE257" s="38"/>
      <c r="AF257" s="38"/>
      <c r="AG257" s="38"/>
      <c r="AH257" s="38"/>
      <c r="AI257" s="38"/>
      <c r="AJ257" s="38"/>
      <c r="AK257" s="38"/>
      <c r="AL257" s="38"/>
      <c r="AM257" s="38"/>
      <c r="AN257" s="38"/>
      <c r="AO257" s="38"/>
      <c r="AP257" s="38"/>
      <c r="AQ257" s="38"/>
      <c r="AR257" s="38"/>
      <c r="AS257" s="38"/>
      <c r="AT257" s="38"/>
    </row>
    <row r="258">
      <c r="A258" s="38"/>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c r="AA258" s="38"/>
      <c r="AB258" s="38"/>
      <c r="AC258" s="38"/>
      <c r="AD258" s="38"/>
      <c r="AE258" s="38"/>
      <c r="AF258" s="38"/>
      <c r="AG258" s="38"/>
      <c r="AH258" s="38"/>
      <c r="AI258" s="38"/>
      <c r="AJ258" s="38"/>
      <c r="AK258" s="38"/>
      <c r="AL258" s="38"/>
      <c r="AM258" s="38"/>
      <c r="AN258" s="38"/>
      <c r="AO258" s="38"/>
      <c r="AP258" s="38"/>
      <c r="AQ258" s="38"/>
      <c r="AR258" s="38"/>
      <c r="AS258" s="38"/>
      <c r="AT258" s="38"/>
    </row>
    <row r="259">
      <c r="A259" s="38"/>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c r="AA259" s="38"/>
      <c r="AB259" s="38"/>
      <c r="AC259" s="38"/>
      <c r="AD259" s="38"/>
      <c r="AE259" s="38"/>
      <c r="AF259" s="38"/>
      <c r="AG259" s="38"/>
      <c r="AH259" s="38"/>
      <c r="AI259" s="38"/>
      <c r="AJ259" s="38"/>
      <c r="AK259" s="38"/>
      <c r="AL259" s="38"/>
      <c r="AM259" s="38"/>
      <c r="AN259" s="38"/>
      <c r="AO259" s="38"/>
      <c r="AP259" s="38"/>
      <c r="AQ259" s="38"/>
      <c r="AR259" s="38"/>
      <c r="AS259" s="38"/>
      <c r="AT259" s="38"/>
    </row>
    <row r="260">
      <c r="A260" s="38"/>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c r="AA260" s="38"/>
      <c r="AB260" s="38"/>
      <c r="AC260" s="38"/>
      <c r="AD260" s="38"/>
      <c r="AE260" s="38"/>
      <c r="AF260" s="38"/>
      <c r="AG260" s="38"/>
      <c r="AH260" s="38"/>
      <c r="AI260" s="38"/>
      <c r="AJ260" s="38"/>
      <c r="AK260" s="38"/>
      <c r="AL260" s="38"/>
      <c r="AM260" s="38"/>
      <c r="AN260" s="38"/>
      <c r="AO260" s="38"/>
      <c r="AP260" s="38"/>
      <c r="AQ260" s="38"/>
      <c r="AR260" s="38"/>
      <c r="AS260" s="38"/>
      <c r="AT260" s="38"/>
    </row>
    <row r="261">
      <c r="A261" s="38"/>
      <c r="B261" s="38"/>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c r="AA261" s="38"/>
      <c r="AB261" s="38"/>
      <c r="AC261" s="38"/>
      <c r="AD261" s="38"/>
      <c r="AE261" s="38"/>
      <c r="AF261" s="38"/>
      <c r="AG261" s="38"/>
      <c r="AH261" s="38"/>
      <c r="AI261" s="38"/>
      <c r="AJ261" s="38"/>
      <c r="AK261" s="38"/>
      <c r="AL261" s="38"/>
      <c r="AM261" s="38"/>
      <c r="AN261" s="38"/>
      <c r="AO261" s="38"/>
      <c r="AP261" s="38"/>
      <c r="AQ261" s="38"/>
      <c r="AR261" s="38"/>
      <c r="AS261" s="38"/>
      <c r="AT261" s="38"/>
    </row>
    <row r="262">
      <c r="A262" s="38"/>
      <c r="B262" s="38"/>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c r="AA262" s="38"/>
      <c r="AB262" s="38"/>
      <c r="AC262" s="38"/>
      <c r="AD262" s="38"/>
      <c r="AE262" s="38"/>
      <c r="AF262" s="38"/>
      <c r="AG262" s="38"/>
      <c r="AH262" s="38"/>
      <c r="AI262" s="38"/>
      <c r="AJ262" s="38"/>
      <c r="AK262" s="38"/>
      <c r="AL262" s="38"/>
      <c r="AM262" s="38"/>
      <c r="AN262" s="38"/>
      <c r="AO262" s="38"/>
      <c r="AP262" s="38"/>
      <c r="AQ262" s="38"/>
      <c r="AR262" s="38"/>
      <c r="AS262" s="38"/>
      <c r="AT262" s="38"/>
    </row>
    <row r="263">
      <c r="A263" s="38"/>
      <c r="B263" s="38"/>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c r="AA263" s="38"/>
      <c r="AB263" s="38"/>
      <c r="AC263" s="38"/>
      <c r="AD263" s="38"/>
      <c r="AE263" s="38"/>
      <c r="AF263" s="38"/>
      <c r="AG263" s="38"/>
      <c r="AH263" s="38"/>
      <c r="AI263" s="38"/>
      <c r="AJ263" s="38"/>
      <c r="AK263" s="38"/>
      <c r="AL263" s="38"/>
      <c r="AM263" s="38"/>
      <c r="AN263" s="38"/>
      <c r="AO263" s="38"/>
      <c r="AP263" s="38"/>
      <c r="AQ263" s="38"/>
      <c r="AR263" s="38"/>
      <c r="AS263" s="38"/>
      <c r="AT263" s="38"/>
    </row>
    <row r="264">
      <c r="A264" s="38"/>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c r="AA264" s="38"/>
      <c r="AB264" s="38"/>
      <c r="AC264" s="38"/>
      <c r="AD264" s="38"/>
      <c r="AE264" s="38"/>
      <c r="AF264" s="38"/>
      <c r="AG264" s="38"/>
      <c r="AH264" s="38"/>
      <c r="AI264" s="38"/>
      <c r="AJ264" s="38"/>
      <c r="AK264" s="38"/>
      <c r="AL264" s="38"/>
      <c r="AM264" s="38"/>
      <c r="AN264" s="38"/>
      <c r="AO264" s="38"/>
      <c r="AP264" s="38"/>
      <c r="AQ264" s="38"/>
      <c r="AR264" s="38"/>
      <c r="AS264" s="38"/>
      <c r="AT264" s="38"/>
    </row>
    <row r="265">
      <c r="A265" s="38"/>
      <c r="B265" s="38"/>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c r="AA265" s="38"/>
      <c r="AB265" s="38"/>
      <c r="AC265" s="38"/>
      <c r="AD265" s="38"/>
      <c r="AE265" s="38"/>
      <c r="AF265" s="38"/>
      <c r="AG265" s="38"/>
      <c r="AH265" s="38"/>
      <c r="AI265" s="38"/>
      <c r="AJ265" s="38"/>
      <c r="AK265" s="38"/>
      <c r="AL265" s="38"/>
      <c r="AM265" s="38"/>
      <c r="AN265" s="38"/>
      <c r="AO265" s="38"/>
      <c r="AP265" s="38"/>
      <c r="AQ265" s="38"/>
      <c r="AR265" s="38"/>
      <c r="AS265" s="38"/>
      <c r="AT265" s="38"/>
    </row>
    <row r="266">
      <c r="A266" s="38"/>
      <c r="B266" s="38"/>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c r="AA266" s="38"/>
      <c r="AB266" s="38"/>
      <c r="AC266" s="38"/>
      <c r="AD266" s="38"/>
      <c r="AE266" s="38"/>
      <c r="AF266" s="38"/>
      <c r="AG266" s="38"/>
      <c r="AH266" s="38"/>
      <c r="AI266" s="38"/>
      <c r="AJ266" s="38"/>
      <c r="AK266" s="38"/>
      <c r="AL266" s="38"/>
      <c r="AM266" s="38"/>
      <c r="AN266" s="38"/>
      <c r="AO266" s="38"/>
      <c r="AP266" s="38"/>
      <c r="AQ266" s="38"/>
      <c r="AR266" s="38"/>
      <c r="AS266" s="38"/>
      <c r="AT266" s="38"/>
    </row>
    <row r="267">
      <c r="A267" s="38"/>
      <c r="B267" s="38"/>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c r="AA267" s="38"/>
      <c r="AB267" s="38"/>
      <c r="AC267" s="38"/>
      <c r="AD267" s="38"/>
      <c r="AE267" s="38"/>
      <c r="AF267" s="38"/>
      <c r="AG267" s="38"/>
      <c r="AH267" s="38"/>
      <c r="AI267" s="38"/>
      <c r="AJ267" s="38"/>
      <c r="AK267" s="38"/>
      <c r="AL267" s="38"/>
      <c r="AM267" s="38"/>
      <c r="AN267" s="38"/>
      <c r="AO267" s="38"/>
      <c r="AP267" s="38"/>
      <c r="AQ267" s="38"/>
      <c r="AR267" s="38"/>
      <c r="AS267" s="38"/>
      <c r="AT267" s="38"/>
    </row>
    <row r="268">
      <c r="A268" s="38"/>
      <c r="B268" s="38"/>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c r="AA268" s="38"/>
      <c r="AB268" s="38"/>
      <c r="AC268" s="38"/>
      <c r="AD268" s="38"/>
      <c r="AE268" s="38"/>
      <c r="AF268" s="38"/>
      <c r="AG268" s="38"/>
      <c r="AH268" s="38"/>
      <c r="AI268" s="38"/>
      <c r="AJ268" s="38"/>
      <c r="AK268" s="38"/>
      <c r="AL268" s="38"/>
      <c r="AM268" s="38"/>
      <c r="AN268" s="38"/>
      <c r="AO268" s="38"/>
      <c r="AP268" s="38"/>
      <c r="AQ268" s="38"/>
      <c r="AR268" s="38"/>
      <c r="AS268" s="38"/>
      <c r="AT268" s="38"/>
    </row>
    <row r="269">
      <c r="A269" s="38"/>
      <c r="B269" s="38"/>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c r="AA269" s="38"/>
      <c r="AB269" s="38"/>
      <c r="AC269" s="38"/>
      <c r="AD269" s="38"/>
      <c r="AE269" s="38"/>
      <c r="AF269" s="38"/>
      <c r="AG269" s="38"/>
      <c r="AH269" s="38"/>
      <c r="AI269" s="38"/>
      <c r="AJ269" s="38"/>
      <c r="AK269" s="38"/>
      <c r="AL269" s="38"/>
      <c r="AM269" s="38"/>
      <c r="AN269" s="38"/>
      <c r="AO269" s="38"/>
      <c r="AP269" s="38"/>
      <c r="AQ269" s="38"/>
      <c r="AR269" s="38"/>
      <c r="AS269" s="38"/>
      <c r="AT269" s="38"/>
    </row>
    <row r="270">
      <c r="A270" s="38"/>
      <c r="B270" s="38"/>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c r="AA270" s="38"/>
      <c r="AB270" s="38"/>
      <c r="AC270" s="38"/>
      <c r="AD270" s="38"/>
      <c r="AE270" s="38"/>
      <c r="AF270" s="38"/>
      <c r="AG270" s="38"/>
      <c r="AH270" s="38"/>
      <c r="AI270" s="38"/>
      <c r="AJ270" s="38"/>
      <c r="AK270" s="38"/>
      <c r="AL270" s="38"/>
      <c r="AM270" s="38"/>
      <c r="AN270" s="38"/>
      <c r="AO270" s="38"/>
      <c r="AP270" s="38"/>
      <c r="AQ270" s="38"/>
      <c r="AR270" s="38"/>
      <c r="AS270" s="38"/>
      <c r="AT270" s="38"/>
    </row>
    <row r="271">
      <c r="A271" s="38"/>
      <c r="B271" s="38"/>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c r="AA271" s="38"/>
      <c r="AB271" s="38"/>
      <c r="AC271" s="38"/>
      <c r="AD271" s="38"/>
      <c r="AE271" s="38"/>
      <c r="AF271" s="38"/>
      <c r="AG271" s="38"/>
      <c r="AH271" s="38"/>
      <c r="AI271" s="38"/>
      <c r="AJ271" s="38"/>
      <c r="AK271" s="38"/>
      <c r="AL271" s="38"/>
      <c r="AM271" s="38"/>
      <c r="AN271" s="38"/>
      <c r="AO271" s="38"/>
      <c r="AP271" s="38"/>
      <c r="AQ271" s="38"/>
      <c r="AR271" s="38"/>
      <c r="AS271" s="38"/>
      <c r="AT271" s="38"/>
    </row>
    <row r="272">
      <c r="A272" s="38"/>
      <c r="B272" s="38"/>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c r="AA272" s="38"/>
      <c r="AB272" s="38"/>
      <c r="AC272" s="38"/>
      <c r="AD272" s="38"/>
      <c r="AE272" s="38"/>
      <c r="AF272" s="38"/>
      <c r="AG272" s="38"/>
      <c r="AH272" s="38"/>
      <c r="AI272" s="38"/>
      <c r="AJ272" s="38"/>
      <c r="AK272" s="38"/>
      <c r="AL272" s="38"/>
      <c r="AM272" s="38"/>
      <c r="AN272" s="38"/>
      <c r="AO272" s="38"/>
      <c r="AP272" s="38"/>
      <c r="AQ272" s="38"/>
      <c r="AR272" s="38"/>
      <c r="AS272" s="38"/>
      <c r="AT272" s="38"/>
    </row>
    <row r="273">
      <c r="A273" s="38"/>
      <c r="B273" s="38"/>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c r="AA273" s="38"/>
      <c r="AB273" s="38"/>
      <c r="AC273" s="38"/>
      <c r="AD273" s="38"/>
      <c r="AE273" s="38"/>
      <c r="AF273" s="38"/>
      <c r="AG273" s="38"/>
      <c r="AH273" s="38"/>
      <c r="AI273" s="38"/>
      <c r="AJ273" s="38"/>
      <c r="AK273" s="38"/>
      <c r="AL273" s="38"/>
      <c r="AM273" s="38"/>
      <c r="AN273" s="38"/>
      <c r="AO273" s="38"/>
      <c r="AP273" s="38"/>
      <c r="AQ273" s="38"/>
      <c r="AR273" s="38"/>
      <c r="AS273" s="38"/>
      <c r="AT273" s="38"/>
    </row>
    <row r="274">
      <c r="A274" s="38"/>
      <c r="B274" s="38"/>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c r="AA274" s="38"/>
      <c r="AB274" s="38"/>
      <c r="AC274" s="38"/>
      <c r="AD274" s="38"/>
      <c r="AE274" s="38"/>
      <c r="AF274" s="38"/>
      <c r="AG274" s="38"/>
      <c r="AH274" s="38"/>
      <c r="AI274" s="38"/>
      <c r="AJ274" s="38"/>
      <c r="AK274" s="38"/>
      <c r="AL274" s="38"/>
      <c r="AM274" s="38"/>
      <c r="AN274" s="38"/>
      <c r="AO274" s="38"/>
      <c r="AP274" s="38"/>
      <c r="AQ274" s="38"/>
      <c r="AR274" s="38"/>
      <c r="AS274" s="38"/>
      <c r="AT274" s="38"/>
    </row>
    <row r="275">
      <c r="A275" s="38"/>
      <c r="B275" s="38"/>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c r="AA275" s="38"/>
      <c r="AB275" s="38"/>
      <c r="AC275" s="38"/>
      <c r="AD275" s="38"/>
      <c r="AE275" s="38"/>
      <c r="AF275" s="38"/>
      <c r="AG275" s="38"/>
      <c r="AH275" s="38"/>
      <c r="AI275" s="38"/>
      <c r="AJ275" s="38"/>
      <c r="AK275" s="38"/>
      <c r="AL275" s="38"/>
      <c r="AM275" s="38"/>
      <c r="AN275" s="38"/>
      <c r="AO275" s="38"/>
      <c r="AP275" s="38"/>
      <c r="AQ275" s="38"/>
      <c r="AR275" s="38"/>
      <c r="AS275" s="38"/>
      <c r="AT275" s="38"/>
    </row>
    <row r="276">
      <c r="A276" s="38"/>
      <c r="B276" s="38"/>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c r="AA276" s="38"/>
      <c r="AB276" s="38"/>
      <c r="AC276" s="38"/>
      <c r="AD276" s="38"/>
      <c r="AE276" s="38"/>
      <c r="AF276" s="38"/>
      <c r="AG276" s="38"/>
      <c r="AH276" s="38"/>
      <c r="AI276" s="38"/>
      <c r="AJ276" s="38"/>
      <c r="AK276" s="38"/>
      <c r="AL276" s="38"/>
      <c r="AM276" s="38"/>
      <c r="AN276" s="38"/>
      <c r="AO276" s="38"/>
      <c r="AP276" s="38"/>
      <c r="AQ276" s="38"/>
      <c r="AR276" s="38"/>
      <c r="AS276" s="38"/>
      <c r="AT276" s="38"/>
    </row>
    <row r="277">
      <c r="A277" s="38"/>
      <c r="B277" s="38"/>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c r="AA277" s="38"/>
      <c r="AB277" s="38"/>
      <c r="AC277" s="38"/>
      <c r="AD277" s="38"/>
      <c r="AE277" s="38"/>
      <c r="AF277" s="38"/>
      <c r="AG277" s="38"/>
      <c r="AH277" s="38"/>
      <c r="AI277" s="38"/>
      <c r="AJ277" s="38"/>
      <c r="AK277" s="38"/>
      <c r="AL277" s="38"/>
      <c r="AM277" s="38"/>
      <c r="AN277" s="38"/>
      <c r="AO277" s="38"/>
      <c r="AP277" s="38"/>
      <c r="AQ277" s="38"/>
      <c r="AR277" s="38"/>
      <c r="AS277" s="38"/>
      <c r="AT277" s="38"/>
    </row>
    <row r="278">
      <c r="A278" s="38"/>
      <c r="B278" s="38"/>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c r="AA278" s="38"/>
      <c r="AB278" s="38"/>
      <c r="AC278" s="38"/>
      <c r="AD278" s="38"/>
      <c r="AE278" s="38"/>
      <c r="AF278" s="38"/>
      <c r="AG278" s="38"/>
      <c r="AH278" s="38"/>
      <c r="AI278" s="38"/>
      <c r="AJ278" s="38"/>
      <c r="AK278" s="38"/>
      <c r="AL278" s="38"/>
      <c r="AM278" s="38"/>
      <c r="AN278" s="38"/>
      <c r="AO278" s="38"/>
      <c r="AP278" s="38"/>
      <c r="AQ278" s="38"/>
      <c r="AR278" s="38"/>
      <c r="AS278" s="38"/>
      <c r="AT278" s="38"/>
    </row>
    <row r="279">
      <c r="A279" s="38"/>
      <c r="B279" s="38"/>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c r="AA279" s="38"/>
      <c r="AB279" s="38"/>
      <c r="AC279" s="38"/>
      <c r="AD279" s="38"/>
      <c r="AE279" s="38"/>
      <c r="AF279" s="38"/>
      <c r="AG279" s="38"/>
      <c r="AH279" s="38"/>
      <c r="AI279" s="38"/>
      <c r="AJ279" s="38"/>
      <c r="AK279" s="38"/>
      <c r="AL279" s="38"/>
      <c r="AM279" s="38"/>
      <c r="AN279" s="38"/>
      <c r="AO279" s="38"/>
      <c r="AP279" s="38"/>
      <c r="AQ279" s="38"/>
      <c r="AR279" s="38"/>
      <c r="AS279" s="38"/>
      <c r="AT279" s="38"/>
    </row>
    <row r="280">
      <c r="A280" s="38"/>
      <c r="B280" s="38"/>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c r="AA280" s="38"/>
      <c r="AB280" s="38"/>
      <c r="AC280" s="38"/>
      <c r="AD280" s="38"/>
      <c r="AE280" s="38"/>
      <c r="AF280" s="38"/>
      <c r="AG280" s="38"/>
      <c r="AH280" s="38"/>
      <c r="AI280" s="38"/>
      <c r="AJ280" s="38"/>
      <c r="AK280" s="38"/>
      <c r="AL280" s="38"/>
      <c r="AM280" s="38"/>
      <c r="AN280" s="38"/>
      <c r="AO280" s="38"/>
      <c r="AP280" s="38"/>
      <c r="AQ280" s="38"/>
      <c r="AR280" s="38"/>
      <c r="AS280" s="38"/>
      <c r="AT280" s="38"/>
    </row>
    <row r="281">
      <c r="A281" s="38"/>
      <c r="B281" s="38"/>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c r="AA281" s="38"/>
      <c r="AB281" s="38"/>
      <c r="AC281" s="38"/>
      <c r="AD281" s="38"/>
      <c r="AE281" s="38"/>
      <c r="AF281" s="38"/>
      <c r="AG281" s="38"/>
      <c r="AH281" s="38"/>
      <c r="AI281" s="38"/>
      <c r="AJ281" s="38"/>
      <c r="AK281" s="38"/>
      <c r="AL281" s="38"/>
      <c r="AM281" s="38"/>
      <c r="AN281" s="38"/>
      <c r="AO281" s="38"/>
      <c r="AP281" s="38"/>
      <c r="AQ281" s="38"/>
      <c r="AR281" s="38"/>
      <c r="AS281" s="38"/>
      <c r="AT281" s="38"/>
    </row>
    <row r="282">
      <c r="A282" s="38"/>
      <c r="B282" s="38"/>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c r="AA282" s="38"/>
      <c r="AB282" s="38"/>
      <c r="AC282" s="38"/>
      <c r="AD282" s="38"/>
      <c r="AE282" s="38"/>
      <c r="AF282" s="38"/>
      <c r="AG282" s="38"/>
      <c r="AH282" s="38"/>
      <c r="AI282" s="38"/>
      <c r="AJ282" s="38"/>
      <c r="AK282" s="38"/>
      <c r="AL282" s="38"/>
      <c r="AM282" s="38"/>
      <c r="AN282" s="38"/>
      <c r="AO282" s="38"/>
      <c r="AP282" s="38"/>
      <c r="AQ282" s="38"/>
      <c r="AR282" s="38"/>
      <c r="AS282" s="38"/>
      <c r="AT282" s="38"/>
    </row>
    <row r="283">
      <c r="A283" s="38"/>
      <c r="B283" s="38"/>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c r="AA283" s="38"/>
      <c r="AB283" s="38"/>
      <c r="AC283" s="38"/>
      <c r="AD283" s="38"/>
      <c r="AE283" s="38"/>
      <c r="AF283" s="38"/>
      <c r="AG283" s="38"/>
      <c r="AH283" s="38"/>
      <c r="AI283" s="38"/>
      <c r="AJ283" s="38"/>
      <c r="AK283" s="38"/>
      <c r="AL283" s="38"/>
      <c r="AM283" s="38"/>
      <c r="AN283" s="38"/>
      <c r="AO283" s="38"/>
      <c r="AP283" s="38"/>
      <c r="AQ283" s="38"/>
      <c r="AR283" s="38"/>
      <c r="AS283" s="38"/>
      <c r="AT283" s="38"/>
    </row>
    <row r="284">
      <c r="A284" s="38"/>
      <c r="B284" s="38"/>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c r="AA284" s="38"/>
      <c r="AB284" s="38"/>
      <c r="AC284" s="38"/>
      <c r="AD284" s="38"/>
      <c r="AE284" s="38"/>
      <c r="AF284" s="38"/>
      <c r="AG284" s="38"/>
      <c r="AH284" s="38"/>
      <c r="AI284" s="38"/>
      <c r="AJ284" s="38"/>
      <c r="AK284" s="38"/>
      <c r="AL284" s="38"/>
      <c r="AM284" s="38"/>
      <c r="AN284" s="38"/>
      <c r="AO284" s="38"/>
      <c r="AP284" s="38"/>
      <c r="AQ284" s="38"/>
      <c r="AR284" s="38"/>
      <c r="AS284" s="38"/>
      <c r="AT284" s="38"/>
    </row>
    <row r="285">
      <c r="A285" s="38"/>
      <c r="B285" s="38"/>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c r="AA285" s="38"/>
      <c r="AB285" s="38"/>
      <c r="AC285" s="38"/>
      <c r="AD285" s="38"/>
      <c r="AE285" s="38"/>
      <c r="AF285" s="38"/>
      <c r="AG285" s="38"/>
      <c r="AH285" s="38"/>
      <c r="AI285" s="38"/>
      <c r="AJ285" s="38"/>
      <c r="AK285" s="38"/>
      <c r="AL285" s="38"/>
      <c r="AM285" s="38"/>
      <c r="AN285" s="38"/>
      <c r="AO285" s="38"/>
      <c r="AP285" s="38"/>
      <c r="AQ285" s="38"/>
      <c r="AR285" s="38"/>
      <c r="AS285" s="38"/>
      <c r="AT285" s="38"/>
    </row>
    <row r="286">
      <c r="A286" s="38"/>
      <c r="B286" s="38"/>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c r="AA286" s="38"/>
      <c r="AB286" s="38"/>
      <c r="AC286" s="38"/>
      <c r="AD286" s="38"/>
      <c r="AE286" s="38"/>
      <c r="AF286" s="38"/>
      <c r="AG286" s="38"/>
      <c r="AH286" s="38"/>
      <c r="AI286" s="38"/>
      <c r="AJ286" s="38"/>
      <c r="AK286" s="38"/>
      <c r="AL286" s="38"/>
      <c r="AM286" s="38"/>
      <c r="AN286" s="38"/>
      <c r="AO286" s="38"/>
      <c r="AP286" s="38"/>
      <c r="AQ286" s="38"/>
      <c r="AR286" s="38"/>
      <c r="AS286" s="38"/>
      <c r="AT286" s="38"/>
    </row>
    <row r="287">
      <c r="A287" s="38"/>
      <c r="B287" s="38"/>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c r="AA287" s="38"/>
      <c r="AB287" s="38"/>
      <c r="AC287" s="38"/>
      <c r="AD287" s="38"/>
      <c r="AE287" s="38"/>
      <c r="AF287" s="38"/>
      <c r="AG287" s="38"/>
      <c r="AH287" s="38"/>
      <c r="AI287" s="38"/>
      <c r="AJ287" s="38"/>
      <c r="AK287" s="38"/>
      <c r="AL287" s="38"/>
      <c r="AM287" s="38"/>
      <c r="AN287" s="38"/>
      <c r="AO287" s="38"/>
      <c r="AP287" s="38"/>
      <c r="AQ287" s="38"/>
      <c r="AR287" s="38"/>
      <c r="AS287" s="38"/>
      <c r="AT287" s="38"/>
    </row>
    <row r="288">
      <c r="A288" s="38"/>
      <c r="B288" s="38"/>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c r="AA288" s="38"/>
      <c r="AB288" s="38"/>
      <c r="AC288" s="38"/>
      <c r="AD288" s="38"/>
      <c r="AE288" s="38"/>
      <c r="AF288" s="38"/>
      <c r="AG288" s="38"/>
      <c r="AH288" s="38"/>
      <c r="AI288" s="38"/>
      <c r="AJ288" s="38"/>
      <c r="AK288" s="38"/>
      <c r="AL288" s="38"/>
      <c r="AM288" s="38"/>
      <c r="AN288" s="38"/>
      <c r="AO288" s="38"/>
      <c r="AP288" s="38"/>
      <c r="AQ288" s="38"/>
      <c r="AR288" s="38"/>
      <c r="AS288" s="38"/>
      <c r="AT288" s="38"/>
    </row>
    <row r="289">
      <c r="A289" s="38"/>
      <c r="B289" s="38"/>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c r="AA289" s="38"/>
      <c r="AB289" s="38"/>
      <c r="AC289" s="38"/>
      <c r="AD289" s="38"/>
      <c r="AE289" s="38"/>
      <c r="AF289" s="38"/>
      <c r="AG289" s="38"/>
      <c r="AH289" s="38"/>
      <c r="AI289" s="38"/>
      <c r="AJ289" s="38"/>
      <c r="AK289" s="38"/>
      <c r="AL289" s="38"/>
      <c r="AM289" s="38"/>
      <c r="AN289" s="38"/>
      <c r="AO289" s="38"/>
      <c r="AP289" s="38"/>
      <c r="AQ289" s="38"/>
      <c r="AR289" s="38"/>
      <c r="AS289" s="38"/>
      <c r="AT289" s="38"/>
    </row>
    <row r="290">
      <c r="A290" s="38"/>
      <c r="B290" s="38"/>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c r="AA290" s="38"/>
      <c r="AB290" s="38"/>
      <c r="AC290" s="38"/>
      <c r="AD290" s="38"/>
      <c r="AE290" s="38"/>
      <c r="AF290" s="38"/>
      <c r="AG290" s="38"/>
      <c r="AH290" s="38"/>
      <c r="AI290" s="38"/>
      <c r="AJ290" s="38"/>
      <c r="AK290" s="38"/>
      <c r="AL290" s="38"/>
      <c r="AM290" s="38"/>
      <c r="AN290" s="38"/>
      <c r="AO290" s="38"/>
      <c r="AP290" s="38"/>
      <c r="AQ290" s="38"/>
      <c r="AR290" s="38"/>
      <c r="AS290" s="38"/>
      <c r="AT290" s="38"/>
    </row>
    <row r="291">
      <c r="A291" s="38"/>
      <c r="B291" s="38"/>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c r="AA291" s="38"/>
      <c r="AB291" s="38"/>
      <c r="AC291" s="38"/>
      <c r="AD291" s="38"/>
      <c r="AE291" s="38"/>
      <c r="AF291" s="38"/>
      <c r="AG291" s="38"/>
      <c r="AH291" s="38"/>
      <c r="AI291" s="38"/>
      <c r="AJ291" s="38"/>
      <c r="AK291" s="38"/>
      <c r="AL291" s="38"/>
      <c r="AM291" s="38"/>
      <c r="AN291" s="38"/>
      <c r="AO291" s="38"/>
      <c r="AP291" s="38"/>
      <c r="AQ291" s="38"/>
      <c r="AR291" s="38"/>
      <c r="AS291" s="38"/>
      <c r="AT291" s="38"/>
    </row>
    <row r="292">
      <c r="A292" s="38"/>
      <c r="B292" s="38"/>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c r="AA292" s="38"/>
      <c r="AB292" s="38"/>
      <c r="AC292" s="38"/>
      <c r="AD292" s="38"/>
      <c r="AE292" s="38"/>
      <c r="AF292" s="38"/>
      <c r="AG292" s="38"/>
      <c r="AH292" s="38"/>
      <c r="AI292" s="38"/>
      <c r="AJ292" s="38"/>
      <c r="AK292" s="38"/>
      <c r="AL292" s="38"/>
      <c r="AM292" s="38"/>
      <c r="AN292" s="38"/>
      <c r="AO292" s="38"/>
      <c r="AP292" s="38"/>
      <c r="AQ292" s="38"/>
      <c r="AR292" s="38"/>
      <c r="AS292" s="38"/>
      <c r="AT292" s="38"/>
    </row>
    <row r="293">
      <c r="A293" s="38"/>
      <c r="B293" s="38"/>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c r="AA293" s="38"/>
      <c r="AB293" s="38"/>
      <c r="AC293" s="38"/>
      <c r="AD293" s="38"/>
      <c r="AE293" s="38"/>
      <c r="AF293" s="38"/>
      <c r="AG293" s="38"/>
      <c r="AH293" s="38"/>
      <c r="AI293" s="38"/>
      <c r="AJ293" s="38"/>
      <c r="AK293" s="38"/>
      <c r="AL293" s="38"/>
      <c r="AM293" s="38"/>
      <c r="AN293" s="38"/>
      <c r="AO293" s="38"/>
      <c r="AP293" s="38"/>
      <c r="AQ293" s="38"/>
      <c r="AR293" s="38"/>
      <c r="AS293" s="38"/>
      <c r="AT293" s="38"/>
    </row>
    <row r="294">
      <c r="A294" s="38"/>
      <c r="B294" s="38"/>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c r="AA294" s="38"/>
      <c r="AB294" s="38"/>
      <c r="AC294" s="38"/>
      <c r="AD294" s="38"/>
      <c r="AE294" s="38"/>
      <c r="AF294" s="38"/>
      <c r="AG294" s="38"/>
      <c r="AH294" s="38"/>
      <c r="AI294" s="38"/>
      <c r="AJ294" s="38"/>
      <c r="AK294" s="38"/>
      <c r="AL294" s="38"/>
      <c r="AM294" s="38"/>
      <c r="AN294" s="38"/>
      <c r="AO294" s="38"/>
      <c r="AP294" s="38"/>
      <c r="AQ294" s="38"/>
      <c r="AR294" s="38"/>
      <c r="AS294" s="38"/>
      <c r="AT294" s="38"/>
    </row>
    <row r="295">
      <c r="A295" s="38"/>
      <c r="B295" s="38"/>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c r="AA295" s="38"/>
      <c r="AB295" s="38"/>
      <c r="AC295" s="38"/>
      <c r="AD295" s="38"/>
      <c r="AE295" s="38"/>
      <c r="AF295" s="38"/>
      <c r="AG295" s="38"/>
      <c r="AH295" s="38"/>
      <c r="AI295" s="38"/>
      <c r="AJ295" s="38"/>
      <c r="AK295" s="38"/>
      <c r="AL295" s="38"/>
      <c r="AM295" s="38"/>
      <c r="AN295" s="38"/>
      <c r="AO295" s="38"/>
      <c r="AP295" s="38"/>
      <c r="AQ295" s="38"/>
      <c r="AR295" s="38"/>
      <c r="AS295" s="38"/>
      <c r="AT295" s="38"/>
    </row>
    <row r="296">
      <c r="A296" s="38"/>
      <c r="B296" s="38"/>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c r="AA296" s="38"/>
      <c r="AB296" s="38"/>
      <c r="AC296" s="38"/>
      <c r="AD296" s="38"/>
      <c r="AE296" s="38"/>
      <c r="AF296" s="38"/>
      <c r="AG296" s="38"/>
      <c r="AH296" s="38"/>
      <c r="AI296" s="38"/>
      <c r="AJ296" s="38"/>
      <c r="AK296" s="38"/>
      <c r="AL296" s="38"/>
      <c r="AM296" s="38"/>
      <c r="AN296" s="38"/>
      <c r="AO296" s="38"/>
      <c r="AP296" s="38"/>
      <c r="AQ296" s="38"/>
      <c r="AR296" s="38"/>
      <c r="AS296" s="38"/>
      <c r="AT296" s="38"/>
    </row>
    <row r="297">
      <c r="A297" s="38"/>
      <c r="B297" s="38"/>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c r="AA297" s="38"/>
      <c r="AB297" s="38"/>
      <c r="AC297" s="38"/>
      <c r="AD297" s="38"/>
      <c r="AE297" s="38"/>
      <c r="AF297" s="38"/>
      <c r="AG297" s="38"/>
      <c r="AH297" s="38"/>
      <c r="AI297" s="38"/>
      <c r="AJ297" s="38"/>
      <c r="AK297" s="38"/>
      <c r="AL297" s="38"/>
      <c r="AM297" s="38"/>
      <c r="AN297" s="38"/>
      <c r="AO297" s="38"/>
      <c r="AP297" s="38"/>
      <c r="AQ297" s="38"/>
      <c r="AR297" s="38"/>
      <c r="AS297" s="38"/>
      <c r="AT297" s="38"/>
    </row>
    <row r="298">
      <c r="A298" s="38"/>
      <c r="B298" s="38"/>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c r="AA298" s="38"/>
      <c r="AB298" s="38"/>
      <c r="AC298" s="38"/>
      <c r="AD298" s="38"/>
      <c r="AE298" s="38"/>
      <c r="AF298" s="38"/>
      <c r="AG298" s="38"/>
      <c r="AH298" s="38"/>
      <c r="AI298" s="38"/>
      <c r="AJ298" s="38"/>
      <c r="AK298" s="38"/>
      <c r="AL298" s="38"/>
      <c r="AM298" s="38"/>
      <c r="AN298" s="38"/>
      <c r="AO298" s="38"/>
      <c r="AP298" s="38"/>
      <c r="AQ298" s="38"/>
      <c r="AR298" s="38"/>
      <c r="AS298" s="38"/>
      <c r="AT298" s="38"/>
    </row>
    <row r="299">
      <c r="A299" s="38"/>
      <c r="B299" s="38"/>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c r="AA299" s="38"/>
      <c r="AB299" s="38"/>
      <c r="AC299" s="38"/>
      <c r="AD299" s="38"/>
      <c r="AE299" s="38"/>
      <c r="AF299" s="38"/>
      <c r="AG299" s="38"/>
      <c r="AH299" s="38"/>
      <c r="AI299" s="38"/>
      <c r="AJ299" s="38"/>
      <c r="AK299" s="38"/>
      <c r="AL299" s="38"/>
      <c r="AM299" s="38"/>
      <c r="AN299" s="38"/>
      <c r="AO299" s="38"/>
      <c r="AP299" s="38"/>
      <c r="AQ299" s="38"/>
      <c r="AR299" s="38"/>
      <c r="AS299" s="38"/>
      <c r="AT299" s="38"/>
    </row>
    <row r="300">
      <c r="A300" s="38"/>
      <c r="B300" s="38"/>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c r="AA300" s="38"/>
      <c r="AB300" s="38"/>
      <c r="AC300" s="38"/>
      <c r="AD300" s="38"/>
      <c r="AE300" s="38"/>
      <c r="AF300" s="38"/>
      <c r="AG300" s="38"/>
      <c r="AH300" s="38"/>
      <c r="AI300" s="38"/>
      <c r="AJ300" s="38"/>
      <c r="AK300" s="38"/>
      <c r="AL300" s="38"/>
      <c r="AM300" s="38"/>
      <c r="AN300" s="38"/>
      <c r="AO300" s="38"/>
      <c r="AP300" s="38"/>
      <c r="AQ300" s="38"/>
      <c r="AR300" s="38"/>
      <c r="AS300" s="38"/>
      <c r="AT300" s="38"/>
    </row>
    <row r="301">
      <c r="A301" s="38"/>
      <c r="B301" s="38"/>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c r="AA301" s="38"/>
      <c r="AB301" s="38"/>
      <c r="AC301" s="38"/>
      <c r="AD301" s="38"/>
      <c r="AE301" s="38"/>
      <c r="AF301" s="38"/>
      <c r="AG301" s="38"/>
      <c r="AH301" s="38"/>
      <c r="AI301" s="38"/>
      <c r="AJ301" s="38"/>
      <c r="AK301" s="38"/>
      <c r="AL301" s="38"/>
      <c r="AM301" s="38"/>
      <c r="AN301" s="38"/>
      <c r="AO301" s="38"/>
      <c r="AP301" s="38"/>
      <c r="AQ301" s="38"/>
      <c r="AR301" s="38"/>
      <c r="AS301" s="38"/>
      <c r="AT301" s="38"/>
    </row>
    <row r="302">
      <c r="A302" s="38"/>
      <c r="B302" s="38"/>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c r="AA302" s="38"/>
      <c r="AB302" s="38"/>
      <c r="AC302" s="38"/>
      <c r="AD302" s="38"/>
      <c r="AE302" s="38"/>
      <c r="AF302" s="38"/>
      <c r="AG302" s="38"/>
      <c r="AH302" s="38"/>
      <c r="AI302" s="38"/>
      <c r="AJ302" s="38"/>
      <c r="AK302" s="38"/>
      <c r="AL302" s="38"/>
      <c r="AM302" s="38"/>
      <c r="AN302" s="38"/>
      <c r="AO302" s="38"/>
      <c r="AP302" s="38"/>
      <c r="AQ302" s="38"/>
      <c r="AR302" s="38"/>
      <c r="AS302" s="38"/>
      <c r="AT302" s="38"/>
    </row>
    <row r="303">
      <c r="A303" s="38"/>
      <c r="B303" s="38"/>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c r="AA303" s="38"/>
      <c r="AB303" s="38"/>
      <c r="AC303" s="38"/>
      <c r="AD303" s="38"/>
      <c r="AE303" s="38"/>
      <c r="AF303" s="38"/>
      <c r="AG303" s="38"/>
      <c r="AH303" s="38"/>
      <c r="AI303" s="38"/>
      <c r="AJ303" s="38"/>
      <c r="AK303" s="38"/>
      <c r="AL303" s="38"/>
      <c r="AM303" s="38"/>
      <c r="AN303" s="38"/>
      <c r="AO303" s="38"/>
      <c r="AP303" s="38"/>
      <c r="AQ303" s="38"/>
      <c r="AR303" s="38"/>
      <c r="AS303" s="38"/>
      <c r="AT303" s="38"/>
    </row>
    <row r="304">
      <c r="A304" s="38"/>
      <c r="B304" s="38"/>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c r="AA304" s="38"/>
      <c r="AB304" s="38"/>
      <c r="AC304" s="38"/>
      <c r="AD304" s="38"/>
      <c r="AE304" s="38"/>
      <c r="AF304" s="38"/>
      <c r="AG304" s="38"/>
      <c r="AH304" s="38"/>
      <c r="AI304" s="38"/>
      <c r="AJ304" s="38"/>
      <c r="AK304" s="38"/>
      <c r="AL304" s="38"/>
      <c r="AM304" s="38"/>
      <c r="AN304" s="38"/>
      <c r="AO304" s="38"/>
      <c r="AP304" s="38"/>
      <c r="AQ304" s="38"/>
      <c r="AR304" s="38"/>
      <c r="AS304" s="38"/>
      <c r="AT304" s="38"/>
    </row>
    <row r="305">
      <c r="A305" s="38"/>
      <c r="B305" s="38"/>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c r="AA305" s="38"/>
      <c r="AB305" s="38"/>
      <c r="AC305" s="38"/>
      <c r="AD305" s="38"/>
      <c r="AE305" s="38"/>
      <c r="AF305" s="38"/>
      <c r="AG305" s="38"/>
      <c r="AH305" s="38"/>
      <c r="AI305" s="38"/>
      <c r="AJ305" s="38"/>
      <c r="AK305" s="38"/>
      <c r="AL305" s="38"/>
      <c r="AM305" s="38"/>
      <c r="AN305" s="38"/>
      <c r="AO305" s="38"/>
      <c r="AP305" s="38"/>
      <c r="AQ305" s="38"/>
      <c r="AR305" s="38"/>
      <c r="AS305" s="38"/>
      <c r="AT305" s="38"/>
    </row>
    <row r="306">
      <c r="A306" s="38"/>
      <c r="B306" s="38"/>
      <c r="C306" s="38"/>
      <c r="D306" s="38"/>
      <c r="E306" s="38"/>
      <c r="F306" s="38"/>
      <c r="G306" s="38"/>
      <c r="H306" s="38"/>
      <c r="I306" s="38"/>
      <c r="J306" s="38"/>
      <c r="K306" s="38"/>
      <c r="L306" s="38"/>
      <c r="M306" s="38"/>
      <c r="N306" s="38"/>
      <c r="O306" s="38"/>
      <c r="P306" s="38"/>
      <c r="Q306" s="38"/>
      <c r="R306" s="38"/>
      <c r="S306" s="38"/>
      <c r="T306" s="38"/>
      <c r="U306" s="38"/>
      <c r="V306" s="38"/>
      <c r="W306" s="38"/>
      <c r="X306" s="38"/>
      <c r="Y306" s="38"/>
      <c r="Z306" s="38"/>
      <c r="AA306" s="38"/>
      <c r="AB306" s="38"/>
      <c r="AC306" s="38"/>
      <c r="AD306" s="38"/>
      <c r="AE306" s="38"/>
      <c r="AF306" s="38"/>
      <c r="AG306" s="38"/>
      <c r="AH306" s="38"/>
      <c r="AI306" s="38"/>
      <c r="AJ306" s="38"/>
      <c r="AK306" s="38"/>
      <c r="AL306" s="38"/>
      <c r="AM306" s="38"/>
      <c r="AN306" s="38"/>
      <c r="AO306" s="38"/>
      <c r="AP306" s="38"/>
      <c r="AQ306" s="38"/>
      <c r="AR306" s="38"/>
      <c r="AS306" s="38"/>
      <c r="AT306" s="38"/>
    </row>
    <row r="307">
      <c r="A307" s="38"/>
      <c r="B307" s="38"/>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c r="AA307" s="38"/>
      <c r="AB307" s="38"/>
      <c r="AC307" s="38"/>
      <c r="AD307" s="38"/>
      <c r="AE307" s="38"/>
      <c r="AF307" s="38"/>
      <c r="AG307" s="38"/>
      <c r="AH307" s="38"/>
      <c r="AI307" s="38"/>
      <c r="AJ307" s="38"/>
      <c r="AK307" s="38"/>
      <c r="AL307" s="38"/>
      <c r="AM307" s="38"/>
      <c r="AN307" s="38"/>
      <c r="AO307" s="38"/>
      <c r="AP307" s="38"/>
      <c r="AQ307" s="38"/>
      <c r="AR307" s="38"/>
      <c r="AS307" s="38"/>
      <c r="AT307" s="38"/>
    </row>
    <row r="308">
      <c r="A308" s="38"/>
      <c r="B308" s="38"/>
      <c r="C308" s="38"/>
      <c r="D308" s="38"/>
      <c r="E308" s="38"/>
      <c r="F308" s="38"/>
      <c r="G308" s="38"/>
      <c r="H308" s="38"/>
      <c r="I308" s="38"/>
      <c r="J308" s="38"/>
      <c r="K308" s="38"/>
      <c r="L308" s="38"/>
      <c r="M308" s="38"/>
      <c r="N308" s="38"/>
      <c r="O308" s="38"/>
      <c r="P308" s="38"/>
      <c r="Q308" s="38"/>
      <c r="R308" s="38"/>
      <c r="S308" s="38"/>
      <c r="T308" s="38"/>
      <c r="U308" s="38"/>
      <c r="V308" s="38"/>
      <c r="W308" s="38"/>
      <c r="X308" s="38"/>
      <c r="Y308" s="38"/>
      <c r="Z308" s="38"/>
      <c r="AA308" s="38"/>
      <c r="AB308" s="38"/>
      <c r="AC308" s="38"/>
      <c r="AD308" s="38"/>
      <c r="AE308" s="38"/>
      <c r="AF308" s="38"/>
      <c r="AG308" s="38"/>
      <c r="AH308" s="38"/>
      <c r="AI308" s="38"/>
      <c r="AJ308" s="38"/>
      <c r="AK308" s="38"/>
      <c r="AL308" s="38"/>
      <c r="AM308" s="38"/>
      <c r="AN308" s="38"/>
      <c r="AO308" s="38"/>
      <c r="AP308" s="38"/>
      <c r="AQ308" s="38"/>
      <c r="AR308" s="38"/>
      <c r="AS308" s="38"/>
      <c r="AT308" s="38"/>
    </row>
    <row r="309">
      <c r="A309" s="38"/>
      <c r="B309" s="38"/>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c r="AA309" s="38"/>
      <c r="AB309" s="38"/>
      <c r="AC309" s="38"/>
      <c r="AD309" s="38"/>
      <c r="AE309" s="38"/>
      <c r="AF309" s="38"/>
      <c r="AG309" s="38"/>
      <c r="AH309" s="38"/>
      <c r="AI309" s="38"/>
      <c r="AJ309" s="38"/>
      <c r="AK309" s="38"/>
      <c r="AL309" s="38"/>
      <c r="AM309" s="38"/>
      <c r="AN309" s="38"/>
      <c r="AO309" s="38"/>
      <c r="AP309" s="38"/>
      <c r="AQ309" s="38"/>
      <c r="AR309" s="38"/>
      <c r="AS309" s="38"/>
      <c r="AT309" s="38"/>
    </row>
    <row r="310">
      <c r="A310" s="38"/>
      <c r="B310" s="38"/>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c r="AA310" s="38"/>
      <c r="AB310" s="38"/>
      <c r="AC310" s="38"/>
      <c r="AD310" s="38"/>
      <c r="AE310" s="38"/>
      <c r="AF310" s="38"/>
      <c r="AG310" s="38"/>
      <c r="AH310" s="38"/>
      <c r="AI310" s="38"/>
      <c r="AJ310" s="38"/>
      <c r="AK310" s="38"/>
      <c r="AL310" s="38"/>
      <c r="AM310" s="38"/>
      <c r="AN310" s="38"/>
      <c r="AO310" s="38"/>
      <c r="AP310" s="38"/>
      <c r="AQ310" s="38"/>
      <c r="AR310" s="38"/>
      <c r="AS310" s="38"/>
      <c r="AT310" s="38"/>
    </row>
    <row r="311">
      <c r="A311" s="38"/>
      <c r="B311" s="38"/>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c r="AA311" s="38"/>
      <c r="AB311" s="38"/>
      <c r="AC311" s="38"/>
      <c r="AD311" s="38"/>
      <c r="AE311" s="38"/>
      <c r="AF311" s="38"/>
      <c r="AG311" s="38"/>
      <c r="AH311" s="38"/>
      <c r="AI311" s="38"/>
      <c r="AJ311" s="38"/>
      <c r="AK311" s="38"/>
      <c r="AL311" s="38"/>
      <c r="AM311" s="38"/>
      <c r="AN311" s="38"/>
      <c r="AO311" s="38"/>
      <c r="AP311" s="38"/>
      <c r="AQ311" s="38"/>
      <c r="AR311" s="38"/>
      <c r="AS311" s="38"/>
      <c r="AT311" s="38"/>
    </row>
    <row r="312">
      <c r="A312" s="38"/>
      <c r="B312" s="38"/>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c r="AA312" s="38"/>
      <c r="AB312" s="38"/>
      <c r="AC312" s="38"/>
      <c r="AD312" s="38"/>
      <c r="AE312" s="38"/>
      <c r="AF312" s="38"/>
      <c r="AG312" s="38"/>
      <c r="AH312" s="38"/>
      <c r="AI312" s="38"/>
      <c r="AJ312" s="38"/>
      <c r="AK312" s="38"/>
      <c r="AL312" s="38"/>
      <c r="AM312" s="38"/>
      <c r="AN312" s="38"/>
      <c r="AO312" s="38"/>
      <c r="AP312" s="38"/>
      <c r="AQ312" s="38"/>
      <c r="AR312" s="38"/>
      <c r="AS312" s="38"/>
      <c r="AT312" s="38"/>
    </row>
    <row r="313">
      <c r="A313" s="38"/>
      <c r="B313" s="38"/>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c r="AA313" s="38"/>
      <c r="AB313" s="38"/>
      <c r="AC313" s="38"/>
      <c r="AD313" s="38"/>
      <c r="AE313" s="38"/>
      <c r="AF313" s="38"/>
      <c r="AG313" s="38"/>
      <c r="AH313" s="38"/>
      <c r="AI313" s="38"/>
      <c r="AJ313" s="38"/>
      <c r="AK313" s="38"/>
      <c r="AL313" s="38"/>
      <c r="AM313" s="38"/>
      <c r="AN313" s="38"/>
      <c r="AO313" s="38"/>
      <c r="AP313" s="38"/>
      <c r="AQ313" s="38"/>
      <c r="AR313" s="38"/>
      <c r="AS313" s="38"/>
      <c r="AT313" s="38"/>
    </row>
    <row r="314">
      <c r="A314" s="38"/>
      <c r="B314" s="38"/>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c r="AA314" s="38"/>
      <c r="AB314" s="38"/>
      <c r="AC314" s="38"/>
      <c r="AD314" s="38"/>
      <c r="AE314" s="38"/>
      <c r="AF314" s="38"/>
      <c r="AG314" s="38"/>
      <c r="AH314" s="38"/>
      <c r="AI314" s="38"/>
      <c r="AJ314" s="38"/>
      <c r="AK314" s="38"/>
      <c r="AL314" s="38"/>
      <c r="AM314" s="38"/>
      <c r="AN314" s="38"/>
      <c r="AO314" s="38"/>
      <c r="AP314" s="38"/>
      <c r="AQ314" s="38"/>
      <c r="AR314" s="38"/>
      <c r="AS314" s="38"/>
      <c r="AT314" s="38"/>
    </row>
    <row r="315">
      <c r="A315" s="38"/>
      <c r="B315" s="38"/>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c r="AA315" s="38"/>
      <c r="AB315" s="38"/>
      <c r="AC315" s="38"/>
      <c r="AD315" s="38"/>
      <c r="AE315" s="38"/>
      <c r="AF315" s="38"/>
      <c r="AG315" s="38"/>
      <c r="AH315" s="38"/>
      <c r="AI315" s="38"/>
      <c r="AJ315" s="38"/>
      <c r="AK315" s="38"/>
      <c r="AL315" s="38"/>
      <c r="AM315" s="38"/>
      <c r="AN315" s="38"/>
      <c r="AO315" s="38"/>
      <c r="AP315" s="38"/>
      <c r="AQ315" s="38"/>
      <c r="AR315" s="38"/>
      <c r="AS315" s="38"/>
      <c r="AT315" s="38"/>
    </row>
    <row r="316">
      <c r="A316" s="38"/>
      <c r="B316" s="38"/>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c r="AA316" s="38"/>
      <c r="AB316" s="38"/>
      <c r="AC316" s="38"/>
      <c r="AD316" s="38"/>
      <c r="AE316" s="38"/>
      <c r="AF316" s="38"/>
      <c r="AG316" s="38"/>
      <c r="AH316" s="38"/>
      <c r="AI316" s="38"/>
      <c r="AJ316" s="38"/>
      <c r="AK316" s="38"/>
      <c r="AL316" s="38"/>
      <c r="AM316" s="38"/>
      <c r="AN316" s="38"/>
      <c r="AO316" s="38"/>
      <c r="AP316" s="38"/>
      <c r="AQ316" s="38"/>
      <c r="AR316" s="38"/>
      <c r="AS316" s="38"/>
      <c r="AT316" s="38"/>
    </row>
    <row r="317">
      <c r="A317" s="38"/>
      <c r="B317" s="38"/>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c r="AA317" s="38"/>
      <c r="AB317" s="38"/>
      <c r="AC317" s="38"/>
      <c r="AD317" s="38"/>
      <c r="AE317" s="38"/>
      <c r="AF317" s="38"/>
      <c r="AG317" s="38"/>
      <c r="AH317" s="38"/>
      <c r="AI317" s="38"/>
      <c r="AJ317" s="38"/>
      <c r="AK317" s="38"/>
      <c r="AL317" s="38"/>
      <c r="AM317" s="38"/>
      <c r="AN317" s="38"/>
      <c r="AO317" s="38"/>
      <c r="AP317" s="38"/>
      <c r="AQ317" s="38"/>
      <c r="AR317" s="38"/>
      <c r="AS317" s="38"/>
      <c r="AT317" s="38"/>
    </row>
    <row r="318">
      <c r="A318" s="38"/>
      <c r="B318" s="38"/>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c r="AA318" s="38"/>
      <c r="AB318" s="38"/>
      <c r="AC318" s="38"/>
      <c r="AD318" s="38"/>
      <c r="AE318" s="38"/>
      <c r="AF318" s="38"/>
      <c r="AG318" s="38"/>
      <c r="AH318" s="38"/>
      <c r="AI318" s="38"/>
      <c r="AJ318" s="38"/>
      <c r="AK318" s="38"/>
      <c r="AL318" s="38"/>
      <c r="AM318" s="38"/>
      <c r="AN318" s="38"/>
      <c r="AO318" s="38"/>
      <c r="AP318" s="38"/>
      <c r="AQ318" s="38"/>
      <c r="AR318" s="38"/>
      <c r="AS318" s="38"/>
      <c r="AT318" s="38"/>
    </row>
    <row r="319">
      <c r="A319" s="38"/>
      <c r="B319" s="38"/>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c r="AA319" s="38"/>
      <c r="AB319" s="38"/>
      <c r="AC319" s="38"/>
      <c r="AD319" s="38"/>
      <c r="AE319" s="38"/>
      <c r="AF319" s="38"/>
      <c r="AG319" s="38"/>
      <c r="AH319" s="38"/>
      <c r="AI319" s="38"/>
      <c r="AJ319" s="38"/>
      <c r="AK319" s="38"/>
      <c r="AL319" s="38"/>
      <c r="AM319" s="38"/>
      <c r="AN319" s="38"/>
      <c r="AO319" s="38"/>
      <c r="AP319" s="38"/>
      <c r="AQ319" s="38"/>
      <c r="AR319" s="38"/>
      <c r="AS319" s="38"/>
      <c r="AT319" s="38"/>
    </row>
    <row r="320">
      <c r="A320" s="38"/>
      <c r="B320" s="38"/>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c r="AA320" s="38"/>
      <c r="AB320" s="38"/>
      <c r="AC320" s="38"/>
      <c r="AD320" s="38"/>
      <c r="AE320" s="38"/>
      <c r="AF320" s="38"/>
      <c r="AG320" s="38"/>
      <c r="AH320" s="38"/>
      <c r="AI320" s="38"/>
      <c r="AJ320" s="38"/>
      <c r="AK320" s="38"/>
      <c r="AL320" s="38"/>
      <c r="AM320" s="38"/>
      <c r="AN320" s="38"/>
      <c r="AO320" s="38"/>
      <c r="AP320" s="38"/>
      <c r="AQ320" s="38"/>
      <c r="AR320" s="38"/>
      <c r="AS320" s="38"/>
      <c r="AT320" s="38"/>
    </row>
    <row r="321">
      <c r="A321" s="38"/>
      <c r="B321" s="38"/>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c r="AA321" s="38"/>
      <c r="AB321" s="38"/>
      <c r="AC321" s="38"/>
      <c r="AD321" s="38"/>
      <c r="AE321" s="38"/>
      <c r="AF321" s="38"/>
      <c r="AG321" s="38"/>
      <c r="AH321" s="38"/>
      <c r="AI321" s="38"/>
      <c r="AJ321" s="38"/>
      <c r="AK321" s="38"/>
      <c r="AL321" s="38"/>
      <c r="AM321" s="38"/>
      <c r="AN321" s="38"/>
      <c r="AO321" s="38"/>
      <c r="AP321" s="38"/>
      <c r="AQ321" s="38"/>
      <c r="AR321" s="38"/>
      <c r="AS321" s="38"/>
      <c r="AT321" s="38"/>
    </row>
    <row r="322">
      <c r="A322" s="38"/>
      <c r="B322" s="38"/>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c r="AA322" s="38"/>
      <c r="AB322" s="38"/>
      <c r="AC322" s="38"/>
      <c r="AD322" s="38"/>
      <c r="AE322" s="38"/>
      <c r="AF322" s="38"/>
      <c r="AG322" s="38"/>
      <c r="AH322" s="38"/>
      <c r="AI322" s="38"/>
      <c r="AJ322" s="38"/>
      <c r="AK322" s="38"/>
      <c r="AL322" s="38"/>
      <c r="AM322" s="38"/>
      <c r="AN322" s="38"/>
      <c r="AO322" s="38"/>
      <c r="AP322" s="38"/>
      <c r="AQ322" s="38"/>
      <c r="AR322" s="38"/>
      <c r="AS322" s="38"/>
      <c r="AT322" s="38"/>
    </row>
    <row r="323">
      <c r="A323" s="38"/>
      <c r="B323" s="38"/>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c r="AA323" s="38"/>
      <c r="AB323" s="38"/>
      <c r="AC323" s="38"/>
      <c r="AD323" s="38"/>
      <c r="AE323" s="38"/>
      <c r="AF323" s="38"/>
      <c r="AG323" s="38"/>
      <c r="AH323" s="38"/>
      <c r="AI323" s="38"/>
      <c r="AJ323" s="38"/>
      <c r="AK323" s="38"/>
      <c r="AL323" s="38"/>
      <c r="AM323" s="38"/>
      <c r="AN323" s="38"/>
      <c r="AO323" s="38"/>
      <c r="AP323" s="38"/>
      <c r="AQ323" s="38"/>
      <c r="AR323" s="38"/>
      <c r="AS323" s="38"/>
      <c r="AT323" s="38"/>
    </row>
    <row r="324">
      <c r="A324" s="38"/>
      <c r="B324" s="38"/>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c r="AA324" s="38"/>
      <c r="AB324" s="38"/>
      <c r="AC324" s="38"/>
      <c r="AD324" s="38"/>
      <c r="AE324" s="38"/>
      <c r="AF324" s="38"/>
      <c r="AG324" s="38"/>
      <c r="AH324" s="38"/>
      <c r="AI324" s="38"/>
      <c r="AJ324" s="38"/>
      <c r="AK324" s="38"/>
      <c r="AL324" s="38"/>
      <c r="AM324" s="38"/>
      <c r="AN324" s="38"/>
      <c r="AO324" s="38"/>
      <c r="AP324" s="38"/>
      <c r="AQ324" s="38"/>
      <c r="AR324" s="38"/>
      <c r="AS324" s="38"/>
      <c r="AT324" s="38"/>
    </row>
    <row r="325">
      <c r="A325" s="38"/>
      <c r="B325" s="38"/>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c r="AA325" s="38"/>
      <c r="AB325" s="38"/>
      <c r="AC325" s="38"/>
      <c r="AD325" s="38"/>
      <c r="AE325" s="38"/>
      <c r="AF325" s="38"/>
      <c r="AG325" s="38"/>
      <c r="AH325" s="38"/>
      <c r="AI325" s="38"/>
      <c r="AJ325" s="38"/>
      <c r="AK325" s="38"/>
      <c r="AL325" s="38"/>
      <c r="AM325" s="38"/>
      <c r="AN325" s="38"/>
      <c r="AO325" s="38"/>
      <c r="AP325" s="38"/>
      <c r="AQ325" s="38"/>
      <c r="AR325" s="38"/>
      <c r="AS325" s="38"/>
      <c r="AT325" s="38"/>
    </row>
    <row r="326">
      <c r="A326" s="38"/>
      <c r="B326" s="38"/>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c r="AA326" s="38"/>
      <c r="AB326" s="38"/>
      <c r="AC326" s="38"/>
      <c r="AD326" s="38"/>
      <c r="AE326" s="38"/>
      <c r="AF326" s="38"/>
      <c r="AG326" s="38"/>
      <c r="AH326" s="38"/>
      <c r="AI326" s="38"/>
      <c r="AJ326" s="38"/>
      <c r="AK326" s="38"/>
      <c r="AL326" s="38"/>
      <c r="AM326" s="38"/>
      <c r="AN326" s="38"/>
      <c r="AO326" s="38"/>
      <c r="AP326" s="38"/>
      <c r="AQ326" s="38"/>
      <c r="AR326" s="38"/>
      <c r="AS326" s="38"/>
      <c r="AT326" s="38"/>
    </row>
    <row r="327">
      <c r="A327" s="38"/>
      <c r="B327" s="38"/>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c r="AA327" s="38"/>
      <c r="AB327" s="38"/>
      <c r="AC327" s="38"/>
      <c r="AD327" s="38"/>
      <c r="AE327" s="38"/>
      <c r="AF327" s="38"/>
      <c r="AG327" s="38"/>
      <c r="AH327" s="38"/>
      <c r="AI327" s="38"/>
      <c r="AJ327" s="38"/>
      <c r="AK327" s="38"/>
      <c r="AL327" s="38"/>
      <c r="AM327" s="38"/>
      <c r="AN327" s="38"/>
      <c r="AO327" s="38"/>
      <c r="AP327" s="38"/>
      <c r="AQ327" s="38"/>
      <c r="AR327" s="38"/>
      <c r="AS327" s="38"/>
      <c r="AT327" s="38"/>
    </row>
    <row r="328">
      <c r="A328" s="38"/>
      <c r="B328" s="38"/>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c r="AA328" s="38"/>
      <c r="AB328" s="38"/>
      <c r="AC328" s="38"/>
      <c r="AD328" s="38"/>
      <c r="AE328" s="38"/>
      <c r="AF328" s="38"/>
      <c r="AG328" s="38"/>
      <c r="AH328" s="38"/>
      <c r="AI328" s="38"/>
      <c r="AJ328" s="38"/>
      <c r="AK328" s="38"/>
      <c r="AL328" s="38"/>
      <c r="AM328" s="38"/>
      <c r="AN328" s="38"/>
      <c r="AO328" s="38"/>
      <c r="AP328" s="38"/>
      <c r="AQ328" s="38"/>
      <c r="AR328" s="38"/>
      <c r="AS328" s="38"/>
      <c r="AT328" s="38"/>
    </row>
    <row r="329">
      <c r="A329" s="38"/>
      <c r="B329" s="38"/>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c r="AA329" s="38"/>
      <c r="AB329" s="38"/>
      <c r="AC329" s="38"/>
      <c r="AD329" s="38"/>
      <c r="AE329" s="38"/>
      <c r="AF329" s="38"/>
      <c r="AG329" s="38"/>
      <c r="AH329" s="38"/>
      <c r="AI329" s="38"/>
      <c r="AJ329" s="38"/>
      <c r="AK329" s="38"/>
      <c r="AL329" s="38"/>
      <c r="AM329" s="38"/>
      <c r="AN329" s="38"/>
      <c r="AO329" s="38"/>
      <c r="AP329" s="38"/>
      <c r="AQ329" s="38"/>
      <c r="AR329" s="38"/>
      <c r="AS329" s="38"/>
      <c r="AT329" s="38"/>
    </row>
    <row r="330">
      <c r="A330" s="38"/>
      <c r="B330" s="38"/>
      <c r="C330" s="38"/>
      <c r="D330" s="38"/>
      <c r="E330" s="38"/>
      <c r="F330" s="38"/>
      <c r="G330" s="38"/>
      <c r="H330" s="38"/>
      <c r="I330" s="38"/>
      <c r="J330" s="38"/>
      <c r="K330" s="38"/>
      <c r="L330" s="38"/>
      <c r="M330" s="38"/>
      <c r="N330" s="38"/>
      <c r="O330" s="38"/>
      <c r="P330" s="38"/>
      <c r="Q330" s="38"/>
      <c r="R330" s="38"/>
      <c r="S330" s="38"/>
      <c r="T330" s="38"/>
      <c r="U330" s="38"/>
      <c r="V330" s="38"/>
      <c r="W330" s="38"/>
      <c r="X330" s="38"/>
      <c r="Y330" s="38"/>
      <c r="Z330" s="38"/>
      <c r="AA330" s="38"/>
      <c r="AB330" s="38"/>
      <c r="AC330" s="38"/>
      <c r="AD330" s="38"/>
      <c r="AE330" s="38"/>
      <c r="AF330" s="38"/>
      <c r="AG330" s="38"/>
      <c r="AH330" s="38"/>
      <c r="AI330" s="38"/>
      <c r="AJ330" s="38"/>
      <c r="AK330" s="38"/>
      <c r="AL330" s="38"/>
      <c r="AM330" s="38"/>
      <c r="AN330" s="38"/>
      <c r="AO330" s="38"/>
      <c r="AP330" s="38"/>
      <c r="AQ330" s="38"/>
      <c r="AR330" s="38"/>
      <c r="AS330" s="38"/>
      <c r="AT330" s="38"/>
    </row>
    <row r="331">
      <c r="A331" s="38"/>
      <c r="B331" s="38"/>
      <c r="C331" s="38"/>
      <c r="D331" s="38"/>
      <c r="E331" s="38"/>
      <c r="F331" s="38"/>
      <c r="G331" s="38"/>
      <c r="H331" s="38"/>
      <c r="I331" s="38"/>
      <c r="J331" s="38"/>
      <c r="K331" s="38"/>
      <c r="L331" s="38"/>
      <c r="M331" s="38"/>
      <c r="N331" s="38"/>
      <c r="O331" s="38"/>
      <c r="P331" s="38"/>
      <c r="Q331" s="38"/>
      <c r="R331" s="38"/>
      <c r="S331" s="38"/>
      <c r="T331" s="38"/>
      <c r="U331" s="38"/>
      <c r="V331" s="38"/>
      <c r="W331" s="38"/>
      <c r="X331" s="38"/>
      <c r="Y331" s="38"/>
      <c r="Z331" s="38"/>
      <c r="AA331" s="38"/>
      <c r="AB331" s="38"/>
      <c r="AC331" s="38"/>
      <c r="AD331" s="38"/>
      <c r="AE331" s="38"/>
      <c r="AF331" s="38"/>
      <c r="AG331" s="38"/>
      <c r="AH331" s="38"/>
      <c r="AI331" s="38"/>
      <c r="AJ331" s="38"/>
      <c r="AK331" s="38"/>
      <c r="AL331" s="38"/>
      <c r="AM331" s="38"/>
      <c r="AN331" s="38"/>
      <c r="AO331" s="38"/>
      <c r="AP331" s="38"/>
      <c r="AQ331" s="38"/>
      <c r="AR331" s="38"/>
      <c r="AS331" s="38"/>
      <c r="AT331" s="38"/>
    </row>
    <row r="332">
      <c r="A332" s="38"/>
      <c r="B332" s="38"/>
      <c r="C332" s="38"/>
      <c r="D332" s="38"/>
      <c r="E332" s="38"/>
      <c r="F332" s="38"/>
      <c r="G332" s="38"/>
      <c r="H332" s="38"/>
      <c r="I332" s="38"/>
      <c r="J332" s="38"/>
      <c r="K332" s="38"/>
      <c r="L332" s="38"/>
      <c r="M332" s="38"/>
      <c r="N332" s="38"/>
      <c r="O332" s="38"/>
      <c r="P332" s="38"/>
      <c r="Q332" s="38"/>
      <c r="R332" s="38"/>
      <c r="S332" s="38"/>
      <c r="T332" s="38"/>
      <c r="U332" s="38"/>
      <c r="V332" s="38"/>
      <c r="W332" s="38"/>
      <c r="X332" s="38"/>
      <c r="Y332" s="38"/>
      <c r="Z332" s="38"/>
      <c r="AA332" s="38"/>
      <c r="AB332" s="38"/>
      <c r="AC332" s="38"/>
      <c r="AD332" s="38"/>
      <c r="AE332" s="38"/>
      <c r="AF332" s="38"/>
      <c r="AG332" s="38"/>
      <c r="AH332" s="38"/>
      <c r="AI332" s="38"/>
      <c r="AJ332" s="38"/>
      <c r="AK332" s="38"/>
      <c r="AL332" s="38"/>
      <c r="AM332" s="38"/>
      <c r="AN332" s="38"/>
      <c r="AO332" s="38"/>
      <c r="AP332" s="38"/>
      <c r="AQ332" s="38"/>
      <c r="AR332" s="38"/>
      <c r="AS332" s="38"/>
      <c r="AT332" s="38"/>
    </row>
    <row r="333">
      <c r="A333" s="38"/>
      <c r="B333" s="38"/>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c r="AA333" s="38"/>
      <c r="AB333" s="38"/>
      <c r="AC333" s="38"/>
      <c r="AD333" s="38"/>
      <c r="AE333" s="38"/>
      <c r="AF333" s="38"/>
      <c r="AG333" s="38"/>
      <c r="AH333" s="38"/>
      <c r="AI333" s="38"/>
      <c r="AJ333" s="38"/>
      <c r="AK333" s="38"/>
      <c r="AL333" s="38"/>
      <c r="AM333" s="38"/>
      <c r="AN333" s="38"/>
      <c r="AO333" s="38"/>
      <c r="AP333" s="38"/>
      <c r="AQ333" s="38"/>
      <c r="AR333" s="38"/>
      <c r="AS333" s="38"/>
      <c r="AT333" s="38"/>
    </row>
    <row r="334">
      <c r="A334" s="38"/>
      <c r="B334" s="38"/>
      <c r="C334" s="38"/>
      <c r="D334" s="38"/>
      <c r="E334" s="38"/>
      <c r="F334" s="38"/>
      <c r="G334" s="38"/>
      <c r="H334" s="38"/>
      <c r="I334" s="38"/>
      <c r="J334" s="38"/>
      <c r="K334" s="38"/>
      <c r="L334" s="38"/>
      <c r="M334" s="38"/>
      <c r="N334" s="38"/>
      <c r="O334" s="38"/>
      <c r="P334" s="38"/>
      <c r="Q334" s="38"/>
      <c r="R334" s="38"/>
      <c r="S334" s="38"/>
      <c r="T334" s="38"/>
      <c r="U334" s="38"/>
      <c r="V334" s="38"/>
      <c r="W334" s="38"/>
      <c r="X334" s="38"/>
      <c r="Y334" s="38"/>
      <c r="Z334" s="38"/>
      <c r="AA334" s="38"/>
      <c r="AB334" s="38"/>
      <c r="AC334" s="38"/>
      <c r="AD334" s="38"/>
      <c r="AE334" s="38"/>
      <c r="AF334" s="38"/>
      <c r="AG334" s="38"/>
      <c r="AH334" s="38"/>
      <c r="AI334" s="38"/>
      <c r="AJ334" s="38"/>
      <c r="AK334" s="38"/>
      <c r="AL334" s="38"/>
      <c r="AM334" s="38"/>
      <c r="AN334" s="38"/>
      <c r="AO334" s="38"/>
      <c r="AP334" s="38"/>
      <c r="AQ334" s="38"/>
      <c r="AR334" s="38"/>
      <c r="AS334" s="38"/>
      <c r="AT334" s="38"/>
    </row>
    <row r="335">
      <c r="A335" s="38"/>
      <c r="B335" s="38"/>
      <c r="C335" s="38"/>
      <c r="D335" s="38"/>
      <c r="E335" s="38"/>
      <c r="F335" s="38"/>
      <c r="G335" s="38"/>
      <c r="H335" s="38"/>
      <c r="I335" s="38"/>
      <c r="J335" s="38"/>
      <c r="K335" s="38"/>
      <c r="L335" s="38"/>
      <c r="M335" s="38"/>
      <c r="N335" s="38"/>
      <c r="O335" s="38"/>
      <c r="P335" s="38"/>
      <c r="Q335" s="38"/>
      <c r="R335" s="38"/>
      <c r="S335" s="38"/>
      <c r="T335" s="38"/>
      <c r="U335" s="38"/>
      <c r="V335" s="38"/>
      <c r="W335" s="38"/>
      <c r="X335" s="38"/>
      <c r="Y335" s="38"/>
      <c r="Z335" s="38"/>
      <c r="AA335" s="38"/>
      <c r="AB335" s="38"/>
      <c r="AC335" s="38"/>
      <c r="AD335" s="38"/>
      <c r="AE335" s="38"/>
      <c r="AF335" s="38"/>
      <c r="AG335" s="38"/>
      <c r="AH335" s="38"/>
      <c r="AI335" s="38"/>
      <c r="AJ335" s="38"/>
      <c r="AK335" s="38"/>
      <c r="AL335" s="38"/>
      <c r="AM335" s="38"/>
      <c r="AN335" s="38"/>
      <c r="AO335" s="38"/>
      <c r="AP335" s="38"/>
      <c r="AQ335" s="38"/>
      <c r="AR335" s="38"/>
      <c r="AS335" s="38"/>
      <c r="AT335" s="38"/>
    </row>
    <row r="336">
      <c r="A336" s="38"/>
      <c r="B336" s="38"/>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c r="AA336" s="38"/>
      <c r="AB336" s="38"/>
      <c r="AC336" s="38"/>
      <c r="AD336" s="38"/>
      <c r="AE336" s="38"/>
      <c r="AF336" s="38"/>
      <c r="AG336" s="38"/>
      <c r="AH336" s="38"/>
      <c r="AI336" s="38"/>
      <c r="AJ336" s="38"/>
      <c r="AK336" s="38"/>
      <c r="AL336" s="38"/>
      <c r="AM336" s="38"/>
      <c r="AN336" s="38"/>
      <c r="AO336" s="38"/>
      <c r="AP336" s="38"/>
      <c r="AQ336" s="38"/>
      <c r="AR336" s="38"/>
      <c r="AS336" s="38"/>
      <c r="AT336" s="38"/>
    </row>
    <row r="337">
      <c r="A337" s="38"/>
      <c r="B337" s="38"/>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c r="AA337" s="38"/>
      <c r="AB337" s="38"/>
      <c r="AC337" s="38"/>
      <c r="AD337" s="38"/>
      <c r="AE337" s="38"/>
      <c r="AF337" s="38"/>
      <c r="AG337" s="38"/>
      <c r="AH337" s="38"/>
      <c r="AI337" s="38"/>
      <c r="AJ337" s="38"/>
      <c r="AK337" s="38"/>
      <c r="AL337" s="38"/>
      <c r="AM337" s="38"/>
      <c r="AN337" s="38"/>
      <c r="AO337" s="38"/>
      <c r="AP337" s="38"/>
      <c r="AQ337" s="38"/>
      <c r="AR337" s="38"/>
      <c r="AS337" s="38"/>
      <c r="AT337" s="38"/>
    </row>
    <row r="338">
      <c r="A338" s="38"/>
      <c r="B338" s="38"/>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c r="AA338" s="38"/>
      <c r="AB338" s="38"/>
      <c r="AC338" s="38"/>
      <c r="AD338" s="38"/>
      <c r="AE338" s="38"/>
      <c r="AF338" s="38"/>
      <c r="AG338" s="38"/>
      <c r="AH338" s="38"/>
      <c r="AI338" s="38"/>
      <c r="AJ338" s="38"/>
      <c r="AK338" s="38"/>
      <c r="AL338" s="38"/>
      <c r="AM338" s="38"/>
      <c r="AN338" s="38"/>
      <c r="AO338" s="38"/>
      <c r="AP338" s="38"/>
      <c r="AQ338" s="38"/>
      <c r="AR338" s="38"/>
      <c r="AS338" s="38"/>
      <c r="AT338" s="38"/>
    </row>
    <row r="339">
      <c r="A339" s="38"/>
      <c r="B339" s="38"/>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c r="AA339" s="38"/>
      <c r="AB339" s="38"/>
      <c r="AC339" s="38"/>
      <c r="AD339" s="38"/>
      <c r="AE339" s="38"/>
      <c r="AF339" s="38"/>
      <c r="AG339" s="38"/>
      <c r="AH339" s="38"/>
      <c r="AI339" s="38"/>
      <c r="AJ339" s="38"/>
      <c r="AK339" s="38"/>
      <c r="AL339" s="38"/>
      <c r="AM339" s="38"/>
      <c r="AN339" s="38"/>
      <c r="AO339" s="38"/>
      <c r="AP339" s="38"/>
      <c r="AQ339" s="38"/>
      <c r="AR339" s="38"/>
      <c r="AS339" s="38"/>
      <c r="AT339" s="38"/>
    </row>
    <row r="340">
      <c r="A340" s="38"/>
      <c r="B340" s="38"/>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c r="AA340" s="38"/>
      <c r="AB340" s="38"/>
      <c r="AC340" s="38"/>
      <c r="AD340" s="38"/>
      <c r="AE340" s="38"/>
      <c r="AF340" s="38"/>
      <c r="AG340" s="38"/>
      <c r="AH340" s="38"/>
      <c r="AI340" s="38"/>
      <c r="AJ340" s="38"/>
      <c r="AK340" s="38"/>
      <c r="AL340" s="38"/>
      <c r="AM340" s="38"/>
      <c r="AN340" s="38"/>
      <c r="AO340" s="38"/>
      <c r="AP340" s="38"/>
      <c r="AQ340" s="38"/>
      <c r="AR340" s="38"/>
      <c r="AS340" s="38"/>
      <c r="AT340" s="38"/>
    </row>
    <row r="341">
      <c r="A341" s="38"/>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c r="AA341" s="38"/>
      <c r="AB341" s="38"/>
      <c r="AC341" s="38"/>
      <c r="AD341" s="38"/>
      <c r="AE341" s="38"/>
      <c r="AF341" s="38"/>
      <c r="AG341" s="38"/>
      <c r="AH341" s="38"/>
      <c r="AI341" s="38"/>
      <c r="AJ341" s="38"/>
      <c r="AK341" s="38"/>
      <c r="AL341" s="38"/>
      <c r="AM341" s="38"/>
      <c r="AN341" s="38"/>
      <c r="AO341" s="38"/>
      <c r="AP341" s="38"/>
      <c r="AQ341" s="38"/>
      <c r="AR341" s="38"/>
      <c r="AS341" s="38"/>
      <c r="AT341" s="38"/>
    </row>
    <row r="342">
      <c r="A342" s="38"/>
      <c r="B342" s="38"/>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c r="AA342" s="38"/>
      <c r="AB342" s="38"/>
      <c r="AC342" s="38"/>
      <c r="AD342" s="38"/>
      <c r="AE342" s="38"/>
      <c r="AF342" s="38"/>
      <c r="AG342" s="38"/>
      <c r="AH342" s="38"/>
      <c r="AI342" s="38"/>
      <c r="AJ342" s="38"/>
      <c r="AK342" s="38"/>
      <c r="AL342" s="38"/>
      <c r="AM342" s="38"/>
      <c r="AN342" s="38"/>
      <c r="AO342" s="38"/>
      <c r="AP342" s="38"/>
      <c r="AQ342" s="38"/>
      <c r="AR342" s="38"/>
      <c r="AS342" s="38"/>
      <c r="AT342" s="38"/>
    </row>
    <row r="343">
      <c r="A343" s="38"/>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c r="AA343" s="38"/>
      <c r="AB343" s="38"/>
      <c r="AC343" s="38"/>
      <c r="AD343" s="38"/>
      <c r="AE343" s="38"/>
      <c r="AF343" s="38"/>
      <c r="AG343" s="38"/>
      <c r="AH343" s="38"/>
      <c r="AI343" s="38"/>
      <c r="AJ343" s="38"/>
      <c r="AK343" s="38"/>
      <c r="AL343" s="38"/>
      <c r="AM343" s="38"/>
      <c r="AN343" s="38"/>
      <c r="AO343" s="38"/>
      <c r="AP343" s="38"/>
      <c r="AQ343" s="38"/>
      <c r="AR343" s="38"/>
      <c r="AS343" s="38"/>
      <c r="AT343" s="38"/>
    </row>
    <row r="344">
      <c r="A344" s="38"/>
      <c r="B344" s="38"/>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c r="AA344" s="38"/>
      <c r="AB344" s="38"/>
      <c r="AC344" s="38"/>
      <c r="AD344" s="38"/>
      <c r="AE344" s="38"/>
      <c r="AF344" s="38"/>
      <c r="AG344" s="38"/>
      <c r="AH344" s="38"/>
      <c r="AI344" s="38"/>
      <c r="AJ344" s="38"/>
      <c r="AK344" s="38"/>
      <c r="AL344" s="38"/>
      <c r="AM344" s="38"/>
      <c r="AN344" s="38"/>
      <c r="AO344" s="38"/>
      <c r="AP344" s="38"/>
      <c r="AQ344" s="38"/>
      <c r="AR344" s="38"/>
      <c r="AS344" s="38"/>
      <c r="AT344" s="38"/>
    </row>
    <row r="345">
      <c r="A345" s="38"/>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c r="AA345" s="38"/>
      <c r="AB345" s="38"/>
      <c r="AC345" s="38"/>
      <c r="AD345" s="38"/>
      <c r="AE345" s="38"/>
      <c r="AF345" s="38"/>
      <c r="AG345" s="38"/>
      <c r="AH345" s="38"/>
      <c r="AI345" s="38"/>
      <c r="AJ345" s="38"/>
      <c r="AK345" s="38"/>
      <c r="AL345" s="38"/>
      <c r="AM345" s="38"/>
      <c r="AN345" s="38"/>
      <c r="AO345" s="38"/>
      <c r="AP345" s="38"/>
      <c r="AQ345" s="38"/>
      <c r="AR345" s="38"/>
      <c r="AS345" s="38"/>
      <c r="AT345" s="38"/>
    </row>
    <row r="346">
      <c r="A346" s="38"/>
      <c r="B346" s="38"/>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c r="AA346" s="38"/>
      <c r="AB346" s="38"/>
      <c r="AC346" s="38"/>
      <c r="AD346" s="38"/>
      <c r="AE346" s="38"/>
      <c r="AF346" s="38"/>
      <c r="AG346" s="38"/>
      <c r="AH346" s="38"/>
      <c r="AI346" s="38"/>
      <c r="AJ346" s="38"/>
      <c r="AK346" s="38"/>
      <c r="AL346" s="38"/>
      <c r="AM346" s="38"/>
      <c r="AN346" s="38"/>
      <c r="AO346" s="38"/>
      <c r="AP346" s="38"/>
      <c r="AQ346" s="38"/>
      <c r="AR346" s="38"/>
      <c r="AS346" s="38"/>
      <c r="AT346" s="38"/>
    </row>
    <row r="347">
      <c r="A347" s="38"/>
      <c r="B347" s="38"/>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c r="AA347" s="38"/>
      <c r="AB347" s="38"/>
      <c r="AC347" s="38"/>
      <c r="AD347" s="38"/>
      <c r="AE347" s="38"/>
      <c r="AF347" s="38"/>
      <c r="AG347" s="38"/>
      <c r="AH347" s="38"/>
      <c r="AI347" s="38"/>
      <c r="AJ347" s="38"/>
      <c r="AK347" s="38"/>
      <c r="AL347" s="38"/>
      <c r="AM347" s="38"/>
      <c r="AN347" s="38"/>
      <c r="AO347" s="38"/>
      <c r="AP347" s="38"/>
      <c r="AQ347" s="38"/>
      <c r="AR347" s="38"/>
      <c r="AS347" s="38"/>
      <c r="AT347" s="38"/>
    </row>
    <row r="348">
      <c r="A348" s="38"/>
      <c r="B348" s="38"/>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c r="AA348" s="38"/>
      <c r="AB348" s="38"/>
      <c r="AC348" s="38"/>
      <c r="AD348" s="38"/>
      <c r="AE348" s="38"/>
      <c r="AF348" s="38"/>
      <c r="AG348" s="38"/>
      <c r="AH348" s="38"/>
      <c r="AI348" s="38"/>
      <c r="AJ348" s="38"/>
      <c r="AK348" s="38"/>
      <c r="AL348" s="38"/>
      <c r="AM348" s="38"/>
      <c r="AN348" s="38"/>
      <c r="AO348" s="38"/>
      <c r="AP348" s="38"/>
      <c r="AQ348" s="38"/>
      <c r="AR348" s="38"/>
      <c r="AS348" s="38"/>
      <c r="AT348" s="38"/>
    </row>
    <row r="349">
      <c r="A349" s="38"/>
      <c r="B349" s="38"/>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c r="AA349" s="38"/>
      <c r="AB349" s="38"/>
      <c r="AC349" s="38"/>
      <c r="AD349" s="38"/>
      <c r="AE349" s="38"/>
      <c r="AF349" s="38"/>
      <c r="AG349" s="38"/>
      <c r="AH349" s="38"/>
      <c r="AI349" s="38"/>
      <c r="AJ349" s="38"/>
      <c r="AK349" s="38"/>
      <c r="AL349" s="38"/>
      <c r="AM349" s="38"/>
      <c r="AN349" s="38"/>
      <c r="AO349" s="38"/>
      <c r="AP349" s="38"/>
      <c r="AQ349" s="38"/>
      <c r="AR349" s="38"/>
      <c r="AS349" s="38"/>
      <c r="AT349" s="38"/>
    </row>
    <row r="350">
      <c r="A350" s="38"/>
      <c r="B350" s="38"/>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c r="AA350" s="38"/>
      <c r="AB350" s="38"/>
      <c r="AC350" s="38"/>
      <c r="AD350" s="38"/>
      <c r="AE350" s="38"/>
      <c r="AF350" s="38"/>
      <c r="AG350" s="38"/>
      <c r="AH350" s="38"/>
      <c r="AI350" s="38"/>
      <c r="AJ350" s="38"/>
      <c r="AK350" s="38"/>
      <c r="AL350" s="38"/>
      <c r="AM350" s="38"/>
      <c r="AN350" s="38"/>
      <c r="AO350" s="38"/>
      <c r="AP350" s="38"/>
      <c r="AQ350" s="38"/>
      <c r="AR350" s="38"/>
      <c r="AS350" s="38"/>
      <c r="AT350" s="38"/>
    </row>
    <row r="351">
      <c r="A351" s="38"/>
      <c r="B351" s="38"/>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c r="AA351" s="38"/>
      <c r="AB351" s="38"/>
      <c r="AC351" s="38"/>
      <c r="AD351" s="38"/>
      <c r="AE351" s="38"/>
      <c r="AF351" s="38"/>
      <c r="AG351" s="38"/>
      <c r="AH351" s="38"/>
      <c r="AI351" s="38"/>
      <c r="AJ351" s="38"/>
      <c r="AK351" s="38"/>
      <c r="AL351" s="38"/>
      <c r="AM351" s="38"/>
      <c r="AN351" s="38"/>
      <c r="AO351" s="38"/>
      <c r="AP351" s="38"/>
      <c r="AQ351" s="38"/>
      <c r="AR351" s="38"/>
      <c r="AS351" s="38"/>
      <c r="AT351" s="38"/>
    </row>
    <row r="352">
      <c r="A352" s="38"/>
      <c r="B352" s="38"/>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c r="AA352" s="38"/>
      <c r="AB352" s="38"/>
      <c r="AC352" s="38"/>
      <c r="AD352" s="38"/>
      <c r="AE352" s="38"/>
      <c r="AF352" s="38"/>
      <c r="AG352" s="38"/>
      <c r="AH352" s="38"/>
      <c r="AI352" s="38"/>
      <c r="AJ352" s="38"/>
      <c r="AK352" s="38"/>
      <c r="AL352" s="38"/>
      <c r="AM352" s="38"/>
      <c r="AN352" s="38"/>
      <c r="AO352" s="38"/>
      <c r="AP352" s="38"/>
      <c r="AQ352" s="38"/>
      <c r="AR352" s="38"/>
      <c r="AS352" s="38"/>
      <c r="AT352" s="38"/>
    </row>
    <row r="353">
      <c r="A353" s="38"/>
      <c r="B353" s="38"/>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c r="AA353" s="38"/>
      <c r="AB353" s="38"/>
      <c r="AC353" s="38"/>
      <c r="AD353" s="38"/>
      <c r="AE353" s="38"/>
      <c r="AF353" s="38"/>
      <c r="AG353" s="38"/>
      <c r="AH353" s="38"/>
      <c r="AI353" s="38"/>
      <c r="AJ353" s="38"/>
      <c r="AK353" s="38"/>
      <c r="AL353" s="38"/>
      <c r="AM353" s="38"/>
      <c r="AN353" s="38"/>
      <c r="AO353" s="38"/>
      <c r="AP353" s="38"/>
      <c r="AQ353" s="38"/>
      <c r="AR353" s="38"/>
      <c r="AS353" s="38"/>
      <c r="AT353" s="38"/>
    </row>
    <row r="354">
      <c r="A354" s="38"/>
      <c r="B354" s="38"/>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c r="AA354" s="38"/>
      <c r="AB354" s="38"/>
      <c r="AC354" s="38"/>
      <c r="AD354" s="38"/>
      <c r="AE354" s="38"/>
      <c r="AF354" s="38"/>
      <c r="AG354" s="38"/>
      <c r="AH354" s="38"/>
      <c r="AI354" s="38"/>
      <c r="AJ354" s="38"/>
      <c r="AK354" s="38"/>
      <c r="AL354" s="38"/>
      <c r="AM354" s="38"/>
      <c r="AN354" s="38"/>
      <c r="AO354" s="38"/>
      <c r="AP354" s="38"/>
      <c r="AQ354" s="38"/>
      <c r="AR354" s="38"/>
      <c r="AS354" s="38"/>
      <c r="AT354" s="38"/>
    </row>
    <row r="355">
      <c r="A355" s="38"/>
      <c r="B355" s="38"/>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c r="AA355" s="38"/>
      <c r="AB355" s="38"/>
      <c r="AC355" s="38"/>
      <c r="AD355" s="38"/>
      <c r="AE355" s="38"/>
      <c r="AF355" s="38"/>
      <c r="AG355" s="38"/>
      <c r="AH355" s="38"/>
      <c r="AI355" s="38"/>
      <c r="AJ355" s="38"/>
      <c r="AK355" s="38"/>
      <c r="AL355" s="38"/>
      <c r="AM355" s="38"/>
      <c r="AN355" s="38"/>
      <c r="AO355" s="38"/>
      <c r="AP355" s="38"/>
      <c r="AQ355" s="38"/>
      <c r="AR355" s="38"/>
      <c r="AS355" s="38"/>
      <c r="AT355" s="38"/>
    </row>
    <row r="356">
      <c r="A356" s="38"/>
      <c r="B356" s="38"/>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c r="AA356" s="38"/>
      <c r="AB356" s="38"/>
      <c r="AC356" s="38"/>
      <c r="AD356" s="38"/>
      <c r="AE356" s="38"/>
      <c r="AF356" s="38"/>
      <c r="AG356" s="38"/>
      <c r="AH356" s="38"/>
      <c r="AI356" s="38"/>
      <c r="AJ356" s="38"/>
      <c r="AK356" s="38"/>
      <c r="AL356" s="38"/>
      <c r="AM356" s="38"/>
      <c r="AN356" s="38"/>
      <c r="AO356" s="38"/>
      <c r="AP356" s="38"/>
      <c r="AQ356" s="38"/>
      <c r="AR356" s="38"/>
      <c r="AS356" s="38"/>
      <c r="AT356" s="38"/>
    </row>
    <row r="357">
      <c r="A357" s="38"/>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c r="AA357" s="38"/>
      <c r="AB357" s="38"/>
      <c r="AC357" s="38"/>
      <c r="AD357" s="38"/>
      <c r="AE357" s="38"/>
      <c r="AF357" s="38"/>
      <c r="AG357" s="38"/>
      <c r="AH357" s="38"/>
      <c r="AI357" s="38"/>
      <c r="AJ357" s="38"/>
      <c r="AK357" s="38"/>
      <c r="AL357" s="38"/>
      <c r="AM357" s="38"/>
      <c r="AN357" s="38"/>
      <c r="AO357" s="38"/>
      <c r="AP357" s="38"/>
      <c r="AQ357" s="38"/>
      <c r="AR357" s="38"/>
      <c r="AS357" s="38"/>
      <c r="AT357" s="38"/>
    </row>
    <row r="358">
      <c r="A358" s="38"/>
      <c r="B358" s="38"/>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c r="AA358" s="38"/>
      <c r="AB358" s="38"/>
      <c r="AC358" s="38"/>
      <c r="AD358" s="38"/>
      <c r="AE358" s="38"/>
      <c r="AF358" s="38"/>
      <c r="AG358" s="38"/>
      <c r="AH358" s="38"/>
      <c r="AI358" s="38"/>
      <c r="AJ358" s="38"/>
      <c r="AK358" s="38"/>
      <c r="AL358" s="38"/>
      <c r="AM358" s="38"/>
      <c r="AN358" s="38"/>
      <c r="AO358" s="38"/>
      <c r="AP358" s="38"/>
      <c r="AQ358" s="38"/>
      <c r="AR358" s="38"/>
      <c r="AS358" s="38"/>
      <c r="AT358" s="38"/>
    </row>
    <row r="359">
      <c r="A359" s="38"/>
      <c r="B359" s="38"/>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c r="AA359" s="38"/>
      <c r="AB359" s="38"/>
      <c r="AC359" s="38"/>
      <c r="AD359" s="38"/>
      <c r="AE359" s="38"/>
      <c r="AF359" s="38"/>
      <c r="AG359" s="38"/>
      <c r="AH359" s="38"/>
      <c r="AI359" s="38"/>
      <c r="AJ359" s="38"/>
      <c r="AK359" s="38"/>
      <c r="AL359" s="38"/>
      <c r="AM359" s="38"/>
      <c r="AN359" s="38"/>
      <c r="AO359" s="38"/>
      <c r="AP359" s="38"/>
      <c r="AQ359" s="38"/>
      <c r="AR359" s="38"/>
      <c r="AS359" s="38"/>
      <c r="AT359" s="38"/>
    </row>
    <row r="360">
      <c r="A360" s="38"/>
      <c r="B360" s="38"/>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c r="AA360" s="38"/>
      <c r="AB360" s="38"/>
      <c r="AC360" s="38"/>
      <c r="AD360" s="38"/>
      <c r="AE360" s="38"/>
      <c r="AF360" s="38"/>
      <c r="AG360" s="38"/>
      <c r="AH360" s="38"/>
      <c r="AI360" s="38"/>
      <c r="AJ360" s="38"/>
      <c r="AK360" s="38"/>
      <c r="AL360" s="38"/>
      <c r="AM360" s="38"/>
      <c r="AN360" s="38"/>
      <c r="AO360" s="38"/>
      <c r="AP360" s="38"/>
      <c r="AQ360" s="38"/>
      <c r="AR360" s="38"/>
      <c r="AS360" s="38"/>
      <c r="AT360" s="38"/>
    </row>
    <row r="361">
      <c r="A361" s="38"/>
      <c r="B361" s="38"/>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c r="AA361" s="38"/>
      <c r="AB361" s="38"/>
      <c r="AC361" s="38"/>
      <c r="AD361" s="38"/>
      <c r="AE361" s="38"/>
      <c r="AF361" s="38"/>
      <c r="AG361" s="38"/>
      <c r="AH361" s="38"/>
      <c r="AI361" s="38"/>
      <c r="AJ361" s="38"/>
      <c r="AK361" s="38"/>
      <c r="AL361" s="38"/>
      <c r="AM361" s="38"/>
      <c r="AN361" s="38"/>
      <c r="AO361" s="38"/>
      <c r="AP361" s="38"/>
      <c r="AQ361" s="38"/>
      <c r="AR361" s="38"/>
      <c r="AS361" s="38"/>
      <c r="AT361" s="38"/>
    </row>
    <row r="362">
      <c r="A362" s="38"/>
      <c r="B362" s="38"/>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c r="AA362" s="38"/>
      <c r="AB362" s="38"/>
      <c r="AC362" s="38"/>
      <c r="AD362" s="38"/>
      <c r="AE362" s="38"/>
      <c r="AF362" s="38"/>
      <c r="AG362" s="38"/>
      <c r="AH362" s="38"/>
      <c r="AI362" s="38"/>
      <c r="AJ362" s="38"/>
      <c r="AK362" s="38"/>
      <c r="AL362" s="38"/>
      <c r="AM362" s="38"/>
      <c r="AN362" s="38"/>
      <c r="AO362" s="38"/>
      <c r="AP362" s="38"/>
      <c r="AQ362" s="38"/>
      <c r="AR362" s="38"/>
      <c r="AS362" s="38"/>
      <c r="AT362" s="38"/>
    </row>
    <row r="363">
      <c r="A363" s="38"/>
      <c r="B363" s="38"/>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c r="AA363" s="38"/>
      <c r="AB363" s="38"/>
      <c r="AC363" s="38"/>
      <c r="AD363" s="38"/>
      <c r="AE363" s="38"/>
      <c r="AF363" s="38"/>
      <c r="AG363" s="38"/>
      <c r="AH363" s="38"/>
      <c r="AI363" s="38"/>
      <c r="AJ363" s="38"/>
      <c r="AK363" s="38"/>
      <c r="AL363" s="38"/>
      <c r="AM363" s="38"/>
      <c r="AN363" s="38"/>
      <c r="AO363" s="38"/>
      <c r="AP363" s="38"/>
      <c r="AQ363" s="38"/>
      <c r="AR363" s="38"/>
      <c r="AS363" s="38"/>
      <c r="AT363" s="38"/>
    </row>
    <row r="364">
      <c r="A364" s="38"/>
      <c r="B364" s="38"/>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c r="AA364" s="38"/>
      <c r="AB364" s="38"/>
      <c r="AC364" s="38"/>
      <c r="AD364" s="38"/>
      <c r="AE364" s="38"/>
      <c r="AF364" s="38"/>
      <c r="AG364" s="38"/>
      <c r="AH364" s="38"/>
      <c r="AI364" s="38"/>
      <c r="AJ364" s="38"/>
      <c r="AK364" s="38"/>
      <c r="AL364" s="38"/>
      <c r="AM364" s="38"/>
      <c r="AN364" s="38"/>
      <c r="AO364" s="38"/>
      <c r="AP364" s="38"/>
      <c r="AQ364" s="38"/>
      <c r="AR364" s="38"/>
      <c r="AS364" s="38"/>
      <c r="AT364" s="38"/>
    </row>
    <row r="365">
      <c r="A365" s="38"/>
      <c r="B365" s="38"/>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c r="AA365" s="38"/>
      <c r="AB365" s="38"/>
      <c r="AC365" s="38"/>
      <c r="AD365" s="38"/>
      <c r="AE365" s="38"/>
      <c r="AF365" s="38"/>
      <c r="AG365" s="38"/>
      <c r="AH365" s="38"/>
      <c r="AI365" s="38"/>
      <c r="AJ365" s="38"/>
      <c r="AK365" s="38"/>
      <c r="AL365" s="38"/>
      <c r="AM365" s="38"/>
      <c r="AN365" s="38"/>
      <c r="AO365" s="38"/>
      <c r="AP365" s="38"/>
      <c r="AQ365" s="38"/>
      <c r="AR365" s="38"/>
      <c r="AS365" s="38"/>
      <c r="AT365" s="38"/>
    </row>
    <row r="366">
      <c r="A366" s="38"/>
      <c r="B366" s="38"/>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c r="AA366" s="38"/>
      <c r="AB366" s="38"/>
      <c r="AC366" s="38"/>
      <c r="AD366" s="38"/>
      <c r="AE366" s="38"/>
      <c r="AF366" s="38"/>
      <c r="AG366" s="38"/>
      <c r="AH366" s="38"/>
      <c r="AI366" s="38"/>
      <c r="AJ366" s="38"/>
      <c r="AK366" s="38"/>
      <c r="AL366" s="38"/>
      <c r="AM366" s="38"/>
      <c r="AN366" s="38"/>
      <c r="AO366" s="38"/>
      <c r="AP366" s="38"/>
      <c r="AQ366" s="38"/>
      <c r="AR366" s="38"/>
      <c r="AS366" s="38"/>
      <c r="AT366" s="38"/>
    </row>
    <row r="367">
      <c r="A367" s="38"/>
      <c r="B367" s="38"/>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c r="AA367" s="38"/>
      <c r="AB367" s="38"/>
      <c r="AC367" s="38"/>
      <c r="AD367" s="38"/>
      <c r="AE367" s="38"/>
      <c r="AF367" s="38"/>
      <c r="AG367" s="38"/>
      <c r="AH367" s="38"/>
      <c r="AI367" s="38"/>
      <c r="AJ367" s="38"/>
      <c r="AK367" s="38"/>
      <c r="AL367" s="38"/>
      <c r="AM367" s="38"/>
      <c r="AN367" s="38"/>
      <c r="AO367" s="38"/>
      <c r="AP367" s="38"/>
      <c r="AQ367" s="38"/>
      <c r="AR367" s="38"/>
      <c r="AS367" s="38"/>
      <c r="AT367" s="38"/>
    </row>
    <row r="368">
      <c r="A368" s="38"/>
      <c r="B368" s="38"/>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c r="AA368" s="38"/>
      <c r="AB368" s="38"/>
      <c r="AC368" s="38"/>
      <c r="AD368" s="38"/>
      <c r="AE368" s="38"/>
      <c r="AF368" s="38"/>
      <c r="AG368" s="38"/>
      <c r="AH368" s="38"/>
      <c r="AI368" s="38"/>
      <c r="AJ368" s="38"/>
      <c r="AK368" s="38"/>
      <c r="AL368" s="38"/>
      <c r="AM368" s="38"/>
      <c r="AN368" s="38"/>
      <c r="AO368" s="38"/>
      <c r="AP368" s="38"/>
      <c r="AQ368" s="38"/>
      <c r="AR368" s="38"/>
      <c r="AS368" s="38"/>
      <c r="AT368" s="38"/>
    </row>
    <row r="369">
      <c r="A369" s="38"/>
      <c r="B369" s="38"/>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c r="AA369" s="38"/>
      <c r="AB369" s="38"/>
      <c r="AC369" s="38"/>
      <c r="AD369" s="38"/>
      <c r="AE369" s="38"/>
      <c r="AF369" s="38"/>
      <c r="AG369" s="38"/>
      <c r="AH369" s="38"/>
      <c r="AI369" s="38"/>
      <c r="AJ369" s="38"/>
      <c r="AK369" s="38"/>
      <c r="AL369" s="38"/>
      <c r="AM369" s="38"/>
      <c r="AN369" s="38"/>
      <c r="AO369" s="38"/>
      <c r="AP369" s="38"/>
      <c r="AQ369" s="38"/>
      <c r="AR369" s="38"/>
      <c r="AS369" s="38"/>
      <c r="AT369" s="38"/>
    </row>
    <row r="370">
      <c r="A370" s="38"/>
      <c r="B370" s="38"/>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c r="AA370" s="38"/>
      <c r="AB370" s="38"/>
      <c r="AC370" s="38"/>
      <c r="AD370" s="38"/>
      <c r="AE370" s="38"/>
      <c r="AF370" s="38"/>
      <c r="AG370" s="38"/>
      <c r="AH370" s="38"/>
      <c r="AI370" s="38"/>
      <c r="AJ370" s="38"/>
      <c r="AK370" s="38"/>
      <c r="AL370" s="38"/>
      <c r="AM370" s="38"/>
      <c r="AN370" s="38"/>
      <c r="AO370" s="38"/>
      <c r="AP370" s="38"/>
      <c r="AQ370" s="38"/>
      <c r="AR370" s="38"/>
      <c r="AS370" s="38"/>
      <c r="AT370" s="38"/>
    </row>
    <row r="371">
      <c r="A371" s="38"/>
      <c r="B371" s="38"/>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c r="AA371" s="38"/>
      <c r="AB371" s="38"/>
      <c r="AC371" s="38"/>
      <c r="AD371" s="38"/>
      <c r="AE371" s="38"/>
      <c r="AF371" s="38"/>
      <c r="AG371" s="38"/>
      <c r="AH371" s="38"/>
      <c r="AI371" s="38"/>
      <c r="AJ371" s="38"/>
      <c r="AK371" s="38"/>
      <c r="AL371" s="38"/>
      <c r="AM371" s="38"/>
      <c r="AN371" s="38"/>
      <c r="AO371" s="38"/>
      <c r="AP371" s="38"/>
      <c r="AQ371" s="38"/>
      <c r="AR371" s="38"/>
      <c r="AS371" s="38"/>
      <c r="AT371" s="38"/>
    </row>
    <row r="372">
      <c r="A372" s="38"/>
      <c r="B372" s="38"/>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c r="AA372" s="38"/>
      <c r="AB372" s="38"/>
      <c r="AC372" s="38"/>
      <c r="AD372" s="38"/>
      <c r="AE372" s="38"/>
      <c r="AF372" s="38"/>
      <c r="AG372" s="38"/>
      <c r="AH372" s="38"/>
      <c r="AI372" s="38"/>
      <c r="AJ372" s="38"/>
      <c r="AK372" s="38"/>
      <c r="AL372" s="38"/>
      <c r="AM372" s="38"/>
      <c r="AN372" s="38"/>
      <c r="AO372" s="38"/>
      <c r="AP372" s="38"/>
      <c r="AQ372" s="38"/>
      <c r="AR372" s="38"/>
      <c r="AS372" s="38"/>
      <c r="AT372" s="38"/>
    </row>
    <row r="373">
      <c r="A373" s="38"/>
      <c r="B373" s="38"/>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c r="AA373" s="38"/>
      <c r="AB373" s="38"/>
      <c r="AC373" s="38"/>
      <c r="AD373" s="38"/>
      <c r="AE373" s="38"/>
      <c r="AF373" s="38"/>
      <c r="AG373" s="38"/>
      <c r="AH373" s="38"/>
      <c r="AI373" s="38"/>
      <c r="AJ373" s="38"/>
      <c r="AK373" s="38"/>
      <c r="AL373" s="38"/>
      <c r="AM373" s="38"/>
      <c r="AN373" s="38"/>
      <c r="AO373" s="38"/>
      <c r="AP373" s="38"/>
      <c r="AQ373" s="38"/>
      <c r="AR373" s="38"/>
      <c r="AS373" s="38"/>
      <c r="AT373" s="38"/>
    </row>
    <row r="374">
      <c r="A374" s="38"/>
      <c r="B374" s="38"/>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c r="AA374" s="38"/>
      <c r="AB374" s="38"/>
      <c r="AC374" s="38"/>
      <c r="AD374" s="38"/>
      <c r="AE374" s="38"/>
      <c r="AF374" s="38"/>
      <c r="AG374" s="38"/>
      <c r="AH374" s="38"/>
      <c r="AI374" s="38"/>
      <c r="AJ374" s="38"/>
      <c r="AK374" s="38"/>
      <c r="AL374" s="38"/>
      <c r="AM374" s="38"/>
      <c r="AN374" s="38"/>
      <c r="AO374" s="38"/>
      <c r="AP374" s="38"/>
      <c r="AQ374" s="38"/>
      <c r="AR374" s="38"/>
      <c r="AS374" s="38"/>
      <c r="AT374" s="38"/>
    </row>
    <row r="375">
      <c r="A375" s="38"/>
      <c r="B375" s="38"/>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c r="AA375" s="38"/>
      <c r="AB375" s="38"/>
      <c r="AC375" s="38"/>
      <c r="AD375" s="38"/>
      <c r="AE375" s="38"/>
      <c r="AF375" s="38"/>
      <c r="AG375" s="38"/>
      <c r="AH375" s="38"/>
      <c r="AI375" s="38"/>
      <c r="AJ375" s="38"/>
      <c r="AK375" s="38"/>
      <c r="AL375" s="38"/>
      <c r="AM375" s="38"/>
      <c r="AN375" s="38"/>
      <c r="AO375" s="38"/>
      <c r="AP375" s="38"/>
      <c r="AQ375" s="38"/>
      <c r="AR375" s="38"/>
      <c r="AS375" s="38"/>
      <c r="AT375" s="38"/>
    </row>
    <row r="376">
      <c r="A376" s="38"/>
      <c r="B376" s="38"/>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c r="AA376" s="38"/>
      <c r="AB376" s="38"/>
      <c r="AC376" s="38"/>
      <c r="AD376" s="38"/>
      <c r="AE376" s="38"/>
      <c r="AF376" s="38"/>
      <c r="AG376" s="38"/>
      <c r="AH376" s="38"/>
      <c r="AI376" s="38"/>
      <c r="AJ376" s="38"/>
      <c r="AK376" s="38"/>
      <c r="AL376" s="38"/>
      <c r="AM376" s="38"/>
      <c r="AN376" s="38"/>
      <c r="AO376" s="38"/>
      <c r="AP376" s="38"/>
      <c r="AQ376" s="38"/>
      <c r="AR376" s="38"/>
      <c r="AS376" s="38"/>
      <c r="AT376" s="38"/>
    </row>
    <row r="377">
      <c r="A377" s="38"/>
      <c r="B377" s="38"/>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c r="AA377" s="38"/>
      <c r="AB377" s="38"/>
      <c r="AC377" s="38"/>
      <c r="AD377" s="38"/>
      <c r="AE377" s="38"/>
      <c r="AF377" s="38"/>
      <c r="AG377" s="38"/>
      <c r="AH377" s="38"/>
      <c r="AI377" s="38"/>
      <c r="AJ377" s="38"/>
      <c r="AK377" s="38"/>
      <c r="AL377" s="38"/>
      <c r="AM377" s="38"/>
      <c r="AN377" s="38"/>
      <c r="AO377" s="38"/>
      <c r="AP377" s="38"/>
      <c r="AQ377" s="38"/>
      <c r="AR377" s="38"/>
      <c r="AS377" s="38"/>
      <c r="AT377" s="38"/>
    </row>
    <row r="378">
      <c r="A378" s="38"/>
      <c r="B378" s="38"/>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c r="AA378" s="38"/>
      <c r="AB378" s="38"/>
      <c r="AC378" s="38"/>
      <c r="AD378" s="38"/>
      <c r="AE378" s="38"/>
      <c r="AF378" s="38"/>
      <c r="AG378" s="38"/>
      <c r="AH378" s="38"/>
      <c r="AI378" s="38"/>
      <c r="AJ378" s="38"/>
      <c r="AK378" s="38"/>
      <c r="AL378" s="38"/>
      <c r="AM378" s="38"/>
      <c r="AN378" s="38"/>
      <c r="AO378" s="38"/>
      <c r="AP378" s="38"/>
      <c r="AQ378" s="38"/>
      <c r="AR378" s="38"/>
      <c r="AS378" s="38"/>
      <c r="AT378" s="38"/>
    </row>
    <row r="379">
      <c r="A379" s="38"/>
      <c r="B379" s="38"/>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c r="AA379" s="38"/>
      <c r="AB379" s="38"/>
      <c r="AC379" s="38"/>
      <c r="AD379" s="38"/>
      <c r="AE379" s="38"/>
      <c r="AF379" s="38"/>
      <c r="AG379" s="38"/>
      <c r="AH379" s="38"/>
      <c r="AI379" s="38"/>
      <c r="AJ379" s="38"/>
      <c r="AK379" s="38"/>
      <c r="AL379" s="38"/>
      <c r="AM379" s="38"/>
      <c r="AN379" s="38"/>
      <c r="AO379" s="38"/>
      <c r="AP379" s="38"/>
      <c r="AQ379" s="38"/>
      <c r="AR379" s="38"/>
      <c r="AS379" s="38"/>
      <c r="AT379" s="38"/>
    </row>
    <row r="380">
      <c r="A380" s="38"/>
      <c r="B380" s="38"/>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c r="AA380" s="38"/>
      <c r="AB380" s="38"/>
      <c r="AC380" s="38"/>
      <c r="AD380" s="38"/>
      <c r="AE380" s="38"/>
      <c r="AF380" s="38"/>
      <c r="AG380" s="38"/>
      <c r="AH380" s="38"/>
      <c r="AI380" s="38"/>
      <c r="AJ380" s="38"/>
      <c r="AK380" s="38"/>
      <c r="AL380" s="38"/>
      <c r="AM380" s="38"/>
      <c r="AN380" s="38"/>
      <c r="AO380" s="38"/>
      <c r="AP380" s="38"/>
      <c r="AQ380" s="38"/>
      <c r="AR380" s="38"/>
      <c r="AS380" s="38"/>
      <c r="AT380" s="38"/>
    </row>
    <row r="381">
      <c r="A381" s="38"/>
      <c r="B381" s="38"/>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c r="AA381" s="38"/>
      <c r="AB381" s="38"/>
      <c r="AC381" s="38"/>
      <c r="AD381" s="38"/>
      <c r="AE381" s="38"/>
      <c r="AF381" s="38"/>
      <c r="AG381" s="38"/>
      <c r="AH381" s="38"/>
      <c r="AI381" s="38"/>
      <c r="AJ381" s="38"/>
      <c r="AK381" s="38"/>
      <c r="AL381" s="38"/>
      <c r="AM381" s="38"/>
      <c r="AN381" s="38"/>
      <c r="AO381" s="38"/>
      <c r="AP381" s="38"/>
      <c r="AQ381" s="38"/>
      <c r="AR381" s="38"/>
      <c r="AS381" s="38"/>
      <c r="AT381" s="38"/>
    </row>
    <row r="382">
      <c r="A382" s="38"/>
      <c r="B382" s="38"/>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c r="AA382" s="38"/>
      <c r="AB382" s="38"/>
      <c r="AC382" s="38"/>
      <c r="AD382" s="38"/>
      <c r="AE382" s="38"/>
      <c r="AF382" s="38"/>
      <c r="AG382" s="38"/>
      <c r="AH382" s="38"/>
      <c r="AI382" s="38"/>
      <c r="AJ382" s="38"/>
      <c r="AK382" s="38"/>
      <c r="AL382" s="38"/>
      <c r="AM382" s="38"/>
      <c r="AN382" s="38"/>
      <c r="AO382" s="38"/>
      <c r="AP382" s="38"/>
      <c r="AQ382" s="38"/>
      <c r="AR382" s="38"/>
      <c r="AS382" s="38"/>
      <c r="AT382" s="38"/>
    </row>
    <row r="383">
      <c r="A383" s="38"/>
      <c r="B383" s="38"/>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c r="AA383" s="38"/>
      <c r="AB383" s="38"/>
      <c r="AC383" s="38"/>
      <c r="AD383" s="38"/>
      <c r="AE383" s="38"/>
      <c r="AF383" s="38"/>
      <c r="AG383" s="38"/>
      <c r="AH383" s="38"/>
      <c r="AI383" s="38"/>
      <c r="AJ383" s="38"/>
      <c r="AK383" s="38"/>
      <c r="AL383" s="38"/>
      <c r="AM383" s="38"/>
      <c r="AN383" s="38"/>
      <c r="AO383" s="38"/>
      <c r="AP383" s="38"/>
      <c r="AQ383" s="38"/>
      <c r="AR383" s="38"/>
      <c r="AS383" s="38"/>
      <c r="AT383" s="38"/>
    </row>
    <row r="384">
      <c r="A384" s="38"/>
      <c r="B384" s="38"/>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c r="AA384" s="38"/>
      <c r="AB384" s="38"/>
      <c r="AC384" s="38"/>
      <c r="AD384" s="38"/>
      <c r="AE384" s="38"/>
      <c r="AF384" s="38"/>
      <c r="AG384" s="38"/>
      <c r="AH384" s="38"/>
      <c r="AI384" s="38"/>
      <c r="AJ384" s="38"/>
      <c r="AK384" s="38"/>
      <c r="AL384" s="38"/>
      <c r="AM384" s="38"/>
      <c r="AN384" s="38"/>
      <c r="AO384" s="38"/>
      <c r="AP384" s="38"/>
      <c r="AQ384" s="38"/>
      <c r="AR384" s="38"/>
      <c r="AS384" s="38"/>
      <c r="AT384" s="38"/>
    </row>
    <row r="385">
      <c r="A385" s="38"/>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c r="AA385" s="38"/>
      <c r="AB385" s="38"/>
      <c r="AC385" s="38"/>
      <c r="AD385" s="38"/>
      <c r="AE385" s="38"/>
      <c r="AF385" s="38"/>
      <c r="AG385" s="38"/>
      <c r="AH385" s="38"/>
      <c r="AI385" s="38"/>
      <c r="AJ385" s="38"/>
      <c r="AK385" s="38"/>
      <c r="AL385" s="38"/>
      <c r="AM385" s="38"/>
      <c r="AN385" s="38"/>
      <c r="AO385" s="38"/>
      <c r="AP385" s="38"/>
      <c r="AQ385" s="38"/>
      <c r="AR385" s="38"/>
      <c r="AS385" s="38"/>
      <c r="AT385" s="38"/>
    </row>
    <row r="386">
      <c r="A386" s="38"/>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c r="AA386" s="38"/>
      <c r="AB386" s="38"/>
      <c r="AC386" s="38"/>
      <c r="AD386" s="38"/>
      <c r="AE386" s="38"/>
      <c r="AF386" s="38"/>
      <c r="AG386" s="38"/>
      <c r="AH386" s="38"/>
      <c r="AI386" s="38"/>
      <c r="AJ386" s="38"/>
      <c r="AK386" s="38"/>
      <c r="AL386" s="38"/>
      <c r="AM386" s="38"/>
      <c r="AN386" s="38"/>
      <c r="AO386" s="38"/>
      <c r="AP386" s="38"/>
      <c r="AQ386" s="38"/>
      <c r="AR386" s="38"/>
      <c r="AS386" s="38"/>
      <c r="AT386" s="38"/>
    </row>
    <row r="387">
      <c r="A387" s="38"/>
      <c r="B387" s="38"/>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c r="AA387" s="38"/>
      <c r="AB387" s="38"/>
      <c r="AC387" s="38"/>
      <c r="AD387" s="38"/>
      <c r="AE387" s="38"/>
      <c r="AF387" s="38"/>
      <c r="AG387" s="38"/>
      <c r="AH387" s="38"/>
      <c r="AI387" s="38"/>
      <c r="AJ387" s="38"/>
      <c r="AK387" s="38"/>
      <c r="AL387" s="38"/>
      <c r="AM387" s="38"/>
      <c r="AN387" s="38"/>
      <c r="AO387" s="38"/>
      <c r="AP387" s="38"/>
      <c r="AQ387" s="38"/>
      <c r="AR387" s="38"/>
      <c r="AS387" s="38"/>
      <c r="AT387" s="38"/>
    </row>
    <row r="388">
      <c r="A388" s="38"/>
      <c r="B388" s="38"/>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c r="AA388" s="38"/>
      <c r="AB388" s="38"/>
      <c r="AC388" s="38"/>
      <c r="AD388" s="38"/>
      <c r="AE388" s="38"/>
      <c r="AF388" s="38"/>
      <c r="AG388" s="38"/>
      <c r="AH388" s="38"/>
      <c r="AI388" s="38"/>
      <c r="AJ388" s="38"/>
      <c r="AK388" s="38"/>
      <c r="AL388" s="38"/>
      <c r="AM388" s="38"/>
      <c r="AN388" s="38"/>
      <c r="AO388" s="38"/>
      <c r="AP388" s="38"/>
      <c r="AQ388" s="38"/>
      <c r="AR388" s="38"/>
      <c r="AS388" s="38"/>
      <c r="AT388" s="38"/>
    </row>
    <row r="389">
      <c r="A389" s="38"/>
      <c r="B389" s="38"/>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c r="AA389" s="38"/>
      <c r="AB389" s="38"/>
      <c r="AC389" s="38"/>
      <c r="AD389" s="38"/>
      <c r="AE389" s="38"/>
      <c r="AF389" s="38"/>
      <c r="AG389" s="38"/>
      <c r="AH389" s="38"/>
      <c r="AI389" s="38"/>
      <c r="AJ389" s="38"/>
      <c r="AK389" s="38"/>
      <c r="AL389" s="38"/>
      <c r="AM389" s="38"/>
      <c r="AN389" s="38"/>
      <c r="AO389" s="38"/>
      <c r="AP389" s="38"/>
      <c r="AQ389" s="38"/>
      <c r="AR389" s="38"/>
      <c r="AS389" s="38"/>
      <c r="AT389" s="38"/>
    </row>
    <row r="390">
      <c r="A390" s="38"/>
      <c r="B390" s="38"/>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c r="AA390" s="38"/>
      <c r="AB390" s="38"/>
      <c r="AC390" s="38"/>
      <c r="AD390" s="38"/>
      <c r="AE390" s="38"/>
      <c r="AF390" s="38"/>
      <c r="AG390" s="38"/>
      <c r="AH390" s="38"/>
      <c r="AI390" s="38"/>
      <c r="AJ390" s="38"/>
      <c r="AK390" s="38"/>
      <c r="AL390" s="38"/>
      <c r="AM390" s="38"/>
      <c r="AN390" s="38"/>
      <c r="AO390" s="38"/>
      <c r="AP390" s="38"/>
      <c r="AQ390" s="38"/>
      <c r="AR390" s="38"/>
      <c r="AS390" s="38"/>
      <c r="AT390" s="38"/>
    </row>
    <row r="391">
      <c r="A391" s="38"/>
      <c r="B391" s="38"/>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c r="AA391" s="38"/>
      <c r="AB391" s="38"/>
      <c r="AC391" s="38"/>
      <c r="AD391" s="38"/>
      <c r="AE391" s="38"/>
      <c r="AF391" s="38"/>
      <c r="AG391" s="38"/>
      <c r="AH391" s="38"/>
      <c r="AI391" s="38"/>
      <c r="AJ391" s="38"/>
      <c r="AK391" s="38"/>
      <c r="AL391" s="38"/>
      <c r="AM391" s="38"/>
      <c r="AN391" s="38"/>
      <c r="AO391" s="38"/>
      <c r="AP391" s="38"/>
      <c r="AQ391" s="38"/>
      <c r="AR391" s="38"/>
      <c r="AS391" s="38"/>
      <c r="AT391" s="38"/>
    </row>
    <row r="392">
      <c r="A392" s="38"/>
      <c r="B392" s="38"/>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c r="AA392" s="38"/>
      <c r="AB392" s="38"/>
      <c r="AC392" s="38"/>
      <c r="AD392" s="38"/>
      <c r="AE392" s="38"/>
      <c r="AF392" s="38"/>
      <c r="AG392" s="38"/>
      <c r="AH392" s="38"/>
      <c r="AI392" s="38"/>
      <c r="AJ392" s="38"/>
      <c r="AK392" s="38"/>
      <c r="AL392" s="38"/>
      <c r="AM392" s="38"/>
      <c r="AN392" s="38"/>
      <c r="AO392" s="38"/>
      <c r="AP392" s="38"/>
      <c r="AQ392" s="38"/>
      <c r="AR392" s="38"/>
      <c r="AS392" s="38"/>
      <c r="AT392" s="38"/>
    </row>
    <row r="393">
      <c r="A393" s="38"/>
      <c r="B393" s="38"/>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c r="AA393" s="38"/>
      <c r="AB393" s="38"/>
      <c r="AC393" s="38"/>
      <c r="AD393" s="38"/>
      <c r="AE393" s="38"/>
      <c r="AF393" s="38"/>
      <c r="AG393" s="38"/>
      <c r="AH393" s="38"/>
      <c r="AI393" s="38"/>
      <c r="AJ393" s="38"/>
      <c r="AK393" s="38"/>
      <c r="AL393" s="38"/>
      <c r="AM393" s="38"/>
      <c r="AN393" s="38"/>
      <c r="AO393" s="38"/>
      <c r="AP393" s="38"/>
      <c r="AQ393" s="38"/>
      <c r="AR393" s="38"/>
      <c r="AS393" s="38"/>
      <c r="AT393" s="38"/>
    </row>
    <row r="394">
      <c r="A394" s="38"/>
      <c r="B394" s="38"/>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c r="AA394" s="38"/>
      <c r="AB394" s="38"/>
      <c r="AC394" s="38"/>
      <c r="AD394" s="38"/>
      <c r="AE394" s="38"/>
      <c r="AF394" s="38"/>
      <c r="AG394" s="38"/>
      <c r="AH394" s="38"/>
      <c r="AI394" s="38"/>
      <c r="AJ394" s="38"/>
      <c r="AK394" s="38"/>
      <c r="AL394" s="38"/>
      <c r="AM394" s="38"/>
      <c r="AN394" s="38"/>
      <c r="AO394" s="38"/>
      <c r="AP394" s="38"/>
      <c r="AQ394" s="38"/>
      <c r="AR394" s="38"/>
      <c r="AS394" s="38"/>
      <c r="AT394" s="38"/>
    </row>
    <row r="395">
      <c r="A395" s="38"/>
      <c r="B395" s="38"/>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c r="AA395" s="38"/>
      <c r="AB395" s="38"/>
      <c r="AC395" s="38"/>
      <c r="AD395" s="38"/>
      <c r="AE395" s="38"/>
      <c r="AF395" s="38"/>
      <c r="AG395" s="38"/>
      <c r="AH395" s="38"/>
      <c r="AI395" s="38"/>
      <c r="AJ395" s="38"/>
      <c r="AK395" s="38"/>
      <c r="AL395" s="38"/>
      <c r="AM395" s="38"/>
      <c r="AN395" s="38"/>
      <c r="AO395" s="38"/>
      <c r="AP395" s="38"/>
      <c r="AQ395" s="38"/>
      <c r="AR395" s="38"/>
      <c r="AS395" s="38"/>
      <c r="AT395" s="38"/>
    </row>
    <row r="396">
      <c r="A396" s="38"/>
      <c r="B396" s="38"/>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c r="AA396" s="38"/>
      <c r="AB396" s="38"/>
      <c r="AC396" s="38"/>
      <c r="AD396" s="38"/>
      <c r="AE396" s="38"/>
      <c r="AF396" s="38"/>
      <c r="AG396" s="38"/>
      <c r="AH396" s="38"/>
      <c r="AI396" s="38"/>
      <c r="AJ396" s="38"/>
      <c r="AK396" s="38"/>
      <c r="AL396" s="38"/>
      <c r="AM396" s="38"/>
      <c r="AN396" s="38"/>
      <c r="AO396" s="38"/>
      <c r="AP396" s="38"/>
      <c r="AQ396" s="38"/>
      <c r="AR396" s="38"/>
      <c r="AS396" s="38"/>
      <c r="AT396" s="38"/>
    </row>
    <row r="397">
      <c r="A397" s="38"/>
      <c r="B397" s="38"/>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c r="AA397" s="38"/>
      <c r="AB397" s="38"/>
      <c r="AC397" s="38"/>
      <c r="AD397" s="38"/>
      <c r="AE397" s="38"/>
      <c r="AF397" s="38"/>
      <c r="AG397" s="38"/>
      <c r="AH397" s="38"/>
      <c r="AI397" s="38"/>
      <c r="AJ397" s="38"/>
      <c r="AK397" s="38"/>
      <c r="AL397" s="38"/>
      <c r="AM397" s="38"/>
      <c r="AN397" s="38"/>
      <c r="AO397" s="38"/>
      <c r="AP397" s="38"/>
      <c r="AQ397" s="38"/>
      <c r="AR397" s="38"/>
      <c r="AS397" s="38"/>
      <c r="AT397" s="38"/>
    </row>
    <row r="398">
      <c r="A398" s="38"/>
      <c r="B398" s="38"/>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c r="AA398" s="38"/>
      <c r="AB398" s="38"/>
      <c r="AC398" s="38"/>
      <c r="AD398" s="38"/>
      <c r="AE398" s="38"/>
      <c r="AF398" s="38"/>
      <c r="AG398" s="38"/>
      <c r="AH398" s="38"/>
      <c r="AI398" s="38"/>
      <c r="AJ398" s="38"/>
      <c r="AK398" s="38"/>
      <c r="AL398" s="38"/>
      <c r="AM398" s="38"/>
      <c r="AN398" s="38"/>
      <c r="AO398" s="38"/>
      <c r="AP398" s="38"/>
      <c r="AQ398" s="38"/>
      <c r="AR398" s="38"/>
      <c r="AS398" s="38"/>
      <c r="AT398" s="38"/>
    </row>
    <row r="399">
      <c r="A399" s="38"/>
      <c r="B399" s="38"/>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c r="AA399" s="38"/>
      <c r="AB399" s="38"/>
      <c r="AC399" s="38"/>
      <c r="AD399" s="38"/>
      <c r="AE399" s="38"/>
      <c r="AF399" s="38"/>
      <c r="AG399" s="38"/>
      <c r="AH399" s="38"/>
      <c r="AI399" s="38"/>
      <c r="AJ399" s="38"/>
      <c r="AK399" s="38"/>
      <c r="AL399" s="38"/>
      <c r="AM399" s="38"/>
      <c r="AN399" s="38"/>
      <c r="AO399" s="38"/>
      <c r="AP399" s="38"/>
      <c r="AQ399" s="38"/>
      <c r="AR399" s="38"/>
      <c r="AS399" s="38"/>
      <c r="AT399" s="38"/>
    </row>
    <row r="400">
      <c r="A400" s="38"/>
      <c r="B400" s="38"/>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c r="AA400" s="38"/>
      <c r="AB400" s="38"/>
      <c r="AC400" s="38"/>
      <c r="AD400" s="38"/>
      <c r="AE400" s="38"/>
      <c r="AF400" s="38"/>
      <c r="AG400" s="38"/>
      <c r="AH400" s="38"/>
      <c r="AI400" s="38"/>
      <c r="AJ400" s="38"/>
      <c r="AK400" s="38"/>
      <c r="AL400" s="38"/>
      <c r="AM400" s="38"/>
      <c r="AN400" s="38"/>
      <c r="AO400" s="38"/>
      <c r="AP400" s="38"/>
      <c r="AQ400" s="38"/>
      <c r="AR400" s="38"/>
      <c r="AS400" s="38"/>
      <c r="AT400" s="38"/>
    </row>
    <row r="401">
      <c r="A401" s="38"/>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c r="AA401" s="38"/>
      <c r="AB401" s="38"/>
      <c r="AC401" s="38"/>
      <c r="AD401" s="38"/>
      <c r="AE401" s="38"/>
      <c r="AF401" s="38"/>
      <c r="AG401" s="38"/>
      <c r="AH401" s="38"/>
      <c r="AI401" s="38"/>
      <c r="AJ401" s="38"/>
      <c r="AK401" s="38"/>
      <c r="AL401" s="38"/>
      <c r="AM401" s="38"/>
      <c r="AN401" s="38"/>
      <c r="AO401" s="38"/>
      <c r="AP401" s="38"/>
      <c r="AQ401" s="38"/>
      <c r="AR401" s="38"/>
      <c r="AS401" s="38"/>
      <c r="AT401" s="38"/>
    </row>
    <row r="402">
      <c r="A402" s="38"/>
      <c r="B402" s="38"/>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c r="AA402" s="38"/>
      <c r="AB402" s="38"/>
      <c r="AC402" s="38"/>
      <c r="AD402" s="38"/>
      <c r="AE402" s="38"/>
      <c r="AF402" s="38"/>
      <c r="AG402" s="38"/>
      <c r="AH402" s="38"/>
      <c r="AI402" s="38"/>
      <c r="AJ402" s="38"/>
      <c r="AK402" s="38"/>
      <c r="AL402" s="38"/>
      <c r="AM402" s="38"/>
      <c r="AN402" s="38"/>
      <c r="AO402" s="38"/>
      <c r="AP402" s="38"/>
      <c r="AQ402" s="38"/>
      <c r="AR402" s="38"/>
      <c r="AS402" s="38"/>
      <c r="AT402" s="38"/>
    </row>
    <row r="403">
      <c r="A403" s="38"/>
      <c r="B403" s="38"/>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c r="AA403" s="38"/>
      <c r="AB403" s="38"/>
      <c r="AC403" s="38"/>
      <c r="AD403" s="38"/>
      <c r="AE403" s="38"/>
      <c r="AF403" s="38"/>
      <c r="AG403" s="38"/>
      <c r="AH403" s="38"/>
      <c r="AI403" s="38"/>
      <c r="AJ403" s="38"/>
      <c r="AK403" s="38"/>
      <c r="AL403" s="38"/>
      <c r="AM403" s="38"/>
      <c r="AN403" s="38"/>
      <c r="AO403" s="38"/>
      <c r="AP403" s="38"/>
      <c r="AQ403" s="38"/>
      <c r="AR403" s="38"/>
      <c r="AS403" s="38"/>
      <c r="AT403" s="38"/>
    </row>
    <row r="404">
      <c r="A404" s="38"/>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c r="AA404" s="38"/>
      <c r="AB404" s="38"/>
      <c r="AC404" s="38"/>
      <c r="AD404" s="38"/>
      <c r="AE404" s="38"/>
      <c r="AF404" s="38"/>
      <c r="AG404" s="38"/>
      <c r="AH404" s="38"/>
      <c r="AI404" s="38"/>
      <c r="AJ404" s="38"/>
      <c r="AK404" s="38"/>
      <c r="AL404" s="38"/>
      <c r="AM404" s="38"/>
      <c r="AN404" s="38"/>
      <c r="AO404" s="38"/>
      <c r="AP404" s="38"/>
      <c r="AQ404" s="38"/>
      <c r="AR404" s="38"/>
      <c r="AS404" s="38"/>
      <c r="AT404" s="38"/>
    </row>
    <row r="405">
      <c r="A405" s="38"/>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c r="AA405" s="38"/>
      <c r="AB405" s="38"/>
      <c r="AC405" s="38"/>
      <c r="AD405" s="38"/>
      <c r="AE405" s="38"/>
      <c r="AF405" s="38"/>
      <c r="AG405" s="38"/>
      <c r="AH405" s="38"/>
      <c r="AI405" s="38"/>
      <c r="AJ405" s="38"/>
      <c r="AK405" s="38"/>
      <c r="AL405" s="38"/>
      <c r="AM405" s="38"/>
      <c r="AN405" s="38"/>
      <c r="AO405" s="38"/>
      <c r="AP405" s="38"/>
      <c r="AQ405" s="38"/>
      <c r="AR405" s="38"/>
      <c r="AS405" s="38"/>
      <c r="AT405" s="38"/>
    </row>
    <row r="406">
      <c r="A406" s="38"/>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c r="AA406" s="38"/>
      <c r="AB406" s="38"/>
      <c r="AC406" s="38"/>
      <c r="AD406" s="38"/>
      <c r="AE406" s="38"/>
      <c r="AF406" s="38"/>
      <c r="AG406" s="38"/>
      <c r="AH406" s="38"/>
      <c r="AI406" s="38"/>
      <c r="AJ406" s="38"/>
      <c r="AK406" s="38"/>
      <c r="AL406" s="38"/>
      <c r="AM406" s="38"/>
      <c r="AN406" s="38"/>
      <c r="AO406" s="38"/>
      <c r="AP406" s="38"/>
      <c r="AQ406" s="38"/>
      <c r="AR406" s="38"/>
      <c r="AS406" s="38"/>
      <c r="AT406" s="38"/>
    </row>
    <row r="407">
      <c r="A407" s="38"/>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c r="AA407" s="38"/>
      <c r="AB407" s="38"/>
      <c r="AC407" s="38"/>
      <c r="AD407" s="38"/>
      <c r="AE407" s="38"/>
      <c r="AF407" s="38"/>
      <c r="AG407" s="38"/>
      <c r="AH407" s="38"/>
      <c r="AI407" s="38"/>
      <c r="AJ407" s="38"/>
      <c r="AK407" s="38"/>
      <c r="AL407" s="38"/>
      <c r="AM407" s="38"/>
      <c r="AN407" s="38"/>
      <c r="AO407" s="38"/>
      <c r="AP407" s="38"/>
      <c r="AQ407" s="38"/>
      <c r="AR407" s="38"/>
      <c r="AS407" s="38"/>
      <c r="AT407" s="38"/>
    </row>
    <row r="408">
      <c r="A408" s="38"/>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c r="AA408" s="38"/>
      <c r="AB408" s="38"/>
      <c r="AC408" s="38"/>
      <c r="AD408" s="38"/>
      <c r="AE408" s="38"/>
      <c r="AF408" s="38"/>
      <c r="AG408" s="38"/>
      <c r="AH408" s="38"/>
      <c r="AI408" s="38"/>
      <c r="AJ408" s="38"/>
      <c r="AK408" s="38"/>
      <c r="AL408" s="38"/>
      <c r="AM408" s="38"/>
      <c r="AN408" s="38"/>
      <c r="AO408" s="38"/>
      <c r="AP408" s="38"/>
      <c r="AQ408" s="38"/>
      <c r="AR408" s="38"/>
      <c r="AS408" s="38"/>
      <c r="AT408" s="38"/>
    </row>
    <row r="409">
      <c r="A409" s="38"/>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c r="AA409" s="38"/>
      <c r="AB409" s="38"/>
      <c r="AC409" s="38"/>
      <c r="AD409" s="38"/>
      <c r="AE409" s="38"/>
      <c r="AF409" s="38"/>
      <c r="AG409" s="38"/>
      <c r="AH409" s="38"/>
      <c r="AI409" s="38"/>
      <c r="AJ409" s="38"/>
      <c r="AK409" s="38"/>
      <c r="AL409" s="38"/>
      <c r="AM409" s="38"/>
      <c r="AN409" s="38"/>
      <c r="AO409" s="38"/>
      <c r="AP409" s="38"/>
      <c r="AQ409" s="38"/>
      <c r="AR409" s="38"/>
      <c r="AS409" s="38"/>
      <c r="AT409" s="38"/>
    </row>
    <row r="410">
      <c r="A410" s="38"/>
      <c r="B410" s="38"/>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c r="AA410" s="38"/>
      <c r="AB410" s="38"/>
      <c r="AC410" s="38"/>
      <c r="AD410" s="38"/>
      <c r="AE410" s="38"/>
      <c r="AF410" s="38"/>
      <c r="AG410" s="38"/>
      <c r="AH410" s="38"/>
      <c r="AI410" s="38"/>
      <c r="AJ410" s="38"/>
      <c r="AK410" s="38"/>
      <c r="AL410" s="38"/>
      <c r="AM410" s="38"/>
      <c r="AN410" s="38"/>
      <c r="AO410" s="38"/>
      <c r="AP410" s="38"/>
      <c r="AQ410" s="38"/>
      <c r="AR410" s="38"/>
      <c r="AS410" s="38"/>
      <c r="AT410" s="38"/>
    </row>
    <row r="411">
      <c r="A411" s="38"/>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c r="AA411" s="38"/>
      <c r="AB411" s="38"/>
      <c r="AC411" s="38"/>
      <c r="AD411" s="38"/>
      <c r="AE411" s="38"/>
      <c r="AF411" s="38"/>
      <c r="AG411" s="38"/>
      <c r="AH411" s="38"/>
      <c r="AI411" s="38"/>
      <c r="AJ411" s="38"/>
      <c r="AK411" s="38"/>
      <c r="AL411" s="38"/>
      <c r="AM411" s="38"/>
      <c r="AN411" s="38"/>
      <c r="AO411" s="38"/>
      <c r="AP411" s="38"/>
      <c r="AQ411" s="38"/>
      <c r="AR411" s="38"/>
      <c r="AS411" s="38"/>
      <c r="AT411" s="38"/>
    </row>
    <row r="412">
      <c r="A412" s="38"/>
      <c r="B412" s="38"/>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c r="AA412" s="38"/>
      <c r="AB412" s="38"/>
      <c r="AC412" s="38"/>
      <c r="AD412" s="38"/>
      <c r="AE412" s="38"/>
      <c r="AF412" s="38"/>
      <c r="AG412" s="38"/>
      <c r="AH412" s="38"/>
      <c r="AI412" s="38"/>
      <c r="AJ412" s="38"/>
      <c r="AK412" s="38"/>
      <c r="AL412" s="38"/>
      <c r="AM412" s="38"/>
      <c r="AN412" s="38"/>
      <c r="AO412" s="38"/>
      <c r="AP412" s="38"/>
      <c r="AQ412" s="38"/>
      <c r="AR412" s="38"/>
      <c r="AS412" s="38"/>
      <c r="AT412" s="38"/>
    </row>
    <row r="413">
      <c r="A413" s="38"/>
      <c r="B413" s="38"/>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c r="AA413" s="38"/>
      <c r="AB413" s="38"/>
      <c r="AC413" s="38"/>
      <c r="AD413" s="38"/>
      <c r="AE413" s="38"/>
      <c r="AF413" s="38"/>
      <c r="AG413" s="38"/>
      <c r="AH413" s="38"/>
      <c r="AI413" s="38"/>
      <c r="AJ413" s="38"/>
      <c r="AK413" s="38"/>
      <c r="AL413" s="38"/>
      <c r="AM413" s="38"/>
      <c r="AN413" s="38"/>
      <c r="AO413" s="38"/>
      <c r="AP413" s="38"/>
      <c r="AQ413" s="38"/>
      <c r="AR413" s="38"/>
      <c r="AS413" s="38"/>
      <c r="AT413" s="38"/>
    </row>
    <row r="414">
      <c r="A414" s="38"/>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c r="AA414" s="38"/>
      <c r="AB414" s="38"/>
      <c r="AC414" s="38"/>
      <c r="AD414" s="38"/>
      <c r="AE414" s="38"/>
      <c r="AF414" s="38"/>
      <c r="AG414" s="38"/>
      <c r="AH414" s="38"/>
      <c r="AI414" s="38"/>
      <c r="AJ414" s="38"/>
      <c r="AK414" s="38"/>
      <c r="AL414" s="38"/>
      <c r="AM414" s="38"/>
      <c r="AN414" s="38"/>
      <c r="AO414" s="38"/>
      <c r="AP414" s="38"/>
      <c r="AQ414" s="38"/>
      <c r="AR414" s="38"/>
      <c r="AS414" s="38"/>
      <c r="AT414" s="38"/>
    </row>
    <row r="415">
      <c r="A415" s="38"/>
      <c r="B415" s="38"/>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c r="AA415" s="38"/>
      <c r="AB415" s="38"/>
      <c r="AC415" s="38"/>
      <c r="AD415" s="38"/>
      <c r="AE415" s="38"/>
      <c r="AF415" s="38"/>
      <c r="AG415" s="38"/>
      <c r="AH415" s="38"/>
      <c r="AI415" s="38"/>
      <c r="AJ415" s="38"/>
      <c r="AK415" s="38"/>
      <c r="AL415" s="38"/>
      <c r="AM415" s="38"/>
      <c r="AN415" s="38"/>
      <c r="AO415" s="38"/>
      <c r="AP415" s="38"/>
      <c r="AQ415" s="38"/>
      <c r="AR415" s="38"/>
      <c r="AS415" s="38"/>
      <c r="AT415" s="38"/>
    </row>
    <row r="416">
      <c r="A416" s="38"/>
      <c r="B416" s="38"/>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c r="AA416" s="38"/>
      <c r="AB416" s="38"/>
      <c r="AC416" s="38"/>
      <c r="AD416" s="38"/>
      <c r="AE416" s="38"/>
      <c r="AF416" s="38"/>
      <c r="AG416" s="38"/>
      <c r="AH416" s="38"/>
      <c r="AI416" s="38"/>
      <c r="AJ416" s="38"/>
      <c r="AK416" s="38"/>
      <c r="AL416" s="38"/>
      <c r="AM416" s="38"/>
      <c r="AN416" s="38"/>
      <c r="AO416" s="38"/>
      <c r="AP416" s="38"/>
      <c r="AQ416" s="38"/>
      <c r="AR416" s="38"/>
      <c r="AS416" s="38"/>
      <c r="AT416" s="38"/>
    </row>
    <row r="417">
      <c r="A417" s="38"/>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c r="AA417" s="38"/>
      <c r="AB417" s="38"/>
      <c r="AC417" s="38"/>
      <c r="AD417" s="38"/>
      <c r="AE417" s="38"/>
      <c r="AF417" s="38"/>
      <c r="AG417" s="38"/>
      <c r="AH417" s="38"/>
      <c r="AI417" s="38"/>
      <c r="AJ417" s="38"/>
      <c r="AK417" s="38"/>
      <c r="AL417" s="38"/>
      <c r="AM417" s="38"/>
      <c r="AN417" s="38"/>
      <c r="AO417" s="38"/>
      <c r="AP417" s="38"/>
      <c r="AQ417" s="38"/>
      <c r="AR417" s="38"/>
      <c r="AS417" s="38"/>
      <c r="AT417" s="38"/>
    </row>
    <row r="418">
      <c r="A418" s="38"/>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c r="AA418" s="38"/>
      <c r="AB418" s="38"/>
      <c r="AC418" s="38"/>
      <c r="AD418" s="38"/>
      <c r="AE418" s="38"/>
      <c r="AF418" s="38"/>
      <c r="AG418" s="38"/>
      <c r="AH418" s="38"/>
      <c r="AI418" s="38"/>
      <c r="AJ418" s="38"/>
      <c r="AK418" s="38"/>
      <c r="AL418" s="38"/>
      <c r="AM418" s="38"/>
      <c r="AN418" s="38"/>
      <c r="AO418" s="38"/>
      <c r="AP418" s="38"/>
      <c r="AQ418" s="38"/>
      <c r="AR418" s="38"/>
      <c r="AS418" s="38"/>
      <c r="AT418" s="38"/>
    </row>
    <row r="419">
      <c r="A419" s="38"/>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c r="AA419" s="38"/>
      <c r="AB419" s="38"/>
      <c r="AC419" s="38"/>
      <c r="AD419" s="38"/>
      <c r="AE419" s="38"/>
      <c r="AF419" s="38"/>
      <c r="AG419" s="38"/>
      <c r="AH419" s="38"/>
      <c r="AI419" s="38"/>
      <c r="AJ419" s="38"/>
      <c r="AK419" s="38"/>
      <c r="AL419" s="38"/>
      <c r="AM419" s="38"/>
      <c r="AN419" s="38"/>
      <c r="AO419" s="38"/>
      <c r="AP419" s="38"/>
      <c r="AQ419" s="38"/>
      <c r="AR419" s="38"/>
      <c r="AS419" s="38"/>
      <c r="AT419" s="38"/>
    </row>
    <row r="420">
      <c r="A420" s="38"/>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c r="AA420" s="38"/>
      <c r="AB420" s="38"/>
      <c r="AC420" s="38"/>
      <c r="AD420" s="38"/>
      <c r="AE420" s="38"/>
      <c r="AF420" s="38"/>
      <c r="AG420" s="38"/>
      <c r="AH420" s="38"/>
      <c r="AI420" s="38"/>
      <c r="AJ420" s="38"/>
      <c r="AK420" s="38"/>
      <c r="AL420" s="38"/>
      <c r="AM420" s="38"/>
      <c r="AN420" s="38"/>
      <c r="AO420" s="38"/>
      <c r="AP420" s="38"/>
      <c r="AQ420" s="38"/>
      <c r="AR420" s="38"/>
      <c r="AS420" s="38"/>
      <c r="AT420" s="38"/>
    </row>
    <row r="421">
      <c r="A421" s="38"/>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c r="AA421" s="38"/>
      <c r="AB421" s="38"/>
      <c r="AC421" s="38"/>
      <c r="AD421" s="38"/>
      <c r="AE421" s="38"/>
      <c r="AF421" s="38"/>
      <c r="AG421" s="38"/>
      <c r="AH421" s="38"/>
      <c r="AI421" s="38"/>
      <c r="AJ421" s="38"/>
      <c r="AK421" s="38"/>
      <c r="AL421" s="38"/>
      <c r="AM421" s="38"/>
      <c r="AN421" s="38"/>
      <c r="AO421" s="38"/>
      <c r="AP421" s="38"/>
      <c r="AQ421" s="38"/>
      <c r="AR421" s="38"/>
      <c r="AS421" s="38"/>
      <c r="AT421" s="38"/>
    </row>
    <row r="422">
      <c r="A422" s="38"/>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c r="AA422" s="38"/>
      <c r="AB422" s="38"/>
      <c r="AC422" s="38"/>
      <c r="AD422" s="38"/>
      <c r="AE422" s="38"/>
      <c r="AF422" s="38"/>
      <c r="AG422" s="38"/>
      <c r="AH422" s="38"/>
      <c r="AI422" s="38"/>
      <c r="AJ422" s="38"/>
      <c r="AK422" s="38"/>
      <c r="AL422" s="38"/>
      <c r="AM422" s="38"/>
      <c r="AN422" s="38"/>
      <c r="AO422" s="38"/>
      <c r="AP422" s="38"/>
      <c r="AQ422" s="38"/>
      <c r="AR422" s="38"/>
      <c r="AS422" s="38"/>
      <c r="AT422" s="38"/>
    </row>
    <row r="423">
      <c r="A423" s="38"/>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c r="AA423" s="38"/>
      <c r="AB423" s="38"/>
      <c r="AC423" s="38"/>
      <c r="AD423" s="38"/>
      <c r="AE423" s="38"/>
      <c r="AF423" s="38"/>
      <c r="AG423" s="38"/>
      <c r="AH423" s="38"/>
      <c r="AI423" s="38"/>
      <c r="AJ423" s="38"/>
      <c r="AK423" s="38"/>
      <c r="AL423" s="38"/>
      <c r="AM423" s="38"/>
      <c r="AN423" s="38"/>
      <c r="AO423" s="38"/>
      <c r="AP423" s="38"/>
      <c r="AQ423" s="38"/>
      <c r="AR423" s="38"/>
      <c r="AS423" s="38"/>
      <c r="AT423" s="38"/>
    </row>
    <row r="424">
      <c r="A424" s="38"/>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c r="AA424" s="38"/>
      <c r="AB424" s="38"/>
      <c r="AC424" s="38"/>
      <c r="AD424" s="38"/>
      <c r="AE424" s="38"/>
      <c r="AF424" s="38"/>
      <c r="AG424" s="38"/>
      <c r="AH424" s="38"/>
      <c r="AI424" s="38"/>
      <c r="AJ424" s="38"/>
      <c r="AK424" s="38"/>
      <c r="AL424" s="38"/>
      <c r="AM424" s="38"/>
      <c r="AN424" s="38"/>
      <c r="AO424" s="38"/>
      <c r="AP424" s="38"/>
      <c r="AQ424" s="38"/>
      <c r="AR424" s="38"/>
      <c r="AS424" s="38"/>
      <c r="AT424" s="38"/>
    </row>
    <row r="425">
      <c r="A425" s="38"/>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c r="AA425" s="38"/>
      <c r="AB425" s="38"/>
      <c r="AC425" s="38"/>
      <c r="AD425" s="38"/>
      <c r="AE425" s="38"/>
      <c r="AF425" s="38"/>
      <c r="AG425" s="38"/>
      <c r="AH425" s="38"/>
      <c r="AI425" s="38"/>
      <c r="AJ425" s="38"/>
      <c r="AK425" s="38"/>
      <c r="AL425" s="38"/>
      <c r="AM425" s="38"/>
      <c r="AN425" s="38"/>
      <c r="AO425" s="38"/>
      <c r="AP425" s="38"/>
      <c r="AQ425" s="38"/>
      <c r="AR425" s="38"/>
      <c r="AS425" s="38"/>
      <c r="AT425" s="38"/>
    </row>
    <row r="426">
      <c r="A426" s="38"/>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c r="AA426" s="38"/>
      <c r="AB426" s="38"/>
      <c r="AC426" s="38"/>
      <c r="AD426" s="38"/>
      <c r="AE426" s="38"/>
      <c r="AF426" s="38"/>
      <c r="AG426" s="38"/>
      <c r="AH426" s="38"/>
      <c r="AI426" s="38"/>
      <c r="AJ426" s="38"/>
      <c r="AK426" s="38"/>
      <c r="AL426" s="38"/>
      <c r="AM426" s="38"/>
      <c r="AN426" s="38"/>
      <c r="AO426" s="38"/>
      <c r="AP426" s="38"/>
      <c r="AQ426" s="38"/>
      <c r="AR426" s="38"/>
      <c r="AS426" s="38"/>
      <c r="AT426" s="38"/>
    </row>
    <row r="427">
      <c r="A427" s="38"/>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c r="AA427" s="38"/>
      <c r="AB427" s="38"/>
      <c r="AC427" s="38"/>
      <c r="AD427" s="38"/>
      <c r="AE427" s="38"/>
      <c r="AF427" s="38"/>
      <c r="AG427" s="38"/>
      <c r="AH427" s="38"/>
      <c r="AI427" s="38"/>
      <c r="AJ427" s="38"/>
      <c r="AK427" s="38"/>
      <c r="AL427" s="38"/>
      <c r="AM427" s="38"/>
      <c r="AN427" s="38"/>
      <c r="AO427" s="38"/>
      <c r="AP427" s="38"/>
      <c r="AQ427" s="38"/>
      <c r="AR427" s="38"/>
      <c r="AS427" s="38"/>
      <c r="AT427" s="38"/>
    </row>
    <row r="428">
      <c r="A428" s="38"/>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c r="AA428" s="38"/>
      <c r="AB428" s="38"/>
      <c r="AC428" s="38"/>
      <c r="AD428" s="38"/>
      <c r="AE428" s="38"/>
      <c r="AF428" s="38"/>
      <c r="AG428" s="38"/>
      <c r="AH428" s="38"/>
      <c r="AI428" s="38"/>
      <c r="AJ428" s="38"/>
      <c r="AK428" s="38"/>
      <c r="AL428" s="38"/>
      <c r="AM428" s="38"/>
      <c r="AN428" s="38"/>
      <c r="AO428" s="38"/>
      <c r="AP428" s="38"/>
      <c r="AQ428" s="38"/>
      <c r="AR428" s="38"/>
      <c r="AS428" s="38"/>
      <c r="AT428" s="38"/>
    </row>
    <row r="429">
      <c r="A429" s="38"/>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c r="AA429" s="38"/>
      <c r="AB429" s="38"/>
      <c r="AC429" s="38"/>
      <c r="AD429" s="38"/>
      <c r="AE429" s="38"/>
      <c r="AF429" s="38"/>
      <c r="AG429" s="38"/>
      <c r="AH429" s="38"/>
      <c r="AI429" s="38"/>
      <c r="AJ429" s="38"/>
      <c r="AK429" s="38"/>
      <c r="AL429" s="38"/>
      <c r="AM429" s="38"/>
      <c r="AN429" s="38"/>
      <c r="AO429" s="38"/>
      <c r="AP429" s="38"/>
      <c r="AQ429" s="38"/>
      <c r="AR429" s="38"/>
      <c r="AS429" s="38"/>
      <c r="AT429" s="38"/>
    </row>
    <row r="430">
      <c r="A430" s="38"/>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c r="AA430" s="38"/>
      <c r="AB430" s="38"/>
      <c r="AC430" s="38"/>
      <c r="AD430" s="38"/>
      <c r="AE430" s="38"/>
      <c r="AF430" s="38"/>
      <c r="AG430" s="38"/>
      <c r="AH430" s="38"/>
      <c r="AI430" s="38"/>
      <c r="AJ430" s="38"/>
      <c r="AK430" s="38"/>
      <c r="AL430" s="38"/>
      <c r="AM430" s="38"/>
      <c r="AN430" s="38"/>
      <c r="AO430" s="38"/>
      <c r="AP430" s="38"/>
      <c r="AQ430" s="38"/>
      <c r="AR430" s="38"/>
      <c r="AS430" s="38"/>
      <c r="AT430" s="38"/>
    </row>
    <row r="431">
      <c r="A431" s="38"/>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c r="AA431" s="38"/>
      <c r="AB431" s="38"/>
      <c r="AC431" s="38"/>
      <c r="AD431" s="38"/>
      <c r="AE431" s="38"/>
      <c r="AF431" s="38"/>
      <c r="AG431" s="38"/>
      <c r="AH431" s="38"/>
      <c r="AI431" s="38"/>
      <c r="AJ431" s="38"/>
      <c r="AK431" s="38"/>
      <c r="AL431" s="38"/>
      <c r="AM431" s="38"/>
      <c r="AN431" s="38"/>
      <c r="AO431" s="38"/>
      <c r="AP431" s="38"/>
      <c r="AQ431" s="38"/>
      <c r="AR431" s="38"/>
      <c r="AS431" s="38"/>
      <c r="AT431" s="38"/>
    </row>
    <row r="432">
      <c r="A432" s="38"/>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c r="AA432" s="38"/>
      <c r="AB432" s="38"/>
      <c r="AC432" s="38"/>
      <c r="AD432" s="38"/>
      <c r="AE432" s="38"/>
      <c r="AF432" s="38"/>
      <c r="AG432" s="38"/>
      <c r="AH432" s="38"/>
      <c r="AI432" s="38"/>
      <c r="AJ432" s="38"/>
      <c r="AK432" s="38"/>
      <c r="AL432" s="38"/>
      <c r="AM432" s="38"/>
      <c r="AN432" s="38"/>
      <c r="AO432" s="38"/>
      <c r="AP432" s="38"/>
      <c r="AQ432" s="38"/>
      <c r="AR432" s="38"/>
      <c r="AS432" s="38"/>
      <c r="AT432" s="38"/>
    </row>
    <row r="433">
      <c r="A433" s="38"/>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c r="AA433" s="38"/>
      <c r="AB433" s="38"/>
      <c r="AC433" s="38"/>
      <c r="AD433" s="38"/>
      <c r="AE433" s="38"/>
      <c r="AF433" s="38"/>
      <c r="AG433" s="38"/>
      <c r="AH433" s="38"/>
      <c r="AI433" s="38"/>
      <c r="AJ433" s="38"/>
      <c r="AK433" s="38"/>
      <c r="AL433" s="38"/>
      <c r="AM433" s="38"/>
      <c r="AN433" s="38"/>
      <c r="AO433" s="38"/>
      <c r="AP433" s="38"/>
      <c r="AQ433" s="38"/>
      <c r="AR433" s="38"/>
      <c r="AS433" s="38"/>
      <c r="AT433" s="38"/>
    </row>
    <row r="434">
      <c r="A434" s="38"/>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c r="AA434" s="38"/>
      <c r="AB434" s="38"/>
      <c r="AC434" s="38"/>
      <c r="AD434" s="38"/>
      <c r="AE434" s="38"/>
      <c r="AF434" s="38"/>
      <c r="AG434" s="38"/>
      <c r="AH434" s="38"/>
      <c r="AI434" s="38"/>
      <c r="AJ434" s="38"/>
      <c r="AK434" s="38"/>
      <c r="AL434" s="38"/>
      <c r="AM434" s="38"/>
      <c r="AN434" s="38"/>
      <c r="AO434" s="38"/>
      <c r="AP434" s="38"/>
      <c r="AQ434" s="38"/>
      <c r="AR434" s="38"/>
      <c r="AS434" s="38"/>
      <c r="AT434" s="38"/>
    </row>
    <row r="435">
      <c r="A435" s="38"/>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c r="AA435" s="38"/>
      <c r="AB435" s="38"/>
      <c r="AC435" s="38"/>
      <c r="AD435" s="38"/>
      <c r="AE435" s="38"/>
      <c r="AF435" s="38"/>
      <c r="AG435" s="38"/>
      <c r="AH435" s="38"/>
      <c r="AI435" s="38"/>
      <c r="AJ435" s="38"/>
      <c r="AK435" s="38"/>
      <c r="AL435" s="38"/>
      <c r="AM435" s="38"/>
      <c r="AN435" s="38"/>
      <c r="AO435" s="38"/>
      <c r="AP435" s="38"/>
      <c r="AQ435" s="38"/>
      <c r="AR435" s="38"/>
      <c r="AS435" s="38"/>
      <c r="AT435" s="38"/>
    </row>
    <row r="436">
      <c r="A436" s="38"/>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c r="AA436" s="38"/>
      <c r="AB436" s="38"/>
      <c r="AC436" s="38"/>
      <c r="AD436" s="38"/>
      <c r="AE436" s="38"/>
      <c r="AF436" s="38"/>
      <c r="AG436" s="38"/>
      <c r="AH436" s="38"/>
      <c r="AI436" s="38"/>
      <c r="AJ436" s="38"/>
      <c r="AK436" s="38"/>
      <c r="AL436" s="38"/>
      <c r="AM436" s="38"/>
      <c r="AN436" s="38"/>
      <c r="AO436" s="38"/>
      <c r="AP436" s="38"/>
      <c r="AQ436" s="38"/>
      <c r="AR436" s="38"/>
      <c r="AS436" s="38"/>
      <c r="AT436" s="38"/>
    </row>
    <row r="437">
      <c r="A437" s="38"/>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c r="AA437" s="38"/>
      <c r="AB437" s="38"/>
      <c r="AC437" s="38"/>
      <c r="AD437" s="38"/>
      <c r="AE437" s="38"/>
      <c r="AF437" s="38"/>
      <c r="AG437" s="38"/>
      <c r="AH437" s="38"/>
      <c r="AI437" s="38"/>
      <c r="AJ437" s="38"/>
      <c r="AK437" s="38"/>
      <c r="AL437" s="38"/>
      <c r="AM437" s="38"/>
      <c r="AN437" s="38"/>
      <c r="AO437" s="38"/>
      <c r="AP437" s="38"/>
      <c r="AQ437" s="38"/>
      <c r="AR437" s="38"/>
      <c r="AS437" s="38"/>
      <c r="AT437" s="38"/>
    </row>
    <row r="438">
      <c r="A438" s="38"/>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c r="AA438" s="38"/>
      <c r="AB438" s="38"/>
      <c r="AC438" s="38"/>
      <c r="AD438" s="38"/>
      <c r="AE438" s="38"/>
      <c r="AF438" s="38"/>
      <c r="AG438" s="38"/>
      <c r="AH438" s="38"/>
      <c r="AI438" s="38"/>
      <c r="AJ438" s="38"/>
      <c r="AK438" s="38"/>
      <c r="AL438" s="38"/>
      <c r="AM438" s="38"/>
      <c r="AN438" s="38"/>
      <c r="AO438" s="38"/>
      <c r="AP438" s="38"/>
      <c r="AQ438" s="38"/>
      <c r="AR438" s="38"/>
      <c r="AS438" s="38"/>
      <c r="AT438" s="38"/>
    </row>
    <row r="439">
      <c r="A439" s="38"/>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c r="AA439" s="38"/>
      <c r="AB439" s="38"/>
      <c r="AC439" s="38"/>
      <c r="AD439" s="38"/>
      <c r="AE439" s="38"/>
      <c r="AF439" s="38"/>
      <c r="AG439" s="38"/>
      <c r="AH439" s="38"/>
      <c r="AI439" s="38"/>
      <c r="AJ439" s="38"/>
      <c r="AK439" s="38"/>
      <c r="AL439" s="38"/>
      <c r="AM439" s="38"/>
      <c r="AN439" s="38"/>
      <c r="AO439" s="38"/>
      <c r="AP439" s="38"/>
      <c r="AQ439" s="38"/>
      <c r="AR439" s="38"/>
      <c r="AS439" s="38"/>
      <c r="AT439" s="38"/>
    </row>
    <row r="440">
      <c r="A440" s="38"/>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c r="AA440" s="38"/>
      <c r="AB440" s="38"/>
      <c r="AC440" s="38"/>
      <c r="AD440" s="38"/>
      <c r="AE440" s="38"/>
      <c r="AF440" s="38"/>
      <c r="AG440" s="38"/>
      <c r="AH440" s="38"/>
      <c r="AI440" s="38"/>
      <c r="AJ440" s="38"/>
      <c r="AK440" s="38"/>
      <c r="AL440" s="38"/>
      <c r="AM440" s="38"/>
      <c r="AN440" s="38"/>
      <c r="AO440" s="38"/>
      <c r="AP440" s="38"/>
      <c r="AQ440" s="38"/>
      <c r="AR440" s="38"/>
      <c r="AS440" s="38"/>
      <c r="AT440" s="38"/>
    </row>
    <row r="441">
      <c r="A441" s="38"/>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c r="AA441" s="38"/>
      <c r="AB441" s="38"/>
      <c r="AC441" s="38"/>
      <c r="AD441" s="38"/>
      <c r="AE441" s="38"/>
      <c r="AF441" s="38"/>
      <c r="AG441" s="38"/>
      <c r="AH441" s="38"/>
      <c r="AI441" s="38"/>
      <c r="AJ441" s="38"/>
      <c r="AK441" s="38"/>
      <c r="AL441" s="38"/>
      <c r="AM441" s="38"/>
      <c r="AN441" s="38"/>
      <c r="AO441" s="38"/>
      <c r="AP441" s="38"/>
      <c r="AQ441" s="38"/>
      <c r="AR441" s="38"/>
      <c r="AS441" s="38"/>
      <c r="AT441" s="38"/>
    </row>
    <row r="442">
      <c r="A442" s="38"/>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c r="AA442" s="38"/>
      <c r="AB442" s="38"/>
      <c r="AC442" s="38"/>
      <c r="AD442" s="38"/>
      <c r="AE442" s="38"/>
      <c r="AF442" s="38"/>
      <c r="AG442" s="38"/>
      <c r="AH442" s="38"/>
      <c r="AI442" s="38"/>
      <c r="AJ442" s="38"/>
      <c r="AK442" s="38"/>
      <c r="AL442" s="38"/>
      <c r="AM442" s="38"/>
      <c r="AN442" s="38"/>
      <c r="AO442" s="38"/>
      <c r="AP442" s="38"/>
      <c r="AQ442" s="38"/>
      <c r="AR442" s="38"/>
      <c r="AS442" s="38"/>
      <c r="AT442" s="38"/>
    </row>
    <row r="443">
      <c r="A443" s="38"/>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c r="AA443" s="38"/>
      <c r="AB443" s="38"/>
      <c r="AC443" s="38"/>
      <c r="AD443" s="38"/>
      <c r="AE443" s="38"/>
      <c r="AF443" s="38"/>
      <c r="AG443" s="38"/>
      <c r="AH443" s="38"/>
      <c r="AI443" s="38"/>
      <c r="AJ443" s="38"/>
      <c r="AK443" s="38"/>
      <c r="AL443" s="38"/>
      <c r="AM443" s="38"/>
      <c r="AN443" s="38"/>
      <c r="AO443" s="38"/>
      <c r="AP443" s="38"/>
      <c r="AQ443" s="38"/>
      <c r="AR443" s="38"/>
      <c r="AS443" s="38"/>
      <c r="AT443" s="38"/>
    </row>
    <row r="444">
      <c r="A444" s="38"/>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c r="AA444" s="38"/>
      <c r="AB444" s="38"/>
      <c r="AC444" s="38"/>
      <c r="AD444" s="38"/>
      <c r="AE444" s="38"/>
      <c r="AF444" s="38"/>
      <c r="AG444" s="38"/>
      <c r="AH444" s="38"/>
      <c r="AI444" s="38"/>
      <c r="AJ444" s="38"/>
      <c r="AK444" s="38"/>
      <c r="AL444" s="38"/>
      <c r="AM444" s="38"/>
      <c r="AN444" s="38"/>
      <c r="AO444" s="38"/>
      <c r="AP444" s="38"/>
      <c r="AQ444" s="38"/>
      <c r="AR444" s="38"/>
      <c r="AS444" s="38"/>
      <c r="AT444" s="38"/>
    </row>
    <row r="445">
      <c r="A445" s="38"/>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c r="AA445" s="38"/>
      <c r="AB445" s="38"/>
      <c r="AC445" s="38"/>
      <c r="AD445" s="38"/>
      <c r="AE445" s="38"/>
      <c r="AF445" s="38"/>
      <c r="AG445" s="38"/>
      <c r="AH445" s="38"/>
      <c r="AI445" s="38"/>
      <c r="AJ445" s="38"/>
      <c r="AK445" s="38"/>
      <c r="AL445" s="38"/>
      <c r="AM445" s="38"/>
      <c r="AN445" s="38"/>
      <c r="AO445" s="38"/>
      <c r="AP445" s="38"/>
      <c r="AQ445" s="38"/>
      <c r="AR445" s="38"/>
      <c r="AS445" s="38"/>
      <c r="AT445" s="38"/>
    </row>
    <row r="446">
      <c r="A446" s="38"/>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c r="AA446" s="38"/>
      <c r="AB446" s="38"/>
      <c r="AC446" s="38"/>
      <c r="AD446" s="38"/>
      <c r="AE446" s="38"/>
      <c r="AF446" s="38"/>
      <c r="AG446" s="38"/>
      <c r="AH446" s="38"/>
      <c r="AI446" s="38"/>
      <c r="AJ446" s="38"/>
      <c r="AK446" s="38"/>
      <c r="AL446" s="38"/>
      <c r="AM446" s="38"/>
      <c r="AN446" s="38"/>
      <c r="AO446" s="38"/>
      <c r="AP446" s="38"/>
      <c r="AQ446" s="38"/>
      <c r="AR446" s="38"/>
      <c r="AS446" s="38"/>
      <c r="AT446" s="38"/>
    </row>
    <row r="447">
      <c r="A447" s="38"/>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c r="AA447" s="38"/>
      <c r="AB447" s="38"/>
      <c r="AC447" s="38"/>
      <c r="AD447" s="38"/>
      <c r="AE447" s="38"/>
      <c r="AF447" s="38"/>
      <c r="AG447" s="38"/>
      <c r="AH447" s="38"/>
      <c r="AI447" s="38"/>
      <c r="AJ447" s="38"/>
      <c r="AK447" s="38"/>
      <c r="AL447" s="38"/>
      <c r="AM447" s="38"/>
      <c r="AN447" s="38"/>
      <c r="AO447" s="38"/>
      <c r="AP447" s="38"/>
      <c r="AQ447" s="38"/>
      <c r="AR447" s="38"/>
      <c r="AS447" s="38"/>
      <c r="AT447" s="38"/>
    </row>
    <row r="448">
      <c r="A448" s="38"/>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c r="AA448" s="38"/>
      <c r="AB448" s="38"/>
      <c r="AC448" s="38"/>
      <c r="AD448" s="38"/>
      <c r="AE448" s="38"/>
      <c r="AF448" s="38"/>
      <c r="AG448" s="38"/>
      <c r="AH448" s="38"/>
      <c r="AI448" s="38"/>
      <c r="AJ448" s="38"/>
      <c r="AK448" s="38"/>
      <c r="AL448" s="38"/>
      <c r="AM448" s="38"/>
      <c r="AN448" s="38"/>
      <c r="AO448" s="38"/>
      <c r="AP448" s="38"/>
      <c r="AQ448" s="38"/>
      <c r="AR448" s="38"/>
      <c r="AS448" s="38"/>
      <c r="AT448" s="38"/>
    </row>
    <row r="449">
      <c r="A449" s="38"/>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c r="AA449" s="38"/>
      <c r="AB449" s="38"/>
      <c r="AC449" s="38"/>
      <c r="AD449" s="38"/>
      <c r="AE449" s="38"/>
      <c r="AF449" s="38"/>
      <c r="AG449" s="38"/>
      <c r="AH449" s="38"/>
      <c r="AI449" s="38"/>
      <c r="AJ449" s="38"/>
      <c r="AK449" s="38"/>
      <c r="AL449" s="38"/>
      <c r="AM449" s="38"/>
      <c r="AN449" s="38"/>
      <c r="AO449" s="38"/>
      <c r="AP449" s="38"/>
      <c r="AQ449" s="38"/>
      <c r="AR449" s="38"/>
      <c r="AS449" s="38"/>
      <c r="AT449" s="38"/>
    </row>
    <row r="450">
      <c r="A450" s="38"/>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c r="AA450" s="38"/>
      <c r="AB450" s="38"/>
      <c r="AC450" s="38"/>
      <c r="AD450" s="38"/>
      <c r="AE450" s="38"/>
      <c r="AF450" s="38"/>
      <c r="AG450" s="38"/>
      <c r="AH450" s="38"/>
      <c r="AI450" s="38"/>
      <c r="AJ450" s="38"/>
      <c r="AK450" s="38"/>
      <c r="AL450" s="38"/>
      <c r="AM450" s="38"/>
      <c r="AN450" s="38"/>
      <c r="AO450" s="38"/>
      <c r="AP450" s="38"/>
      <c r="AQ450" s="38"/>
      <c r="AR450" s="38"/>
      <c r="AS450" s="38"/>
      <c r="AT450" s="38"/>
    </row>
    <row r="451">
      <c r="A451" s="38"/>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c r="AA451" s="38"/>
      <c r="AB451" s="38"/>
      <c r="AC451" s="38"/>
      <c r="AD451" s="38"/>
      <c r="AE451" s="38"/>
      <c r="AF451" s="38"/>
      <c r="AG451" s="38"/>
      <c r="AH451" s="38"/>
      <c r="AI451" s="38"/>
      <c r="AJ451" s="38"/>
      <c r="AK451" s="38"/>
      <c r="AL451" s="38"/>
      <c r="AM451" s="38"/>
      <c r="AN451" s="38"/>
      <c r="AO451" s="38"/>
      <c r="AP451" s="38"/>
      <c r="AQ451" s="38"/>
      <c r="AR451" s="38"/>
      <c r="AS451" s="38"/>
      <c r="AT451" s="38"/>
    </row>
    <row r="452">
      <c r="A452" s="38"/>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c r="AA452" s="38"/>
      <c r="AB452" s="38"/>
      <c r="AC452" s="38"/>
      <c r="AD452" s="38"/>
      <c r="AE452" s="38"/>
      <c r="AF452" s="38"/>
      <c r="AG452" s="38"/>
      <c r="AH452" s="38"/>
      <c r="AI452" s="38"/>
      <c r="AJ452" s="38"/>
      <c r="AK452" s="38"/>
      <c r="AL452" s="38"/>
      <c r="AM452" s="38"/>
      <c r="AN452" s="38"/>
      <c r="AO452" s="38"/>
      <c r="AP452" s="38"/>
      <c r="AQ452" s="38"/>
      <c r="AR452" s="38"/>
      <c r="AS452" s="38"/>
      <c r="AT452" s="38"/>
    </row>
    <row r="453">
      <c r="A453" s="38"/>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c r="AA453" s="38"/>
      <c r="AB453" s="38"/>
      <c r="AC453" s="38"/>
      <c r="AD453" s="38"/>
      <c r="AE453" s="38"/>
      <c r="AF453" s="38"/>
      <c r="AG453" s="38"/>
      <c r="AH453" s="38"/>
      <c r="AI453" s="38"/>
      <c r="AJ453" s="38"/>
      <c r="AK453" s="38"/>
      <c r="AL453" s="38"/>
      <c r="AM453" s="38"/>
      <c r="AN453" s="38"/>
      <c r="AO453" s="38"/>
      <c r="AP453" s="38"/>
      <c r="AQ453" s="38"/>
      <c r="AR453" s="38"/>
      <c r="AS453" s="38"/>
      <c r="AT453" s="38"/>
    </row>
    <row r="454">
      <c r="A454" s="38"/>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c r="AA454" s="38"/>
      <c r="AB454" s="38"/>
      <c r="AC454" s="38"/>
      <c r="AD454" s="38"/>
      <c r="AE454" s="38"/>
      <c r="AF454" s="38"/>
      <c r="AG454" s="38"/>
      <c r="AH454" s="38"/>
      <c r="AI454" s="38"/>
      <c r="AJ454" s="38"/>
      <c r="AK454" s="38"/>
      <c r="AL454" s="38"/>
      <c r="AM454" s="38"/>
      <c r="AN454" s="38"/>
      <c r="AO454" s="38"/>
      <c r="AP454" s="38"/>
      <c r="AQ454" s="38"/>
      <c r="AR454" s="38"/>
      <c r="AS454" s="38"/>
      <c r="AT454" s="38"/>
    </row>
    <row r="455">
      <c r="A455" s="38"/>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c r="AA455" s="38"/>
      <c r="AB455" s="38"/>
      <c r="AC455" s="38"/>
      <c r="AD455" s="38"/>
      <c r="AE455" s="38"/>
      <c r="AF455" s="38"/>
      <c r="AG455" s="38"/>
      <c r="AH455" s="38"/>
      <c r="AI455" s="38"/>
      <c r="AJ455" s="38"/>
      <c r="AK455" s="38"/>
      <c r="AL455" s="38"/>
      <c r="AM455" s="38"/>
      <c r="AN455" s="38"/>
      <c r="AO455" s="38"/>
      <c r="AP455" s="38"/>
      <c r="AQ455" s="38"/>
      <c r="AR455" s="38"/>
      <c r="AS455" s="38"/>
      <c r="AT455" s="38"/>
    </row>
    <row r="456">
      <c r="A456" s="38"/>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c r="AA456" s="38"/>
      <c r="AB456" s="38"/>
      <c r="AC456" s="38"/>
      <c r="AD456" s="38"/>
      <c r="AE456" s="38"/>
      <c r="AF456" s="38"/>
      <c r="AG456" s="38"/>
      <c r="AH456" s="38"/>
      <c r="AI456" s="38"/>
      <c r="AJ456" s="38"/>
      <c r="AK456" s="38"/>
      <c r="AL456" s="38"/>
      <c r="AM456" s="38"/>
      <c r="AN456" s="38"/>
      <c r="AO456" s="38"/>
      <c r="AP456" s="38"/>
      <c r="AQ456" s="38"/>
      <c r="AR456" s="38"/>
      <c r="AS456" s="38"/>
      <c r="AT456" s="38"/>
    </row>
    <row r="457">
      <c r="A457" s="38"/>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c r="AA457" s="38"/>
      <c r="AB457" s="38"/>
      <c r="AC457" s="38"/>
      <c r="AD457" s="38"/>
      <c r="AE457" s="38"/>
      <c r="AF457" s="38"/>
      <c r="AG457" s="38"/>
      <c r="AH457" s="38"/>
      <c r="AI457" s="38"/>
      <c r="AJ457" s="38"/>
      <c r="AK457" s="38"/>
      <c r="AL457" s="38"/>
      <c r="AM457" s="38"/>
      <c r="AN457" s="38"/>
      <c r="AO457" s="38"/>
      <c r="AP457" s="38"/>
      <c r="AQ457" s="38"/>
      <c r="AR457" s="38"/>
      <c r="AS457" s="38"/>
      <c r="AT457" s="38"/>
    </row>
    <row r="458">
      <c r="A458" s="38"/>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c r="AA458" s="38"/>
      <c r="AB458" s="38"/>
      <c r="AC458" s="38"/>
      <c r="AD458" s="38"/>
      <c r="AE458" s="38"/>
      <c r="AF458" s="38"/>
      <c r="AG458" s="38"/>
      <c r="AH458" s="38"/>
      <c r="AI458" s="38"/>
      <c r="AJ458" s="38"/>
      <c r="AK458" s="38"/>
      <c r="AL458" s="38"/>
      <c r="AM458" s="38"/>
      <c r="AN458" s="38"/>
      <c r="AO458" s="38"/>
      <c r="AP458" s="38"/>
      <c r="AQ458" s="38"/>
      <c r="AR458" s="38"/>
      <c r="AS458" s="38"/>
      <c r="AT458" s="38"/>
    </row>
    <row r="459">
      <c r="A459" s="38"/>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c r="AA459" s="38"/>
      <c r="AB459" s="38"/>
      <c r="AC459" s="38"/>
      <c r="AD459" s="38"/>
      <c r="AE459" s="38"/>
      <c r="AF459" s="38"/>
      <c r="AG459" s="38"/>
      <c r="AH459" s="38"/>
      <c r="AI459" s="38"/>
      <c r="AJ459" s="38"/>
      <c r="AK459" s="38"/>
      <c r="AL459" s="38"/>
      <c r="AM459" s="38"/>
      <c r="AN459" s="38"/>
      <c r="AO459" s="38"/>
      <c r="AP459" s="38"/>
      <c r="AQ459" s="38"/>
      <c r="AR459" s="38"/>
      <c r="AS459" s="38"/>
      <c r="AT459" s="38"/>
    </row>
    <row r="460">
      <c r="A460" s="38"/>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c r="AA460" s="38"/>
      <c r="AB460" s="38"/>
      <c r="AC460" s="38"/>
      <c r="AD460" s="38"/>
      <c r="AE460" s="38"/>
      <c r="AF460" s="38"/>
      <c r="AG460" s="38"/>
      <c r="AH460" s="38"/>
      <c r="AI460" s="38"/>
      <c r="AJ460" s="38"/>
      <c r="AK460" s="38"/>
      <c r="AL460" s="38"/>
      <c r="AM460" s="38"/>
      <c r="AN460" s="38"/>
      <c r="AO460" s="38"/>
      <c r="AP460" s="38"/>
      <c r="AQ460" s="38"/>
      <c r="AR460" s="38"/>
      <c r="AS460" s="38"/>
      <c r="AT460" s="38"/>
    </row>
    <row r="461">
      <c r="A461" s="38"/>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c r="AA461" s="38"/>
      <c r="AB461" s="38"/>
      <c r="AC461" s="38"/>
      <c r="AD461" s="38"/>
      <c r="AE461" s="38"/>
      <c r="AF461" s="38"/>
      <c r="AG461" s="38"/>
      <c r="AH461" s="38"/>
      <c r="AI461" s="38"/>
      <c r="AJ461" s="38"/>
      <c r="AK461" s="38"/>
      <c r="AL461" s="38"/>
      <c r="AM461" s="38"/>
      <c r="AN461" s="38"/>
      <c r="AO461" s="38"/>
      <c r="AP461" s="38"/>
      <c r="AQ461" s="38"/>
      <c r="AR461" s="38"/>
      <c r="AS461" s="38"/>
      <c r="AT461" s="38"/>
    </row>
    <row r="462">
      <c r="A462" s="38"/>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c r="AA462" s="38"/>
      <c r="AB462" s="38"/>
      <c r="AC462" s="38"/>
      <c r="AD462" s="38"/>
      <c r="AE462" s="38"/>
      <c r="AF462" s="38"/>
      <c r="AG462" s="38"/>
      <c r="AH462" s="38"/>
      <c r="AI462" s="38"/>
      <c r="AJ462" s="38"/>
      <c r="AK462" s="38"/>
      <c r="AL462" s="38"/>
      <c r="AM462" s="38"/>
      <c r="AN462" s="38"/>
      <c r="AO462" s="38"/>
      <c r="AP462" s="38"/>
      <c r="AQ462" s="38"/>
      <c r="AR462" s="38"/>
      <c r="AS462" s="38"/>
      <c r="AT462" s="38"/>
    </row>
    <row r="463">
      <c r="A463" s="38"/>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c r="AA463" s="38"/>
      <c r="AB463" s="38"/>
      <c r="AC463" s="38"/>
      <c r="AD463" s="38"/>
      <c r="AE463" s="38"/>
      <c r="AF463" s="38"/>
      <c r="AG463" s="38"/>
      <c r="AH463" s="38"/>
      <c r="AI463" s="38"/>
      <c r="AJ463" s="38"/>
      <c r="AK463" s="38"/>
      <c r="AL463" s="38"/>
      <c r="AM463" s="38"/>
      <c r="AN463" s="38"/>
      <c r="AO463" s="38"/>
      <c r="AP463" s="38"/>
      <c r="AQ463" s="38"/>
      <c r="AR463" s="38"/>
      <c r="AS463" s="38"/>
      <c r="AT463" s="38"/>
    </row>
    <row r="464">
      <c r="A464" s="38"/>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c r="AA464" s="38"/>
      <c r="AB464" s="38"/>
      <c r="AC464" s="38"/>
      <c r="AD464" s="38"/>
      <c r="AE464" s="38"/>
      <c r="AF464" s="38"/>
      <c r="AG464" s="38"/>
      <c r="AH464" s="38"/>
      <c r="AI464" s="38"/>
      <c r="AJ464" s="38"/>
      <c r="AK464" s="38"/>
      <c r="AL464" s="38"/>
      <c r="AM464" s="38"/>
      <c r="AN464" s="38"/>
      <c r="AO464" s="38"/>
      <c r="AP464" s="38"/>
      <c r="AQ464" s="38"/>
      <c r="AR464" s="38"/>
      <c r="AS464" s="38"/>
      <c r="AT464" s="38"/>
    </row>
    <row r="465">
      <c r="A465" s="38"/>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c r="AA465" s="38"/>
      <c r="AB465" s="38"/>
      <c r="AC465" s="38"/>
      <c r="AD465" s="38"/>
      <c r="AE465" s="38"/>
      <c r="AF465" s="38"/>
      <c r="AG465" s="38"/>
      <c r="AH465" s="38"/>
      <c r="AI465" s="38"/>
      <c r="AJ465" s="38"/>
      <c r="AK465" s="38"/>
      <c r="AL465" s="38"/>
      <c r="AM465" s="38"/>
      <c r="AN465" s="38"/>
      <c r="AO465" s="38"/>
      <c r="AP465" s="38"/>
      <c r="AQ465" s="38"/>
      <c r="AR465" s="38"/>
      <c r="AS465" s="38"/>
      <c r="AT465" s="38"/>
    </row>
    <row r="466">
      <c r="A466" s="38"/>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c r="AA466" s="38"/>
      <c r="AB466" s="38"/>
      <c r="AC466" s="38"/>
      <c r="AD466" s="38"/>
      <c r="AE466" s="38"/>
      <c r="AF466" s="38"/>
      <c r="AG466" s="38"/>
      <c r="AH466" s="38"/>
      <c r="AI466" s="38"/>
      <c r="AJ466" s="38"/>
      <c r="AK466" s="38"/>
      <c r="AL466" s="38"/>
      <c r="AM466" s="38"/>
      <c r="AN466" s="38"/>
      <c r="AO466" s="38"/>
      <c r="AP466" s="38"/>
      <c r="AQ466" s="38"/>
      <c r="AR466" s="38"/>
      <c r="AS466" s="38"/>
      <c r="AT466" s="38"/>
    </row>
    <row r="467">
      <c r="A467" s="38"/>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c r="AA467" s="38"/>
      <c r="AB467" s="38"/>
      <c r="AC467" s="38"/>
      <c r="AD467" s="38"/>
      <c r="AE467" s="38"/>
      <c r="AF467" s="38"/>
      <c r="AG467" s="38"/>
      <c r="AH467" s="38"/>
      <c r="AI467" s="38"/>
      <c r="AJ467" s="38"/>
      <c r="AK467" s="38"/>
      <c r="AL467" s="38"/>
      <c r="AM467" s="38"/>
      <c r="AN467" s="38"/>
      <c r="AO467" s="38"/>
      <c r="AP467" s="38"/>
      <c r="AQ467" s="38"/>
      <c r="AR467" s="38"/>
      <c r="AS467" s="38"/>
      <c r="AT467" s="38"/>
    </row>
    <row r="468">
      <c r="A468" s="38"/>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c r="AA468" s="38"/>
      <c r="AB468" s="38"/>
      <c r="AC468" s="38"/>
      <c r="AD468" s="38"/>
      <c r="AE468" s="38"/>
      <c r="AF468" s="38"/>
      <c r="AG468" s="38"/>
      <c r="AH468" s="38"/>
      <c r="AI468" s="38"/>
      <c r="AJ468" s="38"/>
      <c r="AK468" s="38"/>
      <c r="AL468" s="38"/>
      <c r="AM468" s="38"/>
      <c r="AN468" s="38"/>
      <c r="AO468" s="38"/>
      <c r="AP468" s="38"/>
      <c r="AQ468" s="38"/>
      <c r="AR468" s="38"/>
      <c r="AS468" s="38"/>
      <c r="AT468" s="38"/>
    </row>
    <row r="469">
      <c r="A469" s="38"/>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c r="AA469" s="38"/>
      <c r="AB469" s="38"/>
      <c r="AC469" s="38"/>
      <c r="AD469" s="38"/>
      <c r="AE469" s="38"/>
      <c r="AF469" s="38"/>
      <c r="AG469" s="38"/>
      <c r="AH469" s="38"/>
      <c r="AI469" s="38"/>
      <c r="AJ469" s="38"/>
      <c r="AK469" s="38"/>
      <c r="AL469" s="38"/>
      <c r="AM469" s="38"/>
      <c r="AN469" s="38"/>
      <c r="AO469" s="38"/>
      <c r="AP469" s="38"/>
      <c r="AQ469" s="38"/>
      <c r="AR469" s="38"/>
      <c r="AS469" s="38"/>
      <c r="AT469" s="38"/>
    </row>
    <row r="470">
      <c r="A470" s="38"/>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c r="AA470" s="38"/>
      <c r="AB470" s="38"/>
      <c r="AC470" s="38"/>
      <c r="AD470" s="38"/>
      <c r="AE470" s="38"/>
      <c r="AF470" s="38"/>
      <c r="AG470" s="38"/>
      <c r="AH470" s="38"/>
      <c r="AI470" s="38"/>
      <c r="AJ470" s="38"/>
      <c r="AK470" s="38"/>
      <c r="AL470" s="38"/>
      <c r="AM470" s="38"/>
      <c r="AN470" s="38"/>
      <c r="AO470" s="38"/>
      <c r="AP470" s="38"/>
      <c r="AQ470" s="38"/>
      <c r="AR470" s="38"/>
      <c r="AS470" s="38"/>
      <c r="AT470" s="38"/>
    </row>
    <row r="471">
      <c r="A471" s="38"/>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c r="AA471" s="38"/>
      <c r="AB471" s="38"/>
      <c r="AC471" s="38"/>
      <c r="AD471" s="38"/>
      <c r="AE471" s="38"/>
      <c r="AF471" s="38"/>
      <c r="AG471" s="38"/>
      <c r="AH471" s="38"/>
      <c r="AI471" s="38"/>
      <c r="AJ471" s="38"/>
      <c r="AK471" s="38"/>
      <c r="AL471" s="38"/>
      <c r="AM471" s="38"/>
      <c r="AN471" s="38"/>
      <c r="AO471" s="38"/>
      <c r="AP471" s="38"/>
      <c r="AQ471" s="38"/>
      <c r="AR471" s="38"/>
      <c r="AS471" s="38"/>
      <c r="AT471" s="38"/>
    </row>
    <row r="472">
      <c r="A472" s="38"/>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c r="AA472" s="38"/>
      <c r="AB472" s="38"/>
      <c r="AC472" s="38"/>
      <c r="AD472" s="38"/>
      <c r="AE472" s="38"/>
      <c r="AF472" s="38"/>
      <c r="AG472" s="38"/>
      <c r="AH472" s="38"/>
      <c r="AI472" s="38"/>
      <c r="AJ472" s="38"/>
      <c r="AK472" s="38"/>
      <c r="AL472" s="38"/>
      <c r="AM472" s="38"/>
      <c r="AN472" s="38"/>
      <c r="AO472" s="38"/>
      <c r="AP472" s="38"/>
      <c r="AQ472" s="38"/>
      <c r="AR472" s="38"/>
      <c r="AS472" s="38"/>
      <c r="AT472" s="38"/>
    </row>
    <row r="473">
      <c r="A473" s="38"/>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c r="AA473" s="38"/>
      <c r="AB473" s="38"/>
      <c r="AC473" s="38"/>
      <c r="AD473" s="38"/>
      <c r="AE473" s="38"/>
      <c r="AF473" s="38"/>
      <c r="AG473" s="38"/>
      <c r="AH473" s="38"/>
      <c r="AI473" s="38"/>
      <c r="AJ473" s="38"/>
      <c r="AK473" s="38"/>
      <c r="AL473" s="38"/>
      <c r="AM473" s="38"/>
      <c r="AN473" s="38"/>
      <c r="AO473" s="38"/>
      <c r="AP473" s="38"/>
      <c r="AQ473" s="38"/>
      <c r="AR473" s="38"/>
      <c r="AS473" s="38"/>
      <c r="AT473" s="38"/>
    </row>
    <row r="474">
      <c r="A474" s="38"/>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c r="AA474" s="38"/>
      <c r="AB474" s="38"/>
      <c r="AC474" s="38"/>
      <c r="AD474" s="38"/>
      <c r="AE474" s="38"/>
      <c r="AF474" s="38"/>
      <c r="AG474" s="38"/>
      <c r="AH474" s="38"/>
      <c r="AI474" s="38"/>
      <c r="AJ474" s="38"/>
      <c r="AK474" s="38"/>
      <c r="AL474" s="38"/>
      <c r="AM474" s="38"/>
      <c r="AN474" s="38"/>
      <c r="AO474" s="38"/>
      <c r="AP474" s="38"/>
      <c r="AQ474" s="38"/>
      <c r="AR474" s="38"/>
      <c r="AS474" s="38"/>
      <c r="AT474" s="38"/>
    </row>
    <row r="475">
      <c r="A475" s="38"/>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c r="AA475" s="38"/>
      <c r="AB475" s="38"/>
      <c r="AC475" s="38"/>
      <c r="AD475" s="38"/>
      <c r="AE475" s="38"/>
      <c r="AF475" s="38"/>
      <c r="AG475" s="38"/>
      <c r="AH475" s="38"/>
      <c r="AI475" s="38"/>
      <c r="AJ475" s="38"/>
      <c r="AK475" s="38"/>
      <c r="AL475" s="38"/>
      <c r="AM475" s="38"/>
      <c r="AN475" s="38"/>
      <c r="AO475" s="38"/>
      <c r="AP475" s="38"/>
      <c r="AQ475" s="38"/>
      <c r="AR475" s="38"/>
      <c r="AS475" s="38"/>
      <c r="AT475" s="38"/>
    </row>
    <row r="476">
      <c r="A476" s="38"/>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c r="AA476" s="38"/>
      <c r="AB476" s="38"/>
      <c r="AC476" s="38"/>
      <c r="AD476" s="38"/>
      <c r="AE476" s="38"/>
      <c r="AF476" s="38"/>
      <c r="AG476" s="38"/>
      <c r="AH476" s="38"/>
      <c r="AI476" s="38"/>
      <c r="AJ476" s="38"/>
      <c r="AK476" s="38"/>
      <c r="AL476" s="38"/>
      <c r="AM476" s="38"/>
      <c r="AN476" s="38"/>
      <c r="AO476" s="38"/>
      <c r="AP476" s="38"/>
      <c r="AQ476" s="38"/>
      <c r="AR476" s="38"/>
      <c r="AS476" s="38"/>
      <c r="AT476" s="38"/>
    </row>
    <row r="477">
      <c r="A477" s="38"/>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c r="AA477" s="38"/>
      <c r="AB477" s="38"/>
      <c r="AC477" s="38"/>
      <c r="AD477" s="38"/>
      <c r="AE477" s="38"/>
      <c r="AF477" s="38"/>
      <c r="AG477" s="38"/>
      <c r="AH477" s="38"/>
      <c r="AI477" s="38"/>
      <c r="AJ477" s="38"/>
      <c r="AK477" s="38"/>
      <c r="AL477" s="38"/>
      <c r="AM477" s="38"/>
      <c r="AN477" s="38"/>
      <c r="AO477" s="38"/>
      <c r="AP477" s="38"/>
      <c r="AQ477" s="38"/>
      <c r="AR477" s="38"/>
      <c r="AS477" s="38"/>
      <c r="AT477" s="38"/>
    </row>
    <row r="478">
      <c r="A478" s="38"/>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c r="AA478" s="38"/>
      <c r="AB478" s="38"/>
      <c r="AC478" s="38"/>
      <c r="AD478" s="38"/>
      <c r="AE478" s="38"/>
      <c r="AF478" s="38"/>
      <c r="AG478" s="38"/>
      <c r="AH478" s="38"/>
      <c r="AI478" s="38"/>
      <c r="AJ478" s="38"/>
      <c r="AK478" s="38"/>
      <c r="AL478" s="38"/>
      <c r="AM478" s="38"/>
      <c r="AN478" s="38"/>
      <c r="AO478" s="38"/>
      <c r="AP478" s="38"/>
      <c r="AQ478" s="38"/>
      <c r="AR478" s="38"/>
      <c r="AS478" s="38"/>
      <c r="AT478" s="38"/>
    </row>
    <row r="479">
      <c r="A479" s="38"/>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c r="AA479" s="38"/>
      <c r="AB479" s="38"/>
      <c r="AC479" s="38"/>
      <c r="AD479" s="38"/>
      <c r="AE479" s="38"/>
      <c r="AF479" s="38"/>
      <c r="AG479" s="38"/>
      <c r="AH479" s="38"/>
      <c r="AI479" s="38"/>
      <c r="AJ479" s="38"/>
      <c r="AK479" s="38"/>
      <c r="AL479" s="38"/>
      <c r="AM479" s="38"/>
      <c r="AN479" s="38"/>
      <c r="AO479" s="38"/>
      <c r="AP479" s="38"/>
      <c r="AQ479" s="38"/>
      <c r="AR479" s="38"/>
      <c r="AS479" s="38"/>
      <c r="AT479" s="38"/>
    </row>
    <row r="480">
      <c r="A480" s="38"/>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c r="AA480" s="38"/>
      <c r="AB480" s="38"/>
      <c r="AC480" s="38"/>
      <c r="AD480" s="38"/>
      <c r="AE480" s="38"/>
      <c r="AF480" s="38"/>
      <c r="AG480" s="38"/>
      <c r="AH480" s="38"/>
      <c r="AI480" s="38"/>
      <c r="AJ480" s="38"/>
      <c r="AK480" s="38"/>
      <c r="AL480" s="38"/>
      <c r="AM480" s="38"/>
      <c r="AN480" s="38"/>
      <c r="AO480" s="38"/>
      <c r="AP480" s="38"/>
      <c r="AQ480" s="38"/>
      <c r="AR480" s="38"/>
      <c r="AS480" s="38"/>
      <c r="AT480" s="38"/>
    </row>
    <row r="481">
      <c r="A481" s="38"/>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c r="AA481" s="38"/>
      <c r="AB481" s="38"/>
      <c r="AC481" s="38"/>
      <c r="AD481" s="38"/>
      <c r="AE481" s="38"/>
      <c r="AF481" s="38"/>
      <c r="AG481" s="38"/>
      <c r="AH481" s="38"/>
      <c r="AI481" s="38"/>
      <c r="AJ481" s="38"/>
      <c r="AK481" s="38"/>
      <c r="AL481" s="38"/>
      <c r="AM481" s="38"/>
      <c r="AN481" s="38"/>
      <c r="AO481" s="38"/>
      <c r="AP481" s="38"/>
      <c r="AQ481" s="38"/>
      <c r="AR481" s="38"/>
      <c r="AS481" s="38"/>
      <c r="AT481" s="38"/>
    </row>
    <row r="482">
      <c r="A482" s="38"/>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c r="AA482" s="38"/>
      <c r="AB482" s="38"/>
      <c r="AC482" s="38"/>
      <c r="AD482" s="38"/>
      <c r="AE482" s="38"/>
      <c r="AF482" s="38"/>
      <c r="AG482" s="38"/>
      <c r="AH482" s="38"/>
      <c r="AI482" s="38"/>
      <c r="AJ482" s="38"/>
      <c r="AK482" s="38"/>
      <c r="AL482" s="38"/>
      <c r="AM482" s="38"/>
      <c r="AN482" s="38"/>
      <c r="AO482" s="38"/>
      <c r="AP482" s="38"/>
      <c r="AQ482" s="38"/>
      <c r="AR482" s="38"/>
      <c r="AS482" s="38"/>
      <c r="AT482" s="38"/>
    </row>
    <row r="483">
      <c r="A483" s="38"/>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c r="AA483" s="38"/>
      <c r="AB483" s="38"/>
      <c r="AC483" s="38"/>
      <c r="AD483" s="38"/>
      <c r="AE483" s="38"/>
      <c r="AF483" s="38"/>
      <c r="AG483" s="38"/>
      <c r="AH483" s="38"/>
      <c r="AI483" s="38"/>
      <c r="AJ483" s="38"/>
      <c r="AK483" s="38"/>
      <c r="AL483" s="38"/>
      <c r="AM483" s="38"/>
      <c r="AN483" s="38"/>
      <c r="AO483" s="38"/>
      <c r="AP483" s="38"/>
      <c r="AQ483" s="38"/>
      <c r="AR483" s="38"/>
      <c r="AS483" s="38"/>
      <c r="AT483" s="38"/>
    </row>
    <row r="484">
      <c r="A484" s="38"/>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c r="AA484" s="38"/>
      <c r="AB484" s="38"/>
      <c r="AC484" s="38"/>
      <c r="AD484" s="38"/>
      <c r="AE484" s="38"/>
      <c r="AF484" s="38"/>
      <c r="AG484" s="38"/>
      <c r="AH484" s="38"/>
      <c r="AI484" s="38"/>
      <c r="AJ484" s="38"/>
      <c r="AK484" s="38"/>
      <c r="AL484" s="38"/>
      <c r="AM484" s="38"/>
      <c r="AN484" s="38"/>
      <c r="AO484" s="38"/>
      <c r="AP484" s="38"/>
      <c r="AQ484" s="38"/>
      <c r="AR484" s="38"/>
      <c r="AS484" s="38"/>
      <c r="AT484" s="38"/>
    </row>
    <row r="485">
      <c r="A485" s="38"/>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c r="AA485" s="38"/>
      <c r="AB485" s="38"/>
      <c r="AC485" s="38"/>
      <c r="AD485" s="38"/>
      <c r="AE485" s="38"/>
      <c r="AF485" s="38"/>
      <c r="AG485" s="38"/>
      <c r="AH485" s="38"/>
      <c r="AI485" s="38"/>
      <c r="AJ485" s="38"/>
      <c r="AK485" s="38"/>
      <c r="AL485" s="38"/>
      <c r="AM485" s="38"/>
      <c r="AN485" s="38"/>
      <c r="AO485" s="38"/>
      <c r="AP485" s="38"/>
      <c r="AQ485" s="38"/>
      <c r="AR485" s="38"/>
      <c r="AS485" s="38"/>
      <c r="AT485" s="38"/>
    </row>
    <row r="486">
      <c r="A486" s="38"/>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c r="AA486" s="38"/>
      <c r="AB486" s="38"/>
      <c r="AC486" s="38"/>
      <c r="AD486" s="38"/>
      <c r="AE486" s="38"/>
      <c r="AF486" s="38"/>
      <c r="AG486" s="38"/>
      <c r="AH486" s="38"/>
      <c r="AI486" s="38"/>
      <c r="AJ486" s="38"/>
      <c r="AK486" s="38"/>
      <c r="AL486" s="38"/>
      <c r="AM486" s="38"/>
      <c r="AN486" s="38"/>
      <c r="AO486" s="38"/>
      <c r="AP486" s="38"/>
      <c r="AQ486" s="38"/>
      <c r="AR486" s="38"/>
      <c r="AS486" s="38"/>
      <c r="AT486" s="38"/>
    </row>
    <row r="487">
      <c r="A487" s="38"/>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c r="AA487" s="38"/>
      <c r="AB487" s="38"/>
      <c r="AC487" s="38"/>
      <c r="AD487" s="38"/>
      <c r="AE487" s="38"/>
      <c r="AF487" s="38"/>
      <c r="AG487" s="38"/>
      <c r="AH487" s="38"/>
      <c r="AI487" s="38"/>
      <c r="AJ487" s="38"/>
      <c r="AK487" s="38"/>
      <c r="AL487" s="38"/>
      <c r="AM487" s="38"/>
      <c r="AN487" s="38"/>
      <c r="AO487" s="38"/>
      <c r="AP487" s="38"/>
      <c r="AQ487" s="38"/>
      <c r="AR487" s="38"/>
      <c r="AS487" s="38"/>
      <c r="AT487" s="38"/>
    </row>
    <row r="488">
      <c r="A488" s="38"/>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c r="AA488" s="38"/>
      <c r="AB488" s="38"/>
      <c r="AC488" s="38"/>
      <c r="AD488" s="38"/>
      <c r="AE488" s="38"/>
      <c r="AF488" s="38"/>
      <c r="AG488" s="38"/>
      <c r="AH488" s="38"/>
      <c r="AI488" s="38"/>
      <c r="AJ488" s="38"/>
      <c r="AK488" s="38"/>
      <c r="AL488" s="38"/>
      <c r="AM488" s="38"/>
      <c r="AN488" s="38"/>
      <c r="AO488" s="38"/>
      <c r="AP488" s="38"/>
      <c r="AQ488" s="38"/>
      <c r="AR488" s="38"/>
      <c r="AS488" s="38"/>
      <c r="AT488" s="38"/>
    </row>
    <row r="489">
      <c r="A489" s="38"/>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c r="AA489" s="38"/>
      <c r="AB489" s="38"/>
      <c r="AC489" s="38"/>
      <c r="AD489" s="38"/>
      <c r="AE489" s="38"/>
      <c r="AF489" s="38"/>
      <c r="AG489" s="38"/>
      <c r="AH489" s="38"/>
      <c r="AI489" s="38"/>
      <c r="AJ489" s="38"/>
      <c r="AK489" s="38"/>
      <c r="AL489" s="38"/>
      <c r="AM489" s="38"/>
      <c r="AN489" s="38"/>
      <c r="AO489" s="38"/>
      <c r="AP489" s="38"/>
      <c r="AQ489" s="38"/>
      <c r="AR489" s="38"/>
      <c r="AS489" s="38"/>
      <c r="AT489" s="38"/>
    </row>
    <row r="490">
      <c r="A490" s="38"/>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c r="AA490" s="38"/>
      <c r="AB490" s="38"/>
      <c r="AC490" s="38"/>
      <c r="AD490" s="38"/>
      <c r="AE490" s="38"/>
      <c r="AF490" s="38"/>
      <c r="AG490" s="38"/>
      <c r="AH490" s="38"/>
      <c r="AI490" s="38"/>
      <c r="AJ490" s="38"/>
      <c r="AK490" s="38"/>
      <c r="AL490" s="38"/>
      <c r="AM490" s="38"/>
      <c r="AN490" s="38"/>
      <c r="AO490" s="38"/>
      <c r="AP490" s="38"/>
      <c r="AQ490" s="38"/>
      <c r="AR490" s="38"/>
      <c r="AS490" s="38"/>
      <c r="AT490" s="38"/>
    </row>
    <row r="491">
      <c r="A491" s="38"/>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c r="AA491" s="38"/>
      <c r="AB491" s="38"/>
      <c r="AC491" s="38"/>
      <c r="AD491" s="38"/>
      <c r="AE491" s="38"/>
      <c r="AF491" s="38"/>
      <c r="AG491" s="38"/>
      <c r="AH491" s="38"/>
      <c r="AI491" s="38"/>
      <c r="AJ491" s="38"/>
      <c r="AK491" s="38"/>
      <c r="AL491" s="38"/>
      <c r="AM491" s="38"/>
      <c r="AN491" s="38"/>
      <c r="AO491" s="38"/>
      <c r="AP491" s="38"/>
      <c r="AQ491" s="38"/>
      <c r="AR491" s="38"/>
      <c r="AS491" s="38"/>
      <c r="AT491" s="38"/>
    </row>
    <row r="492">
      <c r="A492" s="38"/>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c r="AA492" s="38"/>
      <c r="AB492" s="38"/>
      <c r="AC492" s="38"/>
      <c r="AD492" s="38"/>
      <c r="AE492" s="38"/>
      <c r="AF492" s="38"/>
      <c r="AG492" s="38"/>
      <c r="AH492" s="38"/>
      <c r="AI492" s="38"/>
      <c r="AJ492" s="38"/>
      <c r="AK492" s="38"/>
      <c r="AL492" s="38"/>
      <c r="AM492" s="38"/>
      <c r="AN492" s="38"/>
      <c r="AO492" s="38"/>
      <c r="AP492" s="38"/>
      <c r="AQ492" s="38"/>
      <c r="AR492" s="38"/>
      <c r="AS492" s="38"/>
      <c r="AT492" s="38"/>
    </row>
    <row r="493">
      <c r="A493" s="38"/>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c r="AA493" s="38"/>
      <c r="AB493" s="38"/>
      <c r="AC493" s="38"/>
      <c r="AD493" s="38"/>
      <c r="AE493" s="38"/>
      <c r="AF493" s="38"/>
      <c r="AG493" s="38"/>
      <c r="AH493" s="38"/>
      <c r="AI493" s="38"/>
      <c r="AJ493" s="38"/>
      <c r="AK493" s="38"/>
      <c r="AL493" s="38"/>
      <c r="AM493" s="38"/>
      <c r="AN493" s="38"/>
      <c r="AO493" s="38"/>
      <c r="AP493" s="38"/>
      <c r="AQ493" s="38"/>
      <c r="AR493" s="38"/>
      <c r="AS493" s="38"/>
      <c r="AT493" s="38"/>
    </row>
    <row r="494">
      <c r="A494" s="38"/>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c r="AA494" s="38"/>
      <c r="AB494" s="38"/>
      <c r="AC494" s="38"/>
      <c r="AD494" s="38"/>
      <c r="AE494" s="38"/>
      <c r="AF494" s="38"/>
      <c r="AG494" s="38"/>
      <c r="AH494" s="38"/>
      <c r="AI494" s="38"/>
      <c r="AJ494" s="38"/>
      <c r="AK494" s="38"/>
      <c r="AL494" s="38"/>
      <c r="AM494" s="38"/>
      <c r="AN494" s="38"/>
      <c r="AO494" s="38"/>
      <c r="AP494" s="38"/>
      <c r="AQ494" s="38"/>
      <c r="AR494" s="38"/>
      <c r="AS494" s="38"/>
      <c r="AT494" s="38"/>
    </row>
    <row r="495">
      <c r="A495" s="38"/>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c r="AA495" s="38"/>
      <c r="AB495" s="38"/>
      <c r="AC495" s="38"/>
      <c r="AD495" s="38"/>
      <c r="AE495" s="38"/>
      <c r="AF495" s="38"/>
      <c r="AG495" s="38"/>
      <c r="AH495" s="38"/>
      <c r="AI495" s="38"/>
      <c r="AJ495" s="38"/>
      <c r="AK495" s="38"/>
      <c r="AL495" s="38"/>
      <c r="AM495" s="38"/>
      <c r="AN495" s="38"/>
      <c r="AO495" s="38"/>
      <c r="AP495" s="38"/>
      <c r="AQ495" s="38"/>
      <c r="AR495" s="38"/>
      <c r="AS495" s="38"/>
      <c r="AT495" s="38"/>
    </row>
    <row r="496">
      <c r="A496" s="38"/>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c r="AA496" s="38"/>
      <c r="AB496" s="38"/>
      <c r="AC496" s="38"/>
      <c r="AD496" s="38"/>
      <c r="AE496" s="38"/>
      <c r="AF496" s="38"/>
      <c r="AG496" s="38"/>
      <c r="AH496" s="38"/>
      <c r="AI496" s="38"/>
      <c r="AJ496" s="38"/>
      <c r="AK496" s="38"/>
      <c r="AL496" s="38"/>
      <c r="AM496" s="38"/>
      <c r="AN496" s="38"/>
      <c r="AO496" s="38"/>
      <c r="AP496" s="38"/>
      <c r="AQ496" s="38"/>
      <c r="AR496" s="38"/>
      <c r="AS496" s="38"/>
      <c r="AT496" s="38"/>
    </row>
    <row r="497">
      <c r="A497" s="38"/>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c r="AA497" s="38"/>
      <c r="AB497" s="38"/>
      <c r="AC497" s="38"/>
      <c r="AD497" s="38"/>
      <c r="AE497" s="38"/>
      <c r="AF497" s="38"/>
      <c r="AG497" s="38"/>
      <c r="AH497" s="38"/>
      <c r="AI497" s="38"/>
      <c r="AJ497" s="38"/>
      <c r="AK497" s="38"/>
      <c r="AL497" s="38"/>
      <c r="AM497" s="38"/>
      <c r="AN497" s="38"/>
      <c r="AO497" s="38"/>
      <c r="AP497" s="38"/>
      <c r="AQ497" s="38"/>
      <c r="AR497" s="38"/>
      <c r="AS497" s="38"/>
      <c r="AT497" s="38"/>
    </row>
    <row r="498">
      <c r="A498" s="38"/>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c r="AA498" s="38"/>
      <c r="AB498" s="38"/>
      <c r="AC498" s="38"/>
      <c r="AD498" s="38"/>
      <c r="AE498" s="38"/>
      <c r="AF498" s="38"/>
      <c r="AG498" s="38"/>
      <c r="AH498" s="38"/>
      <c r="AI498" s="38"/>
      <c r="AJ498" s="38"/>
      <c r="AK498" s="38"/>
      <c r="AL498" s="38"/>
      <c r="AM498" s="38"/>
      <c r="AN498" s="38"/>
      <c r="AO498" s="38"/>
      <c r="AP498" s="38"/>
      <c r="AQ498" s="38"/>
      <c r="AR498" s="38"/>
      <c r="AS498" s="38"/>
      <c r="AT498" s="38"/>
    </row>
    <row r="499">
      <c r="A499" s="38"/>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c r="AA499" s="38"/>
      <c r="AB499" s="38"/>
      <c r="AC499" s="38"/>
      <c r="AD499" s="38"/>
      <c r="AE499" s="38"/>
      <c r="AF499" s="38"/>
      <c r="AG499" s="38"/>
      <c r="AH499" s="38"/>
      <c r="AI499" s="38"/>
      <c r="AJ499" s="38"/>
      <c r="AK499" s="38"/>
      <c r="AL499" s="38"/>
      <c r="AM499" s="38"/>
      <c r="AN499" s="38"/>
      <c r="AO499" s="38"/>
      <c r="AP499" s="38"/>
      <c r="AQ499" s="38"/>
      <c r="AR499" s="38"/>
      <c r="AS499" s="38"/>
      <c r="AT499" s="38"/>
    </row>
    <row r="500">
      <c r="A500" s="38"/>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c r="AA500" s="38"/>
      <c r="AB500" s="38"/>
      <c r="AC500" s="38"/>
      <c r="AD500" s="38"/>
      <c r="AE500" s="38"/>
      <c r="AF500" s="38"/>
      <c r="AG500" s="38"/>
      <c r="AH500" s="38"/>
      <c r="AI500" s="38"/>
      <c r="AJ500" s="38"/>
      <c r="AK500" s="38"/>
      <c r="AL500" s="38"/>
      <c r="AM500" s="38"/>
      <c r="AN500" s="38"/>
      <c r="AO500" s="38"/>
      <c r="AP500" s="38"/>
      <c r="AQ500" s="38"/>
      <c r="AR500" s="38"/>
      <c r="AS500" s="38"/>
      <c r="AT500" s="38"/>
    </row>
    <row r="501">
      <c r="A501" s="38"/>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c r="AA501" s="38"/>
      <c r="AB501" s="38"/>
      <c r="AC501" s="38"/>
      <c r="AD501" s="38"/>
      <c r="AE501" s="38"/>
      <c r="AF501" s="38"/>
      <c r="AG501" s="38"/>
      <c r="AH501" s="38"/>
      <c r="AI501" s="38"/>
      <c r="AJ501" s="38"/>
      <c r="AK501" s="38"/>
      <c r="AL501" s="38"/>
      <c r="AM501" s="38"/>
      <c r="AN501" s="38"/>
      <c r="AO501" s="38"/>
      <c r="AP501" s="38"/>
      <c r="AQ501" s="38"/>
      <c r="AR501" s="38"/>
      <c r="AS501" s="38"/>
      <c r="AT501" s="38"/>
    </row>
    <row r="502">
      <c r="A502" s="38"/>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c r="AA502" s="38"/>
      <c r="AB502" s="38"/>
      <c r="AC502" s="38"/>
      <c r="AD502" s="38"/>
      <c r="AE502" s="38"/>
      <c r="AF502" s="38"/>
      <c r="AG502" s="38"/>
      <c r="AH502" s="38"/>
      <c r="AI502" s="38"/>
      <c r="AJ502" s="38"/>
      <c r="AK502" s="38"/>
      <c r="AL502" s="38"/>
      <c r="AM502" s="38"/>
      <c r="AN502" s="38"/>
      <c r="AO502" s="38"/>
      <c r="AP502" s="38"/>
      <c r="AQ502" s="38"/>
      <c r="AR502" s="38"/>
      <c r="AS502" s="38"/>
      <c r="AT502" s="38"/>
    </row>
    <row r="503">
      <c r="A503" s="38"/>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c r="AA503" s="38"/>
      <c r="AB503" s="38"/>
      <c r="AC503" s="38"/>
      <c r="AD503" s="38"/>
      <c r="AE503" s="38"/>
      <c r="AF503" s="38"/>
      <c r="AG503" s="38"/>
      <c r="AH503" s="38"/>
      <c r="AI503" s="38"/>
      <c r="AJ503" s="38"/>
      <c r="AK503" s="38"/>
      <c r="AL503" s="38"/>
      <c r="AM503" s="38"/>
      <c r="AN503" s="38"/>
      <c r="AO503" s="38"/>
      <c r="AP503" s="38"/>
      <c r="AQ503" s="38"/>
      <c r="AR503" s="38"/>
      <c r="AS503" s="38"/>
      <c r="AT503" s="38"/>
    </row>
    <row r="504">
      <c r="A504" s="38"/>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c r="AA504" s="38"/>
      <c r="AB504" s="38"/>
      <c r="AC504" s="38"/>
      <c r="AD504" s="38"/>
      <c r="AE504" s="38"/>
      <c r="AF504" s="38"/>
      <c r="AG504" s="38"/>
      <c r="AH504" s="38"/>
      <c r="AI504" s="38"/>
      <c r="AJ504" s="38"/>
      <c r="AK504" s="38"/>
      <c r="AL504" s="38"/>
      <c r="AM504" s="38"/>
      <c r="AN504" s="38"/>
      <c r="AO504" s="38"/>
      <c r="AP504" s="38"/>
      <c r="AQ504" s="38"/>
      <c r="AR504" s="38"/>
      <c r="AS504" s="38"/>
      <c r="AT504" s="38"/>
    </row>
    <row r="505">
      <c r="A505" s="38"/>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c r="AA505" s="38"/>
      <c r="AB505" s="38"/>
      <c r="AC505" s="38"/>
      <c r="AD505" s="38"/>
      <c r="AE505" s="38"/>
      <c r="AF505" s="38"/>
      <c r="AG505" s="38"/>
      <c r="AH505" s="38"/>
      <c r="AI505" s="38"/>
      <c r="AJ505" s="38"/>
      <c r="AK505" s="38"/>
      <c r="AL505" s="38"/>
      <c r="AM505" s="38"/>
      <c r="AN505" s="38"/>
      <c r="AO505" s="38"/>
      <c r="AP505" s="38"/>
      <c r="AQ505" s="38"/>
      <c r="AR505" s="38"/>
      <c r="AS505" s="38"/>
      <c r="AT505" s="38"/>
    </row>
    <row r="506">
      <c r="A506" s="38"/>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c r="AA506" s="38"/>
      <c r="AB506" s="38"/>
      <c r="AC506" s="38"/>
      <c r="AD506" s="38"/>
      <c r="AE506" s="38"/>
      <c r="AF506" s="38"/>
      <c r="AG506" s="38"/>
      <c r="AH506" s="38"/>
      <c r="AI506" s="38"/>
      <c r="AJ506" s="38"/>
      <c r="AK506" s="38"/>
      <c r="AL506" s="38"/>
      <c r="AM506" s="38"/>
      <c r="AN506" s="38"/>
      <c r="AO506" s="38"/>
      <c r="AP506" s="38"/>
      <c r="AQ506" s="38"/>
      <c r="AR506" s="38"/>
      <c r="AS506" s="38"/>
      <c r="AT506" s="38"/>
    </row>
    <row r="507">
      <c r="A507" s="38"/>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c r="AA507" s="38"/>
      <c r="AB507" s="38"/>
      <c r="AC507" s="38"/>
      <c r="AD507" s="38"/>
      <c r="AE507" s="38"/>
      <c r="AF507" s="38"/>
      <c r="AG507" s="38"/>
      <c r="AH507" s="38"/>
      <c r="AI507" s="38"/>
      <c r="AJ507" s="38"/>
      <c r="AK507" s="38"/>
      <c r="AL507" s="38"/>
      <c r="AM507" s="38"/>
      <c r="AN507" s="38"/>
      <c r="AO507" s="38"/>
      <c r="AP507" s="38"/>
      <c r="AQ507" s="38"/>
      <c r="AR507" s="38"/>
      <c r="AS507" s="38"/>
      <c r="AT507" s="38"/>
    </row>
    <row r="508">
      <c r="A508" s="38"/>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c r="AA508" s="38"/>
      <c r="AB508" s="38"/>
      <c r="AC508" s="38"/>
      <c r="AD508" s="38"/>
      <c r="AE508" s="38"/>
      <c r="AF508" s="38"/>
      <c r="AG508" s="38"/>
      <c r="AH508" s="38"/>
      <c r="AI508" s="38"/>
      <c r="AJ508" s="38"/>
      <c r="AK508" s="38"/>
      <c r="AL508" s="38"/>
      <c r="AM508" s="38"/>
      <c r="AN508" s="38"/>
      <c r="AO508" s="38"/>
      <c r="AP508" s="38"/>
      <c r="AQ508" s="38"/>
      <c r="AR508" s="38"/>
      <c r="AS508" s="38"/>
      <c r="AT508" s="38"/>
    </row>
    <row r="509">
      <c r="A509" s="38"/>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c r="AA509" s="38"/>
      <c r="AB509" s="38"/>
      <c r="AC509" s="38"/>
      <c r="AD509" s="38"/>
      <c r="AE509" s="38"/>
      <c r="AF509" s="38"/>
      <c r="AG509" s="38"/>
      <c r="AH509" s="38"/>
      <c r="AI509" s="38"/>
      <c r="AJ509" s="38"/>
      <c r="AK509" s="38"/>
      <c r="AL509" s="38"/>
      <c r="AM509" s="38"/>
      <c r="AN509" s="38"/>
      <c r="AO509" s="38"/>
      <c r="AP509" s="38"/>
      <c r="AQ509" s="38"/>
      <c r="AR509" s="38"/>
      <c r="AS509" s="38"/>
      <c r="AT509" s="38"/>
    </row>
    <row r="510">
      <c r="A510" s="38"/>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c r="AA510" s="38"/>
      <c r="AB510" s="38"/>
      <c r="AC510" s="38"/>
      <c r="AD510" s="38"/>
      <c r="AE510" s="38"/>
      <c r="AF510" s="38"/>
      <c r="AG510" s="38"/>
      <c r="AH510" s="38"/>
      <c r="AI510" s="38"/>
      <c r="AJ510" s="38"/>
      <c r="AK510" s="38"/>
      <c r="AL510" s="38"/>
      <c r="AM510" s="38"/>
      <c r="AN510" s="38"/>
      <c r="AO510" s="38"/>
      <c r="AP510" s="38"/>
      <c r="AQ510" s="38"/>
      <c r="AR510" s="38"/>
      <c r="AS510" s="38"/>
      <c r="AT510" s="38"/>
    </row>
    <row r="511">
      <c r="A511" s="38"/>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c r="AA511" s="38"/>
      <c r="AB511" s="38"/>
      <c r="AC511" s="38"/>
      <c r="AD511" s="38"/>
      <c r="AE511" s="38"/>
      <c r="AF511" s="38"/>
      <c r="AG511" s="38"/>
      <c r="AH511" s="38"/>
      <c r="AI511" s="38"/>
      <c r="AJ511" s="38"/>
      <c r="AK511" s="38"/>
      <c r="AL511" s="38"/>
      <c r="AM511" s="38"/>
      <c r="AN511" s="38"/>
      <c r="AO511" s="38"/>
      <c r="AP511" s="38"/>
      <c r="AQ511" s="38"/>
      <c r="AR511" s="38"/>
      <c r="AS511" s="38"/>
      <c r="AT511" s="38"/>
    </row>
    <row r="512">
      <c r="A512" s="38"/>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c r="AA512" s="38"/>
      <c r="AB512" s="38"/>
      <c r="AC512" s="38"/>
      <c r="AD512" s="38"/>
      <c r="AE512" s="38"/>
      <c r="AF512" s="38"/>
      <c r="AG512" s="38"/>
      <c r="AH512" s="38"/>
      <c r="AI512" s="38"/>
      <c r="AJ512" s="38"/>
      <c r="AK512" s="38"/>
      <c r="AL512" s="38"/>
      <c r="AM512" s="38"/>
      <c r="AN512" s="38"/>
      <c r="AO512" s="38"/>
      <c r="AP512" s="38"/>
      <c r="AQ512" s="38"/>
      <c r="AR512" s="38"/>
      <c r="AS512" s="38"/>
      <c r="AT512" s="38"/>
    </row>
    <row r="513">
      <c r="A513" s="38"/>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c r="AA513" s="38"/>
      <c r="AB513" s="38"/>
      <c r="AC513" s="38"/>
      <c r="AD513" s="38"/>
      <c r="AE513" s="38"/>
      <c r="AF513" s="38"/>
      <c r="AG513" s="38"/>
      <c r="AH513" s="38"/>
      <c r="AI513" s="38"/>
      <c r="AJ513" s="38"/>
      <c r="AK513" s="38"/>
      <c r="AL513" s="38"/>
      <c r="AM513" s="38"/>
      <c r="AN513" s="38"/>
      <c r="AO513" s="38"/>
      <c r="AP513" s="38"/>
      <c r="AQ513" s="38"/>
      <c r="AR513" s="38"/>
      <c r="AS513" s="38"/>
      <c r="AT513" s="38"/>
    </row>
    <row r="514">
      <c r="A514" s="38"/>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c r="AA514" s="38"/>
      <c r="AB514" s="38"/>
      <c r="AC514" s="38"/>
      <c r="AD514" s="38"/>
      <c r="AE514" s="38"/>
      <c r="AF514" s="38"/>
      <c r="AG514" s="38"/>
      <c r="AH514" s="38"/>
      <c r="AI514" s="38"/>
      <c r="AJ514" s="38"/>
      <c r="AK514" s="38"/>
      <c r="AL514" s="38"/>
      <c r="AM514" s="38"/>
      <c r="AN514" s="38"/>
      <c r="AO514" s="38"/>
      <c r="AP514" s="38"/>
      <c r="AQ514" s="38"/>
      <c r="AR514" s="38"/>
      <c r="AS514" s="38"/>
      <c r="AT514" s="38"/>
    </row>
    <row r="515">
      <c r="A515" s="38"/>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c r="AA515" s="38"/>
      <c r="AB515" s="38"/>
      <c r="AC515" s="38"/>
      <c r="AD515" s="38"/>
      <c r="AE515" s="38"/>
      <c r="AF515" s="38"/>
      <c r="AG515" s="38"/>
      <c r="AH515" s="38"/>
      <c r="AI515" s="38"/>
      <c r="AJ515" s="38"/>
      <c r="AK515" s="38"/>
      <c r="AL515" s="38"/>
      <c r="AM515" s="38"/>
      <c r="AN515" s="38"/>
      <c r="AO515" s="38"/>
      <c r="AP515" s="38"/>
      <c r="AQ515" s="38"/>
      <c r="AR515" s="38"/>
      <c r="AS515" s="38"/>
      <c r="AT515" s="38"/>
    </row>
    <row r="516">
      <c r="A516" s="38"/>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c r="AA516" s="38"/>
      <c r="AB516" s="38"/>
      <c r="AC516" s="38"/>
      <c r="AD516" s="38"/>
      <c r="AE516" s="38"/>
      <c r="AF516" s="38"/>
      <c r="AG516" s="38"/>
      <c r="AH516" s="38"/>
      <c r="AI516" s="38"/>
      <c r="AJ516" s="38"/>
      <c r="AK516" s="38"/>
      <c r="AL516" s="38"/>
      <c r="AM516" s="38"/>
      <c r="AN516" s="38"/>
      <c r="AO516" s="38"/>
      <c r="AP516" s="38"/>
      <c r="AQ516" s="38"/>
      <c r="AR516" s="38"/>
      <c r="AS516" s="38"/>
      <c r="AT516" s="38"/>
    </row>
    <row r="517">
      <c r="A517" s="38"/>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c r="AA517" s="38"/>
      <c r="AB517" s="38"/>
      <c r="AC517" s="38"/>
      <c r="AD517" s="38"/>
      <c r="AE517" s="38"/>
      <c r="AF517" s="38"/>
      <c r="AG517" s="38"/>
      <c r="AH517" s="38"/>
      <c r="AI517" s="38"/>
      <c r="AJ517" s="38"/>
      <c r="AK517" s="38"/>
      <c r="AL517" s="38"/>
      <c r="AM517" s="38"/>
      <c r="AN517" s="38"/>
      <c r="AO517" s="38"/>
      <c r="AP517" s="38"/>
      <c r="AQ517" s="38"/>
      <c r="AR517" s="38"/>
      <c r="AS517" s="38"/>
      <c r="AT517" s="38"/>
    </row>
    <row r="518">
      <c r="A518" s="38"/>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c r="AA518" s="38"/>
      <c r="AB518" s="38"/>
      <c r="AC518" s="38"/>
      <c r="AD518" s="38"/>
      <c r="AE518" s="38"/>
      <c r="AF518" s="38"/>
      <c r="AG518" s="38"/>
      <c r="AH518" s="38"/>
      <c r="AI518" s="38"/>
      <c r="AJ518" s="38"/>
      <c r="AK518" s="38"/>
      <c r="AL518" s="38"/>
      <c r="AM518" s="38"/>
      <c r="AN518" s="38"/>
      <c r="AO518" s="38"/>
      <c r="AP518" s="38"/>
      <c r="AQ518" s="38"/>
      <c r="AR518" s="38"/>
      <c r="AS518" s="38"/>
      <c r="AT518" s="38"/>
    </row>
    <row r="519">
      <c r="A519" s="38"/>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c r="AA519" s="38"/>
      <c r="AB519" s="38"/>
      <c r="AC519" s="38"/>
      <c r="AD519" s="38"/>
      <c r="AE519" s="38"/>
      <c r="AF519" s="38"/>
      <c r="AG519" s="38"/>
      <c r="AH519" s="38"/>
      <c r="AI519" s="38"/>
      <c r="AJ519" s="38"/>
      <c r="AK519" s="38"/>
      <c r="AL519" s="38"/>
      <c r="AM519" s="38"/>
      <c r="AN519" s="38"/>
      <c r="AO519" s="38"/>
      <c r="AP519" s="38"/>
      <c r="AQ519" s="38"/>
      <c r="AR519" s="38"/>
      <c r="AS519" s="38"/>
      <c r="AT519" s="38"/>
    </row>
    <row r="520">
      <c r="A520" s="38"/>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c r="AA520" s="38"/>
      <c r="AB520" s="38"/>
      <c r="AC520" s="38"/>
      <c r="AD520" s="38"/>
      <c r="AE520" s="38"/>
      <c r="AF520" s="38"/>
      <c r="AG520" s="38"/>
      <c r="AH520" s="38"/>
      <c r="AI520" s="38"/>
      <c r="AJ520" s="38"/>
      <c r="AK520" s="38"/>
      <c r="AL520" s="38"/>
      <c r="AM520" s="38"/>
      <c r="AN520" s="38"/>
      <c r="AO520" s="38"/>
      <c r="AP520" s="38"/>
      <c r="AQ520" s="38"/>
      <c r="AR520" s="38"/>
      <c r="AS520" s="38"/>
      <c r="AT520" s="38"/>
    </row>
    <row r="521">
      <c r="A521" s="38"/>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c r="AA521" s="38"/>
      <c r="AB521" s="38"/>
      <c r="AC521" s="38"/>
      <c r="AD521" s="38"/>
      <c r="AE521" s="38"/>
      <c r="AF521" s="38"/>
      <c r="AG521" s="38"/>
      <c r="AH521" s="38"/>
      <c r="AI521" s="38"/>
      <c r="AJ521" s="38"/>
      <c r="AK521" s="38"/>
      <c r="AL521" s="38"/>
      <c r="AM521" s="38"/>
      <c r="AN521" s="38"/>
      <c r="AO521" s="38"/>
      <c r="AP521" s="38"/>
      <c r="AQ521" s="38"/>
      <c r="AR521" s="38"/>
      <c r="AS521" s="38"/>
      <c r="AT521" s="38"/>
    </row>
    <row r="522">
      <c r="A522" s="38"/>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c r="AA522" s="38"/>
      <c r="AB522" s="38"/>
      <c r="AC522" s="38"/>
      <c r="AD522" s="38"/>
      <c r="AE522" s="38"/>
      <c r="AF522" s="38"/>
      <c r="AG522" s="38"/>
      <c r="AH522" s="38"/>
      <c r="AI522" s="38"/>
      <c r="AJ522" s="38"/>
      <c r="AK522" s="38"/>
      <c r="AL522" s="38"/>
      <c r="AM522" s="38"/>
      <c r="AN522" s="38"/>
      <c r="AO522" s="38"/>
      <c r="AP522" s="38"/>
      <c r="AQ522" s="38"/>
      <c r="AR522" s="38"/>
      <c r="AS522" s="38"/>
      <c r="AT522" s="38"/>
    </row>
    <row r="523">
      <c r="A523" s="38"/>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c r="AA523" s="38"/>
      <c r="AB523" s="38"/>
      <c r="AC523" s="38"/>
      <c r="AD523" s="38"/>
      <c r="AE523" s="38"/>
      <c r="AF523" s="38"/>
      <c r="AG523" s="38"/>
      <c r="AH523" s="38"/>
      <c r="AI523" s="38"/>
      <c r="AJ523" s="38"/>
      <c r="AK523" s="38"/>
      <c r="AL523" s="38"/>
      <c r="AM523" s="38"/>
      <c r="AN523" s="38"/>
      <c r="AO523" s="38"/>
      <c r="AP523" s="38"/>
      <c r="AQ523" s="38"/>
      <c r="AR523" s="38"/>
      <c r="AS523" s="38"/>
      <c r="AT523" s="38"/>
    </row>
    <row r="524">
      <c r="A524" s="38"/>
      <c r="B524" s="38"/>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c r="AA524" s="38"/>
      <c r="AB524" s="38"/>
      <c r="AC524" s="38"/>
      <c r="AD524" s="38"/>
      <c r="AE524" s="38"/>
      <c r="AF524" s="38"/>
      <c r="AG524" s="38"/>
      <c r="AH524" s="38"/>
      <c r="AI524" s="38"/>
      <c r="AJ524" s="38"/>
      <c r="AK524" s="38"/>
      <c r="AL524" s="38"/>
      <c r="AM524" s="38"/>
      <c r="AN524" s="38"/>
      <c r="AO524" s="38"/>
      <c r="AP524" s="38"/>
      <c r="AQ524" s="38"/>
      <c r="AR524" s="38"/>
      <c r="AS524" s="38"/>
      <c r="AT524" s="38"/>
    </row>
    <row r="525">
      <c r="A525" s="38"/>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c r="AA525" s="38"/>
      <c r="AB525" s="38"/>
      <c r="AC525" s="38"/>
      <c r="AD525" s="38"/>
      <c r="AE525" s="38"/>
      <c r="AF525" s="38"/>
      <c r="AG525" s="38"/>
      <c r="AH525" s="38"/>
      <c r="AI525" s="38"/>
      <c r="AJ525" s="38"/>
      <c r="AK525" s="38"/>
      <c r="AL525" s="38"/>
      <c r="AM525" s="38"/>
      <c r="AN525" s="38"/>
      <c r="AO525" s="38"/>
      <c r="AP525" s="38"/>
      <c r="AQ525" s="38"/>
      <c r="AR525" s="38"/>
      <c r="AS525" s="38"/>
      <c r="AT525" s="38"/>
    </row>
    <row r="526">
      <c r="A526" s="38"/>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c r="AA526" s="38"/>
      <c r="AB526" s="38"/>
      <c r="AC526" s="38"/>
      <c r="AD526" s="38"/>
      <c r="AE526" s="38"/>
      <c r="AF526" s="38"/>
      <c r="AG526" s="38"/>
      <c r="AH526" s="38"/>
      <c r="AI526" s="38"/>
      <c r="AJ526" s="38"/>
      <c r="AK526" s="38"/>
      <c r="AL526" s="38"/>
      <c r="AM526" s="38"/>
      <c r="AN526" s="38"/>
      <c r="AO526" s="38"/>
      <c r="AP526" s="38"/>
      <c r="AQ526" s="38"/>
      <c r="AR526" s="38"/>
      <c r="AS526" s="38"/>
      <c r="AT526" s="38"/>
    </row>
    <row r="527">
      <c r="A527" s="38"/>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c r="AA527" s="38"/>
      <c r="AB527" s="38"/>
      <c r="AC527" s="38"/>
      <c r="AD527" s="38"/>
      <c r="AE527" s="38"/>
      <c r="AF527" s="38"/>
      <c r="AG527" s="38"/>
      <c r="AH527" s="38"/>
      <c r="AI527" s="38"/>
      <c r="AJ527" s="38"/>
      <c r="AK527" s="38"/>
      <c r="AL527" s="38"/>
      <c r="AM527" s="38"/>
      <c r="AN527" s="38"/>
      <c r="AO527" s="38"/>
      <c r="AP527" s="38"/>
      <c r="AQ527" s="38"/>
      <c r="AR527" s="38"/>
      <c r="AS527" s="38"/>
      <c r="AT527" s="38"/>
    </row>
    <row r="528">
      <c r="A528" s="38"/>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c r="AA528" s="38"/>
      <c r="AB528" s="38"/>
      <c r="AC528" s="38"/>
      <c r="AD528" s="38"/>
      <c r="AE528" s="38"/>
      <c r="AF528" s="38"/>
      <c r="AG528" s="38"/>
      <c r="AH528" s="38"/>
      <c r="AI528" s="38"/>
      <c r="AJ528" s="38"/>
      <c r="AK528" s="38"/>
      <c r="AL528" s="38"/>
      <c r="AM528" s="38"/>
      <c r="AN528" s="38"/>
      <c r="AO528" s="38"/>
      <c r="AP528" s="38"/>
      <c r="AQ528" s="38"/>
      <c r="AR528" s="38"/>
      <c r="AS528" s="38"/>
      <c r="AT528" s="38"/>
    </row>
    <row r="529">
      <c r="A529" s="38"/>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c r="AA529" s="38"/>
      <c r="AB529" s="38"/>
      <c r="AC529" s="38"/>
      <c r="AD529" s="38"/>
      <c r="AE529" s="38"/>
      <c r="AF529" s="38"/>
      <c r="AG529" s="38"/>
      <c r="AH529" s="38"/>
      <c r="AI529" s="38"/>
      <c r="AJ529" s="38"/>
      <c r="AK529" s="38"/>
      <c r="AL529" s="38"/>
      <c r="AM529" s="38"/>
      <c r="AN529" s="38"/>
      <c r="AO529" s="38"/>
      <c r="AP529" s="38"/>
      <c r="AQ529" s="38"/>
      <c r="AR529" s="38"/>
      <c r="AS529" s="38"/>
      <c r="AT529" s="38"/>
    </row>
    <row r="530">
      <c r="A530" s="38"/>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c r="AA530" s="38"/>
      <c r="AB530" s="38"/>
      <c r="AC530" s="38"/>
      <c r="AD530" s="38"/>
      <c r="AE530" s="38"/>
      <c r="AF530" s="38"/>
      <c r="AG530" s="38"/>
      <c r="AH530" s="38"/>
      <c r="AI530" s="38"/>
      <c r="AJ530" s="38"/>
      <c r="AK530" s="38"/>
      <c r="AL530" s="38"/>
      <c r="AM530" s="38"/>
      <c r="AN530" s="38"/>
      <c r="AO530" s="38"/>
      <c r="AP530" s="38"/>
      <c r="AQ530" s="38"/>
      <c r="AR530" s="38"/>
      <c r="AS530" s="38"/>
      <c r="AT530" s="38"/>
    </row>
    <row r="531">
      <c r="A531" s="38"/>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c r="AA531" s="38"/>
      <c r="AB531" s="38"/>
      <c r="AC531" s="38"/>
      <c r="AD531" s="38"/>
      <c r="AE531" s="38"/>
      <c r="AF531" s="38"/>
      <c r="AG531" s="38"/>
      <c r="AH531" s="38"/>
      <c r="AI531" s="38"/>
      <c r="AJ531" s="38"/>
      <c r="AK531" s="38"/>
      <c r="AL531" s="38"/>
      <c r="AM531" s="38"/>
      <c r="AN531" s="38"/>
      <c r="AO531" s="38"/>
      <c r="AP531" s="38"/>
      <c r="AQ531" s="38"/>
      <c r="AR531" s="38"/>
      <c r="AS531" s="38"/>
      <c r="AT531" s="38"/>
    </row>
    <row r="532">
      <c r="A532" s="38"/>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c r="AA532" s="38"/>
      <c r="AB532" s="38"/>
      <c r="AC532" s="38"/>
      <c r="AD532" s="38"/>
      <c r="AE532" s="38"/>
      <c r="AF532" s="38"/>
      <c r="AG532" s="38"/>
      <c r="AH532" s="38"/>
      <c r="AI532" s="38"/>
      <c r="AJ532" s="38"/>
      <c r="AK532" s="38"/>
      <c r="AL532" s="38"/>
      <c r="AM532" s="38"/>
      <c r="AN532" s="38"/>
      <c r="AO532" s="38"/>
      <c r="AP532" s="38"/>
      <c r="AQ532" s="38"/>
      <c r="AR532" s="38"/>
      <c r="AS532" s="38"/>
      <c r="AT532" s="38"/>
    </row>
    <row r="533">
      <c r="A533" s="38"/>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c r="AA533" s="38"/>
      <c r="AB533" s="38"/>
      <c r="AC533" s="38"/>
      <c r="AD533" s="38"/>
      <c r="AE533" s="38"/>
      <c r="AF533" s="38"/>
      <c r="AG533" s="38"/>
      <c r="AH533" s="38"/>
      <c r="AI533" s="38"/>
      <c r="AJ533" s="38"/>
      <c r="AK533" s="38"/>
      <c r="AL533" s="38"/>
      <c r="AM533" s="38"/>
      <c r="AN533" s="38"/>
      <c r="AO533" s="38"/>
      <c r="AP533" s="38"/>
      <c r="AQ533" s="38"/>
      <c r="AR533" s="38"/>
      <c r="AS533" s="38"/>
      <c r="AT533" s="38"/>
    </row>
    <row r="534">
      <c r="A534" s="38"/>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c r="AA534" s="38"/>
      <c r="AB534" s="38"/>
      <c r="AC534" s="38"/>
      <c r="AD534" s="38"/>
      <c r="AE534" s="38"/>
      <c r="AF534" s="38"/>
      <c r="AG534" s="38"/>
      <c r="AH534" s="38"/>
      <c r="AI534" s="38"/>
      <c r="AJ534" s="38"/>
      <c r="AK534" s="38"/>
      <c r="AL534" s="38"/>
      <c r="AM534" s="38"/>
      <c r="AN534" s="38"/>
      <c r="AO534" s="38"/>
      <c r="AP534" s="38"/>
      <c r="AQ534" s="38"/>
      <c r="AR534" s="38"/>
      <c r="AS534" s="38"/>
      <c r="AT534" s="38"/>
    </row>
    <row r="535">
      <c r="A535" s="38"/>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c r="AA535" s="38"/>
      <c r="AB535" s="38"/>
      <c r="AC535" s="38"/>
      <c r="AD535" s="38"/>
      <c r="AE535" s="38"/>
      <c r="AF535" s="38"/>
      <c r="AG535" s="38"/>
      <c r="AH535" s="38"/>
      <c r="AI535" s="38"/>
      <c r="AJ535" s="38"/>
      <c r="AK535" s="38"/>
      <c r="AL535" s="38"/>
      <c r="AM535" s="38"/>
      <c r="AN535" s="38"/>
      <c r="AO535" s="38"/>
      <c r="AP535" s="38"/>
      <c r="AQ535" s="38"/>
      <c r="AR535" s="38"/>
      <c r="AS535" s="38"/>
      <c r="AT535" s="38"/>
    </row>
    <row r="536">
      <c r="A536" s="38"/>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c r="AA536" s="38"/>
      <c r="AB536" s="38"/>
      <c r="AC536" s="38"/>
      <c r="AD536" s="38"/>
      <c r="AE536" s="38"/>
      <c r="AF536" s="38"/>
      <c r="AG536" s="38"/>
      <c r="AH536" s="38"/>
      <c r="AI536" s="38"/>
      <c r="AJ536" s="38"/>
      <c r="AK536" s="38"/>
      <c r="AL536" s="38"/>
      <c r="AM536" s="38"/>
      <c r="AN536" s="38"/>
      <c r="AO536" s="38"/>
      <c r="AP536" s="38"/>
      <c r="AQ536" s="38"/>
      <c r="AR536" s="38"/>
      <c r="AS536" s="38"/>
      <c r="AT536" s="38"/>
    </row>
    <row r="537">
      <c r="A537" s="38"/>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c r="AA537" s="38"/>
      <c r="AB537" s="38"/>
      <c r="AC537" s="38"/>
      <c r="AD537" s="38"/>
      <c r="AE537" s="38"/>
      <c r="AF537" s="38"/>
      <c r="AG537" s="38"/>
      <c r="AH537" s="38"/>
      <c r="AI537" s="38"/>
      <c r="AJ537" s="38"/>
      <c r="AK537" s="38"/>
      <c r="AL537" s="38"/>
      <c r="AM537" s="38"/>
      <c r="AN537" s="38"/>
      <c r="AO537" s="38"/>
      <c r="AP537" s="38"/>
      <c r="AQ537" s="38"/>
      <c r="AR537" s="38"/>
      <c r="AS537" s="38"/>
      <c r="AT537" s="38"/>
    </row>
    <row r="538">
      <c r="A538" s="38"/>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c r="AA538" s="38"/>
      <c r="AB538" s="38"/>
      <c r="AC538" s="38"/>
      <c r="AD538" s="38"/>
      <c r="AE538" s="38"/>
      <c r="AF538" s="38"/>
      <c r="AG538" s="38"/>
      <c r="AH538" s="38"/>
      <c r="AI538" s="38"/>
      <c r="AJ538" s="38"/>
      <c r="AK538" s="38"/>
      <c r="AL538" s="38"/>
      <c r="AM538" s="38"/>
      <c r="AN538" s="38"/>
      <c r="AO538" s="38"/>
      <c r="AP538" s="38"/>
      <c r="AQ538" s="38"/>
      <c r="AR538" s="38"/>
      <c r="AS538" s="38"/>
      <c r="AT538" s="38"/>
    </row>
    <row r="539">
      <c r="A539" s="38"/>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c r="AA539" s="38"/>
      <c r="AB539" s="38"/>
      <c r="AC539" s="38"/>
      <c r="AD539" s="38"/>
      <c r="AE539" s="38"/>
      <c r="AF539" s="38"/>
      <c r="AG539" s="38"/>
      <c r="AH539" s="38"/>
      <c r="AI539" s="38"/>
      <c r="AJ539" s="38"/>
      <c r="AK539" s="38"/>
      <c r="AL539" s="38"/>
      <c r="AM539" s="38"/>
      <c r="AN539" s="38"/>
      <c r="AO539" s="38"/>
      <c r="AP539" s="38"/>
      <c r="AQ539" s="38"/>
      <c r="AR539" s="38"/>
      <c r="AS539" s="38"/>
      <c r="AT539" s="38"/>
    </row>
    <row r="540">
      <c r="A540" s="38"/>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c r="AA540" s="38"/>
      <c r="AB540" s="38"/>
      <c r="AC540" s="38"/>
      <c r="AD540" s="38"/>
      <c r="AE540" s="38"/>
      <c r="AF540" s="38"/>
      <c r="AG540" s="38"/>
      <c r="AH540" s="38"/>
      <c r="AI540" s="38"/>
      <c r="AJ540" s="38"/>
      <c r="AK540" s="38"/>
      <c r="AL540" s="38"/>
      <c r="AM540" s="38"/>
      <c r="AN540" s="38"/>
      <c r="AO540" s="38"/>
      <c r="AP540" s="38"/>
      <c r="AQ540" s="38"/>
      <c r="AR540" s="38"/>
      <c r="AS540" s="38"/>
      <c r="AT540" s="38"/>
    </row>
    <row r="541">
      <c r="A541" s="38"/>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c r="AA541" s="38"/>
      <c r="AB541" s="38"/>
      <c r="AC541" s="38"/>
      <c r="AD541" s="38"/>
      <c r="AE541" s="38"/>
      <c r="AF541" s="38"/>
      <c r="AG541" s="38"/>
      <c r="AH541" s="38"/>
      <c r="AI541" s="38"/>
      <c r="AJ541" s="38"/>
      <c r="AK541" s="38"/>
      <c r="AL541" s="38"/>
      <c r="AM541" s="38"/>
      <c r="AN541" s="38"/>
      <c r="AO541" s="38"/>
      <c r="AP541" s="38"/>
      <c r="AQ541" s="38"/>
      <c r="AR541" s="38"/>
      <c r="AS541" s="38"/>
      <c r="AT541" s="38"/>
    </row>
    <row r="542">
      <c r="A542" s="38"/>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c r="AA542" s="38"/>
      <c r="AB542" s="38"/>
      <c r="AC542" s="38"/>
      <c r="AD542" s="38"/>
      <c r="AE542" s="38"/>
      <c r="AF542" s="38"/>
      <c r="AG542" s="38"/>
      <c r="AH542" s="38"/>
      <c r="AI542" s="38"/>
      <c r="AJ542" s="38"/>
      <c r="AK542" s="38"/>
      <c r="AL542" s="38"/>
      <c r="AM542" s="38"/>
      <c r="AN542" s="38"/>
      <c r="AO542" s="38"/>
      <c r="AP542" s="38"/>
      <c r="AQ542" s="38"/>
      <c r="AR542" s="38"/>
      <c r="AS542" s="38"/>
      <c r="AT542" s="38"/>
    </row>
    <row r="543">
      <c r="A543" s="38"/>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c r="AA543" s="38"/>
      <c r="AB543" s="38"/>
      <c r="AC543" s="38"/>
      <c r="AD543" s="38"/>
      <c r="AE543" s="38"/>
      <c r="AF543" s="38"/>
      <c r="AG543" s="38"/>
      <c r="AH543" s="38"/>
      <c r="AI543" s="38"/>
      <c r="AJ543" s="38"/>
      <c r="AK543" s="38"/>
      <c r="AL543" s="38"/>
      <c r="AM543" s="38"/>
      <c r="AN543" s="38"/>
      <c r="AO543" s="38"/>
      <c r="AP543" s="38"/>
      <c r="AQ543" s="38"/>
      <c r="AR543" s="38"/>
      <c r="AS543" s="38"/>
      <c r="AT543" s="38"/>
    </row>
    <row r="544">
      <c r="A544" s="38"/>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c r="AA544" s="38"/>
      <c r="AB544" s="38"/>
      <c r="AC544" s="38"/>
      <c r="AD544" s="38"/>
      <c r="AE544" s="38"/>
      <c r="AF544" s="38"/>
      <c r="AG544" s="38"/>
      <c r="AH544" s="38"/>
      <c r="AI544" s="38"/>
      <c r="AJ544" s="38"/>
      <c r="AK544" s="38"/>
      <c r="AL544" s="38"/>
      <c r="AM544" s="38"/>
      <c r="AN544" s="38"/>
      <c r="AO544" s="38"/>
      <c r="AP544" s="38"/>
      <c r="AQ544" s="38"/>
      <c r="AR544" s="38"/>
      <c r="AS544" s="38"/>
      <c r="AT544" s="38"/>
    </row>
    <row r="545">
      <c r="A545" s="38"/>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c r="AA545" s="38"/>
      <c r="AB545" s="38"/>
      <c r="AC545" s="38"/>
      <c r="AD545" s="38"/>
      <c r="AE545" s="38"/>
      <c r="AF545" s="38"/>
      <c r="AG545" s="38"/>
      <c r="AH545" s="38"/>
      <c r="AI545" s="38"/>
      <c r="AJ545" s="38"/>
      <c r="AK545" s="38"/>
      <c r="AL545" s="38"/>
      <c r="AM545" s="38"/>
      <c r="AN545" s="38"/>
      <c r="AO545" s="38"/>
      <c r="AP545" s="38"/>
      <c r="AQ545" s="38"/>
      <c r="AR545" s="38"/>
      <c r="AS545" s="38"/>
      <c r="AT545" s="38"/>
    </row>
    <row r="546">
      <c r="A546" s="38"/>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c r="AA546" s="38"/>
      <c r="AB546" s="38"/>
      <c r="AC546" s="38"/>
      <c r="AD546" s="38"/>
      <c r="AE546" s="38"/>
      <c r="AF546" s="38"/>
      <c r="AG546" s="38"/>
      <c r="AH546" s="38"/>
      <c r="AI546" s="38"/>
      <c r="AJ546" s="38"/>
      <c r="AK546" s="38"/>
      <c r="AL546" s="38"/>
      <c r="AM546" s="38"/>
      <c r="AN546" s="38"/>
      <c r="AO546" s="38"/>
      <c r="AP546" s="38"/>
      <c r="AQ546" s="38"/>
      <c r="AR546" s="38"/>
      <c r="AS546" s="38"/>
      <c r="AT546" s="38"/>
    </row>
    <row r="547">
      <c r="A547" s="38"/>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c r="AA547" s="38"/>
      <c r="AB547" s="38"/>
      <c r="AC547" s="38"/>
      <c r="AD547" s="38"/>
      <c r="AE547" s="38"/>
      <c r="AF547" s="38"/>
      <c r="AG547" s="38"/>
      <c r="AH547" s="38"/>
      <c r="AI547" s="38"/>
      <c r="AJ547" s="38"/>
      <c r="AK547" s="38"/>
      <c r="AL547" s="38"/>
      <c r="AM547" s="38"/>
      <c r="AN547" s="38"/>
      <c r="AO547" s="38"/>
      <c r="AP547" s="38"/>
      <c r="AQ547" s="38"/>
      <c r="AR547" s="38"/>
      <c r="AS547" s="38"/>
      <c r="AT547" s="38"/>
    </row>
    <row r="548">
      <c r="A548" s="38"/>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c r="AA548" s="38"/>
      <c r="AB548" s="38"/>
      <c r="AC548" s="38"/>
      <c r="AD548" s="38"/>
      <c r="AE548" s="38"/>
      <c r="AF548" s="38"/>
      <c r="AG548" s="38"/>
      <c r="AH548" s="38"/>
      <c r="AI548" s="38"/>
      <c r="AJ548" s="38"/>
      <c r="AK548" s="38"/>
      <c r="AL548" s="38"/>
      <c r="AM548" s="38"/>
      <c r="AN548" s="38"/>
      <c r="AO548" s="38"/>
      <c r="AP548" s="38"/>
      <c r="AQ548" s="38"/>
      <c r="AR548" s="38"/>
      <c r="AS548" s="38"/>
      <c r="AT548" s="38"/>
    </row>
    <row r="549">
      <c r="A549" s="38"/>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c r="AA549" s="38"/>
      <c r="AB549" s="38"/>
      <c r="AC549" s="38"/>
      <c r="AD549" s="38"/>
      <c r="AE549" s="38"/>
      <c r="AF549" s="38"/>
      <c r="AG549" s="38"/>
      <c r="AH549" s="38"/>
      <c r="AI549" s="38"/>
      <c r="AJ549" s="38"/>
      <c r="AK549" s="38"/>
      <c r="AL549" s="38"/>
      <c r="AM549" s="38"/>
      <c r="AN549" s="38"/>
      <c r="AO549" s="38"/>
      <c r="AP549" s="38"/>
      <c r="AQ549" s="38"/>
      <c r="AR549" s="38"/>
      <c r="AS549" s="38"/>
      <c r="AT549" s="38"/>
    </row>
    <row r="550">
      <c r="A550" s="38"/>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c r="AA550" s="38"/>
      <c r="AB550" s="38"/>
      <c r="AC550" s="38"/>
      <c r="AD550" s="38"/>
      <c r="AE550" s="38"/>
      <c r="AF550" s="38"/>
      <c r="AG550" s="38"/>
      <c r="AH550" s="38"/>
      <c r="AI550" s="38"/>
      <c r="AJ550" s="38"/>
      <c r="AK550" s="38"/>
      <c r="AL550" s="38"/>
      <c r="AM550" s="38"/>
      <c r="AN550" s="38"/>
      <c r="AO550" s="38"/>
      <c r="AP550" s="38"/>
      <c r="AQ550" s="38"/>
      <c r="AR550" s="38"/>
      <c r="AS550" s="38"/>
      <c r="AT550" s="38"/>
    </row>
    <row r="551">
      <c r="A551" s="38"/>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c r="AA551" s="38"/>
      <c r="AB551" s="38"/>
      <c r="AC551" s="38"/>
      <c r="AD551" s="38"/>
      <c r="AE551" s="38"/>
      <c r="AF551" s="38"/>
      <c r="AG551" s="38"/>
      <c r="AH551" s="38"/>
      <c r="AI551" s="38"/>
      <c r="AJ551" s="38"/>
      <c r="AK551" s="38"/>
      <c r="AL551" s="38"/>
      <c r="AM551" s="38"/>
      <c r="AN551" s="38"/>
      <c r="AO551" s="38"/>
      <c r="AP551" s="38"/>
      <c r="AQ551" s="38"/>
      <c r="AR551" s="38"/>
      <c r="AS551" s="38"/>
      <c r="AT551" s="38"/>
    </row>
    <row r="552">
      <c r="A552" s="38"/>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c r="AA552" s="38"/>
      <c r="AB552" s="38"/>
      <c r="AC552" s="38"/>
      <c r="AD552" s="38"/>
      <c r="AE552" s="38"/>
      <c r="AF552" s="38"/>
      <c r="AG552" s="38"/>
      <c r="AH552" s="38"/>
      <c r="AI552" s="38"/>
      <c r="AJ552" s="38"/>
      <c r="AK552" s="38"/>
      <c r="AL552" s="38"/>
      <c r="AM552" s="38"/>
      <c r="AN552" s="38"/>
      <c r="AO552" s="38"/>
      <c r="AP552" s="38"/>
      <c r="AQ552" s="38"/>
      <c r="AR552" s="38"/>
      <c r="AS552" s="38"/>
      <c r="AT552" s="38"/>
    </row>
    <row r="553">
      <c r="A553" s="38"/>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c r="AA553" s="38"/>
      <c r="AB553" s="38"/>
      <c r="AC553" s="38"/>
      <c r="AD553" s="38"/>
      <c r="AE553" s="38"/>
      <c r="AF553" s="38"/>
      <c r="AG553" s="38"/>
      <c r="AH553" s="38"/>
      <c r="AI553" s="38"/>
      <c r="AJ553" s="38"/>
      <c r="AK553" s="38"/>
      <c r="AL553" s="38"/>
      <c r="AM553" s="38"/>
      <c r="AN553" s="38"/>
      <c r="AO553" s="38"/>
      <c r="AP553" s="38"/>
      <c r="AQ553" s="38"/>
      <c r="AR553" s="38"/>
      <c r="AS553" s="38"/>
      <c r="AT553" s="38"/>
    </row>
    <row r="554">
      <c r="A554" s="38"/>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c r="AA554" s="38"/>
      <c r="AB554" s="38"/>
      <c r="AC554" s="38"/>
      <c r="AD554" s="38"/>
      <c r="AE554" s="38"/>
      <c r="AF554" s="38"/>
      <c r="AG554" s="38"/>
      <c r="AH554" s="38"/>
      <c r="AI554" s="38"/>
      <c r="AJ554" s="38"/>
      <c r="AK554" s="38"/>
      <c r="AL554" s="38"/>
      <c r="AM554" s="38"/>
      <c r="AN554" s="38"/>
      <c r="AO554" s="38"/>
      <c r="AP554" s="38"/>
      <c r="AQ554" s="38"/>
      <c r="AR554" s="38"/>
      <c r="AS554" s="38"/>
      <c r="AT554" s="38"/>
    </row>
    <row r="555">
      <c r="A555" s="38"/>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c r="AA555" s="38"/>
      <c r="AB555" s="38"/>
      <c r="AC555" s="38"/>
      <c r="AD555" s="38"/>
      <c r="AE555" s="38"/>
      <c r="AF555" s="38"/>
      <c r="AG555" s="38"/>
      <c r="AH555" s="38"/>
      <c r="AI555" s="38"/>
      <c r="AJ555" s="38"/>
      <c r="AK555" s="38"/>
      <c r="AL555" s="38"/>
      <c r="AM555" s="38"/>
      <c r="AN555" s="38"/>
      <c r="AO555" s="38"/>
      <c r="AP555" s="38"/>
      <c r="AQ555" s="38"/>
      <c r="AR555" s="38"/>
      <c r="AS555" s="38"/>
      <c r="AT555" s="38"/>
    </row>
    <row r="556">
      <c r="A556" s="38"/>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c r="AA556" s="38"/>
      <c r="AB556" s="38"/>
      <c r="AC556" s="38"/>
      <c r="AD556" s="38"/>
      <c r="AE556" s="38"/>
      <c r="AF556" s="38"/>
      <c r="AG556" s="38"/>
      <c r="AH556" s="38"/>
      <c r="AI556" s="38"/>
      <c r="AJ556" s="38"/>
      <c r="AK556" s="38"/>
      <c r="AL556" s="38"/>
      <c r="AM556" s="38"/>
      <c r="AN556" s="38"/>
      <c r="AO556" s="38"/>
      <c r="AP556" s="38"/>
      <c r="AQ556" s="38"/>
      <c r="AR556" s="38"/>
      <c r="AS556" s="38"/>
      <c r="AT556" s="38"/>
    </row>
    <row r="557">
      <c r="A557" s="38"/>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c r="AA557" s="38"/>
      <c r="AB557" s="38"/>
      <c r="AC557" s="38"/>
      <c r="AD557" s="38"/>
      <c r="AE557" s="38"/>
      <c r="AF557" s="38"/>
      <c r="AG557" s="38"/>
      <c r="AH557" s="38"/>
      <c r="AI557" s="38"/>
      <c r="AJ557" s="38"/>
      <c r="AK557" s="38"/>
      <c r="AL557" s="38"/>
      <c r="AM557" s="38"/>
      <c r="AN557" s="38"/>
      <c r="AO557" s="38"/>
      <c r="AP557" s="38"/>
      <c r="AQ557" s="38"/>
      <c r="AR557" s="38"/>
      <c r="AS557" s="38"/>
      <c r="AT557" s="38"/>
    </row>
    <row r="558">
      <c r="A558" s="38"/>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c r="AA558" s="38"/>
      <c r="AB558" s="38"/>
      <c r="AC558" s="38"/>
      <c r="AD558" s="38"/>
      <c r="AE558" s="38"/>
      <c r="AF558" s="38"/>
      <c r="AG558" s="38"/>
      <c r="AH558" s="38"/>
      <c r="AI558" s="38"/>
      <c r="AJ558" s="38"/>
      <c r="AK558" s="38"/>
      <c r="AL558" s="38"/>
      <c r="AM558" s="38"/>
      <c r="AN558" s="38"/>
      <c r="AO558" s="38"/>
      <c r="AP558" s="38"/>
      <c r="AQ558" s="38"/>
      <c r="AR558" s="38"/>
      <c r="AS558" s="38"/>
      <c r="AT558" s="38"/>
    </row>
    <row r="559">
      <c r="A559" s="38"/>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c r="AA559" s="38"/>
      <c r="AB559" s="38"/>
      <c r="AC559" s="38"/>
      <c r="AD559" s="38"/>
      <c r="AE559" s="38"/>
      <c r="AF559" s="38"/>
      <c r="AG559" s="38"/>
      <c r="AH559" s="38"/>
      <c r="AI559" s="38"/>
      <c r="AJ559" s="38"/>
      <c r="AK559" s="38"/>
      <c r="AL559" s="38"/>
      <c r="AM559" s="38"/>
      <c r="AN559" s="38"/>
      <c r="AO559" s="38"/>
      <c r="AP559" s="38"/>
      <c r="AQ559" s="38"/>
      <c r="AR559" s="38"/>
      <c r="AS559" s="38"/>
      <c r="AT559" s="38"/>
    </row>
    <row r="560">
      <c r="A560" s="38"/>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c r="AA560" s="38"/>
      <c r="AB560" s="38"/>
      <c r="AC560" s="38"/>
      <c r="AD560" s="38"/>
      <c r="AE560" s="38"/>
      <c r="AF560" s="38"/>
      <c r="AG560" s="38"/>
      <c r="AH560" s="38"/>
      <c r="AI560" s="38"/>
      <c r="AJ560" s="38"/>
      <c r="AK560" s="38"/>
      <c r="AL560" s="38"/>
      <c r="AM560" s="38"/>
      <c r="AN560" s="38"/>
      <c r="AO560" s="38"/>
      <c r="AP560" s="38"/>
      <c r="AQ560" s="38"/>
      <c r="AR560" s="38"/>
      <c r="AS560" s="38"/>
      <c r="AT560" s="38"/>
    </row>
    <row r="561">
      <c r="A561" s="38"/>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c r="AA561" s="38"/>
      <c r="AB561" s="38"/>
      <c r="AC561" s="38"/>
      <c r="AD561" s="38"/>
      <c r="AE561" s="38"/>
      <c r="AF561" s="38"/>
      <c r="AG561" s="38"/>
      <c r="AH561" s="38"/>
      <c r="AI561" s="38"/>
      <c r="AJ561" s="38"/>
      <c r="AK561" s="38"/>
      <c r="AL561" s="38"/>
      <c r="AM561" s="38"/>
      <c r="AN561" s="38"/>
      <c r="AO561" s="38"/>
      <c r="AP561" s="38"/>
      <c r="AQ561" s="38"/>
      <c r="AR561" s="38"/>
      <c r="AS561" s="38"/>
      <c r="AT561" s="38"/>
    </row>
    <row r="562">
      <c r="A562" s="38"/>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c r="AA562" s="38"/>
      <c r="AB562" s="38"/>
      <c r="AC562" s="38"/>
      <c r="AD562" s="38"/>
      <c r="AE562" s="38"/>
      <c r="AF562" s="38"/>
      <c r="AG562" s="38"/>
      <c r="AH562" s="38"/>
      <c r="AI562" s="38"/>
      <c r="AJ562" s="38"/>
      <c r="AK562" s="38"/>
      <c r="AL562" s="38"/>
      <c r="AM562" s="38"/>
      <c r="AN562" s="38"/>
      <c r="AO562" s="38"/>
      <c r="AP562" s="38"/>
      <c r="AQ562" s="38"/>
      <c r="AR562" s="38"/>
      <c r="AS562" s="38"/>
      <c r="AT562" s="38"/>
    </row>
    <row r="563">
      <c r="A563" s="38"/>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c r="AA563" s="38"/>
      <c r="AB563" s="38"/>
      <c r="AC563" s="38"/>
      <c r="AD563" s="38"/>
      <c r="AE563" s="38"/>
      <c r="AF563" s="38"/>
      <c r="AG563" s="38"/>
      <c r="AH563" s="38"/>
      <c r="AI563" s="38"/>
      <c r="AJ563" s="38"/>
      <c r="AK563" s="38"/>
      <c r="AL563" s="38"/>
      <c r="AM563" s="38"/>
      <c r="AN563" s="38"/>
      <c r="AO563" s="38"/>
      <c r="AP563" s="38"/>
      <c r="AQ563" s="38"/>
      <c r="AR563" s="38"/>
      <c r="AS563" s="38"/>
      <c r="AT563" s="38"/>
    </row>
    <row r="564">
      <c r="A564" s="38"/>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c r="AA564" s="38"/>
      <c r="AB564" s="38"/>
      <c r="AC564" s="38"/>
      <c r="AD564" s="38"/>
      <c r="AE564" s="38"/>
      <c r="AF564" s="38"/>
      <c r="AG564" s="38"/>
      <c r="AH564" s="38"/>
      <c r="AI564" s="38"/>
      <c r="AJ564" s="38"/>
      <c r="AK564" s="38"/>
      <c r="AL564" s="38"/>
      <c r="AM564" s="38"/>
      <c r="AN564" s="38"/>
      <c r="AO564" s="38"/>
      <c r="AP564" s="38"/>
      <c r="AQ564" s="38"/>
      <c r="AR564" s="38"/>
      <c r="AS564" s="38"/>
      <c r="AT564" s="38"/>
    </row>
    <row r="565">
      <c r="A565" s="38"/>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c r="AA565" s="38"/>
      <c r="AB565" s="38"/>
      <c r="AC565" s="38"/>
      <c r="AD565" s="38"/>
      <c r="AE565" s="38"/>
      <c r="AF565" s="38"/>
      <c r="AG565" s="38"/>
      <c r="AH565" s="38"/>
      <c r="AI565" s="38"/>
      <c r="AJ565" s="38"/>
      <c r="AK565" s="38"/>
      <c r="AL565" s="38"/>
      <c r="AM565" s="38"/>
      <c r="AN565" s="38"/>
      <c r="AO565" s="38"/>
      <c r="AP565" s="38"/>
      <c r="AQ565" s="38"/>
      <c r="AR565" s="38"/>
      <c r="AS565" s="38"/>
      <c r="AT565" s="38"/>
    </row>
    <row r="566">
      <c r="A566" s="38"/>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c r="AA566" s="38"/>
      <c r="AB566" s="38"/>
      <c r="AC566" s="38"/>
      <c r="AD566" s="38"/>
      <c r="AE566" s="38"/>
      <c r="AF566" s="38"/>
      <c r="AG566" s="38"/>
      <c r="AH566" s="38"/>
      <c r="AI566" s="38"/>
      <c r="AJ566" s="38"/>
      <c r="AK566" s="38"/>
      <c r="AL566" s="38"/>
      <c r="AM566" s="38"/>
      <c r="AN566" s="38"/>
      <c r="AO566" s="38"/>
      <c r="AP566" s="38"/>
      <c r="AQ566" s="38"/>
      <c r="AR566" s="38"/>
      <c r="AS566" s="38"/>
      <c r="AT566" s="38"/>
    </row>
    <row r="567">
      <c r="A567" s="38"/>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c r="AA567" s="38"/>
      <c r="AB567" s="38"/>
      <c r="AC567" s="38"/>
      <c r="AD567" s="38"/>
      <c r="AE567" s="38"/>
      <c r="AF567" s="38"/>
      <c r="AG567" s="38"/>
      <c r="AH567" s="38"/>
      <c r="AI567" s="38"/>
      <c r="AJ567" s="38"/>
      <c r="AK567" s="38"/>
      <c r="AL567" s="38"/>
      <c r="AM567" s="38"/>
      <c r="AN567" s="38"/>
      <c r="AO567" s="38"/>
      <c r="AP567" s="38"/>
      <c r="AQ567" s="38"/>
      <c r="AR567" s="38"/>
      <c r="AS567" s="38"/>
      <c r="AT567" s="38"/>
    </row>
    <row r="568">
      <c r="A568" s="38"/>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c r="AA568" s="38"/>
      <c r="AB568" s="38"/>
      <c r="AC568" s="38"/>
      <c r="AD568" s="38"/>
      <c r="AE568" s="38"/>
      <c r="AF568" s="38"/>
      <c r="AG568" s="38"/>
      <c r="AH568" s="38"/>
      <c r="AI568" s="38"/>
      <c r="AJ568" s="38"/>
      <c r="AK568" s="38"/>
      <c r="AL568" s="38"/>
      <c r="AM568" s="38"/>
      <c r="AN568" s="38"/>
      <c r="AO568" s="38"/>
      <c r="AP568" s="38"/>
      <c r="AQ568" s="38"/>
      <c r="AR568" s="38"/>
      <c r="AS568" s="38"/>
      <c r="AT568" s="38"/>
    </row>
    <row r="569">
      <c r="A569" s="38"/>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c r="AA569" s="38"/>
      <c r="AB569" s="38"/>
      <c r="AC569" s="38"/>
      <c r="AD569" s="38"/>
      <c r="AE569" s="38"/>
      <c r="AF569" s="38"/>
      <c r="AG569" s="38"/>
      <c r="AH569" s="38"/>
      <c r="AI569" s="38"/>
      <c r="AJ569" s="38"/>
      <c r="AK569" s="38"/>
      <c r="AL569" s="38"/>
      <c r="AM569" s="38"/>
      <c r="AN569" s="38"/>
      <c r="AO569" s="38"/>
      <c r="AP569" s="38"/>
      <c r="AQ569" s="38"/>
      <c r="AR569" s="38"/>
      <c r="AS569" s="38"/>
      <c r="AT569" s="38"/>
    </row>
    <row r="570">
      <c r="A570" s="38"/>
      <c r="B570" s="38"/>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c r="AA570" s="38"/>
      <c r="AB570" s="38"/>
      <c r="AC570" s="38"/>
      <c r="AD570" s="38"/>
      <c r="AE570" s="38"/>
      <c r="AF570" s="38"/>
      <c r="AG570" s="38"/>
      <c r="AH570" s="38"/>
      <c r="AI570" s="38"/>
      <c r="AJ570" s="38"/>
      <c r="AK570" s="38"/>
      <c r="AL570" s="38"/>
      <c r="AM570" s="38"/>
      <c r="AN570" s="38"/>
      <c r="AO570" s="38"/>
      <c r="AP570" s="38"/>
      <c r="AQ570" s="38"/>
      <c r="AR570" s="38"/>
      <c r="AS570" s="38"/>
      <c r="AT570" s="38"/>
    </row>
    <row r="571">
      <c r="A571" s="38"/>
      <c r="B571" s="38"/>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c r="AA571" s="38"/>
      <c r="AB571" s="38"/>
      <c r="AC571" s="38"/>
      <c r="AD571" s="38"/>
      <c r="AE571" s="38"/>
      <c r="AF571" s="38"/>
      <c r="AG571" s="38"/>
      <c r="AH571" s="38"/>
      <c r="AI571" s="38"/>
      <c r="AJ571" s="38"/>
      <c r="AK571" s="38"/>
      <c r="AL571" s="38"/>
      <c r="AM571" s="38"/>
      <c r="AN571" s="38"/>
      <c r="AO571" s="38"/>
      <c r="AP571" s="38"/>
      <c r="AQ571" s="38"/>
      <c r="AR571" s="38"/>
      <c r="AS571" s="38"/>
      <c r="AT571" s="38"/>
    </row>
    <row r="572">
      <c r="A572" s="38"/>
      <c r="B572" s="38"/>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c r="AA572" s="38"/>
      <c r="AB572" s="38"/>
      <c r="AC572" s="38"/>
      <c r="AD572" s="38"/>
      <c r="AE572" s="38"/>
      <c r="AF572" s="38"/>
      <c r="AG572" s="38"/>
      <c r="AH572" s="38"/>
      <c r="AI572" s="38"/>
      <c r="AJ572" s="38"/>
      <c r="AK572" s="38"/>
      <c r="AL572" s="38"/>
      <c r="AM572" s="38"/>
      <c r="AN572" s="38"/>
      <c r="AO572" s="38"/>
      <c r="AP572" s="38"/>
      <c r="AQ572" s="38"/>
      <c r="AR572" s="38"/>
      <c r="AS572" s="38"/>
      <c r="AT572" s="38"/>
    </row>
    <row r="573">
      <c r="A573" s="38"/>
      <c r="B573" s="38"/>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c r="AA573" s="38"/>
      <c r="AB573" s="38"/>
      <c r="AC573" s="38"/>
      <c r="AD573" s="38"/>
      <c r="AE573" s="38"/>
      <c r="AF573" s="38"/>
      <c r="AG573" s="38"/>
      <c r="AH573" s="38"/>
      <c r="AI573" s="38"/>
      <c r="AJ573" s="38"/>
      <c r="AK573" s="38"/>
      <c r="AL573" s="38"/>
      <c r="AM573" s="38"/>
      <c r="AN573" s="38"/>
      <c r="AO573" s="38"/>
      <c r="AP573" s="38"/>
      <c r="AQ573" s="38"/>
      <c r="AR573" s="38"/>
      <c r="AS573" s="38"/>
      <c r="AT573" s="38"/>
    </row>
    <row r="574">
      <c r="A574" s="38"/>
      <c r="B574" s="38"/>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c r="AA574" s="38"/>
      <c r="AB574" s="38"/>
      <c r="AC574" s="38"/>
      <c r="AD574" s="38"/>
      <c r="AE574" s="38"/>
      <c r="AF574" s="38"/>
      <c r="AG574" s="38"/>
      <c r="AH574" s="38"/>
      <c r="AI574" s="38"/>
      <c r="AJ574" s="38"/>
      <c r="AK574" s="38"/>
      <c r="AL574" s="38"/>
      <c r="AM574" s="38"/>
      <c r="AN574" s="38"/>
      <c r="AO574" s="38"/>
      <c r="AP574" s="38"/>
      <c r="AQ574" s="38"/>
      <c r="AR574" s="38"/>
      <c r="AS574" s="38"/>
      <c r="AT574" s="38"/>
    </row>
    <row r="575">
      <c r="A575" s="38"/>
      <c r="B575" s="38"/>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c r="AA575" s="38"/>
      <c r="AB575" s="38"/>
      <c r="AC575" s="38"/>
      <c r="AD575" s="38"/>
      <c r="AE575" s="38"/>
      <c r="AF575" s="38"/>
      <c r="AG575" s="38"/>
      <c r="AH575" s="38"/>
      <c r="AI575" s="38"/>
      <c r="AJ575" s="38"/>
      <c r="AK575" s="38"/>
      <c r="AL575" s="38"/>
      <c r="AM575" s="38"/>
      <c r="AN575" s="38"/>
      <c r="AO575" s="38"/>
      <c r="AP575" s="38"/>
      <c r="AQ575" s="38"/>
      <c r="AR575" s="38"/>
      <c r="AS575" s="38"/>
      <c r="AT575" s="38"/>
    </row>
    <row r="576">
      <c r="A576" s="38"/>
      <c r="B576" s="38"/>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c r="AA576" s="38"/>
      <c r="AB576" s="38"/>
      <c r="AC576" s="38"/>
      <c r="AD576" s="38"/>
      <c r="AE576" s="38"/>
      <c r="AF576" s="38"/>
      <c r="AG576" s="38"/>
      <c r="AH576" s="38"/>
      <c r="AI576" s="38"/>
      <c r="AJ576" s="38"/>
      <c r="AK576" s="38"/>
      <c r="AL576" s="38"/>
      <c r="AM576" s="38"/>
      <c r="AN576" s="38"/>
      <c r="AO576" s="38"/>
      <c r="AP576" s="38"/>
      <c r="AQ576" s="38"/>
      <c r="AR576" s="38"/>
      <c r="AS576" s="38"/>
      <c r="AT576" s="38"/>
    </row>
    <row r="577">
      <c r="A577" s="38"/>
      <c r="B577" s="38"/>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c r="AA577" s="38"/>
      <c r="AB577" s="38"/>
      <c r="AC577" s="38"/>
      <c r="AD577" s="38"/>
      <c r="AE577" s="38"/>
      <c r="AF577" s="38"/>
      <c r="AG577" s="38"/>
      <c r="AH577" s="38"/>
      <c r="AI577" s="38"/>
      <c r="AJ577" s="38"/>
      <c r="AK577" s="38"/>
      <c r="AL577" s="38"/>
      <c r="AM577" s="38"/>
      <c r="AN577" s="38"/>
      <c r="AO577" s="38"/>
      <c r="AP577" s="38"/>
      <c r="AQ577" s="38"/>
      <c r="AR577" s="38"/>
      <c r="AS577" s="38"/>
      <c r="AT577" s="38"/>
    </row>
    <row r="578">
      <c r="A578" s="38"/>
      <c r="B578" s="38"/>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c r="AA578" s="38"/>
      <c r="AB578" s="38"/>
      <c r="AC578" s="38"/>
      <c r="AD578" s="38"/>
      <c r="AE578" s="38"/>
      <c r="AF578" s="38"/>
      <c r="AG578" s="38"/>
      <c r="AH578" s="38"/>
      <c r="AI578" s="38"/>
      <c r="AJ578" s="38"/>
      <c r="AK578" s="38"/>
      <c r="AL578" s="38"/>
      <c r="AM578" s="38"/>
      <c r="AN578" s="38"/>
      <c r="AO578" s="38"/>
      <c r="AP578" s="38"/>
      <c r="AQ578" s="38"/>
      <c r="AR578" s="38"/>
      <c r="AS578" s="38"/>
      <c r="AT578" s="38"/>
    </row>
    <row r="579">
      <c r="A579" s="38"/>
      <c r="B579" s="38"/>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c r="AA579" s="38"/>
      <c r="AB579" s="38"/>
      <c r="AC579" s="38"/>
      <c r="AD579" s="38"/>
      <c r="AE579" s="38"/>
      <c r="AF579" s="38"/>
      <c r="AG579" s="38"/>
      <c r="AH579" s="38"/>
      <c r="AI579" s="38"/>
      <c r="AJ579" s="38"/>
      <c r="AK579" s="38"/>
      <c r="AL579" s="38"/>
      <c r="AM579" s="38"/>
      <c r="AN579" s="38"/>
      <c r="AO579" s="38"/>
      <c r="AP579" s="38"/>
      <c r="AQ579" s="38"/>
      <c r="AR579" s="38"/>
      <c r="AS579" s="38"/>
      <c r="AT579" s="38"/>
    </row>
    <row r="580">
      <c r="A580" s="38"/>
      <c r="B580" s="38"/>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c r="AA580" s="38"/>
      <c r="AB580" s="38"/>
      <c r="AC580" s="38"/>
      <c r="AD580" s="38"/>
      <c r="AE580" s="38"/>
      <c r="AF580" s="38"/>
      <c r="AG580" s="38"/>
      <c r="AH580" s="38"/>
      <c r="AI580" s="38"/>
      <c r="AJ580" s="38"/>
      <c r="AK580" s="38"/>
      <c r="AL580" s="38"/>
      <c r="AM580" s="38"/>
      <c r="AN580" s="38"/>
      <c r="AO580" s="38"/>
      <c r="AP580" s="38"/>
      <c r="AQ580" s="38"/>
      <c r="AR580" s="38"/>
      <c r="AS580" s="38"/>
      <c r="AT580" s="38"/>
    </row>
    <row r="581">
      <c r="A581" s="38"/>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c r="AA581" s="38"/>
      <c r="AB581" s="38"/>
      <c r="AC581" s="38"/>
      <c r="AD581" s="38"/>
      <c r="AE581" s="38"/>
      <c r="AF581" s="38"/>
      <c r="AG581" s="38"/>
      <c r="AH581" s="38"/>
      <c r="AI581" s="38"/>
      <c r="AJ581" s="38"/>
      <c r="AK581" s="38"/>
      <c r="AL581" s="38"/>
      <c r="AM581" s="38"/>
      <c r="AN581" s="38"/>
      <c r="AO581" s="38"/>
      <c r="AP581" s="38"/>
      <c r="AQ581" s="38"/>
      <c r="AR581" s="38"/>
      <c r="AS581" s="38"/>
      <c r="AT581" s="38"/>
    </row>
    <row r="582">
      <c r="A582" s="38"/>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c r="AA582" s="38"/>
      <c r="AB582" s="38"/>
      <c r="AC582" s="38"/>
      <c r="AD582" s="38"/>
      <c r="AE582" s="38"/>
      <c r="AF582" s="38"/>
      <c r="AG582" s="38"/>
      <c r="AH582" s="38"/>
      <c r="AI582" s="38"/>
      <c r="AJ582" s="38"/>
      <c r="AK582" s="38"/>
      <c r="AL582" s="38"/>
      <c r="AM582" s="38"/>
      <c r="AN582" s="38"/>
      <c r="AO582" s="38"/>
      <c r="AP582" s="38"/>
      <c r="AQ582" s="38"/>
      <c r="AR582" s="38"/>
      <c r="AS582" s="38"/>
      <c r="AT582" s="38"/>
    </row>
    <row r="583">
      <c r="A583" s="38"/>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c r="AA583" s="38"/>
      <c r="AB583" s="38"/>
      <c r="AC583" s="38"/>
      <c r="AD583" s="38"/>
      <c r="AE583" s="38"/>
      <c r="AF583" s="38"/>
      <c r="AG583" s="38"/>
      <c r="AH583" s="38"/>
      <c r="AI583" s="38"/>
      <c r="AJ583" s="38"/>
      <c r="AK583" s="38"/>
      <c r="AL583" s="38"/>
      <c r="AM583" s="38"/>
      <c r="AN583" s="38"/>
      <c r="AO583" s="38"/>
      <c r="AP583" s="38"/>
      <c r="AQ583" s="38"/>
      <c r="AR583" s="38"/>
      <c r="AS583" s="38"/>
      <c r="AT583" s="38"/>
    </row>
    <row r="584">
      <c r="A584" s="38"/>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c r="AA584" s="38"/>
      <c r="AB584" s="38"/>
      <c r="AC584" s="38"/>
      <c r="AD584" s="38"/>
      <c r="AE584" s="38"/>
      <c r="AF584" s="38"/>
      <c r="AG584" s="38"/>
      <c r="AH584" s="38"/>
      <c r="AI584" s="38"/>
      <c r="AJ584" s="38"/>
      <c r="AK584" s="38"/>
      <c r="AL584" s="38"/>
      <c r="AM584" s="38"/>
      <c r="AN584" s="38"/>
      <c r="AO584" s="38"/>
      <c r="AP584" s="38"/>
      <c r="AQ584" s="38"/>
      <c r="AR584" s="38"/>
      <c r="AS584" s="38"/>
      <c r="AT584" s="38"/>
    </row>
    <row r="585">
      <c r="A585" s="38"/>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c r="AA585" s="38"/>
      <c r="AB585" s="38"/>
      <c r="AC585" s="38"/>
      <c r="AD585" s="38"/>
      <c r="AE585" s="38"/>
      <c r="AF585" s="38"/>
      <c r="AG585" s="38"/>
      <c r="AH585" s="38"/>
      <c r="AI585" s="38"/>
      <c r="AJ585" s="38"/>
      <c r="AK585" s="38"/>
      <c r="AL585" s="38"/>
      <c r="AM585" s="38"/>
      <c r="AN585" s="38"/>
      <c r="AO585" s="38"/>
      <c r="AP585" s="38"/>
      <c r="AQ585" s="38"/>
      <c r="AR585" s="38"/>
      <c r="AS585" s="38"/>
      <c r="AT585" s="38"/>
    </row>
    <row r="586">
      <c r="A586" s="38"/>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c r="AA586" s="38"/>
      <c r="AB586" s="38"/>
      <c r="AC586" s="38"/>
      <c r="AD586" s="38"/>
      <c r="AE586" s="38"/>
      <c r="AF586" s="38"/>
      <c r="AG586" s="38"/>
      <c r="AH586" s="38"/>
      <c r="AI586" s="38"/>
      <c r="AJ586" s="38"/>
      <c r="AK586" s="38"/>
      <c r="AL586" s="38"/>
      <c r="AM586" s="38"/>
      <c r="AN586" s="38"/>
      <c r="AO586" s="38"/>
      <c r="AP586" s="38"/>
      <c r="AQ586" s="38"/>
      <c r="AR586" s="38"/>
      <c r="AS586" s="38"/>
      <c r="AT586" s="38"/>
    </row>
    <row r="587">
      <c r="A587" s="38"/>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c r="AA587" s="38"/>
      <c r="AB587" s="38"/>
      <c r="AC587" s="38"/>
      <c r="AD587" s="38"/>
      <c r="AE587" s="38"/>
      <c r="AF587" s="38"/>
      <c r="AG587" s="38"/>
      <c r="AH587" s="38"/>
      <c r="AI587" s="38"/>
      <c r="AJ587" s="38"/>
      <c r="AK587" s="38"/>
      <c r="AL587" s="38"/>
      <c r="AM587" s="38"/>
      <c r="AN587" s="38"/>
      <c r="AO587" s="38"/>
      <c r="AP587" s="38"/>
      <c r="AQ587" s="38"/>
      <c r="AR587" s="38"/>
      <c r="AS587" s="38"/>
      <c r="AT587" s="38"/>
    </row>
    <row r="588">
      <c r="A588" s="38"/>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c r="AA588" s="38"/>
      <c r="AB588" s="38"/>
      <c r="AC588" s="38"/>
      <c r="AD588" s="38"/>
      <c r="AE588" s="38"/>
      <c r="AF588" s="38"/>
      <c r="AG588" s="38"/>
      <c r="AH588" s="38"/>
      <c r="AI588" s="38"/>
      <c r="AJ588" s="38"/>
      <c r="AK588" s="38"/>
      <c r="AL588" s="38"/>
      <c r="AM588" s="38"/>
      <c r="AN588" s="38"/>
      <c r="AO588" s="38"/>
      <c r="AP588" s="38"/>
      <c r="AQ588" s="38"/>
      <c r="AR588" s="38"/>
      <c r="AS588" s="38"/>
      <c r="AT588" s="38"/>
    </row>
    <row r="589">
      <c r="A589" s="38"/>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c r="AA589" s="38"/>
      <c r="AB589" s="38"/>
      <c r="AC589" s="38"/>
      <c r="AD589" s="38"/>
      <c r="AE589" s="38"/>
      <c r="AF589" s="38"/>
      <c r="AG589" s="38"/>
      <c r="AH589" s="38"/>
      <c r="AI589" s="38"/>
      <c r="AJ589" s="38"/>
      <c r="AK589" s="38"/>
      <c r="AL589" s="38"/>
      <c r="AM589" s="38"/>
      <c r="AN589" s="38"/>
      <c r="AO589" s="38"/>
      <c r="AP589" s="38"/>
      <c r="AQ589" s="38"/>
      <c r="AR589" s="38"/>
      <c r="AS589" s="38"/>
      <c r="AT589" s="38"/>
    </row>
    <row r="590">
      <c r="A590" s="38"/>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c r="AA590" s="38"/>
      <c r="AB590" s="38"/>
      <c r="AC590" s="38"/>
      <c r="AD590" s="38"/>
      <c r="AE590" s="38"/>
      <c r="AF590" s="38"/>
      <c r="AG590" s="38"/>
      <c r="AH590" s="38"/>
      <c r="AI590" s="38"/>
      <c r="AJ590" s="38"/>
      <c r="AK590" s="38"/>
      <c r="AL590" s="38"/>
      <c r="AM590" s="38"/>
      <c r="AN590" s="38"/>
      <c r="AO590" s="38"/>
      <c r="AP590" s="38"/>
      <c r="AQ590" s="38"/>
      <c r="AR590" s="38"/>
      <c r="AS590" s="38"/>
      <c r="AT590" s="38"/>
    </row>
    <row r="591">
      <c r="A591" s="38"/>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c r="AA591" s="38"/>
      <c r="AB591" s="38"/>
      <c r="AC591" s="38"/>
      <c r="AD591" s="38"/>
      <c r="AE591" s="38"/>
      <c r="AF591" s="38"/>
      <c r="AG591" s="38"/>
      <c r="AH591" s="38"/>
      <c r="AI591" s="38"/>
      <c r="AJ591" s="38"/>
      <c r="AK591" s="38"/>
      <c r="AL591" s="38"/>
      <c r="AM591" s="38"/>
      <c r="AN591" s="38"/>
      <c r="AO591" s="38"/>
      <c r="AP591" s="38"/>
      <c r="AQ591" s="38"/>
      <c r="AR591" s="38"/>
      <c r="AS591" s="38"/>
      <c r="AT591" s="38"/>
    </row>
    <row r="592">
      <c r="A592" s="38"/>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c r="AA592" s="38"/>
      <c r="AB592" s="38"/>
      <c r="AC592" s="38"/>
      <c r="AD592" s="38"/>
      <c r="AE592" s="38"/>
      <c r="AF592" s="38"/>
      <c r="AG592" s="38"/>
      <c r="AH592" s="38"/>
      <c r="AI592" s="38"/>
      <c r="AJ592" s="38"/>
      <c r="AK592" s="38"/>
      <c r="AL592" s="38"/>
      <c r="AM592" s="38"/>
      <c r="AN592" s="38"/>
      <c r="AO592" s="38"/>
      <c r="AP592" s="38"/>
      <c r="AQ592" s="38"/>
      <c r="AR592" s="38"/>
      <c r="AS592" s="38"/>
      <c r="AT592" s="38"/>
    </row>
    <row r="593">
      <c r="A593" s="38"/>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c r="AA593" s="38"/>
      <c r="AB593" s="38"/>
      <c r="AC593" s="38"/>
      <c r="AD593" s="38"/>
      <c r="AE593" s="38"/>
      <c r="AF593" s="38"/>
      <c r="AG593" s="38"/>
      <c r="AH593" s="38"/>
      <c r="AI593" s="38"/>
      <c r="AJ593" s="38"/>
      <c r="AK593" s="38"/>
      <c r="AL593" s="38"/>
      <c r="AM593" s="38"/>
      <c r="AN593" s="38"/>
      <c r="AO593" s="38"/>
      <c r="AP593" s="38"/>
      <c r="AQ593" s="38"/>
      <c r="AR593" s="38"/>
      <c r="AS593" s="38"/>
      <c r="AT593" s="38"/>
    </row>
    <row r="594">
      <c r="A594" s="38"/>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c r="AA594" s="38"/>
      <c r="AB594" s="38"/>
      <c r="AC594" s="38"/>
      <c r="AD594" s="38"/>
      <c r="AE594" s="38"/>
      <c r="AF594" s="38"/>
      <c r="AG594" s="38"/>
      <c r="AH594" s="38"/>
      <c r="AI594" s="38"/>
      <c r="AJ594" s="38"/>
      <c r="AK594" s="38"/>
      <c r="AL594" s="38"/>
      <c r="AM594" s="38"/>
      <c r="AN594" s="38"/>
      <c r="AO594" s="38"/>
      <c r="AP594" s="38"/>
      <c r="AQ594" s="38"/>
      <c r="AR594" s="38"/>
      <c r="AS594" s="38"/>
      <c r="AT594" s="38"/>
    </row>
    <row r="595">
      <c r="A595" s="38"/>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c r="AA595" s="38"/>
      <c r="AB595" s="38"/>
      <c r="AC595" s="38"/>
      <c r="AD595" s="38"/>
      <c r="AE595" s="38"/>
      <c r="AF595" s="38"/>
      <c r="AG595" s="38"/>
      <c r="AH595" s="38"/>
      <c r="AI595" s="38"/>
      <c r="AJ595" s="38"/>
      <c r="AK595" s="38"/>
      <c r="AL595" s="38"/>
      <c r="AM595" s="38"/>
      <c r="AN595" s="38"/>
      <c r="AO595" s="38"/>
      <c r="AP595" s="38"/>
      <c r="AQ595" s="38"/>
      <c r="AR595" s="38"/>
      <c r="AS595" s="38"/>
      <c r="AT595" s="38"/>
    </row>
    <row r="596">
      <c r="A596" s="38"/>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c r="AA596" s="38"/>
      <c r="AB596" s="38"/>
      <c r="AC596" s="38"/>
      <c r="AD596" s="38"/>
      <c r="AE596" s="38"/>
      <c r="AF596" s="38"/>
      <c r="AG596" s="38"/>
      <c r="AH596" s="38"/>
      <c r="AI596" s="38"/>
      <c r="AJ596" s="38"/>
      <c r="AK596" s="38"/>
      <c r="AL596" s="38"/>
      <c r="AM596" s="38"/>
      <c r="AN596" s="38"/>
      <c r="AO596" s="38"/>
      <c r="AP596" s="38"/>
      <c r="AQ596" s="38"/>
      <c r="AR596" s="38"/>
      <c r="AS596" s="38"/>
      <c r="AT596" s="38"/>
    </row>
    <row r="597">
      <c r="A597" s="38"/>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c r="AA597" s="38"/>
      <c r="AB597" s="38"/>
      <c r="AC597" s="38"/>
      <c r="AD597" s="38"/>
      <c r="AE597" s="38"/>
      <c r="AF597" s="38"/>
      <c r="AG597" s="38"/>
      <c r="AH597" s="38"/>
      <c r="AI597" s="38"/>
      <c r="AJ597" s="38"/>
      <c r="AK597" s="38"/>
      <c r="AL597" s="38"/>
      <c r="AM597" s="38"/>
      <c r="AN597" s="38"/>
      <c r="AO597" s="38"/>
      <c r="AP597" s="38"/>
      <c r="AQ597" s="38"/>
      <c r="AR597" s="38"/>
      <c r="AS597" s="38"/>
      <c r="AT597" s="38"/>
    </row>
    <row r="598">
      <c r="A598" s="38"/>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c r="AA598" s="38"/>
      <c r="AB598" s="38"/>
      <c r="AC598" s="38"/>
      <c r="AD598" s="38"/>
      <c r="AE598" s="38"/>
      <c r="AF598" s="38"/>
      <c r="AG598" s="38"/>
      <c r="AH598" s="38"/>
      <c r="AI598" s="38"/>
      <c r="AJ598" s="38"/>
      <c r="AK598" s="38"/>
      <c r="AL598" s="38"/>
      <c r="AM598" s="38"/>
      <c r="AN598" s="38"/>
      <c r="AO598" s="38"/>
      <c r="AP598" s="38"/>
      <c r="AQ598" s="38"/>
      <c r="AR598" s="38"/>
      <c r="AS598" s="38"/>
      <c r="AT598" s="38"/>
    </row>
    <row r="599">
      <c r="A599" s="38"/>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c r="AA599" s="38"/>
      <c r="AB599" s="38"/>
      <c r="AC599" s="38"/>
      <c r="AD599" s="38"/>
      <c r="AE599" s="38"/>
      <c r="AF599" s="38"/>
      <c r="AG599" s="38"/>
      <c r="AH599" s="38"/>
      <c r="AI599" s="38"/>
      <c r="AJ599" s="38"/>
      <c r="AK599" s="38"/>
      <c r="AL599" s="38"/>
      <c r="AM599" s="38"/>
      <c r="AN599" s="38"/>
      <c r="AO599" s="38"/>
      <c r="AP599" s="38"/>
      <c r="AQ599" s="38"/>
      <c r="AR599" s="38"/>
      <c r="AS599" s="38"/>
      <c r="AT599" s="38"/>
    </row>
    <row r="600">
      <c r="A600" s="38"/>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c r="AA600" s="38"/>
      <c r="AB600" s="38"/>
      <c r="AC600" s="38"/>
      <c r="AD600" s="38"/>
      <c r="AE600" s="38"/>
      <c r="AF600" s="38"/>
      <c r="AG600" s="38"/>
      <c r="AH600" s="38"/>
      <c r="AI600" s="38"/>
      <c r="AJ600" s="38"/>
      <c r="AK600" s="38"/>
      <c r="AL600" s="38"/>
      <c r="AM600" s="38"/>
      <c r="AN600" s="38"/>
      <c r="AO600" s="38"/>
      <c r="AP600" s="38"/>
      <c r="AQ600" s="38"/>
      <c r="AR600" s="38"/>
      <c r="AS600" s="38"/>
      <c r="AT600" s="38"/>
    </row>
    <row r="601">
      <c r="A601" s="38"/>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c r="AA601" s="38"/>
      <c r="AB601" s="38"/>
      <c r="AC601" s="38"/>
      <c r="AD601" s="38"/>
      <c r="AE601" s="38"/>
      <c r="AF601" s="38"/>
      <c r="AG601" s="38"/>
      <c r="AH601" s="38"/>
      <c r="AI601" s="38"/>
      <c r="AJ601" s="38"/>
      <c r="AK601" s="38"/>
      <c r="AL601" s="38"/>
      <c r="AM601" s="38"/>
      <c r="AN601" s="38"/>
      <c r="AO601" s="38"/>
      <c r="AP601" s="38"/>
      <c r="AQ601" s="38"/>
      <c r="AR601" s="38"/>
      <c r="AS601" s="38"/>
      <c r="AT601" s="38"/>
    </row>
    <row r="602">
      <c r="A602" s="38"/>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c r="AA602" s="38"/>
      <c r="AB602" s="38"/>
      <c r="AC602" s="38"/>
      <c r="AD602" s="38"/>
      <c r="AE602" s="38"/>
      <c r="AF602" s="38"/>
      <c r="AG602" s="38"/>
      <c r="AH602" s="38"/>
      <c r="AI602" s="38"/>
      <c r="AJ602" s="38"/>
      <c r="AK602" s="38"/>
      <c r="AL602" s="38"/>
      <c r="AM602" s="38"/>
      <c r="AN602" s="38"/>
      <c r="AO602" s="38"/>
      <c r="AP602" s="38"/>
      <c r="AQ602" s="38"/>
      <c r="AR602" s="38"/>
      <c r="AS602" s="38"/>
      <c r="AT602" s="38"/>
    </row>
    <row r="603">
      <c r="A603" s="38"/>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c r="AA603" s="38"/>
      <c r="AB603" s="38"/>
      <c r="AC603" s="38"/>
      <c r="AD603" s="38"/>
      <c r="AE603" s="38"/>
      <c r="AF603" s="38"/>
      <c r="AG603" s="38"/>
      <c r="AH603" s="38"/>
      <c r="AI603" s="38"/>
      <c r="AJ603" s="38"/>
      <c r="AK603" s="38"/>
      <c r="AL603" s="38"/>
      <c r="AM603" s="38"/>
      <c r="AN603" s="38"/>
      <c r="AO603" s="38"/>
      <c r="AP603" s="38"/>
      <c r="AQ603" s="38"/>
      <c r="AR603" s="38"/>
      <c r="AS603" s="38"/>
      <c r="AT603" s="38"/>
    </row>
    <row r="604">
      <c r="A604" s="38"/>
      <c r="B604" s="38"/>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c r="AA604" s="38"/>
      <c r="AB604" s="38"/>
      <c r="AC604" s="38"/>
      <c r="AD604" s="38"/>
      <c r="AE604" s="38"/>
      <c r="AF604" s="38"/>
      <c r="AG604" s="38"/>
      <c r="AH604" s="38"/>
      <c r="AI604" s="38"/>
      <c r="AJ604" s="38"/>
      <c r="AK604" s="38"/>
      <c r="AL604" s="38"/>
      <c r="AM604" s="38"/>
      <c r="AN604" s="38"/>
      <c r="AO604" s="38"/>
      <c r="AP604" s="38"/>
      <c r="AQ604" s="38"/>
      <c r="AR604" s="38"/>
      <c r="AS604" s="38"/>
      <c r="AT604" s="38"/>
    </row>
    <row r="605">
      <c r="A605" s="38"/>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c r="AA605" s="38"/>
      <c r="AB605" s="38"/>
      <c r="AC605" s="38"/>
      <c r="AD605" s="38"/>
      <c r="AE605" s="38"/>
      <c r="AF605" s="38"/>
      <c r="AG605" s="38"/>
      <c r="AH605" s="38"/>
      <c r="AI605" s="38"/>
      <c r="AJ605" s="38"/>
      <c r="AK605" s="38"/>
      <c r="AL605" s="38"/>
      <c r="AM605" s="38"/>
      <c r="AN605" s="38"/>
      <c r="AO605" s="38"/>
      <c r="AP605" s="38"/>
      <c r="AQ605" s="38"/>
      <c r="AR605" s="38"/>
      <c r="AS605" s="38"/>
      <c r="AT605" s="38"/>
    </row>
    <row r="606">
      <c r="A606" s="38"/>
      <c r="B606" s="38"/>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c r="AA606" s="38"/>
      <c r="AB606" s="38"/>
      <c r="AC606" s="38"/>
      <c r="AD606" s="38"/>
      <c r="AE606" s="38"/>
      <c r="AF606" s="38"/>
      <c r="AG606" s="38"/>
      <c r="AH606" s="38"/>
      <c r="AI606" s="38"/>
      <c r="AJ606" s="38"/>
      <c r="AK606" s="38"/>
      <c r="AL606" s="38"/>
      <c r="AM606" s="38"/>
      <c r="AN606" s="38"/>
      <c r="AO606" s="38"/>
      <c r="AP606" s="38"/>
      <c r="AQ606" s="38"/>
      <c r="AR606" s="38"/>
      <c r="AS606" s="38"/>
      <c r="AT606" s="38"/>
    </row>
    <row r="607">
      <c r="A607" s="38"/>
      <c r="B607" s="38"/>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c r="AA607" s="38"/>
      <c r="AB607" s="38"/>
      <c r="AC607" s="38"/>
      <c r="AD607" s="38"/>
      <c r="AE607" s="38"/>
      <c r="AF607" s="38"/>
      <c r="AG607" s="38"/>
      <c r="AH607" s="38"/>
      <c r="AI607" s="38"/>
      <c r="AJ607" s="38"/>
      <c r="AK607" s="38"/>
      <c r="AL607" s="38"/>
      <c r="AM607" s="38"/>
      <c r="AN607" s="38"/>
      <c r="AO607" s="38"/>
      <c r="AP607" s="38"/>
      <c r="AQ607" s="38"/>
      <c r="AR607" s="38"/>
      <c r="AS607" s="38"/>
      <c r="AT607" s="38"/>
    </row>
    <row r="608">
      <c r="A608" s="38"/>
      <c r="B608" s="38"/>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c r="AA608" s="38"/>
      <c r="AB608" s="38"/>
      <c r="AC608" s="38"/>
      <c r="AD608" s="38"/>
      <c r="AE608" s="38"/>
      <c r="AF608" s="38"/>
      <c r="AG608" s="38"/>
      <c r="AH608" s="38"/>
      <c r="AI608" s="38"/>
      <c r="AJ608" s="38"/>
      <c r="AK608" s="38"/>
      <c r="AL608" s="38"/>
      <c r="AM608" s="38"/>
      <c r="AN608" s="38"/>
      <c r="AO608" s="38"/>
      <c r="AP608" s="38"/>
      <c r="AQ608" s="38"/>
      <c r="AR608" s="38"/>
      <c r="AS608" s="38"/>
      <c r="AT608" s="38"/>
    </row>
    <row r="609">
      <c r="A609" s="38"/>
      <c r="B609" s="38"/>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c r="AA609" s="38"/>
      <c r="AB609" s="38"/>
      <c r="AC609" s="38"/>
      <c r="AD609" s="38"/>
      <c r="AE609" s="38"/>
      <c r="AF609" s="38"/>
      <c r="AG609" s="38"/>
      <c r="AH609" s="38"/>
      <c r="AI609" s="38"/>
      <c r="AJ609" s="38"/>
      <c r="AK609" s="38"/>
      <c r="AL609" s="38"/>
      <c r="AM609" s="38"/>
      <c r="AN609" s="38"/>
      <c r="AO609" s="38"/>
      <c r="AP609" s="38"/>
      <c r="AQ609" s="38"/>
      <c r="AR609" s="38"/>
      <c r="AS609" s="38"/>
      <c r="AT609" s="38"/>
    </row>
    <row r="610">
      <c r="A610" s="38"/>
      <c r="B610" s="38"/>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c r="AA610" s="38"/>
      <c r="AB610" s="38"/>
      <c r="AC610" s="38"/>
      <c r="AD610" s="38"/>
      <c r="AE610" s="38"/>
      <c r="AF610" s="38"/>
      <c r="AG610" s="38"/>
      <c r="AH610" s="38"/>
      <c r="AI610" s="38"/>
      <c r="AJ610" s="38"/>
      <c r="AK610" s="38"/>
      <c r="AL610" s="38"/>
      <c r="AM610" s="38"/>
      <c r="AN610" s="38"/>
      <c r="AO610" s="38"/>
      <c r="AP610" s="38"/>
      <c r="AQ610" s="38"/>
      <c r="AR610" s="38"/>
      <c r="AS610" s="38"/>
      <c r="AT610" s="38"/>
    </row>
    <row r="611">
      <c r="A611" s="38"/>
      <c r="B611" s="38"/>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c r="AA611" s="38"/>
      <c r="AB611" s="38"/>
      <c r="AC611" s="38"/>
      <c r="AD611" s="38"/>
      <c r="AE611" s="38"/>
      <c r="AF611" s="38"/>
      <c r="AG611" s="38"/>
      <c r="AH611" s="38"/>
      <c r="AI611" s="38"/>
      <c r="AJ611" s="38"/>
      <c r="AK611" s="38"/>
      <c r="AL611" s="38"/>
      <c r="AM611" s="38"/>
      <c r="AN611" s="38"/>
      <c r="AO611" s="38"/>
      <c r="AP611" s="38"/>
      <c r="AQ611" s="38"/>
      <c r="AR611" s="38"/>
      <c r="AS611" s="38"/>
      <c r="AT611" s="38"/>
    </row>
    <row r="612">
      <c r="A612" s="38"/>
      <c r="B612" s="38"/>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c r="AA612" s="38"/>
      <c r="AB612" s="38"/>
      <c r="AC612" s="38"/>
      <c r="AD612" s="38"/>
      <c r="AE612" s="38"/>
      <c r="AF612" s="38"/>
      <c r="AG612" s="38"/>
      <c r="AH612" s="38"/>
      <c r="AI612" s="38"/>
      <c r="AJ612" s="38"/>
      <c r="AK612" s="38"/>
      <c r="AL612" s="38"/>
      <c r="AM612" s="38"/>
      <c r="AN612" s="38"/>
      <c r="AO612" s="38"/>
      <c r="AP612" s="38"/>
      <c r="AQ612" s="38"/>
      <c r="AR612" s="38"/>
      <c r="AS612" s="38"/>
      <c r="AT612" s="38"/>
    </row>
    <row r="613">
      <c r="A613" s="38"/>
      <c r="B613" s="38"/>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c r="AA613" s="38"/>
      <c r="AB613" s="38"/>
      <c r="AC613" s="38"/>
      <c r="AD613" s="38"/>
      <c r="AE613" s="38"/>
      <c r="AF613" s="38"/>
      <c r="AG613" s="38"/>
      <c r="AH613" s="38"/>
      <c r="AI613" s="38"/>
      <c r="AJ613" s="38"/>
      <c r="AK613" s="38"/>
      <c r="AL613" s="38"/>
      <c r="AM613" s="38"/>
      <c r="AN613" s="38"/>
      <c r="AO613" s="38"/>
      <c r="AP613" s="38"/>
      <c r="AQ613" s="38"/>
      <c r="AR613" s="38"/>
      <c r="AS613" s="38"/>
      <c r="AT613" s="38"/>
    </row>
    <row r="614">
      <c r="A614" s="38"/>
      <c r="B614" s="38"/>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c r="AA614" s="38"/>
      <c r="AB614" s="38"/>
      <c r="AC614" s="38"/>
      <c r="AD614" s="38"/>
      <c r="AE614" s="38"/>
      <c r="AF614" s="38"/>
      <c r="AG614" s="38"/>
      <c r="AH614" s="38"/>
      <c r="AI614" s="38"/>
      <c r="AJ614" s="38"/>
      <c r="AK614" s="38"/>
      <c r="AL614" s="38"/>
      <c r="AM614" s="38"/>
      <c r="AN614" s="38"/>
      <c r="AO614" s="38"/>
      <c r="AP614" s="38"/>
      <c r="AQ614" s="38"/>
      <c r="AR614" s="38"/>
      <c r="AS614" s="38"/>
      <c r="AT614" s="38"/>
    </row>
    <row r="615">
      <c r="A615" s="38"/>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c r="AA615" s="38"/>
      <c r="AB615" s="38"/>
      <c r="AC615" s="38"/>
      <c r="AD615" s="38"/>
      <c r="AE615" s="38"/>
      <c r="AF615" s="38"/>
      <c r="AG615" s="38"/>
      <c r="AH615" s="38"/>
      <c r="AI615" s="38"/>
      <c r="AJ615" s="38"/>
      <c r="AK615" s="38"/>
      <c r="AL615" s="38"/>
      <c r="AM615" s="38"/>
      <c r="AN615" s="38"/>
      <c r="AO615" s="38"/>
      <c r="AP615" s="38"/>
      <c r="AQ615" s="38"/>
      <c r="AR615" s="38"/>
      <c r="AS615" s="38"/>
      <c r="AT615" s="38"/>
    </row>
    <row r="616">
      <c r="A616" s="38"/>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c r="AA616" s="38"/>
      <c r="AB616" s="38"/>
      <c r="AC616" s="38"/>
      <c r="AD616" s="38"/>
      <c r="AE616" s="38"/>
      <c r="AF616" s="38"/>
      <c r="AG616" s="38"/>
      <c r="AH616" s="38"/>
      <c r="AI616" s="38"/>
      <c r="AJ616" s="38"/>
      <c r="AK616" s="38"/>
      <c r="AL616" s="38"/>
      <c r="AM616" s="38"/>
      <c r="AN616" s="38"/>
      <c r="AO616" s="38"/>
      <c r="AP616" s="38"/>
      <c r="AQ616" s="38"/>
      <c r="AR616" s="38"/>
      <c r="AS616" s="38"/>
      <c r="AT616" s="38"/>
    </row>
    <row r="617">
      <c r="A617" s="38"/>
      <c r="B617" s="38"/>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c r="AA617" s="38"/>
      <c r="AB617" s="38"/>
      <c r="AC617" s="38"/>
      <c r="AD617" s="38"/>
      <c r="AE617" s="38"/>
      <c r="AF617" s="38"/>
      <c r="AG617" s="38"/>
      <c r="AH617" s="38"/>
      <c r="AI617" s="38"/>
      <c r="AJ617" s="38"/>
      <c r="AK617" s="38"/>
      <c r="AL617" s="38"/>
      <c r="AM617" s="38"/>
      <c r="AN617" s="38"/>
      <c r="AO617" s="38"/>
      <c r="AP617" s="38"/>
      <c r="AQ617" s="38"/>
      <c r="AR617" s="38"/>
      <c r="AS617" s="38"/>
      <c r="AT617" s="38"/>
    </row>
    <row r="618">
      <c r="A618" s="38"/>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c r="AA618" s="38"/>
      <c r="AB618" s="38"/>
      <c r="AC618" s="38"/>
      <c r="AD618" s="38"/>
      <c r="AE618" s="38"/>
      <c r="AF618" s="38"/>
      <c r="AG618" s="38"/>
      <c r="AH618" s="38"/>
      <c r="AI618" s="38"/>
      <c r="AJ618" s="38"/>
      <c r="AK618" s="38"/>
      <c r="AL618" s="38"/>
      <c r="AM618" s="38"/>
      <c r="AN618" s="38"/>
      <c r="AO618" s="38"/>
      <c r="AP618" s="38"/>
      <c r="AQ618" s="38"/>
      <c r="AR618" s="38"/>
      <c r="AS618" s="38"/>
      <c r="AT618" s="38"/>
    </row>
    <row r="619">
      <c r="A619" s="38"/>
      <c r="B619" s="38"/>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c r="AA619" s="38"/>
      <c r="AB619" s="38"/>
      <c r="AC619" s="38"/>
      <c r="AD619" s="38"/>
      <c r="AE619" s="38"/>
      <c r="AF619" s="38"/>
      <c r="AG619" s="38"/>
      <c r="AH619" s="38"/>
      <c r="AI619" s="38"/>
      <c r="AJ619" s="38"/>
      <c r="AK619" s="38"/>
      <c r="AL619" s="38"/>
      <c r="AM619" s="38"/>
      <c r="AN619" s="38"/>
      <c r="AO619" s="38"/>
      <c r="AP619" s="38"/>
      <c r="AQ619" s="38"/>
      <c r="AR619" s="38"/>
      <c r="AS619" s="38"/>
      <c r="AT619" s="38"/>
    </row>
    <row r="620">
      <c r="A620" s="38"/>
      <c r="B620" s="38"/>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c r="AA620" s="38"/>
      <c r="AB620" s="38"/>
      <c r="AC620" s="38"/>
      <c r="AD620" s="38"/>
      <c r="AE620" s="38"/>
      <c r="AF620" s="38"/>
      <c r="AG620" s="38"/>
      <c r="AH620" s="38"/>
      <c r="AI620" s="38"/>
      <c r="AJ620" s="38"/>
      <c r="AK620" s="38"/>
      <c r="AL620" s="38"/>
      <c r="AM620" s="38"/>
      <c r="AN620" s="38"/>
      <c r="AO620" s="38"/>
      <c r="AP620" s="38"/>
      <c r="AQ620" s="38"/>
      <c r="AR620" s="38"/>
      <c r="AS620" s="38"/>
      <c r="AT620" s="38"/>
    </row>
    <row r="621">
      <c r="A621" s="38"/>
      <c r="B621" s="38"/>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c r="AA621" s="38"/>
      <c r="AB621" s="38"/>
      <c r="AC621" s="38"/>
      <c r="AD621" s="38"/>
      <c r="AE621" s="38"/>
      <c r="AF621" s="38"/>
      <c r="AG621" s="38"/>
      <c r="AH621" s="38"/>
      <c r="AI621" s="38"/>
      <c r="AJ621" s="38"/>
      <c r="AK621" s="38"/>
      <c r="AL621" s="38"/>
      <c r="AM621" s="38"/>
      <c r="AN621" s="38"/>
      <c r="AO621" s="38"/>
      <c r="AP621" s="38"/>
      <c r="AQ621" s="38"/>
      <c r="AR621" s="38"/>
      <c r="AS621" s="38"/>
      <c r="AT621" s="38"/>
    </row>
    <row r="622">
      <c r="A622" s="38"/>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c r="AA622" s="38"/>
      <c r="AB622" s="38"/>
      <c r="AC622" s="38"/>
      <c r="AD622" s="38"/>
      <c r="AE622" s="38"/>
      <c r="AF622" s="38"/>
      <c r="AG622" s="38"/>
      <c r="AH622" s="38"/>
      <c r="AI622" s="38"/>
      <c r="AJ622" s="38"/>
      <c r="AK622" s="38"/>
      <c r="AL622" s="38"/>
      <c r="AM622" s="38"/>
      <c r="AN622" s="38"/>
      <c r="AO622" s="38"/>
      <c r="AP622" s="38"/>
      <c r="AQ622" s="38"/>
      <c r="AR622" s="38"/>
      <c r="AS622" s="38"/>
      <c r="AT622" s="38"/>
    </row>
    <row r="623">
      <c r="A623" s="38"/>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c r="AA623" s="38"/>
      <c r="AB623" s="38"/>
      <c r="AC623" s="38"/>
      <c r="AD623" s="38"/>
      <c r="AE623" s="38"/>
      <c r="AF623" s="38"/>
      <c r="AG623" s="38"/>
      <c r="AH623" s="38"/>
      <c r="AI623" s="38"/>
      <c r="AJ623" s="38"/>
      <c r="AK623" s="38"/>
      <c r="AL623" s="38"/>
      <c r="AM623" s="38"/>
      <c r="AN623" s="38"/>
      <c r="AO623" s="38"/>
      <c r="AP623" s="38"/>
      <c r="AQ623" s="38"/>
      <c r="AR623" s="38"/>
      <c r="AS623" s="38"/>
      <c r="AT623" s="38"/>
    </row>
    <row r="624">
      <c r="A624" s="38"/>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c r="AA624" s="38"/>
      <c r="AB624" s="38"/>
      <c r="AC624" s="38"/>
      <c r="AD624" s="38"/>
      <c r="AE624" s="38"/>
      <c r="AF624" s="38"/>
      <c r="AG624" s="38"/>
      <c r="AH624" s="38"/>
      <c r="AI624" s="38"/>
      <c r="AJ624" s="38"/>
      <c r="AK624" s="38"/>
      <c r="AL624" s="38"/>
      <c r="AM624" s="38"/>
      <c r="AN624" s="38"/>
      <c r="AO624" s="38"/>
      <c r="AP624" s="38"/>
      <c r="AQ624" s="38"/>
      <c r="AR624" s="38"/>
      <c r="AS624" s="38"/>
      <c r="AT624" s="38"/>
    </row>
    <row r="625">
      <c r="A625" s="38"/>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c r="AA625" s="38"/>
      <c r="AB625" s="38"/>
      <c r="AC625" s="38"/>
      <c r="AD625" s="38"/>
      <c r="AE625" s="38"/>
      <c r="AF625" s="38"/>
      <c r="AG625" s="38"/>
      <c r="AH625" s="38"/>
      <c r="AI625" s="38"/>
      <c r="AJ625" s="38"/>
      <c r="AK625" s="38"/>
      <c r="AL625" s="38"/>
      <c r="AM625" s="38"/>
      <c r="AN625" s="38"/>
      <c r="AO625" s="38"/>
      <c r="AP625" s="38"/>
      <c r="AQ625" s="38"/>
      <c r="AR625" s="38"/>
      <c r="AS625" s="38"/>
      <c r="AT625" s="38"/>
    </row>
    <row r="626">
      <c r="A626" s="38"/>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c r="AA626" s="38"/>
      <c r="AB626" s="38"/>
      <c r="AC626" s="38"/>
      <c r="AD626" s="38"/>
      <c r="AE626" s="38"/>
      <c r="AF626" s="38"/>
      <c r="AG626" s="38"/>
      <c r="AH626" s="38"/>
      <c r="AI626" s="38"/>
      <c r="AJ626" s="38"/>
      <c r="AK626" s="38"/>
      <c r="AL626" s="38"/>
      <c r="AM626" s="38"/>
      <c r="AN626" s="38"/>
      <c r="AO626" s="38"/>
      <c r="AP626" s="38"/>
      <c r="AQ626" s="38"/>
      <c r="AR626" s="38"/>
      <c r="AS626" s="38"/>
      <c r="AT626" s="38"/>
    </row>
    <row r="627">
      <c r="A627" s="38"/>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c r="AA627" s="38"/>
      <c r="AB627" s="38"/>
      <c r="AC627" s="38"/>
      <c r="AD627" s="38"/>
      <c r="AE627" s="38"/>
      <c r="AF627" s="38"/>
      <c r="AG627" s="38"/>
      <c r="AH627" s="38"/>
      <c r="AI627" s="38"/>
      <c r="AJ627" s="38"/>
      <c r="AK627" s="38"/>
      <c r="AL627" s="38"/>
      <c r="AM627" s="38"/>
      <c r="AN627" s="38"/>
      <c r="AO627" s="38"/>
      <c r="AP627" s="38"/>
      <c r="AQ627" s="38"/>
      <c r="AR627" s="38"/>
      <c r="AS627" s="38"/>
      <c r="AT627" s="38"/>
    </row>
    <row r="628">
      <c r="A628" s="38"/>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c r="AA628" s="38"/>
      <c r="AB628" s="38"/>
      <c r="AC628" s="38"/>
      <c r="AD628" s="38"/>
      <c r="AE628" s="38"/>
      <c r="AF628" s="38"/>
      <c r="AG628" s="38"/>
      <c r="AH628" s="38"/>
      <c r="AI628" s="38"/>
      <c r="AJ628" s="38"/>
      <c r="AK628" s="38"/>
      <c r="AL628" s="38"/>
      <c r="AM628" s="38"/>
      <c r="AN628" s="38"/>
      <c r="AO628" s="38"/>
      <c r="AP628" s="38"/>
      <c r="AQ628" s="38"/>
      <c r="AR628" s="38"/>
      <c r="AS628" s="38"/>
      <c r="AT628" s="38"/>
    </row>
    <row r="629">
      <c r="A629" s="38"/>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c r="AA629" s="38"/>
      <c r="AB629" s="38"/>
      <c r="AC629" s="38"/>
      <c r="AD629" s="38"/>
      <c r="AE629" s="38"/>
      <c r="AF629" s="38"/>
      <c r="AG629" s="38"/>
      <c r="AH629" s="38"/>
      <c r="AI629" s="38"/>
      <c r="AJ629" s="38"/>
      <c r="AK629" s="38"/>
      <c r="AL629" s="38"/>
      <c r="AM629" s="38"/>
      <c r="AN629" s="38"/>
      <c r="AO629" s="38"/>
      <c r="AP629" s="38"/>
      <c r="AQ629" s="38"/>
      <c r="AR629" s="38"/>
      <c r="AS629" s="38"/>
      <c r="AT629" s="38"/>
    </row>
    <row r="630">
      <c r="A630" s="38"/>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c r="AA630" s="38"/>
      <c r="AB630" s="38"/>
      <c r="AC630" s="38"/>
      <c r="AD630" s="38"/>
      <c r="AE630" s="38"/>
      <c r="AF630" s="38"/>
      <c r="AG630" s="38"/>
      <c r="AH630" s="38"/>
      <c r="AI630" s="38"/>
      <c r="AJ630" s="38"/>
      <c r="AK630" s="38"/>
      <c r="AL630" s="38"/>
      <c r="AM630" s="38"/>
      <c r="AN630" s="38"/>
      <c r="AO630" s="38"/>
      <c r="AP630" s="38"/>
      <c r="AQ630" s="38"/>
      <c r="AR630" s="38"/>
      <c r="AS630" s="38"/>
      <c r="AT630" s="38"/>
    </row>
    <row r="631">
      <c r="A631" s="38"/>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c r="AA631" s="38"/>
      <c r="AB631" s="38"/>
      <c r="AC631" s="38"/>
      <c r="AD631" s="38"/>
      <c r="AE631" s="38"/>
      <c r="AF631" s="38"/>
      <c r="AG631" s="38"/>
      <c r="AH631" s="38"/>
      <c r="AI631" s="38"/>
      <c r="AJ631" s="38"/>
      <c r="AK631" s="38"/>
      <c r="AL631" s="38"/>
      <c r="AM631" s="38"/>
      <c r="AN631" s="38"/>
      <c r="AO631" s="38"/>
      <c r="AP631" s="38"/>
      <c r="AQ631" s="38"/>
      <c r="AR631" s="38"/>
      <c r="AS631" s="38"/>
      <c r="AT631" s="38"/>
    </row>
    <row r="632">
      <c r="A632" s="38"/>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c r="AA632" s="38"/>
      <c r="AB632" s="38"/>
      <c r="AC632" s="38"/>
      <c r="AD632" s="38"/>
      <c r="AE632" s="38"/>
      <c r="AF632" s="38"/>
      <c r="AG632" s="38"/>
      <c r="AH632" s="38"/>
      <c r="AI632" s="38"/>
      <c r="AJ632" s="38"/>
      <c r="AK632" s="38"/>
      <c r="AL632" s="38"/>
      <c r="AM632" s="38"/>
      <c r="AN632" s="38"/>
      <c r="AO632" s="38"/>
      <c r="AP632" s="38"/>
      <c r="AQ632" s="38"/>
      <c r="AR632" s="38"/>
      <c r="AS632" s="38"/>
      <c r="AT632" s="38"/>
    </row>
    <row r="633">
      <c r="A633" s="38"/>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c r="AA633" s="38"/>
      <c r="AB633" s="38"/>
      <c r="AC633" s="38"/>
      <c r="AD633" s="38"/>
      <c r="AE633" s="38"/>
      <c r="AF633" s="38"/>
      <c r="AG633" s="38"/>
      <c r="AH633" s="38"/>
      <c r="AI633" s="38"/>
      <c r="AJ633" s="38"/>
      <c r="AK633" s="38"/>
      <c r="AL633" s="38"/>
      <c r="AM633" s="38"/>
      <c r="AN633" s="38"/>
      <c r="AO633" s="38"/>
      <c r="AP633" s="38"/>
      <c r="AQ633" s="38"/>
      <c r="AR633" s="38"/>
      <c r="AS633" s="38"/>
      <c r="AT633" s="38"/>
    </row>
    <row r="634">
      <c r="A634" s="38"/>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c r="AA634" s="38"/>
      <c r="AB634" s="38"/>
      <c r="AC634" s="38"/>
      <c r="AD634" s="38"/>
      <c r="AE634" s="38"/>
      <c r="AF634" s="38"/>
      <c r="AG634" s="38"/>
      <c r="AH634" s="38"/>
      <c r="AI634" s="38"/>
      <c r="AJ634" s="38"/>
      <c r="AK634" s="38"/>
      <c r="AL634" s="38"/>
      <c r="AM634" s="38"/>
      <c r="AN634" s="38"/>
      <c r="AO634" s="38"/>
      <c r="AP634" s="38"/>
      <c r="AQ634" s="38"/>
      <c r="AR634" s="38"/>
      <c r="AS634" s="38"/>
      <c r="AT634" s="38"/>
    </row>
    <row r="635">
      <c r="A635" s="38"/>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c r="AA635" s="38"/>
      <c r="AB635" s="38"/>
      <c r="AC635" s="38"/>
      <c r="AD635" s="38"/>
      <c r="AE635" s="38"/>
      <c r="AF635" s="38"/>
      <c r="AG635" s="38"/>
      <c r="AH635" s="38"/>
      <c r="AI635" s="38"/>
      <c r="AJ635" s="38"/>
      <c r="AK635" s="38"/>
      <c r="AL635" s="38"/>
      <c r="AM635" s="38"/>
      <c r="AN635" s="38"/>
      <c r="AO635" s="38"/>
      <c r="AP635" s="38"/>
      <c r="AQ635" s="38"/>
      <c r="AR635" s="38"/>
      <c r="AS635" s="38"/>
      <c r="AT635" s="38"/>
    </row>
    <row r="636">
      <c r="A636" s="38"/>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c r="AA636" s="38"/>
      <c r="AB636" s="38"/>
      <c r="AC636" s="38"/>
      <c r="AD636" s="38"/>
      <c r="AE636" s="38"/>
      <c r="AF636" s="38"/>
      <c r="AG636" s="38"/>
      <c r="AH636" s="38"/>
      <c r="AI636" s="38"/>
      <c r="AJ636" s="38"/>
      <c r="AK636" s="38"/>
      <c r="AL636" s="38"/>
      <c r="AM636" s="38"/>
      <c r="AN636" s="38"/>
      <c r="AO636" s="38"/>
      <c r="AP636" s="38"/>
      <c r="AQ636" s="38"/>
      <c r="AR636" s="38"/>
      <c r="AS636" s="38"/>
      <c r="AT636" s="38"/>
    </row>
    <row r="637">
      <c r="A637" s="38"/>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c r="AA637" s="38"/>
      <c r="AB637" s="38"/>
      <c r="AC637" s="38"/>
      <c r="AD637" s="38"/>
      <c r="AE637" s="38"/>
      <c r="AF637" s="38"/>
      <c r="AG637" s="38"/>
      <c r="AH637" s="38"/>
      <c r="AI637" s="38"/>
      <c r="AJ637" s="38"/>
      <c r="AK637" s="38"/>
      <c r="AL637" s="38"/>
      <c r="AM637" s="38"/>
      <c r="AN637" s="38"/>
      <c r="AO637" s="38"/>
      <c r="AP637" s="38"/>
      <c r="AQ637" s="38"/>
      <c r="AR637" s="38"/>
      <c r="AS637" s="38"/>
      <c r="AT637" s="38"/>
    </row>
    <row r="638">
      <c r="A638" s="38"/>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c r="AA638" s="38"/>
      <c r="AB638" s="38"/>
      <c r="AC638" s="38"/>
      <c r="AD638" s="38"/>
      <c r="AE638" s="38"/>
      <c r="AF638" s="38"/>
      <c r="AG638" s="38"/>
      <c r="AH638" s="38"/>
      <c r="AI638" s="38"/>
      <c r="AJ638" s="38"/>
      <c r="AK638" s="38"/>
      <c r="AL638" s="38"/>
      <c r="AM638" s="38"/>
      <c r="AN638" s="38"/>
      <c r="AO638" s="38"/>
      <c r="AP638" s="38"/>
      <c r="AQ638" s="38"/>
      <c r="AR638" s="38"/>
      <c r="AS638" s="38"/>
      <c r="AT638" s="38"/>
    </row>
    <row r="639">
      <c r="A639" s="38"/>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c r="AA639" s="38"/>
      <c r="AB639" s="38"/>
      <c r="AC639" s="38"/>
      <c r="AD639" s="38"/>
      <c r="AE639" s="38"/>
      <c r="AF639" s="38"/>
      <c r="AG639" s="38"/>
      <c r="AH639" s="38"/>
      <c r="AI639" s="38"/>
      <c r="AJ639" s="38"/>
      <c r="AK639" s="38"/>
      <c r="AL639" s="38"/>
      <c r="AM639" s="38"/>
      <c r="AN639" s="38"/>
      <c r="AO639" s="38"/>
      <c r="AP639" s="38"/>
      <c r="AQ639" s="38"/>
      <c r="AR639" s="38"/>
      <c r="AS639" s="38"/>
      <c r="AT639" s="38"/>
    </row>
    <row r="640">
      <c r="A640" s="38"/>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c r="AA640" s="38"/>
      <c r="AB640" s="38"/>
      <c r="AC640" s="38"/>
      <c r="AD640" s="38"/>
      <c r="AE640" s="38"/>
      <c r="AF640" s="38"/>
      <c r="AG640" s="38"/>
      <c r="AH640" s="38"/>
      <c r="AI640" s="38"/>
      <c r="AJ640" s="38"/>
      <c r="AK640" s="38"/>
      <c r="AL640" s="38"/>
      <c r="AM640" s="38"/>
      <c r="AN640" s="38"/>
      <c r="AO640" s="38"/>
      <c r="AP640" s="38"/>
      <c r="AQ640" s="38"/>
      <c r="AR640" s="38"/>
      <c r="AS640" s="38"/>
      <c r="AT640" s="38"/>
    </row>
    <row r="641">
      <c r="A641" s="38"/>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c r="AA641" s="38"/>
      <c r="AB641" s="38"/>
      <c r="AC641" s="38"/>
      <c r="AD641" s="38"/>
      <c r="AE641" s="38"/>
      <c r="AF641" s="38"/>
      <c r="AG641" s="38"/>
      <c r="AH641" s="38"/>
      <c r="AI641" s="38"/>
      <c r="AJ641" s="38"/>
      <c r="AK641" s="38"/>
      <c r="AL641" s="38"/>
      <c r="AM641" s="38"/>
      <c r="AN641" s="38"/>
      <c r="AO641" s="38"/>
      <c r="AP641" s="38"/>
      <c r="AQ641" s="38"/>
      <c r="AR641" s="38"/>
      <c r="AS641" s="38"/>
      <c r="AT641" s="38"/>
    </row>
    <row r="642">
      <c r="A642" s="38"/>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c r="AA642" s="38"/>
      <c r="AB642" s="38"/>
      <c r="AC642" s="38"/>
      <c r="AD642" s="38"/>
      <c r="AE642" s="38"/>
      <c r="AF642" s="38"/>
      <c r="AG642" s="38"/>
      <c r="AH642" s="38"/>
      <c r="AI642" s="38"/>
      <c r="AJ642" s="38"/>
      <c r="AK642" s="38"/>
      <c r="AL642" s="38"/>
      <c r="AM642" s="38"/>
      <c r="AN642" s="38"/>
      <c r="AO642" s="38"/>
      <c r="AP642" s="38"/>
      <c r="AQ642" s="38"/>
      <c r="AR642" s="38"/>
      <c r="AS642" s="38"/>
      <c r="AT642" s="38"/>
    </row>
    <row r="643">
      <c r="A643" s="38"/>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c r="AA643" s="38"/>
      <c r="AB643" s="38"/>
      <c r="AC643" s="38"/>
      <c r="AD643" s="38"/>
      <c r="AE643" s="38"/>
      <c r="AF643" s="38"/>
      <c r="AG643" s="38"/>
      <c r="AH643" s="38"/>
      <c r="AI643" s="38"/>
      <c r="AJ643" s="38"/>
      <c r="AK643" s="38"/>
      <c r="AL643" s="38"/>
      <c r="AM643" s="38"/>
      <c r="AN643" s="38"/>
      <c r="AO643" s="38"/>
      <c r="AP643" s="38"/>
      <c r="AQ643" s="38"/>
      <c r="AR643" s="38"/>
      <c r="AS643" s="38"/>
      <c r="AT643" s="38"/>
    </row>
    <row r="644">
      <c r="A644" s="38"/>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c r="AA644" s="38"/>
      <c r="AB644" s="38"/>
      <c r="AC644" s="38"/>
      <c r="AD644" s="38"/>
      <c r="AE644" s="38"/>
      <c r="AF644" s="38"/>
      <c r="AG644" s="38"/>
      <c r="AH644" s="38"/>
      <c r="AI644" s="38"/>
      <c r="AJ644" s="38"/>
      <c r="AK644" s="38"/>
      <c r="AL644" s="38"/>
      <c r="AM644" s="38"/>
      <c r="AN644" s="38"/>
      <c r="AO644" s="38"/>
      <c r="AP644" s="38"/>
      <c r="AQ644" s="38"/>
      <c r="AR644" s="38"/>
      <c r="AS644" s="38"/>
      <c r="AT644" s="38"/>
    </row>
    <row r="645">
      <c r="A645" s="38"/>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c r="AA645" s="38"/>
      <c r="AB645" s="38"/>
      <c r="AC645" s="38"/>
      <c r="AD645" s="38"/>
      <c r="AE645" s="38"/>
      <c r="AF645" s="38"/>
      <c r="AG645" s="38"/>
      <c r="AH645" s="38"/>
      <c r="AI645" s="38"/>
      <c r="AJ645" s="38"/>
      <c r="AK645" s="38"/>
      <c r="AL645" s="38"/>
      <c r="AM645" s="38"/>
      <c r="AN645" s="38"/>
      <c r="AO645" s="38"/>
      <c r="AP645" s="38"/>
      <c r="AQ645" s="38"/>
      <c r="AR645" s="38"/>
      <c r="AS645" s="38"/>
      <c r="AT645" s="38"/>
    </row>
    <row r="646">
      <c r="A646" s="38"/>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c r="AA646" s="38"/>
      <c r="AB646" s="38"/>
      <c r="AC646" s="38"/>
      <c r="AD646" s="38"/>
      <c r="AE646" s="38"/>
      <c r="AF646" s="38"/>
      <c r="AG646" s="38"/>
      <c r="AH646" s="38"/>
      <c r="AI646" s="38"/>
      <c r="AJ646" s="38"/>
      <c r="AK646" s="38"/>
      <c r="AL646" s="38"/>
      <c r="AM646" s="38"/>
      <c r="AN646" s="38"/>
      <c r="AO646" s="38"/>
      <c r="AP646" s="38"/>
      <c r="AQ646" s="38"/>
      <c r="AR646" s="38"/>
      <c r="AS646" s="38"/>
      <c r="AT646" s="38"/>
    </row>
    <row r="647">
      <c r="A647" s="38"/>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c r="AA647" s="38"/>
      <c r="AB647" s="38"/>
      <c r="AC647" s="38"/>
      <c r="AD647" s="38"/>
      <c r="AE647" s="38"/>
      <c r="AF647" s="38"/>
      <c r="AG647" s="38"/>
      <c r="AH647" s="38"/>
      <c r="AI647" s="38"/>
      <c r="AJ647" s="38"/>
      <c r="AK647" s="38"/>
      <c r="AL647" s="38"/>
      <c r="AM647" s="38"/>
      <c r="AN647" s="38"/>
      <c r="AO647" s="38"/>
      <c r="AP647" s="38"/>
      <c r="AQ647" s="38"/>
      <c r="AR647" s="38"/>
      <c r="AS647" s="38"/>
      <c r="AT647" s="38"/>
    </row>
    <row r="648">
      <c r="A648" s="38"/>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c r="AA648" s="38"/>
      <c r="AB648" s="38"/>
      <c r="AC648" s="38"/>
      <c r="AD648" s="38"/>
      <c r="AE648" s="38"/>
      <c r="AF648" s="38"/>
      <c r="AG648" s="38"/>
      <c r="AH648" s="38"/>
      <c r="AI648" s="38"/>
      <c r="AJ648" s="38"/>
      <c r="AK648" s="38"/>
      <c r="AL648" s="38"/>
      <c r="AM648" s="38"/>
      <c r="AN648" s="38"/>
      <c r="AO648" s="38"/>
      <c r="AP648" s="38"/>
      <c r="AQ648" s="38"/>
      <c r="AR648" s="38"/>
      <c r="AS648" s="38"/>
      <c r="AT648" s="38"/>
    </row>
    <row r="649">
      <c r="A649" s="38"/>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c r="AA649" s="38"/>
      <c r="AB649" s="38"/>
      <c r="AC649" s="38"/>
      <c r="AD649" s="38"/>
      <c r="AE649" s="38"/>
      <c r="AF649" s="38"/>
      <c r="AG649" s="38"/>
      <c r="AH649" s="38"/>
      <c r="AI649" s="38"/>
      <c r="AJ649" s="38"/>
      <c r="AK649" s="38"/>
      <c r="AL649" s="38"/>
      <c r="AM649" s="38"/>
      <c r="AN649" s="38"/>
      <c r="AO649" s="38"/>
      <c r="AP649" s="38"/>
      <c r="AQ649" s="38"/>
      <c r="AR649" s="38"/>
      <c r="AS649" s="38"/>
      <c r="AT649" s="38"/>
    </row>
    <row r="650">
      <c r="A650" s="38"/>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c r="AA650" s="38"/>
      <c r="AB650" s="38"/>
      <c r="AC650" s="38"/>
      <c r="AD650" s="38"/>
      <c r="AE650" s="38"/>
      <c r="AF650" s="38"/>
      <c r="AG650" s="38"/>
      <c r="AH650" s="38"/>
      <c r="AI650" s="38"/>
      <c r="AJ650" s="38"/>
      <c r="AK650" s="38"/>
      <c r="AL650" s="38"/>
      <c r="AM650" s="38"/>
      <c r="AN650" s="38"/>
      <c r="AO650" s="38"/>
      <c r="AP650" s="38"/>
      <c r="AQ650" s="38"/>
      <c r="AR650" s="38"/>
      <c r="AS650" s="38"/>
      <c r="AT650" s="38"/>
    </row>
    <row r="651">
      <c r="A651" s="38"/>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c r="AA651" s="38"/>
      <c r="AB651" s="38"/>
      <c r="AC651" s="38"/>
      <c r="AD651" s="38"/>
      <c r="AE651" s="38"/>
      <c r="AF651" s="38"/>
      <c r="AG651" s="38"/>
      <c r="AH651" s="38"/>
      <c r="AI651" s="38"/>
      <c r="AJ651" s="38"/>
      <c r="AK651" s="38"/>
      <c r="AL651" s="38"/>
      <c r="AM651" s="38"/>
      <c r="AN651" s="38"/>
      <c r="AO651" s="38"/>
      <c r="AP651" s="38"/>
      <c r="AQ651" s="38"/>
      <c r="AR651" s="38"/>
      <c r="AS651" s="38"/>
      <c r="AT651" s="38"/>
    </row>
    <row r="652">
      <c r="A652" s="38"/>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c r="AA652" s="38"/>
      <c r="AB652" s="38"/>
      <c r="AC652" s="38"/>
      <c r="AD652" s="38"/>
      <c r="AE652" s="38"/>
      <c r="AF652" s="38"/>
      <c r="AG652" s="38"/>
      <c r="AH652" s="38"/>
      <c r="AI652" s="38"/>
      <c r="AJ652" s="38"/>
      <c r="AK652" s="38"/>
      <c r="AL652" s="38"/>
      <c r="AM652" s="38"/>
      <c r="AN652" s="38"/>
      <c r="AO652" s="38"/>
      <c r="AP652" s="38"/>
      <c r="AQ652" s="38"/>
      <c r="AR652" s="38"/>
      <c r="AS652" s="38"/>
      <c r="AT652" s="38"/>
    </row>
    <row r="653">
      <c r="A653" s="38"/>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c r="AA653" s="38"/>
      <c r="AB653" s="38"/>
      <c r="AC653" s="38"/>
      <c r="AD653" s="38"/>
      <c r="AE653" s="38"/>
      <c r="AF653" s="38"/>
      <c r="AG653" s="38"/>
      <c r="AH653" s="38"/>
      <c r="AI653" s="38"/>
      <c r="AJ653" s="38"/>
      <c r="AK653" s="38"/>
      <c r="AL653" s="38"/>
      <c r="AM653" s="38"/>
      <c r="AN653" s="38"/>
      <c r="AO653" s="38"/>
      <c r="AP653" s="38"/>
      <c r="AQ653" s="38"/>
      <c r="AR653" s="38"/>
      <c r="AS653" s="38"/>
      <c r="AT653" s="38"/>
    </row>
    <row r="654">
      <c r="A654" s="38"/>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c r="AA654" s="38"/>
      <c r="AB654" s="38"/>
      <c r="AC654" s="38"/>
      <c r="AD654" s="38"/>
      <c r="AE654" s="38"/>
      <c r="AF654" s="38"/>
      <c r="AG654" s="38"/>
      <c r="AH654" s="38"/>
      <c r="AI654" s="38"/>
      <c r="AJ654" s="38"/>
      <c r="AK654" s="38"/>
      <c r="AL654" s="38"/>
      <c r="AM654" s="38"/>
      <c r="AN654" s="38"/>
      <c r="AO654" s="38"/>
      <c r="AP654" s="38"/>
      <c r="AQ654" s="38"/>
      <c r="AR654" s="38"/>
      <c r="AS654" s="38"/>
      <c r="AT654" s="38"/>
    </row>
    <row r="655">
      <c r="A655" s="38"/>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c r="AA655" s="38"/>
      <c r="AB655" s="38"/>
      <c r="AC655" s="38"/>
      <c r="AD655" s="38"/>
      <c r="AE655" s="38"/>
      <c r="AF655" s="38"/>
      <c r="AG655" s="38"/>
      <c r="AH655" s="38"/>
      <c r="AI655" s="38"/>
      <c r="AJ655" s="38"/>
      <c r="AK655" s="38"/>
      <c r="AL655" s="38"/>
      <c r="AM655" s="38"/>
      <c r="AN655" s="38"/>
      <c r="AO655" s="38"/>
      <c r="AP655" s="38"/>
      <c r="AQ655" s="38"/>
      <c r="AR655" s="38"/>
      <c r="AS655" s="38"/>
      <c r="AT655" s="38"/>
    </row>
    <row r="656">
      <c r="A656" s="38"/>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c r="AA656" s="38"/>
      <c r="AB656" s="38"/>
      <c r="AC656" s="38"/>
      <c r="AD656" s="38"/>
      <c r="AE656" s="38"/>
      <c r="AF656" s="38"/>
      <c r="AG656" s="38"/>
      <c r="AH656" s="38"/>
      <c r="AI656" s="38"/>
      <c r="AJ656" s="38"/>
      <c r="AK656" s="38"/>
      <c r="AL656" s="38"/>
      <c r="AM656" s="38"/>
      <c r="AN656" s="38"/>
      <c r="AO656" s="38"/>
      <c r="AP656" s="38"/>
      <c r="AQ656" s="38"/>
      <c r="AR656" s="38"/>
      <c r="AS656" s="38"/>
      <c r="AT656" s="38"/>
    </row>
    <row r="657">
      <c r="A657" s="38"/>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c r="AA657" s="38"/>
      <c r="AB657" s="38"/>
      <c r="AC657" s="38"/>
      <c r="AD657" s="38"/>
      <c r="AE657" s="38"/>
      <c r="AF657" s="38"/>
      <c r="AG657" s="38"/>
      <c r="AH657" s="38"/>
      <c r="AI657" s="38"/>
      <c r="AJ657" s="38"/>
      <c r="AK657" s="38"/>
      <c r="AL657" s="38"/>
      <c r="AM657" s="38"/>
      <c r="AN657" s="38"/>
      <c r="AO657" s="38"/>
      <c r="AP657" s="38"/>
      <c r="AQ657" s="38"/>
      <c r="AR657" s="38"/>
      <c r="AS657" s="38"/>
      <c r="AT657" s="38"/>
    </row>
    <row r="658">
      <c r="A658" s="38"/>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c r="AA658" s="38"/>
      <c r="AB658" s="38"/>
      <c r="AC658" s="38"/>
      <c r="AD658" s="38"/>
      <c r="AE658" s="38"/>
      <c r="AF658" s="38"/>
      <c r="AG658" s="38"/>
      <c r="AH658" s="38"/>
      <c r="AI658" s="38"/>
      <c r="AJ658" s="38"/>
      <c r="AK658" s="38"/>
      <c r="AL658" s="38"/>
      <c r="AM658" s="38"/>
      <c r="AN658" s="38"/>
      <c r="AO658" s="38"/>
      <c r="AP658" s="38"/>
      <c r="AQ658" s="38"/>
      <c r="AR658" s="38"/>
      <c r="AS658" s="38"/>
      <c r="AT658" s="38"/>
    </row>
    <row r="659">
      <c r="A659" s="38"/>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c r="AA659" s="38"/>
      <c r="AB659" s="38"/>
      <c r="AC659" s="38"/>
      <c r="AD659" s="38"/>
      <c r="AE659" s="38"/>
      <c r="AF659" s="38"/>
      <c r="AG659" s="38"/>
      <c r="AH659" s="38"/>
      <c r="AI659" s="38"/>
      <c r="AJ659" s="38"/>
      <c r="AK659" s="38"/>
      <c r="AL659" s="38"/>
      <c r="AM659" s="38"/>
      <c r="AN659" s="38"/>
      <c r="AO659" s="38"/>
      <c r="AP659" s="38"/>
      <c r="AQ659" s="38"/>
      <c r="AR659" s="38"/>
      <c r="AS659" s="38"/>
      <c r="AT659" s="38"/>
    </row>
    <row r="660">
      <c r="A660" s="38"/>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c r="AA660" s="38"/>
      <c r="AB660" s="38"/>
      <c r="AC660" s="38"/>
      <c r="AD660" s="38"/>
      <c r="AE660" s="38"/>
      <c r="AF660" s="38"/>
      <c r="AG660" s="38"/>
      <c r="AH660" s="38"/>
      <c r="AI660" s="38"/>
      <c r="AJ660" s="38"/>
      <c r="AK660" s="38"/>
      <c r="AL660" s="38"/>
      <c r="AM660" s="38"/>
      <c r="AN660" s="38"/>
      <c r="AO660" s="38"/>
      <c r="AP660" s="38"/>
      <c r="AQ660" s="38"/>
      <c r="AR660" s="38"/>
      <c r="AS660" s="38"/>
      <c r="AT660" s="38"/>
    </row>
    <row r="661">
      <c r="A661" s="38"/>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c r="AA661" s="38"/>
      <c r="AB661" s="38"/>
      <c r="AC661" s="38"/>
      <c r="AD661" s="38"/>
      <c r="AE661" s="38"/>
      <c r="AF661" s="38"/>
      <c r="AG661" s="38"/>
      <c r="AH661" s="38"/>
      <c r="AI661" s="38"/>
      <c r="AJ661" s="38"/>
      <c r="AK661" s="38"/>
      <c r="AL661" s="38"/>
      <c r="AM661" s="38"/>
      <c r="AN661" s="38"/>
      <c r="AO661" s="38"/>
      <c r="AP661" s="38"/>
      <c r="AQ661" s="38"/>
      <c r="AR661" s="38"/>
      <c r="AS661" s="38"/>
      <c r="AT661" s="38"/>
    </row>
    <row r="662">
      <c r="A662" s="38"/>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c r="AA662" s="38"/>
      <c r="AB662" s="38"/>
      <c r="AC662" s="38"/>
      <c r="AD662" s="38"/>
      <c r="AE662" s="38"/>
      <c r="AF662" s="38"/>
      <c r="AG662" s="38"/>
      <c r="AH662" s="38"/>
      <c r="AI662" s="38"/>
      <c r="AJ662" s="38"/>
      <c r="AK662" s="38"/>
      <c r="AL662" s="38"/>
      <c r="AM662" s="38"/>
      <c r="AN662" s="38"/>
      <c r="AO662" s="38"/>
      <c r="AP662" s="38"/>
      <c r="AQ662" s="38"/>
      <c r="AR662" s="38"/>
      <c r="AS662" s="38"/>
      <c r="AT662" s="38"/>
    </row>
    <row r="663">
      <c r="A663" s="38"/>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c r="AA663" s="38"/>
      <c r="AB663" s="38"/>
      <c r="AC663" s="38"/>
      <c r="AD663" s="38"/>
      <c r="AE663" s="38"/>
      <c r="AF663" s="38"/>
      <c r="AG663" s="38"/>
      <c r="AH663" s="38"/>
      <c r="AI663" s="38"/>
      <c r="AJ663" s="38"/>
      <c r="AK663" s="38"/>
      <c r="AL663" s="38"/>
      <c r="AM663" s="38"/>
      <c r="AN663" s="38"/>
      <c r="AO663" s="38"/>
      <c r="AP663" s="38"/>
      <c r="AQ663" s="38"/>
      <c r="AR663" s="38"/>
      <c r="AS663" s="38"/>
      <c r="AT663" s="38"/>
    </row>
    <row r="664">
      <c r="A664" s="38"/>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c r="AA664" s="38"/>
      <c r="AB664" s="38"/>
      <c r="AC664" s="38"/>
      <c r="AD664" s="38"/>
      <c r="AE664" s="38"/>
      <c r="AF664" s="38"/>
      <c r="AG664" s="38"/>
      <c r="AH664" s="38"/>
      <c r="AI664" s="38"/>
      <c r="AJ664" s="38"/>
      <c r="AK664" s="38"/>
      <c r="AL664" s="38"/>
      <c r="AM664" s="38"/>
      <c r="AN664" s="38"/>
      <c r="AO664" s="38"/>
      <c r="AP664" s="38"/>
      <c r="AQ664" s="38"/>
      <c r="AR664" s="38"/>
      <c r="AS664" s="38"/>
      <c r="AT664" s="38"/>
    </row>
    <row r="665">
      <c r="A665" s="38"/>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c r="AA665" s="38"/>
      <c r="AB665" s="38"/>
      <c r="AC665" s="38"/>
      <c r="AD665" s="38"/>
      <c r="AE665" s="38"/>
      <c r="AF665" s="38"/>
      <c r="AG665" s="38"/>
      <c r="AH665" s="38"/>
      <c r="AI665" s="38"/>
      <c r="AJ665" s="38"/>
      <c r="AK665" s="38"/>
      <c r="AL665" s="38"/>
      <c r="AM665" s="38"/>
      <c r="AN665" s="38"/>
      <c r="AO665" s="38"/>
      <c r="AP665" s="38"/>
      <c r="AQ665" s="38"/>
      <c r="AR665" s="38"/>
      <c r="AS665" s="38"/>
      <c r="AT665" s="38"/>
    </row>
    <row r="666">
      <c r="A666" s="38"/>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c r="AA666" s="38"/>
      <c r="AB666" s="38"/>
      <c r="AC666" s="38"/>
      <c r="AD666" s="38"/>
      <c r="AE666" s="38"/>
      <c r="AF666" s="38"/>
      <c r="AG666" s="38"/>
      <c r="AH666" s="38"/>
      <c r="AI666" s="38"/>
      <c r="AJ666" s="38"/>
      <c r="AK666" s="38"/>
      <c r="AL666" s="38"/>
      <c r="AM666" s="38"/>
      <c r="AN666" s="38"/>
      <c r="AO666" s="38"/>
      <c r="AP666" s="38"/>
      <c r="AQ666" s="38"/>
      <c r="AR666" s="38"/>
      <c r="AS666" s="38"/>
      <c r="AT666" s="38"/>
    </row>
    <row r="667">
      <c r="A667" s="38"/>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c r="AA667" s="38"/>
      <c r="AB667" s="38"/>
      <c r="AC667" s="38"/>
      <c r="AD667" s="38"/>
      <c r="AE667" s="38"/>
      <c r="AF667" s="38"/>
      <c r="AG667" s="38"/>
      <c r="AH667" s="38"/>
      <c r="AI667" s="38"/>
      <c r="AJ667" s="38"/>
      <c r="AK667" s="38"/>
      <c r="AL667" s="38"/>
      <c r="AM667" s="38"/>
      <c r="AN667" s="38"/>
      <c r="AO667" s="38"/>
      <c r="AP667" s="38"/>
      <c r="AQ667" s="38"/>
      <c r="AR667" s="38"/>
      <c r="AS667" s="38"/>
      <c r="AT667" s="38"/>
    </row>
    <row r="668">
      <c r="A668" s="38"/>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c r="AA668" s="38"/>
      <c r="AB668" s="38"/>
      <c r="AC668" s="38"/>
      <c r="AD668" s="38"/>
      <c r="AE668" s="38"/>
      <c r="AF668" s="38"/>
      <c r="AG668" s="38"/>
      <c r="AH668" s="38"/>
      <c r="AI668" s="38"/>
      <c r="AJ668" s="38"/>
      <c r="AK668" s="38"/>
      <c r="AL668" s="38"/>
      <c r="AM668" s="38"/>
      <c r="AN668" s="38"/>
      <c r="AO668" s="38"/>
      <c r="AP668" s="38"/>
      <c r="AQ668" s="38"/>
      <c r="AR668" s="38"/>
      <c r="AS668" s="38"/>
      <c r="AT668" s="38"/>
    </row>
    <row r="669">
      <c r="A669" s="38"/>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c r="AA669" s="38"/>
      <c r="AB669" s="38"/>
      <c r="AC669" s="38"/>
      <c r="AD669" s="38"/>
      <c r="AE669" s="38"/>
      <c r="AF669" s="38"/>
      <c r="AG669" s="38"/>
      <c r="AH669" s="38"/>
      <c r="AI669" s="38"/>
      <c r="AJ669" s="38"/>
      <c r="AK669" s="38"/>
      <c r="AL669" s="38"/>
      <c r="AM669" s="38"/>
      <c r="AN669" s="38"/>
      <c r="AO669" s="38"/>
      <c r="AP669" s="38"/>
      <c r="AQ669" s="38"/>
      <c r="AR669" s="38"/>
      <c r="AS669" s="38"/>
      <c r="AT669" s="38"/>
    </row>
    <row r="670">
      <c r="A670" s="38"/>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c r="AA670" s="38"/>
      <c r="AB670" s="38"/>
      <c r="AC670" s="38"/>
      <c r="AD670" s="38"/>
      <c r="AE670" s="38"/>
      <c r="AF670" s="38"/>
      <c r="AG670" s="38"/>
      <c r="AH670" s="38"/>
      <c r="AI670" s="38"/>
      <c r="AJ670" s="38"/>
      <c r="AK670" s="38"/>
      <c r="AL670" s="38"/>
      <c r="AM670" s="38"/>
      <c r="AN670" s="38"/>
      <c r="AO670" s="38"/>
      <c r="AP670" s="38"/>
      <c r="AQ670" s="38"/>
      <c r="AR670" s="38"/>
      <c r="AS670" s="38"/>
      <c r="AT670" s="38"/>
    </row>
    <row r="671">
      <c r="A671" s="38"/>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c r="AA671" s="38"/>
      <c r="AB671" s="38"/>
      <c r="AC671" s="38"/>
      <c r="AD671" s="38"/>
      <c r="AE671" s="38"/>
      <c r="AF671" s="38"/>
      <c r="AG671" s="38"/>
      <c r="AH671" s="38"/>
      <c r="AI671" s="38"/>
      <c r="AJ671" s="38"/>
      <c r="AK671" s="38"/>
      <c r="AL671" s="38"/>
      <c r="AM671" s="38"/>
      <c r="AN671" s="38"/>
      <c r="AO671" s="38"/>
      <c r="AP671" s="38"/>
      <c r="AQ671" s="38"/>
      <c r="AR671" s="38"/>
      <c r="AS671" s="38"/>
      <c r="AT671" s="38"/>
    </row>
    <row r="672">
      <c r="A672" s="38"/>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c r="AA672" s="38"/>
      <c r="AB672" s="38"/>
      <c r="AC672" s="38"/>
      <c r="AD672" s="38"/>
      <c r="AE672" s="38"/>
      <c r="AF672" s="38"/>
      <c r="AG672" s="38"/>
      <c r="AH672" s="38"/>
      <c r="AI672" s="38"/>
      <c r="AJ672" s="38"/>
      <c r="AK672" s="38"/>
      <c r="AL672" s="38"/>
      <c r="AM672" s="38"/>
      <c r="AN672" s="38"/>
      <c r="AO672" s="38"/>
      <c r="AP672" s="38"/>
      <c r="AQ672" s="38"/>
      <c r="AR672" s="38"/>
      <c r="AS672" s="38"/>
      <c r="AT672" s="38"/>
    </row>
    <row r="673">
      <c r="A673" s="38"/>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c r="AA673" s="38"/>
      <c r="AB673" s="38"/>
      <c r="AC673" s="38"/>
      <c r="AD673" s="38"/>
      <c r="AE673" s="38"/>
      <c r="AF673" s="38"/>
      <c r="AG673" s="38"/>
      <c r="AH673" s="38"/>
      <c r="AI673" s="38"/>
      <c r="AJ673" s="38"/>
      <c r="AK673" s="38"/>
      <c r="AL673" s="38"/>
      <c r="AM673" s="38"/>
      <c r="AN673" s="38"/>
      <c r="AO673" s="38"/>
      <c r="AP673" s="38"/>
      <c r="AQ673" s="38"/>
      <c r="AR673" s="38"/>
      <c r="AS673" s="38"/>
      <c r="AT673" s="38"/>
    </row>
    <row r="674">
      <c r="A674" s="38"/>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c r="AA674" s="38"/>
      <c r="AB674" s="38"/>
      <c r="AC674" s="38"/>
      <c r="AD674" s="38"/>
      <c r="AE674" s="38"/>
      <c r="AF674" s="38"/>
      <c r="AG674" s="38"/>
      <c r="AH674" s="38"/>
      <c r="AI674" s="38"/>
      <c r="AJ674" s="38"/>
      <c r="AK674" s="38"/>
      <c r="AL674" s="38"/>
      <c r="AM674" s="38"/>
      <c r="AN674" s="38"/>
      <c r="AO674" s="38"/>
      <c r="AP674" s="38"/>
      <c r="AQ674" s="38"/>
      <c r="AR674" s="38"/>
      <c r="AS674" s="38"/>
      <c r="AT674" s="38"/>
    </row>
    <row r="675">
      <c r="A675" s="38"/>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c r="AA675" s="38"/>
      <c r="AB675" s="38"/>
      <c r="AC675" s="38"/>
      <c r="AD675" s="38"/>
      <c r="AE675" s="38"/>
      <c r="AF675" s="38"/>
      <c r="AG675" s="38"/>
      <c r="AH675" s="38"/>
      <c r="AI675" s="38"/>
      <c r="AJ675" s="38"/>
      <c r="AK675" s="38"/>
      <c r="AL675" s="38"/>
      <c r="AM675" s="38"/>
      <c r="AN675" s="38"/>
      <c r="AO675" s="38"/>
      <c r="AP675" s="38"/>
      <c r="AQ675" s="38"/>
      <c r="AR675" s="38"/>
      <c r="AS675" s="38"/>
      <c r="AT675" s="38"/>
    </row>
    <row r="676">
      <c r="A676" s="38"/>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c r="AA676" s="38"/>
      <c r="AB676" s="38"/>
      <c r="AC676" s="38"/>
      <c r="AD676" s="38"/>
      <c r="AE676" s="38"/>
      <c r="AF676" s="38"/>
      <c r="AG676" s="38"/>
      <c r="AH676" s="38"/>
      <c r="AI676" s="38"/>
      <c r="AJ676" s="38"/>
      <c r="AK676" s="38"/>
      <c r="AL676" s="38"/>
      <c r="AM676" s="38"/>
      <c r="AN676" s="38"/>
      <c r="AO676" s="38"/>
      <c r="AP676" s="38"/>
      <c r="AQ676" s="38"/>
      <c r="AR676" s="38"/>
      <c r="AS676" s="38"/>
      <c r="AT676" s="38"/>
    </row>
    <row r="677">
      <c r="A677" s="38"/>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c r="AA677" s="38"/>
      <c r="AB677" s="38"/>
      <c r="AC677" s="38"/>
      <c r="AD677" s="38"/>
      <c r="AE677" s="38"/>
      <c r="AF677" s="38"/>
      <c r="AG677" s="38"/>
      <c r="AH677" s="38"/>
      <c r="AI677" s="38"/>
      <c r="AJ677" s="38"/>
      <c r="AK677" s="38"/>
      <c r="AL677" s="38"/>
      <c r="AM677" s="38"/>
      <c r="AN677" s="38"/>
      <c r="AO677" s="38"/>
      <c r="AP677" s="38"/>
      <c r="AQ677" s="38"/>
      <c r="AR677" s="38"/>
      <c r="AS677" s="38"/>
      <c r="AT677" s="38"/>
    </row>
    <row r="678">
      <c r="A678" s="38"/>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c r="AA678" s="38"/>
      <c r="AB678" s="38"/>
      <c r="AC678" s="38"/>
      <c r="AD678" s="38"/>
      <c r="AE678" s="38"/>
      <c r="AF678" s="38"/>
      <c r="AG678" s="38"/>
      <c r="AH678" s="38"/>
      <c r="AI678" s="38"/>
      <c r="AJ678" s="38"/>
      <c r="AK678" s="38"/>
      <c r="AL678" s="38"/>
      <c r="AM678" s="38"/>
      <c r="AN678" s="38"/>
      <c r="AO678" s="38"/>
      <c r="AP678" s="38"/>
      <c r="AQ678" s="38"/>
      <c r="AR678" s="38"/>
      <c r="AS678" s="38"/>
      <c r="AT678" s="38"/>
    </row>
    <row r="679">
      <c r="A679" s="38"/>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c r="AA679" s="38"/>
      <c r="AB679" s="38"/>
      <c r="AC679" s="38"/>
      <c r="AD679" s="38"/>
      <c r="AE679" s="38"/>
      <c r="AF679" s="38"/>
      <c r="AG679" s="38"/>
      <c r="AH679" s="38"/>
      <c r="AI679" s="38"/>
      <c r="AJ679" s="38"/>
      <c r="AK679" s="38"/>
      <c r="AL679" s="38"/>
      <c r="AM679" s="38"/>
      <c r="AN679" s="38"/>
      <c r="AO679" s="38"/>
      <c r="AP679" s="38"/>
      <c r="AQ679" s="38"/>
      <c r="AR679" s="38"/>
      <c r="AS679" s="38"/>
      <c r="AT679" s="38"/>
    </row>
    <row r="680">
      <c r="A680" s="38"/>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c r="AA680" s="38"/>
      <c r="AB680" s="38"/>
      <c r="AC680" s="38"/>
      <c r="AD680" s="38"/>
      <c r="AE680" s="38"/>
      <c r="AF680" s="38"/>
      <c r="AG680" s="38"/>
      <c r="AH680" s="38"/>
      <c r="AI680" s="38"/>
      <c r="AJ680" s="38"/>
      <c r="AK680" s="38"/>
      <c r="AL680" s="38"/>
      <c r="AM680" s="38"/>
      <c r="AN680" s="38"/>
      <c r="AO680" s="38"/>
      <c r="AP680" s="38"/>
      <c r="AQ680" s="38"/>
      <c r="AR680" s="38"/>
      <c r="AS680" s="38"/>
      <c r="AT680" s="38"/>
    </row>
    <row r="681">
      <c r="A681" s="38"/>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c r="AA681" s="38"/>
      <c r="AB681" s="38"/>
      <c r="AC681" s="38"/>
      <c r="AD681" s="38"/>
      <c r="AE681" s="38"/>
      <c r="AF681" s="38"/>
      <c r="AG681" s="38"/>
      <c r="AH681" s="38"/>
      <c r="AI681" s="38"/>
      <c r="AJ681" s="38"/>
      <c r="AK681" s="38"/>
      <c r="AL681" s="38"/>
      <c r="AM681" s="38"/>
      <c r="AN681" s="38"/>
      <c r="AO681" s="38"/>
      <c r="AP681" s="38"/>
      <c r="AQ681" s="38"/>
      <c r="AR681" s="38"/>
      <c r="AS681" s="38"/>
      <c r="AT681" s="38"/>
    </row>
    <row r="682">
      <c r="A682" s="38"/>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c r="AA682" s="38"/>
      <c r="AB682" s="38"/>
      <c r="AC682" s="38"/>
      <c r="AD682" s="38"/>
      <c r="AE682" s="38"/>
      <c r="AF682" s="38"/>
      <c r="AG682" s="38"/>
      <c r="AH682" s="38"/>
      <c r="AI682" s="38"/>
      <c r="AJ682" s="38"/>
      <c r="AK682" s="38"/>
      <c r="AL682" s="38"/>
      <c r="AM682" s="38"/>
      <c r="AN682" s="38"/>
      <c r="AO682" s="38"/>
      <c r="AP682" s="38"/>
      <c r="AQ682" s="38"/>
      <c r="AR682" s="38"/>
      <c r="AS682" s="38"/>
      <c r="AT682" s="38"/>
    </row>
    <row r="683">
      <c r="A683" s="38"/>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c r="AA683" s="38"/>
      <c r="AB683" s="38"/>
      <c r="AC683" s="38"/>
      <c r="AD683" s="38"/>
      <c r="AE683" s="38"/>
      <c r="AF683" s="38"/>
      <c r="AG683" s="38"/>
      <c r="AH683" s="38"/>
      <c r="AI683" s="38"/>
      <c r="AJ683" s="38"/>
      <c r="AK683" s="38"/>
      <c r="AL683" s="38"/>
      <c r="AM683" s="38"/>
      <c r="AN683" s="38"/>
      <c r="AO683" s="38"/>
      <c r="AP683" s="38"/>
      <c r="AQ683" s="38"/>
      <c r="AR683" s="38"/>
      <c r="AS683" s="38"/>
      <c r="AT683" s="38"/>
    </row>
    <row r="684">
      <c r="A684" s="38"/>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c r="AA684" s="38"/>
      <c r="AB684" s="38"/>
      <c r="AC684" s="38"/>
      <c r="AD684" s="38"/>
      <c r="AE684" s="38"/>
      <c r="AF684" s="38"/>
      <c r="AG684" s="38"/>
      <c r="AH684" s="38"/>
      <c r="AI684" s="38"/>
      <c r="AJ684" s="38"/>
      <c r="AK684" s="38"/>
      <c r="AL684" s="38"/>
      <c r="AM684" s="38"/>
      <c r="AN684" s="38"/>
      <c r="AO684" s="38"/>
      <c r="AP684" s="38"/>
      <c r="AQ684" s="38"/>
      <c r="AR684" s="38"/>
      <c r="AS684" s="38"/>
      <c r="AT684" s="38"/>
    </row>
    <row r="685">
      <c r="A685" s="38"/>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c r="AA685" s="38"/>
      <c r="AB685" s="38"/>
      <c r="AC685" s="38"/>
      <c r="AD685" s="38"/>
      <c r="AE685" s="38"/>
      <c r="AF685" s="38"/>
      <c r="AG685" s="38"/>
      <c r="AH685" s="38"/>
      <c r="AI685" s="38"/>
      <c r="AJ685" s="38"/>
      <c r="AK685" s="38"/>
      <c r="AL685" s="38"/>
      <c r="AM685" s="38"/>
      <c r="AN685" s="38"/>
      <c r="AO685" s="38"/>
      <c r="AP685" s="38"/>
      <c r="AQ685" s="38"/>
      <c r="AR685" s="38"/>
      <c r="AS685" s="38"/>
      <c r="AT685" s="38"/>
    </row>
    <row r="686">
      <c r="A686" s="38"/>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c r="AA686" s="38"/>
      <c r="AB686" s="38"/>
      <c r="AC686" s="38"/>
      <c r="AD686" s="38"/>
      <c r="AE686" s="38"/>
      <c r="AF686" s="38"/>
      <c r="AG686" s="38"/>
      <c r="AH686" s="38"/>
      <c r="AI686" s="38"/>
      <c r="AJ686" s="38"/>
      <c r="AK686" s="38"/>
      <c r="AL686" s="38"/>
      <c r="AM686" s="38"/>
      <c r="AN686" s="38"/>
      <c r="AO686" s="38"/>
      <c r="AP686" s="38"/>
      <c r="AQ686" s="38"/>
      <c r="AR686" s="38"/>
      <c r="AS686" s="38"/>
      <c r="AT686" s="38"/>
    </row>
    <row r="687">
      <c r="A687" s="38"/>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c r="AA687" s="38"/>
      <c r="AB687" s="38"/>
      <c r="AC687" s="38"/>
      <c r="AD687" s="38"/>
      <c r="AE687" s="38"/>
      <c r="AF687" s="38"/>
      <c r="AG687" s="38"/>
      <c r="AH687" s="38"/>
      <c r="AI687" s="38"/>
      <c r="AJ687" s="38"/>
      <c r="AK687" s="38"/>
      <c r="AL687" s="38"/>
      <c r="AM687" s="38"/>
      <c r="AN687" s="38"/>
      <c r="AO687" s="38"/>
      <c r="AP687" s="38"/>
      <c r="AQ687" s="38"/>
      <c r="AR687" s="38"/>
      <c r="AS687" s="38"/>
      <c r="AT687" s="38"/>
    </row>
    <row r="688">
      <c r="A688" s="38"/>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c r="AA688" s="38"/>
      <c r="AB688" s="38"/>
      <c r="AC688" s="38"/>
      <c r="AD688" s="38"/>
      <c r="AE688" s="38"/>
      <c r="AF688" s="38"/>
      <c r="AG688" s="38"/>
      <c r="AH688" s="38"/>
      <c r="AI688" s="38"/>
      <c r="AJ688" s="38"/>
      <c r="AK688" s="38"/>
      <c r="AL688" s="38"/>
      <c r="AM688" s="38"/>
      <c r="AN688" s="38"/>
      <c r="AO688" s="38"/>
      <c r="AP688" s="38"/>
      <c r="AQ688" s="38"/>
      <c r="AR688" s="38"/>
      <c r="AS688" s="38"/>
      <c r="AT688" s="38"/>
    </row>
    <row r="689">
      <c r="A689" s="38"/>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c r="AA689" s="38"/>
      <c r="AB689" s="38"/>
      <c r="AC689" s="38"/>
      <c r="AD689" s="38"/>
      <c r="AE689" s="38"/>
      <c r="AF689" s="38"/>
      <c r="AG689" s="38"/>
      <c r="AH689" s="38"/>
      <c r="AI689" s="38"/>
      <c r="AJ689" s="38"/>
      <c r="AK689" s="38"/>
      <c r="AL689" s="38"/>
      <c r="AM689" s="38"/>
      <c r="AN689" s="38"/>
      <c r="AO689" s="38"/>
      <c r="AP689" s="38"/>
      <c r="AQ689" s="38"/>
      <c r="AR689" s="38"/>
      <c r="AS689" s="38"/>
      <c r="AT689" s="38"/>
    </row>
    <row r="690">
      <c r="A690" s="38"/>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c r="AA690" s="38"/>
      <c r="AB690" s="38"/>
      <c r="AC690" s="38"/>
      <c r="AD690" s="38"/>
      <c r="AE690" s="38"/>
      <c r="AF690" s="38"/>
      <c r="AG690" s="38"/>
      <c r="AH690" s="38"/>
      <c r="AI690" s="38"/>
      <c r="AJ690" s="38"/>
      <c r="AK690" s="38"/>
      <c r="AL690" s="38"/>
      <c r="AM690" s="38"/>
      <c r="AN690" s="38"/>
      <c r="AO690" s="38"/>
      <c r="AP690" s="38"/>
      <c r="AQ690" s="38"/>
      <c r="AR690" s="38"/>
      <c r="AS690" s="38"/>
      <c r="AT690" s="38"/>
    </row>
    <row r="691">
      <c r="A691" s="38"/>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c r="AA691" s="38"/>
      <c r="AB691" s="38"/>
      <c r="AC691" s="38"/>
      <c r="AD691" s="38"/>
      <c r="AE691" s="38"/>
      <c r="AF691" s="38"/>
      <c r="AG691" s="38"/>
      <c r="AH691" s="38"/>
      <c r="AI691" s="38"/>
      <c r="AJ691" s="38"/>
      <c r="AK691" s="38"/>
      <c r="AL691" s="38"/>
      <c r="AM691" s="38"/>
      <c r="AN691" s="38"/>
      <c r="AO691" s="38"/>
      <c r="AP691" s="38"/>
      <c r="AQ691" s="38"/>
      <c r="AR691" s="38"/>
      <c r="AS691" s="38"/>
      <c r="AT691" s="38"/>
    </row>
    <row r="692">
      <c r="A692" s="38"/>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c r="AA692" s="38"/>
      <c r="AB692" s="38"/>
      <c r="AC692" s="38"/>
      <c r="AD692" s="38"/>
      <c r="AE692" s="38"/>
      <c r="AF692" s="38"/>
      <c r="AG692" s="38"/>
      <c r="AH692" s="38"/>
      <c r="AI692" s="38"/>
      <c r="AJ692" s="38"/>
      <c r="AK692" s="38"/>
      <c r="AL692" s="38"/>
      <c r="AM692" s="38"/>
      <c r="AN692" s="38"/>
      <c r="AO692" s="38"/>
      <c r="AP692" s="38"/>
      <c r="AQ692" s="38"/>
      <c r="AR692" s="38"/>
      <c r="AS692" s="38"/>
      <c r="AT692" s="38"/>
    </row>
    <row r="693">
      <c r="A693" s="38"/>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c r="AA693" s="38"/>
      <c r="AB693" s="38"/>
      <c r="AC693" s="38"/>
      <c r="AD693" s="38"/>
      <c r="AE693" s="38"/>
      <c r="AF693" s="38"/>
      <c r="AG693" s="38"/>
      <c r="AH693" s="38"/>
      <c r="AI693" s="38"/>
      <c r="AJ693" s="38"/>
      <c r="AK693" s="38"/>
      <c r="AL693" s="38"/>
      <c r="AM693" s="38"/>
      <c r="AN693" s="38"/>
      <c r="AO693" s="38"/>
      <c r="AP693" s="38"/>
      <c r="AQ693" s="38"/>
      <c r="AR693" s="38"/>
      <c r="AS693" s="38"/>
      <c r="AT693" s="38"/>
    </row>
    <row r="694">
      <c r="A694" s="38"/>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c r="AA694" s="38"/>
      <c r="AB694" s="38"/>
      <c r="AC694" s="38"/>
      <c r="AD694" s="38"/>
      <c r="AE694" s="38"/>
      <c r="AF694" s="38"/>
      <c r="AG694" s="38"/>
      <c r="AH694" s="38"/>
      <c r="AI694" s="38"/>
      <c r="AJ694" s="38"/>
      <c r="AK694" s="38"/>
      <c r="AL694" s="38"/>
      <c r="AM694" s="38"/>
      <c r="AN694" s="38"/>
      <c r="AO694" s="38"/>
      <c r="AP694" s="38"/>
      <c r="AQ694" s="38"/>
      <c r="AR694" s="38"/>
      <c r="AS694" s="38"/>
      <c r="AT694" s="38"/>
    </row>
    <row r="695">
      <c r="A695" s="38"/>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c r="AA695" s="38"/>
      <c r="AB695" s="38"/>
      <c r="AC695" s="38"/>
      <c r="AD695" s="38"/>
      <c r="AE695" s="38"/>
      <c r="AF695" s="38"/>
      <c r="AG695" s="38"/>
      <c r="AH695" s="38"/>
      <c r="AI695" s="38"/>
      <c r="AJ695" s="38"/>
      <c r="AK695" s="38"/>
      <c r="AL695" s="38"/>
      <c r="AM695" s="38"/>
      <c r="AN695" s="38"/>
      <c r="AO695" s="38"/>
      <c r="AP695" s="38"/>
      <c r="AQ695" s="38"/>
      <c r="AR695" s="38"/>
      <c r="AS695" s="38"/>
      <c r="AT695" s="38"/>
    </row>
    <row r="696">
      <c r="A696" s="38"/>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c r="AA696" s="38"/>
      <c r="AB696" s="38"/>
      <c r="AC696" s="38"/>
      <c r="AD696" s="38"/>
      <c r="AE696" s="38"/>
      <c r="AF696" s="38"/>
      <c r="AG696" s="38"/>
      <c r="AH696" s="38"/>
      <c r="AI696" s="38"/>
      <c r="AJ696" s="38"/>
      <c r="AK696" s="38"/>
      <c r="AL696" s="38"/>
      <c r="AM696" s="38"/>
      <c r="AN696" s="38"/>
      <c r="AO696" s="38"/>
      <c r="AP696" s="38"/>
      <c r="AQ696" s="38"/>
      <c r="AR696" s="38"/>
      <c r="AS696" s="38"/>
      <c r="AT696" s="38"/>
    </row>
    <row r="697">
      <c r="A697" s="38"/>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c r="AA697" s="38"/>
      <c r="AB697" s="38"/>
      <c r="AC697" s="38"/>
      <c r="AD697" s="38"/>
      <c r="AE697" s="38"/>
      <c r="AF697" s="38"/>
      <c r="AG697" s="38"/>
      <c r="AH697" s="38"/>
      <c r="AI697" s="38"/>
      <c r="AJ697" s="38"/>
      <c r="AK697" s="38"/>
      <c r="AL697" s="38"/>
      <c r="AM697" s="38"/>
      <c r="AN697" s="38"/>
      <c r="AO697" s="38"/>
      <c r="AP697" s="38"/>
      <c r="AQ697" s="38"/>
      <c r="AR697" s="38"/>
      <c r="AS697" s="38"/>
      <c r="AT697" s="38"/>
    </row>
    <row r="698">
      <c r="A698" s="38"/>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c r="AA698" s="38"/>
      <c r="AB698" s="38"/>
      <c r="AC698" s="38"/>
      <c r="AD698" s="38"/>
      <c r="AE698" s="38"/>
      <c r="AF698" s="38"/>
      <c r="AG698" s="38"/>
      <c r="AH698" s="38"/>
      <c r="AI698" s="38"/>
      <c r="AJ698" s="38"/>
      <c r="AK698" s="38"/>
      <c r="AL698" s="38"/>
      <c r="AM698" s="38"/>
      <c r="AN698" s="38"/>
      <c r="AO698" s="38"/>
      <c r="AP698" s="38"/>
      <c r="AQ698" s="38"/>
      <c r="AR698" s="38"/>
      <c r="AS698" s="38"/>
      <c r="AT698" s="38"/>
    </row>
    <row r="699">
      <c r="A699" s="38"/>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c r="AA699" s="38"/>
      <c r="AB699" s="38"/>
      <c r="AC699" s="38"/>
      <c r="AD699" s="38"/>
      <c r="AE699" s="38"/>
      <c r="AF699" s="38"/>
      <c r="AG699" s="38"/>
      <c r="AH699" s="38"/>
      <c r="AI699" s="38"/>
      <c r="AJ699" s="38"/>
      <c r="AK699" s="38"/>
      <c r="AL699" s="38"/>
      <c r="AM699" s="38"/>
      <c r="AN699" s="38"/>
      <c r="AO699" s="38"/>
      <c r="AP699" s="38"/>
      <c r="AQ699" s="38"/>
      <c r="AR699" s="38"/>
      <c r="AS699" s="38"/>
      <c r="AT699" s="38"/>
    </row>
    <row r="700">
      <c r="A700" s="38"/>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c r="AA700" s="38"/>
      <c r="AB700" s="38"/>
      <c r="AC700" s="38"/>
      <c r="AD700" s="38"/>
      <c r="AE700" s="38"/>
      <c r="AF700" s="38"/>
      <c r="AG700" s="38"/>
      <c r="AH700" s="38"/>
      <c r="AI700" s="38"/>
      <c r="AJ700" s="38"/>
      <c r="AK700" s="38"/>
      <c r="AL700" s="38"/>
      <c r="AM700" s="38"/>
      <c r="AN700" s="38"/>
      <c r="AO700" s="38"/>
      <c r="AP700" s="38"/>
      <c r="AQ700" s="38"/>
      <c r="AR700" s="38"/>
      <c r="AS700" s="38"/>
      <c r="AT700" s="38"/>
    </row>
    <row r="701">
      <c r="A701" s="38"/>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c r="AA701" s="38"/>
      <c r="AB701" s="38"/>
      <c r="AC701" s="38"/>
      <c r="AD701" s="38"/>
      <c r="AE701" s="38"/>
      <c r="AF701" s="38"/>
      <c r="AG701" s="38"/>
      <c r="AH701" s="38"/>
      <c r="AI701" s="38"/>
      <c r="AJ701" s="38"/>
      <c r="AK701" s="38"/>
      <c r="AL701" s="38"/>
      <c r="AM701" s="38"/>
      <c r="AN701" s="38"/>
      <c r="AO701" s="38"/>
      <c r="AP701" s="38"/>
      <c r="AQ701" s="38"/>
      <c r="AR701" s="38"/>
      <c r="AS701" s="38"/>
      <c r="AT701" s="38"/>
    </row>
    <row r="702">
      <c r="A702" s="38"/>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c r="AA702" s="38"/>
      <c r="AB702" s="38"/>
      <c r="AC702" s="38"/>
      <c r="AD702" s="38"/>
      <c r="AE702" s="38"/>
      <c r="AF702" s="38"/>
      <c r="AG702" s="38"/>
      <c r="AH702" s="38"/>
      <c r="AI702" s="38"/>
      <c r="AJ702" s="38"/>
      <c r="AK702" s="38"/>
      <c r="AL702" s="38"/>
      <c r="AM702" s="38"/>
      <c r="AN702" s="38"/>
      <c r="AO702" s="38"/>
      <c r="AP702" s="38"/>
      <c r="AQ702" s="38"/>
      <c r="AR702" s="38"/>
      <c r="AS702" s="38"/>
      <c r="AT702" s="38"/>
    </row>
    <row r="703">
      <c r="A703" s="38"/>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c r="AA703" s="38"/>
      <c r="AB703" s="38"/>
      <c r="AC703" s="38"/>
      <c r="AD703" s="38"/>
      <c r="AE703" s="38"/>
      <c r="AF703" s="38"/>
      <c r="AG703" s="38"/>
      <c r="AH703" s="38"/>
      <c r="AI703" s="38"/>
      <c r="AJ703" s="38"/>
      <c r="AK703" s="38"/>
      <c r="AL703" s="38"/>
      <c r="AM703" s="38"/>
      <c r="AN703" s="38"/>
      <c r="AO703" s="38"/>
      <c r="AP703" s="38"/>
      <c r="AQ703" s="38"/>
      <c r="AR703" s="38"/>
      <c r="AS703" s="38"/>
      <c r="AT703" s="38"/>
    </row>
    <row r="704">
      <c r="A704" s="38"/>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c r="AA704" s="38"/>
      <c r="AB704" s="38"/>
      <c r="AC704" s="38"/>
      <c r="AD704" s="38"/>
      <c r="AE704" s="38"/>
      <c r="AF704" s="38"/>
      <c r="AG704" s="38"/>
      <c r="AH704" s="38"/>
      <c r="AI704" s="38"/>
      <c r="AJ704" s="38"/>
      <c r="AK704" s="38"/>
      <c r="AL704" s="38"/>
      <c r="AM704" s="38"/>
      <c r="AN704" s="38"/>
      <c r="AO704" s="38"/>
      <c r="AP704" s="38"/>
      <c r="AQ704" s="38"/>
      <c r="AR704" s="38"/>
      <c r="AS704" s="38"/>
      <c r="AT704" s="38"/>
    </row>
    <row r="705">
      <c r="A705" s="38"/>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c r="AA705" s="38"/>
      <c r="AB705" s="38"/>
      <c r="AC705" s="38"/>
      <c r="AD705" s="38"/>
      <c r="AE705" s="38"/>
      <c r="AF705" s="38"/>
      <c r="AG705" s="38"/>
      <c r="AH705" s="38"/>
      <c r="AI705" s="38"/>
      <c r="AJ705" s="38"/>
      <c r="AK705" s="38"/>
      <c r="AL705" s="38"/>
      <c r="AM705" s="38"/>
      <c r="AN705" s="38"/>
      <c r="AO705" s="38"/>
      <c r="AP705" s="38"/>
      <c r="AQ705" s="38"/>
      <c r="AR705" s="38"/>
      <c r="AS705" s="38"/>
      <c r="AT705" s="38"/>
    </row>
    <row r="706">
      <c r="A706" s="38"/>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c r="AA706" s="38"/>
      <c r="AB706" s="38"/>
      <c r="AC706" s="38"/>
      <c r="AD706" s="38"/>
      <c r="AE706" s="38"/>
      <c r="AF706" s="38"/>
      <c r="AG706" s="38"/>
      <c r="AH706" s="38"/>
      <c r="AI706" s="38"/>
      <c r="AJ706" s="38"/>
      <c r="AK706" s="38"/>
      <c r="AL706" s="38"/>
      <c r="AM706" s="38"/>
      <c r="AN706" s="38"/>
      <c r="AO706" s="38"/>
      <c r="AP706" s="38"/>
      <c r="AQ706" s="38"/>
      <c r="AR706" s="38"/>
      <c r="AS706" s="38"/>
      <c r="AT706" s="38"/>
    </row>
    <row r="707">
      <c r="A707" s="38"/>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c r="AA707" s="38"/>
      <c r="AB707" s="38"/>
      <c r="AC707" s="38"/>
      <c r="AD707" s="38"/>
      <c r="AE707" s="38"/>
      <c r="AF707" s="38"/>
      <c r="AG707" s="38"/>
      <c r="AH707" s="38"/>
      <c r="AI707" s="38"/>
      <c r="AJ707" s="38"/>
      <c r="AK707" s="38"/>
      <c r="AL707" s="38"/>
      <c r="AM707" s="38"/>
      <c r="AN707" s="38"/>
      <c r="AO707" s="38"/>
      <c r="AP707" s="38"/>
      <c r="AQ707" s="38"/>
      <c r="AR707" s="38"/>
      <c r="AS707" s="38"/>
      <c r="AT707" s="38"/>
    </row>
    <row r="708">
      <c r="A708" s="38"/>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c r="AA708" s="38"/>
      <c r="AB708" s="38"/>
      <c r="AC708" s="38"/>
      <c r="AD708" s="38"/>
      <c r="AE708" s="38"/>
      <c r="AF708" s="38"/>
      <c r="AG708" s="38"/>
      <c r="AH708" s="38"/>
      <c r="AI708" s="38"/>
      <c r="AJ708" s="38"/>
      <c r="AK708" s="38"/>
      <c r="AL708" s="38"/>
      <c r="AM708" s="38"/>
      <c r="AN708" s="38"/>
      <c r="AO708" s="38"/>
      <c r="AP708" s="38"/>
      <c r="AQ708" s="38"/>
      <c r="AR708" s="38"/>
      <c r="AS708" s="38"/>
      <c r="AT708" s="38"/>
    </row>
    <row r="709">
      <c r="A709" s="38"/>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c r="AA709" s="38"/>
      <c r="AB709" s="38"/>
      <c r="AC709" s="38"/>
      <c r="AD709" s="38"/>
      <c r="AE709" s="38"/>
      <c r="AF709" s="38"/>
      <c r="AG709" s="38"/>
      <c r="AH709" s="38"/>
      <c r="AI709" s="38"/>
      <c r="AJ709" s="38"/>
      <c r="AK709" s="38"/>
      <c r="AL709" s="38"/>
      <c r="AM709" s="38"/>
      <c r="AN709" s="38"/>
      <c r="AO709" s="38"/>
      <c r="AP709" s="38"/>
      <c r="AQ709" s="38"/>
      <c r="AR709" s="38"/>
      <c r="AS709" s="38"/>
      <c r="AT709" s="38"/>
    </row>
    <row r="710">
      <c r="A710" s="38"/>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c r="AA710" s="38"/>
      <c r="AB710" s="38"/>
      <c r="AC710" s="38"/>
      <c r="AD710" s="38"/>
      <c r="AE710" s="38"/>
      <c r="AF710" s="38"/>
      <c r="AG710" s="38"/>
      <c r="AH710" s="38"/>
      <c r="AI710" s="38"/>
      <c r="AJ710" s="38"/>
      <c r="AK710" s="38"/>
      <c r="AL710" s="38"/>
      <c r="AM710" s="38"/>
      <c r="AN710" s="38"/>
      <c r="AO710" s="38"/>
      <c r="AP710" s="38"/>
      <c r="AQ710" s="38"/>
      <c r="AR710" s="38"/>
      <c r="AS710" s="38"/>
      <c r="AT710" s="38"/>
    </row>
    <row r="711">
      <c r="A711" s="38"/>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c r="AA711" s="38"/>
      <c r="AB711" s="38"/>
      <c r="AC711" s="38"/>
      <c r="AD711" s="38"/>
      <c r="AE711" s="38"/>
      <c r="AF711" s="38"/>
      <c r="AG711" s="38"/>
      <c r="AH711" s="38"/>
      <c r="AI711" s="38"/>
      <c r="AJ711" s="38"/>
      <c r="AK711" s="38"/>
      <c r="AL711" s="38"/>
      <c r="AM711" s="38"/>
      <c r="AN711" s="38"/>
      <c r="AO711" s="38"/>
      <c r="AP711" s="38"/>
      <c r="AQ711" s="38"/>
      <c r="AR711" s="38"/>
      <c r="AS711" s="38"/>
      <c r="AT711" s="38"/>
    </row>
    <row r="712">
      <c r="A712" s="38"/>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c r="AA712" s="38"/>
      <c r="AB712" s="38"/>
      <c r="AC712" s="38"/>
      <c r="AD712" s="38"/>
      <c r="AE712" s="38"/>
      <c r="AF712" s="38"/>
      <c r="AG712" s="38"/>
      <c r="AH712" s="38"/>
      <c r="AI712" s="38"/>
      <c r="AJ712" s="38"/>
      <c r="AK712" s="38"/>
      <c r="AL712" s="38"/>
      <c r="AM712" s="38"/>
      <c r="AN712" s="38"/>
      <c r="AO712" s="38"/>
      <c r="AP712" s="38"/>
      <c r="AQ712" s="38"/>
      <c r="AR712" s="38"/>
      <c r="AS712" s="38"/>
      <c r="AT712" s="38"/>
    </row>
    <row r="713">
      <c r="A713" s="38"/>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c r="AA713" s="38"/>
      <c r="AB713" s="38"/>
      <c r="AC713" s="38"/>
      <c r="AD713" s="38"/>
      <c r="AE713" s="38"/>
      <c r="AF713" s="38"/>
      <c r="AG713" s="38"/>
      <c r="AH713" s="38"/>
      <c r="AI713" s="38"/>
      <c r="AJ713" s="38"/>
      <c r="AK713" s="38"/>
      <c r="AL713" s="38"/>
      <c r="AM713" s="38"/>
      <c r="AN713" s="38"/>
      <c r="AO713" s="38"/>
      <c r="AP713" s="38"/>
      <c r="AQ713" s="38"/>
      <c r="AR713" s="38"/>
      <c r="AS713" s="38"/>
      <c r="AT713" s="38"/>
    </row>
    <row r="714">
      <c r="A714" s="38"/>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c r="AA714" s="38"/>
      <c r="AB714" s="38"/>
      <c r="AC714" s="38"/>
      <c r="AD714" s="38"/>
      <c r="AE714" s="38"/>
      <c r="AF714" s="38"/>
      <c r="AG714" s="38"/>
      <c r="AH714" s="38"/>
      <c r="AI714" s="38"/>
      <c r="AJ714" s="38"/>
      <c r="AK714" s="38"/>
      <c r="AL714" s="38"/>
      <c r="AM714" s="38"/>
      <c r="AN714" s="38"/>
      <c r="AO714" s="38"/>
      <c r="AP714" s="38"/>
      <c r="AQ714" s="38"/>
      <c r="AR714" s="38"/>
      <c r="AS714" s="38"/>
      <c r="AT714" s="38"/>
    </row>
    <row r="715">
      <c r="A715" s="38"/>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c r="AA715" s="38"/>
      <c r="AB715" s="38"/>
      <c r="AC715" s="38"/>
      <c r="AD715" s="38"/>
      <c r="AE715" s="38"/>
      <c r="AF715" s="38"/>
      <c r="AG715" s="38"/>
      <c r="AH715" s="38"/>
      <c r="AI715" s="38"/>
      <c r="AJ715" s="38"/>
      <c r="AK715" s="38"/>
      <c r="AL715" s="38"/>
      <c r="AM715" s="38"/>
      <c r="AN715" s="38"/>
      <c r="AO715" s="38"/>
      <c r="AP715" s="38"/>
      <c r="AQ715" s="38"/>
      <c r="AR715" s="38"/>
      <c r="AS715" s="38"/>
      <c r="AT715" s="38"/>
    </row>
    <row r="716">
      <c r="A716" s="38"/>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c r="AA716" s="38"/>
      <c r="AB716" s="38"/>
      <c r="AC716" s="38"/>
      <c r="AD716" s="38"/>
      <c r="AE716" s="38"/>
      <c r="AF716" s="38"/>
      <c r="AG716" s="38"/>
      <c r="AH716" s="38"/>
      <c r="AI716" s="38"/>
      <c r="AJ716" s="38"/>
      <c r="AK716" s="38"/>
      <c r="AL716" s="38"/>
      <c r="AM716" s="38"/>
      <c r="AN716" s="38"/>
      <c r="AO716" s="38"/>
      <c r="AP716" s="38"/>
      <c r="AQ716" s="38"/>
      <c r="AR716" s="38"/>
      <c r="AS716" s="38"/>
      <c r="AT716" s="38"/>
    </row>
    <row r="717">
      <c r="A717" s="38"/>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c r="AA717" s="38"/>
      <c r="AB717" s="38"/>
      <c r="AC717" s="38"/>
      <c r="AD717" s="38"/>
      <c r="AE717" s="38"/>
      <c r="AF717" s="38"/>
      <c r="AG717" s="38"/>
      <c r="AH717" s="38"/>
      <c r="AI717" s="38"/>
      <c r="AJ717" s="38"/>
      <c r="AK717" s="38"/>
      <c r="AL717" s="38"/>
      <c r="AM717" s="38"/>
      <c r="AN717" s="38"/>
      <c r="AO717" s="38"/>
      <c r="AP717" s="38"/>
      <c r="AQ717" s="38"/>
      <c r="AR717" s="38"/>
      <c r="AS717" s="38"/>
      <c r="AT717" s="38"/>
    </row>
    <row r="718">
      <c r="A718" s="38"/>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c r="AA718" s="38"/>
      <c r="AB718" s="38"/>
      <c r="AC718" s="38"/>
      <c r="AD718" s="38"/>
      <c r="AE718" s="38"/>
      <c r="AF718" s="38"/>
      <c r="AG718" s="38"/>
      <c r="AH718" s="38"/>
      <c r="AI718" s="38"/>
      <c r="AJ718" s="38"/>
      <c r="AK718" s="38"/>
      <c r="AL718" s="38"/>
      <c r="AM718" s="38"/>
      <c r="AN718" s="38"/>
      <c r="AO718" s="38"/>
      <c r="AP718" s="38"/>
      <c r="AQ718" s="38"/>
      <c r="AR718" s="38"/>
      <c r="AS718" s="38"/>
      <c r="AT718" s="38"/>
    </row>
    <row r="719">
      <c r="A719" s="38"/>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c r="AA719" s="38"/>
      <c r="AB719" s="38"/>
      <c r="AC719" s="38"/>
      <c r="AD719" s="38"/>
      <c r="AE719" s="38"/>
      <c r="AF719" s="38"/>
      <c r="AG719" s="38"/>
      <c r="AH719" s="38"/>
      <c r="AI719" s="38"/>
      <c r="AJ719" s="38"/>
      <c r="AK719" s="38"/>
      <c r="AL719" s="38"/>
      <c r="AM719" s="38"/>
      <c r="AN719" s="38"/>
      <c r="AO719" s="38"/>
      <c r="AP719" s="38"/>
      <c r="AQ719" s="38"/>
      <c r="AR719" s="38"/>
      <c r="AS719" s="38"/>
      <c r="AT719" s="38"/>
    </row>
    <row r="720">
      <c r="A720" s="38"/>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c r="AA720" s="38"/>
      <c r="AB720" s="38"/>
      <c r="AC720" s="38"/>
      <c r="AD720" s="38"/>
      <c r="AE720" s="38"/>
      <c r="AF720" s="38"/>
      <c r="AG720" s="38"/>
      <c r="AH720" s="38"/>
      <c r="AI720" s="38"/>
      <c r="AJ720" s="38"/>
      <c r="AK720" s="38"/>
      <c r="AL720" s="38"/>
      <c r="AM720" s="38"/>
      <c r="AN720" s="38"/>
      <c r="AO720" s="38"/>
      <c r="AP720" s="38"/>
      <c r="AQ720" s="38"/>
      <c r="AR720" s="38"/>
      <c r="AS720" s="38"/>
      <c r="AT720" s="38"/>
    </row>
    <row r="721">
      <c r="A721" s="38"/>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c r="AA721" s="38"/>
      <c r="AB721" s="38"/>
      <c r="AC721" s="38"/>
      <c r="AD721" s="38"/>
      <c r="AE721" s="38"/>
      <c r="AF721" s="38"/>
      <c r="AG721" s="38"/>
      <c r="AH721" s="38"/>
      <c r="AI721" s="38"/>
      <c r="AJ721" s="38"/>
      <c r="AK721" s="38"/>
      <c r="AL721" s="38"/>
      <c r="AM721" s="38"/>
      <c r="AN721" s="38"/>
      <c r="AO721" s="38"/>
      <c r="AP721" s="38"/>
      <c r="AQ721" s="38"/>
      <c r="AR721" s="38"/>
      <c r="AS721" s="38"/>
      <c r="AT721" s="38"/>
    </row>
    <row r="722">
      <c r="A722" s="38"/>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c r="AA722" s="38"/>
      <c r="AB722" s="38"/>
      <c r="AC722" s="38"/>
      <c r="AD722" s="38"/>
      <c r="AE722" s="38"/>
      <c r="AF722" s="38"/>
      <c r="AG722" s="38"/>
      <c r="AH722" s="38"/>
      <c r="AI722" s="38"/>
      <c r="AJ722" s="38"/>
      <c r="AK722" s="38"/>
      <c r="AL722" s="38"/>
      <c r="AM722" s="38"/>
      <c r="AN722" s="38"/>
      <c r="AO722" s="38"/>
      <c r="AP722" s="38"/>
      <c r="AQ722" s="38"/>
      <c r="AR722" s="38"/>
      <c r="AS722" s="38"/>
      <c r="AT722" s="38"/>
    </row>
    <row r="723">
      <c r="A723" s="38"/>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c r="AA723" s="38"/>
      <c r="AB723" s="38"/>
      <c r="AC723" s="38"/>
      <c r="AD723" s="38"/>
      <c r="AE723" s="38"/>
      <c r="AF723" s="38"/>
      <c r="AG723" s="38"/>
      <c r="AH723" s="38"/>
      <c r="AI723" s="38"/>
      <c r="AJ723" s="38"/>
      <c r="AK723" s="38"/>
      <c r="AL723" s="38"/>
      <c r="AM723" s="38"/>
      <c r="AN723" s="38"/>
      <c r="AO723" s="38"/>
      <c r="AP723" s="38"/>
      <c r="AQ723" s="38"/>
      <c r="AR723" s="38"/>
      <c r="AS723" s="38"/>
      <c r="AT723" s="38"/>
    </row>
    <row r="724">
      <c r="A724" s="38"/>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c r="AA724" s="38"/>
      <c r="AB724" s="38"/>
      <c r="AC724" s="38"/>
      <c r="AD724" s="38"/>
      <c r="AE724" s="38"/>
      <c r="AF724" s="38"/>
      <c r="AG724" s="38"/>
      <c r="AH724" s="38"/>
      <c r="AI724" s="38"/>
      <c r="AJ724" s="38"/>
      <c r="AK724" s="38"/>
      <c r="AL724" s="38"/>
      <c r="AM724" s="38"/>
      <c r="AN724" s="38"/>
      <c r="AO724" s="38"/>
      <c r="AP724" s="38"/>
      <c r="AQ724" s="38"/>
      <c r="AR724" s="38"/>
      <c r="AS724" s="38"/>
      <c r="AT724" s="38"/>
    </row>
    <row r="725">
      <c r="A725" s="38"/>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c r="AA725" s="38"/>
      <c r="AB725" s="38"/>
      <c r="AC725" s="38"/>
      <c r="AD725" s="38"/>
      <c r="AE725" s="38"/>
      <c r="AF725" s="38"/>
      <c r="AG725" s="38"/>
      <c r="AH725" s="38"/>
      <c r="AI725" s="38"/>
      <c r="AJ725" s="38"/>
      <c r="AK725" s="38"/>
      <c r="AL725" s="38"/>
      <c r="AM725" s="38"/>
      <c r="AN725" s="38"/>
      <c r="AO725" s="38"/>
      <c r="AP725" s="38"/>
      <c r="AQ725" s="38"/>
      <c r="AR725" s="38"/>
      <c r="AS725" s="38"/>
      <c r="AT725" s="38"/>
    </row>
    <row r="726">
      <c r="A726" s="38"/>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c r="AA726" s="38"/>
      <c r="AB726" s="38"/>
      <c r="AC726" s="38"/>
      <c r="AD726" s="38"/>
      <c r="AE726" s="38"/>
      <c r="AF726" s="38"/>
      <c r="AG726" s="38"/>
      <c r="AH726" s="38"/>
      <c r="AI726" s="38"/>
      <c r="AJ726" s="38"/>
      <c r="AK726" s="38"/>
      <c r="AL726" s="38"/>
      <c r="AM726" s="38"/>
      <c r="AN726" s="38"/>
      <c r="AO726" s="38"/>
      <c r="AP726" s="38"/>
      <c r="AQ726" s="38"/>
      <c r="AR726" s="38"/>
      <c r="AS726" s="38"/>
      <c r="AT726" s="38"/>
    </row>
    <row r="727">
      <c r="A727" s="38"/>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c r="AA727" s="38"/>
      <c r="AB727" s="38"/>
      <c r="AC727" s="38"/>
      <c r="AD727" s="38"/>
      <c r="AE727" s="38"/>
      <c r="AF727" s="38"/>
      <c r="AG727" s="38"/>
      <c r="AH727" s="38"/>
      <c r="AI727" s="38"/>
      <c r="AJ727" s="38"/>
      <c r="AK727" s="38"/>
      <c r="AL727" s="38"/>
      <c r="AM727" s="38"/>
      <c r="AN727" s="38"/>
      <c r="AO727" s="38"/>
      <c r="AP727" s="38"/>
      <c r="AQ727" s="38"/>
      <c r="AR727" s="38"/>
      <c r="AS727" s="38"/>
      <c r="AT727" s="38"/>
    </row>
    <row r="728">
      <c r="A728" s="38"/>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c r="AA728" s="38"/>
      <c r="AB728" s="38"/>
      <c r="AC728" s="38"/>
      <c r="AD728" s="38"/>
      <c r="AE728" s="38"/>
      <c r="AF728" s="38"/>
      <c r="AG728" s="38"/>
      <c r="AH728" s="38"/>
      <c r="AI728" s="38"/>
      <c r="AJ728" s="38"/>
      <c r="AK728" s="38"/>
      <c r="AL728" s="38"/>
      <c r="AM728" s="38"/>
      <c r="AN728" s="38"/>
      <c r="AO728" s="38"/>
      <c r="AP728" s="38"/>
      <c r="AQ728" s="38"/>
      <c r="AR728" s="38"/>
      <c r="AS728" s="38"/>
      <c r="AT728" s="38"/>
    </row>
    <row r="729">
      <c r="A729" s="38"/>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c r="AA729" s="38"/>
      <c r="AB729" s="38"/>
      <c r="AC729" s="38"/>
      <c r="AD729" s="38"/>
      <c r="AE729" s="38"/>
      <c r="AF729" s="38"/>
      <c r="AG729" s="38"/>
      <c r="AH729" s="38"/>
      <c r="AI729" s="38"/>
      <c r="AJ729" s="38"/>
      <c r="AK729" s="38"/>
      <c r="AL729" s="38"/>
      <c r="AM729" s="38"/>
      <c r="AN729" s="38"/>
      <c r="AO729" s="38"/>
      <c r="AP729" s="38"/>
      <c r="AQ729" s="38"/>
      <c r="AR729" s="38"/>
      <c r="AS729" s="38"/>
      <c r="AT729" s="38"/>
    </row>
    <row r="730">
      <c r="A730" s="38"/>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c r="AA730" s="38"/>
      <c r="AB730" s="38"/>
      <c r="AC730" s="38"/>
      <c r="AD730" s="38"/>
      <c r="AE730" s="38"/>
      <c r="AF730" s="38"/>
      <c r="AG730" s="38"/>
      <c r="AH730" s="38"/>
      <c r="AI730" s="38"/>
      <c r="AJ730" s="38"/>
      <c r="AK730" s="38"/>
      <c r="AL730" s="38"/>
      <c r="AM730" s="38"/>
      <c r="AN730" s="38"/>
      <c r="AO730" s="38"/>
      <c r="AP730" s="38"/>
      <c r="AQ730" s="38"/>
      <c r="AR730" s="38"/>
      <c r="AS730" s="38"/>
      <c r="AT730" s="38"/>
    </row>
    <row r="731">
      <c r="A731" s="38"/>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c r="AA731" s="38"/>
      <c r="AB731" s="38"/>
      <c r="AC731" s="38"/>
      <c r="AD731" s="38"/>
      <c r="AE731" s="38"/>
      <c r="AF731" s="38"/>
      <c r="AG731" s="38"/>
      <c r="AH731" s="38"/>
      <c r="AI731" s="38"/>
      <c r="AJ731" s="38"/>
      <c r="AK731" s="38"/>
      <c r="AL731" s="38"/>
      <c r="AM731" s="38"/>
      <c r="AN731" s="38"/>
      <c r="AO731" s="38"/>
      <c r="AP731" s="38"/>
      <c r="AQ731" s="38"/>
      <c r="AR731" s="38"/>
      <c r="AS731" s="38"/>
      <c r="AT731" s="38"/>
    </row>
    <row r="732">
      <c r="A732" s="38"/>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c r="AA732" s="38"/>
      <c r="AB732" s="38"/>
      <c r="AC732" s="38"/>
      <c r="AD732" s="38"/>
      <c r="AE732" s="38"/>
      <c r="AF732" s="38"/>
      <c r="AG732" s="38"/>
      <c r="AH732" s="38"/>
      <c r="AI732" s="38"/>
      <c r="AJ732" s="38"/>
      <c r="AK732" s="38"/>
      <c r="AL732" s="38"/>
      <c r="AM732" s="38"/>
      <c r="AN732" s="38"/>
      <c r="AO732" s="38"/>
      <c r="AP732" s="38"/>
      <c r="AQ732" s="38"/>
      <c r="AR732" s="38"/>
      <c r="AS732" s="38"/>
      <c r="AT732" s="38"/>
    </row>
    <row r="733">
      <c r="A733" s="38"/>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c r="AA733" s="38"/>
      <c r="AB733" s="38"/>
      <c r="AC733" s="38"/>
      <c r="AD733" s="38"/>
      <c r="AE733" s="38"/>
      <c r="AF733" s="38"/>
      <c r="AG733" s="38"/>
      <c r="AH733" s="38"/>
      <c r="AI733" s="38"/>
      <c r="AJ733" s="38"/>
      <c r="AK733" s="38"/>
      <c r="AL733" s="38"/>
      <c r="AM733" s="38"/>
      <c r="AN733" s="38"/>
      <c r="AO733" s="38"/>
      <c r="AP733" s="38"/>
      <c r="AQ733" s="38"/>
      <c r="AR733" s="38"/>
      <c r="AS733" s="38"/>
      <c r="AT733" s="38"/>
    </row>
    <row r="734">
      <c r="A734" s="38"/>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c r="AA734" s="38"/>
      <c r="AB734" s="38"/>
      <c r="AC734" s="38"/>
      <c r="AD734" s="38"/>
      <c r="AE734" s="38"/>
      <c r="AF734" s="38"/>
      <c r="AG734" s="38"/>
      <c r="AH734" s="38"/>
      <c r="AI734" s="38"/>
      <c r="AJ734" s="38"/>
      <c r="AK734" s="38"/>
      <c r="AL734" s="38"/>
      <c r="AM734" s="38"/>
      <c r="AN734" s="38"/>
      <c r="AO734" s="38"/>
      <c r="AP734" s="38"/>
      <c r="AQ734" s="38"/>
      <c r="AR734" s="38"/>
      <c r="AS734" s="38"/>
      <c r="AT734" s="38"/>
    </row>
    <row r="735">
      <c r="A735" s="38"/>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c r="AA735" s="38"/>
      <c r="AB735" s="38"/>
      <c r="AC735" s="38"/>
      <c r="AD735" s="38"/>
      <c r="AE735" s="38"/>
      <c r="AF735" s="38"/>
      <c r="AG735" s="38"/>
      <c r="AH735" s="38"/>
      <c r="AI735" s="38"/>
      <c r="AJ735" s="38"/>
      <c r="AK735" s="38"/>
      <c r="AL735" s="38"/>
      <c r="AM735" s="38"/>
      <c r="AN735" s="38"/>
      <c r="AO735" s="38"/>
      <c r="AP735" s="38"/>
      <c r="AQ735" s="38"/>
      <c r="AR735" s="38"/>
      <c r="AS735" s="38"/>
      <c r="AT735" s="38"/>
    </row>
    <row r="736">
      <c r="A736" s="38"/>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c r="AA736" s="38"/>
      <c r="AB736" s="38"/>
      <c r="AC736" s="38"/>
      <c r="AD736" s="38"/>
      <c r="AE736" s="38"/>
      <c r="AF736" s="38"/>
      <c r="AG736" s="38"/>
      <c r="AH736" s="38"/>
      <c r="AI736" s="38"/>
      <c r="AJ736" s="38"/>
      <c r="AK736" s="38"/>
      <c r="AL736" s="38"/>
      <c r="AM736" s="38"/>
      <c r="AN736" s="38"/>
      <c r="AO736" s="38"/>
      <c r="AP736" s="38"/>
      <c r="AQ736" s="38"/>
      <c r="AR736" s="38"/>
      <c r="AS736" s="38"/>
      <c r="AT736" s="38"/>
    </row>
    <row r="737">
      <c r="A737" s="38"/>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c r="AA737" s="38"/>
      <c r="AB737" s="38"/>
      <c r="AC737" s="38"/>
      <c r="AD737" s="38"/>
      <c r="AE737" s="38"/>
      <c r="AF737" s="38"/>
      <c r="AG737" s="38"/>
      <c r="AH737" s="38"/>
      <c r="AI737" s="38"/>
      <c r="AJ737" s="38"/>
      <c r="AK737" s="38"/>
      <c r="AL737" s="38"/>
      <c r="AM737" s="38"/>
      <c r="AN737" s="38"/>
      <c r="AO737" s="38"/>
      <c r="AP737" s="38"/>
      <c r="AQ737" s="38"/>
      <c r="AR737" s="38"/>
      <c r="AS737" s="38"/>
      <c r="AT737" s="38"/>
    </row>
    <row r="738">
      <c r="A738" s="38"/>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c r="AA738" s="38"/>
      <c r="AB738" s="38"/>
      <c r="AC738" s="38"/>
      <c r="AD738" s="38"/>
      <c r="AE738" s="38"/>
      <c r="AF738" s="38"/>
      <c r="AG738" s="38"/>
      <c r="AH738" s="38"/>
      <c r="AI738" s="38"/>
      <c r="AJ738" s="38"/>
      <c r="AK738" s="38"/>
      <c r="AL738" s="38"/>
      <c r="AM738" s="38"/>
      <c r="AN738" s="38"/>
      <c r="AO738" s="38"/>
      <c r="AP738" s="38"/>
      <c r="AQ738" s="38"/>
      <c r="AR738" s="38"/>
      <c r="AS738" s="38"/>
      <c r="AT738" s="38"/>
    </row>
    <row r="739">
      <c r="A739" s="38"/>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c r="AA739" s="38"/>
      <c r="AB739" s="38"/>
      <c r="AC739" s="38"/>
      <c r="AD739" s="38"/>
      <c r="AE739" s="38"/>
      <c r="AF739" s="38"/>
      <c r="AG739" s="38"/>
      <c r="AH739" s="38"/>
      <c r="AI739" s="38"/>
      <c r="AJ739" s="38"/>
      <c r="AK739" s="38"/>
      <c r="AL739" s="38"/>
      <c r="AM739" s="38"/>
      <c r="AN739" s="38"/>
      <c r="AO739" s="38"/>
      <c r="AP739" s="38"/>
      <c r="AQ739" s="38"/>
      <c r="AR739" s="38"/>
      <c r="AS739" s="38"/>
      <c r="AT739" s="38"/>
    </row>
    <row r="740">
      <c r="A740" s="38"/>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c r="AA740" s="38"/>
      <c r="AB740" s="38"/>
      <c r="AC740" s="38"/>
      <c r="AD740" s="38"/>
      <c r="AE740" s="38"/>
      <c r="AF740" s="38"/>
      <c r="AG740" s="38"/>
      <c r="AH740" s="38"/>
      <c r="AI740" s="38"/>
      <c r="AJ740" s="38"/>
      <c r="AK740" s="38"/>
      <c r="AL740" s="38"/>
      <c r="AM740" s="38"/>
      <c r="AN740" s="38"/>
      <c r="AO740" s="38"/>
      <c r="AP740" s="38"/>
      <c r="AQ740" s="38"/>
      <c r="AR740" s="38"/>
      <c r="AS740" s="38"/>
      <c r="AT740" s="38"/>
    </row>
    <row r="741">
      <c r="A741" s="38"/>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c r="AA741" s="38"/>
      <c r="AB741" s="38"/>
      <c r="AC741" s="38"/>
      <c r="AD741" s="38"/>
      <c r="AE741" s="38"/>
      <c r="AF741" s="38"/>
      <c r="AG741" s="38"/>
      <c r="AH741" s="38"/>
      <c r="AI741" s="38"/>
      <c r="AJ741" s="38"/>
      <c r="AK741" s="38"/>
      <c r="AL741" s="38"/>
      <c r="AM741" s="38"/>
      <c r="AN741" s="38"/>
      <c r="AO741" s="38"/>
      <c r="AP741" s="38"/>
      <c r="AQ741" s="38"/>
      <c r="AR741" s="38"/>
      <c r="AS741" s="38"/>
      <c r="AT741" s="38"/>
    </row>
    <row r="742">
      <c r="A742" s="38"/>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c r="AA742" s="38"/>
      <c r="AB742" s="38"/>
      <c r="AC742" s="38"/>
      <c r="AD742" s="38"/>
      <c r="AE742" s="38"/>
      <c r="AF742" s="38"/>
      <c r="AG742" s="38"/>
      <c r="AH742" s="38"/>
      <c r="AI742" s="38"/>
      <c r="AJ742" s="38"/>
      <c r="AK742" s="38"/>
      <c r="AL742" s="38"/>
      <c r="AM742" s="38"/>
      <c r="AN742" s="38"/>
      <c r="AO742" s="38"/>
      <c r="AP742" s="38"/>
      <c r="AQ742" s="38"/>
      <c r="AR742" s="38"/>
      <c r="AS742" s="38"/>
      <c r="AT742" s="38"/>
    </row>
    <row r="743">
      <c r="A743" s="38"/>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c r="AA743" s="38"/>
      <c r="AB743" s="38"/>
      <c r="AC743" s="38"/>
      <c r="AD743" s="38"/>
      <c r="AE743" s="38"/>
      <c r="AF743" s="38"/>
      <c r="AG743" s="38"/>
      <c r="AH743" s="38"/>
      <c r="AI743" s="38"/>
      <c r="AJ743" s="38"/>
      <c r="AK743" s="38"/>
      <c r="AL743" s="38"/>
      <c r="AM743" s="38"/>
      <c r="AN743" s="38"/>
      <c r="AO743" s="38"/>
      <c r="AP743" s="38"/>
      <c r="AQ743" s="38"/>
      <c r="AR743" s="38"/>
      <c r="AS743" s="38"/>
      <c r="AT743" s="38"/>
    </row>
    <row r="744">
      <c r="A744" s="38"/>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c r="AA744" s="38"/>
      <c r="AB744" s="38"/>
      <c r="AC744" s="38"/>
      <c r="AD744" s="38"/>
      <c r="AE744" s="38"/>
      <c r="AF744" s="38"/>
      <c r="AG744" s="38"/>
      <c r="AH744" s="38"/>
      <c r="AI744" s="38"/>
      <c r="AJ744" s="38"/>
      <c r="AK744" s="38"/>
      <c r="AL744" s="38"/>
      <c r="AM744" s="38"/>
      <c r="AN744" s="38"/>
      <c r="AO744" s="38"/>
      <c r="AP744" s="38"/>
      <c r="AQ744" s="38"/>
      <c r="AR744" s="38"/>
      <c r="AS744" s="38"/>
      <c r="AT744" s="38"/>
    </row>
    <row r="745">
      <c r="A745" s="38"/>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c r="AA745" s="38"/>
      <c r="AB745" s="38"/>
      <c r="AC745" s="38"/>
      <c r="AD745" s="38"/>
      <c r="AE745" s="38"/>
      <c r="AF745" s="38"/>
      <c r="AG745" s="38"/>
      <c r="AH745" s="38"/>
      <c r="AI745" s="38"/>
      <c r="AJ745" s="38"/>
      <c r="AK745" s="38"/>
      <c r="AL745" s="38"/>
      <c r="AM745" s="38"/>
      <c r="AN745" s="38"/>
      <c r="AO745" s="38"/>
      <c r="AP745" s="38"/>
      <c r="AQ745" s="38"/>
      <c r="AR745" s="38"/>
      <c r="AS745" s="38"/>
      <c r="AT745" s="38"/>
    </row>
    <row r="746">
      <c r="A746" s="38"/>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c r="AA746" s="38"/>
      <c r="AB746" s="38"/>
      <c r="AC746" s="38"/>
      <c r="AD746" s="38"/>
      <c r="AE746" s="38"/>
      <c r="AF746" s="38"/>
      <c r="AG746" s="38"/>
      <c r="AH746" s="38"/>
      <c r="AI746" s="38"/>
      <c r="AJ746" s="38"/>
      <c r="AK746" s="38"/>
      <c r="AL746" s="38"/>
      <c r="AM746" s="38"/>
      <c r="AN746" s="38"/>
      <c r="AO746" s="38"/>
      <c r="AP746" s="38"/>
      <c r="AQ746" s="38"/>
      <c r="AR746" s="38"/>
      <c r="AS746" s="38"/>
      <c r="AT746" s="38"/>
    </row>
    <row r="747">
      <c r="A747" s="38"/>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c r="AA747" s="38"/>
      <c r="AB747" s="38"/>
      <c r="AC747" s="38"/>
      <c r="AD747" s="38"/>
      <c r="AE747" s="38"/>
      <c r="AF747" s="38"/>
      <c r="AG747" s="38"/>
      <c r="AH747" s="38"/>
      <c r="AI747" s="38"/>
      <c r="AJ747" s="38"/>
      <c r="AK747" s="38"/>
      <c r="AL747" s="38"/>
      <c r="AM747" s="38"/>
      <c r="AN747" s="38"/>
      <c r="AO747" s="38"/>
      <c r="AP747" s="38"/>
      <c r="AQ747" s="38"/>
      <c r="AR747" s="38"/>
      <c r="AS747" s="38"/>
      <c r="AT747" s="38"/>
    </row>
    <row r="748">
      <c r="A748" s="38"/>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c r="AA748" s="38"/>
      <c r="AB748" s="38"/>
      <c r="AC748" s="38"/>
      <c r="AD748" s="38"/>
      <c r="AE748" s="38"/>
      <c r="AF748" s="38"/>
      <c r="AG748" s="38"/>
      <c r="AH748" s="38"/>
      <c r="AI748" s="38"/>
      <c r="AJ748" s="38"/>
      <c r="AK748" s="38"/>
      <c r="AL748" s="38"/>
      <c r="AM748" s="38"/>
      <c r="AN748" s="38"/>
      <c r="AO748" s="38"/>
      <c r="AP748" s="38"/>
      <c r="AQ748" s="38"/>
      <c r="AR748" s="38"/>
      <c r="AS748" s="38"/>
      <c r="AT748" s="38"/>
    </row>
    <row r="749">
      <c r="A749" s="38"/>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c r="AA749" s="38"/>
      <c r="AB749" s="38"/>
      <c r="AC749" s="38"/>
      <c r="AD749" s="38"/>
      <c r="AE749" s="38"/>
      <c r="AF749" s="38"/>
      <c r="AG749" s="38"/>
      <c r="AH749" s="38"/>
      <c r="AI749" s="38"/>
      <c r="AJ749" s="38"/>
      <c r="AK749" s="38"/>
      <c r="AL749" s="38"/>
      <c r="AM749" s="38"/>
      <c r="AN749" s="38"/>
      <c r="AO749" s="38"/>
      <c r="AP749" s="38"/>
      <c r="AQ749" s="38"/>
      <c r="AR749" s="38"/>
      <c r="AS749" s="38"/>
      <c r="AT749" s="38"/>
    </row>
    <row r="750">
      <c r="A750" s="38"/>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c r="AA750" s="38"/>
      <c r="AB750" s="38"/>
      <c r="AC750" s="38"/>
      <c r="AD750" s="38"/>
      <c r="AE750" s="38"/>
      <c r="AF750" s="38"/>
      <c r="AG750" s="38"/>
      <c r="AH750" s="38"/>
      <c r="AI750" s="38"/>
      <c r="AJ750" s="38"/>
      <c r="AK750" s="38"/>
      <c r="AL750" s="38"/>
      <c r="AM750" s="38"/>
      <c r="AN750" s="38"/>
      <c r="AO750" s="38"/>
      <c r="AP750" s="38"/>
      <c r="AQ750" s="38"/>
      <c r="AR750" s="38"/>
      <c r="AS750" s="38"/>
      <c r="AT750" s="38"/>
    </row>
    <row r="751">
      <c r="A751" s="38"/>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c r="AA751" s="38"/>
      <c r="AB751" s="38"/>
      <c r="AC751" s="38"/>
      <c r="AD751" s="38"/>
      <c r="AE751" s="38"/>
      <c r="AF751" s="38"/>
      <c r="AG751" s="38"/>
      <c r="AH751" s="38"/>
      <c r="AI751" s="38"/>
      <c r="AJ751" s="38"/>
      <c r="AK751" s="38"/>
      <c r="AL751" s="38"/>
      <c r="AM751" s="38"/>
      <c r="AN751" s="38"/>
      <c r="AO751" s="38"/>
      <c r="AP751" s="38"/>
      <c r="AQ751" s="38"/>
      <c r="AR751" s="38"/>
      <c r="AS751" s="38"/>
      <c r="AT751" s="38"/>
    </row>
    <row r="752">
      <c r="A752" s="38"/>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c r="AA752" s="38"/>
      <c r="AB752" s="38"/>
      <c r="AC752" s="38"/>
      <c r="AD752" s="38"/>
      <c r="AE752" s="38"/>
      <c r="AF752" s="38"/>
      <c r="AG752" s="38"/>
      <c r="AH752" s="38"/>
      <c r="AI752" s="38"/>
      <c r="AJ752" s="38"/>
      <c r="AK752" s="38"/>
      <c r="AL752" s="38"/>
      <c r="AM752" s="38"/>
      <c r="AN752" s="38"/>
      <c r="AO752" s="38"/>
      <c r="AP752" s="38"/>
      <c r="AQ752" s="38"/>
      <c r="AR752" s="38"/>
      <c r="AS752" s="38"/>
      <c r="AT752" s="38"/>
    </row>
    <row r="753">
      <c r="A753" s="38"/>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c r="AA753" s="38"/>
      <c r="AB753" s="38"/>
      <c r="AC753" s="38"/>
      <c r="AD753" s="38"/>
      <c r="AE753" s="38"/>
      <c r="AF753" s="38"/>
      <c r="AG753" s="38"/>
      <c r="AH753" s="38"/>
      <c r="AI753" s="38"/>
      <c r="AJ753" s="38"/>
      <c r="AK753" s="38"/>
      <c r="AL753" s="38"/>
      <c r="AM753" s="38"/>
      <c r="AN753" s="38"/>
      <c r="AO753" s="38"/>
      <c r="AP753" s="38"/>
      <c r="AQ753" s="38"/>
      <c r="AR753" s="38"/>
      <c r="AS753" s="38"/>
      <c r="AT753" s="38"/>
    </row>
    <row r="754">
      <c r="A754" s="38"/>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c r="AA754" s="38"/>
      <c r="AB754" s="38"/>
      <c r="AC754" s="38"/>
      <c r="AD754" s="38"/>
      <c r="AE754" s="38"/>
      <c r="AF754" s="38"/>
      <c r="AG754" s="38"/>
      <c r="AH754" s="38"/>
      <c r="AI754" s="38"/>
      <c r="AJ754" s="38"/>
      <c r="AK754" s="38"/>
      <c r="AL754" s="38"/>
      <c r="AM754" s="38"/>
      <c r="AN754" s="38"/>
      <c r="AO754" s="38"/>
      <c r="AP754" s="38"/>
      <c r="AQ754" s="38"/>
      <c r="AR754" s="38"/>
      <c r="AS754" s="38"/>
      <c r="AT754" s="38"/>
    </row>
    <row r="755">
      <c r="A755" s="38"/>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c r="AA755" s="38"/>
      <c r="AB755" s="38"/>
      <c r="AC755" s="38"/>
      <c r="AD755" s="38"/>
      <c r="AE755" s="38"/>
      <c r="AF755" s="38"/>
      <c r="AG755" s="38"/>
      <c r="AH755" s="38"/>
      <c r="AI755" s="38"/>
      <c r="AJ755" s="38"/>
      <c r="AK755" s="38"/>
      <c r="AL755" s="38"/>
      <c r="AM755" s="38"/>
      <c r="AN755" s="38"/>
      <c r="AO755" s="38"/>
      <c r="AP755" s="38"/>
      <c r="AQ755" s="38"/>
      <c r="AR755" s="38"/>
      <c r="AS755" s="38"/>
      <c r="AT755" s="38"/>
    </row>
    <row r="756">
      <c r="A756" s="38"/>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c r="AA756" s="38"/>
      <c r="AB756" s="38"/>
      <c r="AC756" s="38"/>
      <c r="AD756" s="38"/>
      <c r="AE756" s="38"/>
      <c r="AF756" s="38"/>
      <c r="AG756" s="38"/>
      <c r="AH756" s="38"/>
      <c r="AI756" s="38"/>
      <c r="AJ756" s="38"/>
      <c r="AK756" s="38"/>
      <c r="AL756" s="38"/>
      <c r="AM756" s="38"/>
      <c r="AN756" s="38"/>
      <c r="AO756" s="38"/>
      <c r="AP756" s="38"/>
      <c r="AQ756" s="38"/>
      <c r="AR756" s="38"/>
      <c r="AS756" s="38"/>
      <c r="AT756" s="38"/>
    </row>
    <row r="757">
      <c r="A757" s="38"/>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c r="AA757" s="38"/>
      <c r="AB757" s="38"/>
      <c r="AC757" s="38"/>
      <c r="AD757" s="38"/>
      <c r="AE757" s="38"/>
      <c r="AF757" s="38"/>
      <c r="AG757" s="38"/>
      <c r="AH757" s="38"/>
      <c r="AI757" s="38"/>
      <c r="AJ757" s="38"/>
      <c r="AK757" s="38"/>
      <c r="AL757" s="38"/>
      <c r="AM757" s="38"/>
      <c r="AN757" s="38"/>
      <c r="AO757" s="38"/>
      <c r="AP757" s="38"/>
      <c r="AQ757" s="38"/>
      <c r="AR757" s="38"/>
      <c r="AS757" s="38"/>
      <c r="AT757" s="38"/>
    </row>
    <row r="758">
      <c r="A758" s="38"/>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c r="AA758" s="38"/>
      <c r="AB758" s="38"/>
      <c r="AC758" s="38"/>
      <c r="AD758" s="38"/>
      <c r="AE758" s="38"/>
      <c r="AF758" s="38"/>
      <c r="AG758" s="38"/>
      <c r="AH758" s="38"/>
      <c r="AI758" s="38"/>
      <c r="AJ758" s="38"/>
      <c r="AK758" s="38"/>
      <c r="AL758" s="38"/>
      <c r="AM758" s="38"/>
      <c r="AN758" s="38"/>
      <c r="AO758" s="38"/>
      <c r="AP758" s="38"/>
      <c r="AQ758" s="38"/>
      <c r="AR758" s="38"/>
      <c r="AS758" s="38"/>
      <c r="AT758" s="38"/>
    </row>
    <row r="759">
      <c r="A759" s="38"/>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c r="AA759" s="38"/>
      <c r="AB759" s="38"/>
      <c r="AC759" s="38"/>
      <c r="AD759" s="38"/>
      <c r="AE759" s="38"/>
      <c r="AF759" s="38"/>
      <c r="AG759" s="38"/>
      <c r="AH759" s="38"/>
      <c r="AI759" s="38"/>
      <c r="AJ759" s="38"/>
      <c r="AK759" s="38"/>
      <c r="AL759" s="38"/>
      <c r="AM759" s="38"/>
      <c r="AN759" s="38"/>
      <c r="AO759" s="38"/>
      <c r="AP759" s="38"/>
      <c r="AQ759" s="38"/>
      <c r="AR759" s="38"/>
      <c r="AS759" s="38"/>
      <c r="AT759" s="38"/>
    </row>
    <row r="760">
      <c r="A760" s="38"/>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c r="AA760" s="38"/>
      <c r="AB760" s="38"/>
      <c r="AC760" s="38"/>
      <c r="AD760" s="38"/>
      <c r="AE760" s="38"/>
      <c r="AF760" s="38"/>
      <c r="AG760" s="38"/>
      <c r="AH760" s="38"/>
      <c r="AI760" s="38"/>
      <c r="AJ760" s="38"/>
      <c r="AK760" s="38"/>
      <c r="AL760" s="38"/>
      <c r="AM760" s="38"/>
      <c r="AN760" s="38"/>
      <c r="AO760" s="38"/>
      <c r="AP760" s="38"/>
      <c r="AQ760" s="38"/>
      <c r="AR760" s="38"/>
      <c r="AS760" s="38"/>
      <c r="AT760" s="38"/>
    </row>
    <row r="761">
      <c r="A761" s="38"/>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c r="AA761" s="38"/>
      <c r="AB761" s="38"/>
      <c r="AC761" s="38"/>
      <c r="AD761" s="38"/>
      <c r="AE761" s="38"/>
      <c r="AF761" s="38"/>
      <c r="AG761" s="38"/>
      <c r="AH761" s="38"/>
      <c r="AI761" s="38"/>
      <c r="AJ761" s="38"/>
      <c r="AK761" s="38"/>
      <c r="AL761" s="38"/>
      <c r="AM761" s="38"/>
      <c r="AN761" s="38"/>
      <c r="AO761" s="38"/>
      <c r="AP761" s="38"/>
      <c r="AQ761" s="38"/>
      <c r="AR761" s="38"/>
      <c r="AS761" s="38"/>
      <c r="AT761" s="38"/>
    </row>
    <row r="762">
      <c r="A762" s="38"/>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c r="AA762" s="38"/>
      <c r="AB762" s="38"/>
      <c r="AC762" s="38"/>
      <c r="AD762" s="38"/>
      <c r="AE762" s="38"/>
      <c r="AF762" s="38"/>
      <c r="AG762" s="38"/>
      <c r="AH762" s="38"/>
      <c r="AI762" s="38"/>
      <c r="AJ762" s="38"/>
      <c r="AK762" s="38"/>
      <c r="AL762" s="38"/>
      <c r="AM762" s="38"/>
      <c r="AN762" s="38"/>
      <c r="AO762" s="38"/>
      <c r="AP762" s="38"/>
      <c r="AQ762" s="38"/>
      <c r="AR762" s="38"/>
      <c r="AS762" s="38"/>
      <c r="AT762" s="38"/>
    </row>
    <row r="763">
      <c r="A763" s="38"/>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c r="AA763" s="38"/>
      <c r="AB763" s="38"/>
      <c r="AC763" s="38"/>
      <c r="AD763" s="38"/>
      <c r="AE763" s="38"/>
      <c r="AF763" s="38"/>
      <c r="AG763" s="38"/>
      <c r="AH763" s="38"/>
      <c r="AI763" s="38"/>
      <c r="AJ763" s="38"/>
      <c r="AK763" s="38"/>
      <c r="AL763" s="38"/>
      <c r="AM763" s="38"/>
      <c r="AN763" s="38"/>
      <c r="AO763" s="38"/>
      <c r="AP763" s="38"/>
      <c r="AQ763" s="38"/>
      <c r="AR763" s="38"/>
      <c r="AS763" s="38"/>
      <c r="AT763" s="38"/>
    </row>
    <row r="764">
      <c r="A764" s="38"/>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c r="AA764" s="38"/>
      <c r="AB764" s="38"/>
      <c r="AC764" s="38"/>
      <c r="AD764" s="38"/>
      <c r="AE764" s="38"/>
      <c r="AF764" s="38"/>
      <c r="AG764" s="38"/>
      <c r="AH764" s="38"/>
      <c r="AI764" s="38"/>
      <c r="AJ764" s="38"/>
      <c r="AK764" s="38"/>
      <c r="AL764" s="38"/>
      <c r="AM764" s="38"/>
      <c r="AN764" s="38"/>
      <c r="AO764" s="38"/>
      <c r="AP764" s="38"/>
      <c r="AQ764" s="38"/>
      <c r="AR764" s="38"/>
      <c r="AS764" s="38"/>
      <c r="AT764" s="38"/>
    </row>
    <row r="765">
      <c r="A765" s="38"/>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c r="AA765" s="38"/>
      <c r="AB765" s="38"/>
      <c r="AC765" s="38"/>
      <c r="AD765" s="38"/>
      <c r="AE765" s="38"/>
      <c r="AF765" s="38"/>
      <c r="AG765" s="38"/>
      <c r="AH765" s="38"/>
      <c r="AI765" s="38"/>
      <c r="AJ765" s="38"/>
      <c r="AK765" s="38"/>
      <c r="AL765" s="38"/>
      <c r="AM765" s="38"/>
      <c r="AN765" s="38"/>
      <c r="AO765" s="38"/>
      <c r="AP765" s="38"/>
      <c r="AQ765" s="38"/>
      <c r="AR765" s="38"/>
      <c r="AS765" s="38"/>
      <c r="AT765" s="38"/>
    </row>
    <row r="766">
      <c r="A766" s="38"/>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c r="AA766" s="38"/>
      <c r="AB766" s="38"/>
      <c r="AC766" s="38"/>
      <c r="AD766" s="38"/>
      <c r="AE766" s="38"/>
      <c r="AF766" s="38"/>
      <c r="AG766" s="38"/>
      <c r="AH766" s="38"/>
      <c r="AI766" s="38"/>
      <c r="AJ766" s="38"/>
      <c r="AK766" s="38"/>
      <c r="AL766" s="38"/>
      <c r="AM766" s="38"/>
      <c r="AN766" s="38"/>
      <c r="AO766" s="38"/>
      <c r="AP766" s="38"/>
      <c r="AQ766" s="38"/>
      <c r="AR766" s="38"/>
      <c r="AS766" s="38"/>
      <c r="AT766" s="38"/>
    </row>
    <row r="767">
      <c r="A767" s="38"/>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c r="AA767" s="38"/>
      <c r="AB767" s="38"/>
      <c r="AC767" s="38"/>
      <c r="AD767" s="38"/>
      <c r="AE767" s="38"/>
      <c r="AF767" s="38"/>
      <c r="AG767" s="38"/>
      <c r="AH767" s="38"/>
      <c r="AI767" s="38"/>
      <c r="AJ767" s="38"/>
      <c r="AK767" s="38"/>
      <c r="AL767" s="38"/>
      <c r="AM767" s="38"/>
      <c r="AN767" s="38"/>
      <c r="AO767" s="38"/>
      <c r="AP767" s="38"/>
      <c r="AQ767" s="38"/>
      <c r="AR767" s="38"/>
      <c r="AS767" s="38"/>
      <c r="AT767" s="38"/>
    </row>
    <row r="768">
      <c r="A768" s="38"/>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c r="AA768" s="38"/>
      <c r="AB768" s="38"/>
      <c r="AC768" s="38"/>
      <c r="AD768" s="38"/>
      <c r="AE768" s="38"/>
      <c r="AF768" s="38"/>
      <c r="AG768" s="38"/>
      <c r="AH768" s="38"/>
      <c r="AI768" s="38"/>
      <c r="AJ768" s="38"/>
      <c r="AK768" s="38"/>
      <c r="AL768" s="38"/>
      <c r="AM768" s="38"/>
      <c r="AN768" s="38"/>
      <c r="AO768" s="38"/>
      <c r="AP768" s="38"/>
      <c r="AQ768" s="38"/>
      <c r="AR768" s="38"/>
      <c r="AS768" s="38"/>
      <c r="AT768" s="38"/>
    </row>
    <row r="769">
      <c r="A769" s="38"/>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c r="AA769" s="38"/>
      <c r="AB769" s="38"/>
      <c r="AC769" s="38"/>
      <c r="AD769" s="38"/>
      <c r="AE769" s="38"/>
      <c r="AF769" s="38"/>
      <c r="AG769" s="38"/>
      <c r="AH769" s="38"/>
      <c r="AI769" s="38"/>
      <c r="AJ769" s="38"/>
      <c r="AK769" s="38"/>
      <c r="AL769" s="38"/>
      <c r="AM769" s="38"/>
      <c r="AN769" s="38"/>
      <c r="AO769" s="38"/>
      <c r="AP769" s="38"/>
      <c r="AQ769" s="38"/>
      <c r="AR769" s="38"/>
      <c r="AS769" s="38"/>
      <c r="AT769" s="38"/>
    </row>
    <row r="770">
      <c r="A770" s="38"/>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c r="AA770" s="38"/>
      <c r="AB770" s="38"/>
      <c r="AC770" s="38"/>
      <c r="AD770" s="38"/>
      <c r="AE770" s="38"/>
      <c r="AF770" s="38"/>
      <c r="AG770" s="38"/>
      <c r="AH770" s="38"/>
      <c r="AI770" s="38"/>
      <c r="AJ770" s="38"/>
      <c r="AK770" s="38"/>
      <c r="AL770" s="38"/>
      <c r="AM770" s="38"/>
      <c r="AN770" s="38"/>
      <c r="AO770" s="38"/>
      <c r="AP770" s="38"/>
      <c r="AQ770" s="38"/>
      <c r="AR770" s="38"/>
      <c r="AS770" s="38"/>
      <c r="AT770" s="38"/>
    </row>
    <row r="771">
      <c r="A771" s="38"/>
      <c r="B771" s="38"/>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c r="AA771" s="38"/>
      <c r="AB771" s="38"/>
      <c r="AC771" s="38"/>
      <c r="AD771" s="38"/>
      <c r="AE771" s="38"/>
      <c r="AF771" s="38"/>
      <c r="AG771" s="38"/>
      <c r="AH771" s="38"/>
      <c r="AI771" s="38"/>
      <c r="AJ771" s="38"/>
      <c r="AK771" s="38"/>
      <c r="AL771" s="38"/>
      <c r="AM771" s="38"/>
      <c r="AN771" s="38"/>
      <c r="AO771" s="38"/>
      <c r="AP771" s="38"/>
      <c r="AQ771" s="38"/>
      <c r="AR771" s="38"/>
      <c r="AS771" s="38"/>
      <c r="AT771" s="38"/>
    </row>
    <row r="772">
      <c r="A772" s="38"/>
      <c r="B772" s="38"/>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c r="AA772" s="38"/>
      <c r="AB772" s="38"/>
      <c r="AC772" s="38"/>
      <c r="AD772" s="38"/>
      <c r="AE772" s="38"/>
      <c r="AF772" s="38"/>
      <c r="AG772" s="38"/>
      <c r="AH772" s="38"/>
      <c r="AI772" s="38"/>
      <c r="AJ772" s="38"/>
      <c r="AK772" s="38"/>
      <c r="AL772" s="38"/>
      <c r="AM772" s="38"/>
      <c r="AN772" s="38"/>
      <c r="AO772" s="38"/>
      <c r="AP772" s="38"/>
      <c r="AQ772" s="38"/>
      <c r="AR772" s="38"/>
      <c r="AS772" s="38"/>
      <c r="AT772" s="38"/>
    </row>
    <row r="773">
      <c r="A773" s="38"/>
      <c r="B773" s="38"/>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c r="AA773" s="38"/>
      <c r="AB773" s="38"/>
      <c r="AC773" s="38"/>
      <c r="AD773" s="38"/>
      <c r="AE773" s="38"/>
      <c r="AF773" s="38"/>
      <c r="AG773" s="38"/>
      <c r="AH773" s="38"/>
      <c r="AI773" s="38"/>
      <c r="AJ773" s="38"/>
      <c r="AK773" s="38"/>
      <c r="AL773" s="38"/>
      <c r="AM773" s="38"/>
      <c r="AN773" s="38"/>
      <c r="AO773" s="38"/>
      <c r="AP773" s="38"/>
      <c r="AQ773" s="38"/>
      <c r="AR773" s="38"/>
      <c r="AS773" s="38"/>
      <c r="AT773" s="38"/>
    </row>
    <row r="774">
      <c r="A774" s="38"/>
      <c r="B774" s="38"/>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c r="AA774" s="38"/>
      <c r="AB774" s="38"/>
      <c r="AC774" s="38"/>
      <c r="AD774" s="38"/>
      <c r="AE774" s="38"/>
      <c r="AF774" s="38"/>
      <c r="AG774" s="38"/>
      <c r="AH774" s="38"/>
      <c r="AI774" s="38"/>
      <c r="AJ774" s="38"/>
      <c r="AK774" s="38"/>
      <c r="AL774" s="38"/>
      <c r="AM774" s="38"/>
      <c r="AN774" s="38"/>
      <c r="AO774" s="38"/>
      <c r="AP774" s="38"/>
      <c r="AQ774" s="38"/>
      <c r="AR774" s="38"/>
      <c r="AS774" s="38"/>
      <c r="AT774" s="38"/>
    </row>
    <row r="775">
      <c r="A775" s="38"/>
      <c r="B775" s="38"/>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c r="AA775" s="38"/>
      <c r="AB775" s="38"/>
      <c r="AC775" s="38"/>
      <c r="AD775" s="38"/>
      <c r="AE775" s="38"/>
      <c r="AF775" s="38"/>
      <c r="AG775" s="38"/>
      <c r="AH775" s="38"/>
      <c r="AI775" s="38"/>
      <c r="AJ775" s="38"/>
      <c r="AK775" s="38"/>
      <c r="AL775" s="38"/>
      <c r="AM775" s="38"/>
      <c r="AN775" s="38"/>
      <c r="AO775" s="38"/>
      <c r="AP775" s="38"/>
      <c r="AQ775" s="38"/>
      <c r="AR775" s="38"/>
      <c r="AS775" s="38"/>
      <c r="AT775" s="38"/>
    </row>
    <row r="776">
      <c r="A776" s="38"/>
      <c r="B776" s="38"/>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c r="AA776" s="38"/>
      <c r="AB776" s="38"/>
      <c r="AC776" s="38"/>
      <c r="AD776" s="38"/>
      <c r="AE776" s="38"/>
      <c r="AF776" s="38"/>
      <c r="AG776" s="38"/>
      <c r="AH776" s="38"/>
      <c r="AI776" s="38"/>
      <c r="AJ776" s="38"/>
      <c r="AK776" s="38"/>
      <c r="AL776" s="38"/>
      <c r="AM776" s="38"/>
      <c r="AN776" s="38"/>
      <c r="AO776" s="38"/>
      <c r="AP776" s="38"/>
      <c r="AQ776" s="38"/>
      <c r="AR776" s="38"/>
      <c r="AS776" s="38"/>
      <c r="AT776" s="38"/>
    </row>
    <row r="777">
      <c r="A777" s="38"/>
      <c r="B777" s="38"/>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c r="AA777" s="38"/>
      <c r="AB777" s="38"/>
      <c r="AC777" s="38"/>
      <c r="AD777" s="38"/>
      <c r="AE777" s="38"/>
      <c r="AF777" s="38"/>
      <c r="AG777" s="38"/>
      <c r="AH777" s="38"/>
      <c r="AI777" s="38"/>
      <c r="AJ777" s="38"/>
      <c r="AK777" s="38"/>
      <c r="AL777" s="38"/>
      <c r="AM777" s="38"/>
      <c r="AN777" s="38"/>
      <c r="AO777" s="38"/>
      <c r="AP777" s="38"/>
      <c r="AQ777" s="38"/>
      <c r="AR777" s="38"/>
      <c r="AS777" s="38"/>
      <c r="AT777" s="38"/>
    </row>
    <row r="778">
      <c r="A778" s="38"/>
      <c r="B778" s="38"/>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c r="AA778" s="38"/>
      <c r="AB778" s="38"/>
      <c r="AC778" s="38"/>
      <c r="AD778" s="38"/>
      <c r="AE778" s="38"/>
      <c r="AF778" s="38"/>
      <c r="AG778" s="38"/>
      <c r="AH778" s="38"/>
      <c r="AI778" s="38"/>
      <c r="AJ778" s="38"/>
      <c r="AK778" s="38"/>
      <c r="AL778" s="38"/>
      <c r="AM778" s="38"/>
      <c r="AN778" s="38"/>
      <c r="AO778" s="38"/>
      <c r="AP778" s="38"/>
      <c r="AQ778" s="38"/>
      <c r="AR778" s="38"/>
      <c r="AS778" s="38"/>
      <c r="AT778" s="38"/>
    </row>
    <row r="779">
      <c r="A779" s="38"/>
      <c r="B779" s="38"/>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c r="AA779" s="38"/>
      <c r="AB779" s="38"/>
      <c r="AC779" s="38"/>
      <c r="AD779" s="38"/>
      <c r="AE779" s="38"/>
      <c r="AF779" s="38"/>
      <c r="AG779" s="38"/>
      <c r="AH779" s="38"/>
      <c r="AI779" s="38"/>
      <c r="AJ779" s="38"/>
      <c r="AK779" s="38"/>
      <c r="AL779" s="38"/>
      <c r="AM779" s="38"/>
      <c r="AN779" s="38"/>
      <c r="AO779" s="38"/>
      <c r="AP779" s="38"/>
      <c r="AQ779" s="38"/>
      <c r="AR779" s="38"/>
      <c r="AS779" s="38"/>
      <c r="AT779" s="38"/>
    </row>
    <row r="780">
      <c r="A780" s="38"/>
      <c r="B780" s="38"/>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c r="AA780" s="38"/>
      <c r="AB780" s="38"/>
      <c r="AC780" s="38"/>
      <c r="AD780" s="38"/>
      <c r="AE780" s="38"/>
      <c r="AF780" s="38"/>
      <c r="AG780" s="38"/>
      <c r="AH780" s="38"/>
      <c r="AI780" s="38"/>
      <c r="AJ780" s="38"/>
      <c r="AK780" s="38"/>
      <c r="AL780" s="38"/>
      <c r="AM780" s="38"/>
      <c r="AN780" s="38"/>
      <c r="AO780" s="38"/>
      <c r="AP780" s="38"/>
      <c r="AQ780" s="38"/>
      <c r="AR780" s="38"/>
      <c r="AS780" s="38"/>
      <c r="AT780" s="38"/>
    </row>
    <row r="781">
      <c r="A781" s="38"/>
      <c r="B781" s="38"/>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c r="AA781" s="38"/>
      <c r="AB781" s="38"/>
      <c r="AC781" s="38"/>
      <c r="AD781" s="38"/>
      <c r="AE781" s="38"/>
      <c r="AF781" s="38"/>
      <c r="AG781" s="38"/>
      <c r="AH781" s="38"/>
      <c r="AI781" s="38"/>
      <c r="AJ781" s="38"/>
      <c r="AK781" s="38"/>
      <c r="AL781" s="38"/>
      <c r="AM781" s="38"/>
      <c r="AN781" s="38"/>
      <c r="AO781" s="38"/>
      <c r="AP781" s="38"/>
      <c r="AQ781" s="38"/>
      <c r="AR781" s="38"/>
      <c r="AS781" s="38"/>
      <c r="AT781" s="38"/>
    </row>
    <row r="782">
      <c r="A782" s="38"/>
      <c r="B782" s="38"/>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c r="AA782" s="38"/>
      <c r="AB782" s="38"/>
      <c r="AC782" s="38"/>
      <c r="AD782" s="38"/>
      <c r="AE782" s="38"/>
      <c r="AF782" s="38"/>
      <c r="AG782" s="38"/>
      <c r="AH782" s="38"/>
      <c r="AI782" s="38"/>
      <c r="AJ782" s="38"/>
      <c r="AK782" s="38"/>
      <c r="AL782" s="38"/>
      <c r="AM782" s="38"/>
      <c r="AN782" s="38"/>
      <c r="AO782" s="38"/>
      <c r="AP782" s="38"/>
      <c r="AQ782" s="38"/>
      <c r="AR782" s="38"/>
      <c r="AS782" s="38"/>
      <c r="AT782" s="38"/>
    </row>
    <row r="783">
      <c r="A783" s="38"/>
      <c r="B783" s="38"/>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c r="AA783" s="38"/>
      <c r="AB783" s="38"/>
      <c r="AC783" s="38"/>
      <c r="AD783" s="38"/>
      <c r="AE783" s="38"/>
      <c r="AF783" s="38"/>
      <c r="AG783" s="38"/>
      <c r="AH783" s="38"/>
      <c r="AI783" s="38"/>
      <c r="AJ783" s="38"/>
      <c r="AK783" s="38"/>
      <c r="AL783" s="38"/>
      <c r="AM783" s="38"/>
      <c r="AN783" s="38"/>
      <c r="AO783" s="38"/>
      <c r="AP783" s="38"/>
      <c r="AQ783" s="38"/>
      <c r="AR783" s="38"/>
      <c r="AS783" s="38"/>
      <c r="AT783" s="38"/>
    </row>
    <row r="784">
      <c r="A784" s="38"/>
      <c r="B784" s="38"/>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c r="AA784" s="38"/>
      <c r="AB784" s="38"/>
      <c r="AC784" s="38"/>
      <c r="AD784" s="38"/>
      <c r="AE784" s="38"/>
      <c r="AF784" s="38"/>
      <c r="AG784" s="38"/>
      <c r="AH784" s="38"/>
      <c r="AI784" s="38"/>
      <c r="AJ784" s="38"/>
      <c r="AK784" s="38"/>
      <c r="AL784" s="38"/>
      <c r="AM784" s="38"/>
      <c r="AN784" s="38"/>
      <c r="AO784" s="38"/>
      <c r="AP784" s="38"/>
      <c r="AQ784" s="38"/>
      <c r="AR784" s="38"/>
      <c r="AS784" s="38"/>
      <c r="AT784" s="38"/>
    </row>
    <row r="785">
      <c r="A785" s="38"/>
      <c r="B785" s="38"/>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c r="AA785" s="38"/>
      <c r="AB785" s="38"/>
      <c r="AC785" s="38"/>
      <c r="AD785" s="38"/>
      <c r="AE785" s="38"/>
      <c r="AF785" s="38"/>
      <c r="AG785" s="38"/>
      <c r="AH785" s="38"/>
      <c r="AI785" s="38"/>
      <c r="AJ785" s="38"/>
      <c r="AK785" s="38"/>
      <c r="AL785" s="38"/>
      <c r="AM785" s="38"/>
      <c r="AN785" s="38"/>
      <c r="AO785" s="38"/>
      <c r="AP785" s="38"/>
      <c r="AQ785" s="38"/>
      <c r="AR785" s="38"/>
      <c r="AS785" s="38"/>
      <c r="AT785" s="38"/>
    </row>
    <row r="786">
      <c r="A786" s="38"/>
      <c r="B786" s="38"/>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c r="AA786" s="38"/>
      <c r="AB786" s="38"/>
      <c r="AC786" s="38"/>
      <c r="AD786" s="38"/>
      <c r="AE786" s="38"/>
      <c r="AF786" s="38"/>
      <c r="AG786" s="38"/>
      <c r="AH786" s="38"/>
      <c r="AI786" s="38"/>
      <c r="AJ786" s="38"/>
      <c r="AK786" s="38"/>
      <c r="AL786" s="38"/>
      <c r="AM786" s="38"/>
      <c r="AN786" s="38"/>
      <c r="AO786" s="38"/>
      <c r="AP786" s="38"/>
      <c r="AQ786" s="38"/>
      <c r="AR786" s="38"/>
      <c r="AS786" s="38"/>
      <c r="AT786" s="38"/>
    </row>
    <row r="787">
      <c r="A787" s="38"/>
      <c r="B787" s="38"/>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c r="AA787" s="38"/>
      <c r="AB787" s="38"/>
      <c r="AC787" s="38"/>
      <c r="AD787" s="38"/>
      <c r="AE787" s="38"/>
      <c r="AF787" s="38"/>
      <c r="AG787" s="38"/>
      <c r="AH787" s="38"/>
      <c r="AI787" s="38"/>
      <c r="AJ787" s="38"/>
      <c r="AK787" s="38"/>
      <c r="AL787" s="38"/>
      <c r="AM787" s="38"/>
      <c r="AN787" s="38"/>
      <c r="AO787" s="38"/>
      <c r="AP787" s="38"/>
      <c r="AQ787" s="38"/>
      <c r="AR787" s="38"/>
      <c r="AS787" s="38"/>
      <c r="AT787" s="38"/>
    </row>
    <row r="788">
      <c r="A788" s="38"/>
      <c r="B788" s="38"/>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c r="AA788" s="38"/>
      <c r="AB788" s="38"/>
      <c r="AC788" s="38"/>
      <c r="AD788" s="38"/>
      <c r="AE788" s="38"/>
      <c r="AF788" s="38"/>
      <c r="AG788" s="38"/>
      <c r="AH788" s="38"/>
      <c r="AI788" s="38"/>
      <c r="AJ788" s="38"/>
      <c r="AK788" s="38"/>
      <c r="AL788" s="38"/>
      <c r="AM788" s="38"/>
      <c r="AN788" s="38"/>
      <c r="AO788" s="38"/>
      <c r="AP788" s="38"/>
      <c r="AQ788" s="38"/>
      <c r="AR788" s="38"/>
      <c r="AS788" s="38"/>
      <c r="AT788" s="38"/>
    </row>
    <row r="789">
      <c r="A789" s="38"/>
      <c r="B789" s="38"/>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c r="AA789" s="38"/>
      <c r="AB789" s="38"/>
      <c r="AC789" s="38"/>
      <c r="AD789" s="38"/>
      <c r="AE789" s="38"/>
      <c r="AF789" s="38"/>
      <c r="AG789" s="38"/>
      <c r="AH789" s="38"/>
      <c r="AI789" s="38"/>
      <c r="AJ789" s="38"/>
      <c r="AK789" s="38"/>
      <c r="AL789" s="38"/>
      <c r="AM789" s="38"/>
      <c r="AN789" s="38"/>
      <c r="AO789" s="38"/>
      <c r="AP789" s="38"/>
      <c r="AQ789" s="38"/>
      <c r="AR789" s="38"/>
      <c r="AS789" s="38"/>
      <c r="AT789" s="38"/>
    </row>
    <row r="790">
      <c r="A790" s="38"/>
      <c r="B790" s="38"/>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c r="AA790" s="38"/>
      <c r="AB790" s="38"/>
      <c r="AC790" s="38"/>
      <c r="AD790" s="38"/>
      <c r="AE790" s="38"/>
      <c r="AF790" s="38"/>
      <c r="AG790" s="38"/>
      <c r="AH790" s="38"/>
      <c r="AI790" s="38"/>
      <c r="AJ790" s="38"/>
      <c r="AK790" s="38"/>
      <c r="AL790" s="38"/>
      <c r="AM790" s="38"/>
      <c r="AN790" s="38"/>
      <c r="AO790" s="38"/>
      <c r="AP790" s="38"/>
      <c r="AQ790" s="38"/>
      <c r="AR790" s="38"/>
      <c r="AS790" s="38"/>
      <c r="AT790" s="38"/>
    </row>
    <row r="791">
      <c r="A791" s="38"/>
      <c r="B791" s="38"/>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c r="AA791" s="38"/>
      <c r="AB791" s="38"/>
      <c r="AC791" s="38"/>
      <c r="AD791" s="38"/>
      <c r="AE791" s="38"/>
      <c r="AF791" s="38"/>
      <c r="AG791" s="38"/>
      <c r="AH791" s="38"/>
      <c r="AI791" s="38"/>
      <c r="AJ791" s="38"/>
      <c r="AK791" s="38"/>
      <c r="AL791" s="38"/>
      <c r="AM791" s="38"/>
      <c r="AN791" s="38"/>
      <c r="AO791" s="38"/>
      <c r="AP791" s="38"/>
      <c r="AQ791" s="38"/>
      <c r="AR791" s="38"/>
      <c r="AS791" s="38"/>
      <c r="AT791" s="38"/>
    </row>
    <row r="792">
      <c r="A792" s="38"/>
      <c r="B792" s="38"/>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c r="AA792" s="38"/>
      <c r="AB792" s="38"/>
      <c r="AC792" s="38"/>
      <c r="AD792" s="38"/>
      <c r="AE792" s="38"/>
      <c r="AF792" s="38"/>
      <c r="AG792" s="38"/>
      <c r="AH792" s="38"/>
      <c r="AI792" s="38"/>
      <c r="AJ792" s="38"/>
      <c r="AK792" s="38"/>
      <c r="AL792" s="38"/>
      <c r="AM792" s="38"/>
      <c r="AN792" s="38"/>
      <c r="AO792" s="38"/>
      <c r="AP792" s="38"/>
      <c r="AQ792" s="38"/>
      <c r="AR792" s="38"/>
      <c r="AS792" s="38"/>
      <c r="AT792" s="38"/>
    </row>
    <row r="793">
      <c r="A793" s="38"/>
      <c r="B793" s="38"/>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c r="AA793" s="38"/>
      <c r="AB793" s="38"/>
      <c r="AC793" s="38"/>
      <c r="AD793" s="38"/>
      <c r="AE793" s="38"/>
      <c r="AF793" s="38"/>
      <c r="AG793" s="38"/>
      <c r="AH793" s="38"/>
      <c r="AI793" s="38"/>
      <c r="AJ793" s="38"/>
      <c r="AK793" s="38"/>
      <c r="AL793" s="38"/>
      <c r="AM793" s="38"/>
      <c r="AN793" s="38"/>
      <c r="AO793" s="38"/>
      <c r="AP793" s="38"/>
      <c r="AQ793" s="38"/>
      <c r="AR793" s="38"/>
      <c r="AS793" s="38"/>
      <c r="AT793" s="38"/>
    </row>
    <row r="794">
      <c r="A794" s="38"/>
      <c r="B794" s="38"/>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c r="AA794" s="38"/>
      <c r="AB794" s="38"/>
      <c r="AC794" s="38"/>
      <c r="AD794" s="38"/>
      <c r="AE794" s="38"/>
      <c r="AF794" s="38"/>
      <c r="AG794" s="38"/>
      <c r="AH794" s="38"/>
      <c r="AI794" s="38"/>
      <c r="AJ794" s="38"/>
      <c r="AK794" s="38"/>
      <c r="AL794" s="38"/>
      <c r="AM794" s="38"/>
      <c r="AN794" s="38"/>
      <c r="AO794" s="38"/>
      <c r="AP794" s="38"/>
      <c r="AQ794" s="38"/>
      <c r="AR794" s="38"/>
      <c r="AS794" s="38"/>
      <c r="AT794" s="38"/>
    </row>
    <row r="795">
      <c r="A795" s="38"/>
      <c r="B795" s="38"/>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c r="AA795" s="38"/>
      <c r="AB795" s="38"/>
      <c r="AC795" s="38"/>
      <c r="AD795" s="38"/>
      <c r="AE795" s="38"/>
      <c r="AF795" s="38"/>
      <c r="AG795" s="38"/>
      <c r="AH795" s="38"/>
      <c r="AI795" s="38"/>
      <c r="AJ795" s="38"/>
      <c r="AK795" s="38"/>
      <c r="AL795" s="38"/>
      <c r="AM795" s="38"/>
      <c r="AN795" s="38"/>
      <c r="AO795" s="38"/>
      <c r="AP795" s="38"/>
      <c r="AQ795" s="38"/>
      <c r="AR795" s="38"/>
      <c r="AS795" s="38"/>
      <c r="AT795" s="38"/>
    </row>
    <row r="796">
      <c r="A796" s="38"/>
      <c r="B796" s="38"/>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c r="AA796" s="38"/>
      <c r="AB796" s="38"/>
      <c r="AC796" s="38"/>
      <c r="AD796" s="38"/>
      <c r="AE796" s="38"/>
      <c r="AF796" s="38"/>
      <c r="AG796" s="38"/>
      <c r="AH796" s="38"/>
      <c r="AI796" s="38"/>
      <c r="AJ796" s="38"/>
      <c r="AK796" s="38"/>
      <c r="AL796" s="38"/>
      <c r="AM796" s="38"/>
      <c r="AN796" s="38"/>
      <c r="AO796" s="38"/>
      <c r="AP796" s="38"/>
      <c r="AQ796" s="38"/>
      <c r="AR796" s="38"/>
      <c r="AS796" s="38"/>
      <c r="AT796" s="38"/>
    </row>
    <row r="797">
      <c r="A797" s="38"/>
      <c r="B797" s="38"/>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c r="AA797" s="38"/>
      <c r="AB797" s="38"/>
      <c r="AC797" s="38"/>
      <c r="AD797" s="38"/>
      <c r="AE797" s="38"/>
      <c r="AF797" s="38"/>
      <c r="AG797" s="38"/>
      <c r="AH797" s="38"/>
      <c r="AI797" s="38"/>
      <c r="AJ797" s="38"/>
      <c r="AK797" s="38"/>
      <c r="AL797" s="38"/>
      <c r="AM797" s="38"/>
      <c r="AN797" s="38"/>
      <c r="AO797" s="38"/>
      <c r="AP797" s="38"/>
      <c r="AQ797" s="38"/>
      <c r="AR797" s="38"/>
      <c r="AS797" s="38"/>
      <c r="AT797" s="38"/>
    </row>
    <row r="798">
      <c r="A798" s="38"/>
      <c r="B798" s="38"/>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c r="AA798" s="38"/>
      <c r="AB798" s="38"/>
      <c r="AC798" s="38"/>
      <c r="AD798" s="38"/>
      <c r="AE798" s="38"/>
      <c r="AF798" s="38"/>
      <c r="AG798" s="38"/>
      <c r="AH798" s="38"/>
      <c r="AI798" s="38"/>
      <c r="AJ798" s="38"/>
      <c r="AK798" s="38"/>
      <c r="AL798" s="38"/>
      <c r="AM798" s="38"/>
      <c r="AN798" s="38"/>
      <c r="AO798" s="38"/>
      <c r="AP798" s="38"/>
      <c r="AQ798" s="38"/>
      <c r="AR798" s="38"/>
      <c r="AS798" s="38"/>
      <c r="AT798" s="38"/>
    </row>
    <row r="799">
      <c r="A799" s="38"/>
      <c r="B799" s="38"/>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c r="AA799" s="38"/>
      <c r="AB799" s="38"/>
      <c r="AC799" s="38"/>
      <c r="AD799" s="38"/>
      <c r="AE799" s="38"/>
      <c r="AF799" s="38"/>
      <c r="AG799" s="38"/>
      <c r="AH799" s="38"/>
      <c r="AI799" s="38"/>
      <c r="AJ799" s="38"/>
      <c r="AK799" s="38"/>
      <c r="AL799" s="38"/>
      <c r="AM799" s="38"/>
      <c r="AN799" s="38"/>
      <c r="AO799" s="38"/>
      <c r="AP799" s="38"/>
      <c r="AQ799" s="38"/>
      <c r="AR799" s="38"/>
      <c r="AS799" s="38"/>
      <c r="AT799" s="38"/>
    </row>
    <row r="800">
      <c r="A800" s="38"/>
      <c r="B800" s="38"/>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c r="AA800" s="38"/>
      <c r="AB800" s="38"/>
      <c r="AC800" s="38"/>
      <c r="AD800" s="38"/>
      <c r="AE800" s="38"/>
      <c r="AF800" s="38"/>
      <c r="AG800" s="38"/>
      <c r="AH800" s="38"/>
      <c r="AI800" s="38"/>
      <c r="AJ800" s="38"/>
      <c r="AK800" s="38"/>
      <c r="AL800" s="38"/>
      <c r="AM800" s="38"/>
      <c r="AN800" s="38"/>
      <c r="AO800" s="38"/>
      <c r="AP800" s="38"/>
      <c r="AQ800" s="38"/>
      <c r="AR800" s="38"/>
      <c r="AS800" s="38"/>
      <c r="AT800" s="38"/>
    </row>
    <row r="801">
      <c r="A801" s="38"/>
      <c r="B801" s="38"/>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c r="AA801" s="38"/>
      <c r="AB801" s="38"/>
      <c r="AC801" s="38"/>
      <c r="AD801" s="38"/>
      <c r="AE801" s="38"/>
      <c r="AF801" s="38"/>
      <c r="AG801" s="38"/>
      <c r="AH801" s="38"/>
      <c r="AI801" s="38"/>
      <c r="AJ801" s="38"/>
      <c r="AK801" s="38"/>
      <c r="AL801" s="38"/>
      <c r="AM801" s="38"/>
      <c r="AN801" s="38"/>
      <c r="AO801" s="38"/>
      <c r="AP801" s="38"/>
      <c r="AQ801" s="38"/>
      <c r="AR801" s="38"/>
      <c r="AS801" s="38"/>
      <c r="AT801" s="38"/>
    </row>
    <row r="802">
      <c r="A802" s="38"/>
      <c r="B802" s="38"/>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c r="AA802" s="38"/>
      <c r="AB802" s="38"/>
      <c r="AC802" s="38"/>
      <c r="AD802" s="38"/>
      <c r="AE802" s="38"/>
      <c r="AF802" s="38"/>
      <c r="AG802" s="38"/>
      <c r="AH802" s="38"/>
      <c r="AI802" s="38"/>
      <c r="AJ802" s="38"/>
      <c r="AK802" s="38"/>
      <c r="AL802" s="38"/>
      <c r="AM802" s="38"/>
      <c r="AN802" s="38"/>
      <c r="AO802" s="38"/>
      <c r="AP802" s="38"/>
      <c r="AQ802" s="38"/>
      <c r="AR802" s="38"/>
      <c r="AS802" s="38"/>
      <c r="AT802" s="38"/>
    </row>
    <row r="803">
      <c r="A803" s="38"/>
      <c r="B803" s="38"/>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c r="AA803" s="38"/>
      <c r="AB803" s="38"/>
      <c r="AC803" s="38"/>
      <c r="AD803" s="38"/>
      <c r="AE803" s="38"/>
      <c r="AF803" s="38"/>
      <c r="AG803" s="38"/>
      <c r="AH803" s="38"/>
      <c r="AI803" s="38"/>
      <c r="AJ803" s="38"/>
      <c r="AK803" s="38"/>
      <c r="AL803" s="38"/>
      <c r="AM803" s="38"/>
      <c r="AN803" s="38"/>
      <c r="AO803" s="38"/>
      <c r="AP803" s="38"/>
      <c r="AQ803" s="38"/>
      <c r="AR803" s="38"/>
      <c r="AS803" s="38"/>
      <c r="AT803" s="38"/>
    </row>
    <row r="804">
      <c r="A804" s="38"/>
      <c r="B804" s="38"/>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c r="AA804" s="38"/>
      <c r="AB804" s="38"/>
      <c r="AC804" s="38"/>
      <c r="AD804" s="38"/>
      <c r="AE804" s="38"/>
      <c r="AF804" s="38"/>
      <c r="AG804" s="38"/>
      <c r="AH804" s="38"/>
      <c r="AI804" s="38"/>
      <c r="AJ804" s="38"/>
      <c r="AK804" s="38"/>
      <c r="AL804" s="38"/>
      <c r="AM804" s="38"/>
      <c r="AN804" s="38"/>
      <c r="AO804" s="38"/>
      <c r="AP804" s="38"/>
      <c r="AQ804" s="38"/>
      <c r="AR804" s="38"/>
      <c r="AS804" s="38"/>
      <c r="AT804" s="38"/>
    </row>
    <row r="805">
      <c r="A805" s="38"/>
      <c r="B805" s="38"/>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c r="AA805" s="38"/>
      <c r="AB805" s="38"/>
      <c r="AC805" s="38"/>
      <c r="AD805" s="38"/>
      <c r="AE805" s="38"/>
      <c r="AF805" s="38"/>
      <c r="AG805" s="38"/>
      <c r="AH805" s="38"/>
      <c r="AI805" s="38"/>
      <c r="AJ805" s="38"/>
      <c r="AK805" s="38"/>
      <c r="AL805" s="38"/>
      <c r="AM805" s="38"/>
      <c r="AN805" s="38"/>
      <c r="AO805" s="38"/>
      <c r="AP805" s="38"/>
      <c r="AQ805" s="38"/>
      <c r="AR805" s="38"/>
      <c r="AS805" s="38"/>
      <c r="AT805" s="38"/>
    </row>
    <row r="806">
      <c r="A806" s="38"/>
      <c r="B806" s="38"/>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c r="AA806" s="38"/>
      <c r="AB806" s="38"/>
      <c r="AC806" s="38"/>
      <c r="AD806" s="38"/>
      <c r="AE806" s="38"/>
      <c r="AF806" s="38"/>
      <c r="AG806" s="38"/>
      <c r="AH806" s="38"/>
      <c r="AI806" s="38"/>
      <c r="AJ806" s="38"/>
      <c r="AK806" s="38"/>
      <c r="AL806" s="38"/>
      <c r="AM806" s="38"/>
      <c r="AN806" s="38"/>
      <c r="AO806" s="38"/>
      <c r="AP806" s="38"/>
      <c r="AQ806" s="38"/>
      <c r="AR806" s="38"/>
      <c r="AS806" s="38"/>
      <c r="AT806" s="38"/>
    </row>
    <row r="807">
      <c r="A807" s="38"/>
      <c r="B807" s="38"/>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c r="AA807" s="38"/>
      <c r="AB807" s="38"/>
      <c r="AC807" s="38"/>
      <c r="AD807" s="38"/>
      <c r="AE807" s="38"/>
      <c r="AF807" s="38"/>
      <c r="AG807" s="38"/>
      <c r="AH807" s="38"/>
      <c r="AI807" s="38"/>
      <c r="AJ807" s="38"/>
      <c r="AK807" s="38"/>
      <c r="AL807" s="38"/>
      <c r="AM807" s="38"/>
      <c r="AN807" s="38"/>
      <c r="AO807" s="38"/>
      <c r="AP807" s="38"/>
      <c r="AQ807" s="38"/>
      <c r="AR807" s="38"/>
      <c r="AS807" s="38"/>
      <c r="AT807" s="38"/>
    </row>
    <row r="808">
      <c r="A808" s="38"/>
      <c r="B808" s="38"/>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c r="AA808" s="38"/>
      <c r="AB808" s="38"/>
      <c r="AC808" s="38"/>
      <c r="AD808" s="38"/>
      <c r="AE808" s="38"/>
      <c r="AF808" s="38"/>
      <c r="AG808" s="38"/>
      <c r="AH808" s="38"/>
      <c r="AI808" s="38"/>
      <c r="AJ808" s="38"/>
      <c r="AK808" s="38"/>
      <c r="AL808" s="38"/>
      <c r="AM808" s="38"/>
      <c r="AN808" s="38"/>
      <c r="AO808" s="38"/>
      <c r="AP808" s="38"/>
      <c r="AQ808" s="38"/>
      <c r="AR808" s="38"/>
      <c r="AS808" s="38"/>
      <c r="AT808" s="38"/>
    </row>
    <row r="809">
      <c r="A809" s="38"/>
      <c r="B809" s="38"/>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c r="AA809" s="38"/>
      <c r="AB809" s="38"/>
      <c r="AC809" s="38"/>
      <c r="AD809" s="38"/>
      <c r="AE809" s="38"/>
      <c r="AF809" s="38"/>
      <c r="AG809" s="38"/>
      <c r="AH809" s="38"/>
      <c r="AI809" s="38"/>
      <c r="AJ809" s="38"/>
      <c r="AK809" s="38"/>
      <c r="AL809" s="38"/>
      <c r="AM809" s="38"/>
      <c r="AN809" s="38"/>
      <c r="AO809" s="38"/>
      <c r="AP809" s="38"/>
      <c r="AQ809" s="38"/>
      <c r="AR809" s="38"/>
      <c r="AS809" s="38"/>
      <c r="AT809" s="38"/>
    </row>
    <row r="810">
      <c r="A810" s="38"/>
      <c r="B810" s="38"/>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c r="AA810" s="38"/>
      <c r="AB810" s="38"/>
      <c r="AC810" s="38"/>
      <c r="AD810" s="38"/>
      <c r="AE810" s="38"/>
      <c r="AF810" s="38"/>
      <c r="AG810" s="38"/>
      <c r="AH810" s="38"/>
      <c r="AI810" s="38"/>
      <c r="AJ810" s="38"/>
      <c r="AK810" s="38"/>
      <c r="AL810" s="38"/>
      <c r="AM810" s="38"/>
      <c r="AN810" s="38"/>
      <c r="AO810" s="38"/>
      <c r="AP810" s="38"/>
      <c r="AQ810" s="38"/>
      <c r="AR810" s="38"/>
      <c r="AS810" s="38"/>
      <c r="AT810" s="38"/>
    </row>
    <row r="811">
      <c r="A811" s="38"/>
      <c r="B811" s="38"/>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c r="AA811" s="38"/>
      <c r="AB811" s="38"/>
      <c r="AC811" s="38"/>
      <c r="AD811" s="38"/>
      <c r="AE811" s="38"/>
      <c r="AF811" s="38"/>
      <c r="AG811" s="38"/>
      <c r="AH811" s="38"/>
      <c r="AI811" s="38"/>
      <c r="AJ811" s="38"/>
      <c r="AK811" s="38"/>
      <c r="AL811" s="38"/>
      <c r="AM811" s="38"/>
      <c r="AN811" s="38"/>
      <c r="AO811" s="38"/>
      <c r="AP811" s="38"/>
      <c r="AQ811" s="38"/>
      <c r="AR811" s="38"/>
      <c r="AS811" s="38"/>
      <c r="AT811" s="38"/>
    </row>
    <row r="812">
      <c r="A812" s="38"/>
      <c r="B812" s="38"/>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c r="AA812" s="38"/>
      <c r="AB812" s="38"/>
      <c r="AC812" s="38"/>
      <c r="AD812" s="38"/>
      <c r="AE812" s="38"/>
      <c r="AF812" s="38"/>
      <c r="AG812" s="38"/>
      <c r="AH812" s="38"/>
      <c r="AI812" s="38"/>
      <c r="AJ812" s="38"/>
      <c r="AK812" s="38"/>
      <c r="AL812" s="38"/>
      <c r="AM812" s="38"/>
      <c r="AN812" s="38"/>
      <c r="AO812" s="38"/>
      <c r="AP812" s="38"/>
      <c r="AQ812" s="38"/>
      <c r="AR812" s="38"/>
      <c r="AS812" s="38"/>
      <c r="AT812" s="38"/>
    </row>
    <row r="813">
      <c r="A813" s="38"/>
      <c r="B813" s="38"/>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c r="AA813" s="38"/>
      <c r="AB813" s="38"/>
      <c r="AC813" s="38"/>
      <c r="AD813" s="38"/>
      <c r="AE813" s="38"/>
      <c r="AF813" s="38"/>
      <c r="AG813" s="38"/>
      <c r="AH813" s="38"/>
      <c r="AI813" s="38"/>
      <c r="AJ813" s="38"/>
      <c r="AK813" s="38"/>
      <c r="AL813" s="38"/>
      <c r="AM813" s="38"/>
      <c r="AN813" s="38"/>
      <c r="AO813" s="38"/>
      <c r="AP813" s="38"/>
      <c r="AQ813" s="38"/>
      <c r="AR813" s="38"/>
      <c r="AS813" s="38"/>
      <c r="AT813" s="38"/>
    </row>
    <row r="814">
      <c r="A814" s="38"/>
      <c r="B814" s="38"/>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c r="AA814" s="38"/>
      <c r="AB814" s="38"/>
      <c r="AC814" s="38"/>
      <c r="AD814" s="38"/>
      <c r="AE814" s="38"/>
      <c r="AF814" s="38"/>
      <c r="AG814" s="38"/>
      <c r="AH814" s="38"/>
      <c r="AI814" s="38"/>
      <c r="AJ814" s="38"/>
      <c r="AK814" s="38"/>
      <c r="AL814" s="38"/>
      <c r="AM814" s="38"/>
      <c r="AN814" s="38"/>
      <c r="AO814" s="38"/>
      <c r="AP814" s="38"/>
      <c r="AQ814" s="38"/>
      <c r="AR814" s="38"/>
      <c r="AS814" s="38"/>
      <c r="AT814" s="38"/>
    </row>
    <row r="815">
      <c r="A815" s="38"/>
      <c r="B815" s="38"/>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c r="AA815" s="38"/>
      <c r="AB815" s="38"/>
      <c r="AC815" s="38"/>
      <c r="AD815" s="38"/>
      <c r="AE815" s="38"/>
      <c r="AF815" s="38"/>
      <c r="AG815" s="38"/>
      <c r="AH815" s="38"/>
      <c r="AI815" s="38"/>
      <c r="AJ815" s="38"/>
      <c r="AK815" s="38"/>
      <c r="AL815" s="38"/>
      <c r="AM815" s="38"/>
      <c r="AN815" s="38"/>
      <c r="AO815" s="38"/>
      <c r="AP815" s="38"/>
      <c r="AQ815" s="38"/>
      <c r="AR815" s="38"/>
      <c r="AS815" s="38"/>
      <c r="AT815" s="38"/>
    </row>
    <row r="816">
      <c r="A816" s="38"/>
      <c r="B816" s="38"/>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c r="AA816" s="38"/>
      <c r="AB816" s="38"/>
      <c r="AC816" s="38"/>
      <c r="AD816" s="38"/>
      <c r="AE816" s="38"/>
      <c r="AF816" s="38"/>
      <c r="AG816" s="38"/>
      <c r="AH816" s="38"/>
      <c r="AI816" s="38"/>
      <c r="AJ816" s="38"/>
      <c r="AK816" s="38"/>
      <c r="AL816" s="38"/>
      <c r="AM816" s="38"/>
      <c r="AN816" s="38"/>
      <c r="AO816" s="38"/>
      <c r="AP816" s="38"/>
      <c r="AQ816" s="38"/>
      <c r="AR816" s="38"/>
      <c r="AS816" s="38"/>
      <c r="AT816" s="38"/>
    </row>
    <row r="817">
      <c r="A817" s="38"/>
      <c r="B817" s="38"/>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c r="AA817" s="38"/>
      <c r="AB817" s="38"/>
      <c r="AC817" s="38"/>
      <c r="AD817" s="38"/>
      <c r="AE817" s="38"/>
      <c r="AF817" s="38"/>
      <c r="AG817" s="38"/>
      <c r="AH817" s="38"/>
      <c r="AI817" s="38"/>
      <c r="AJ817" s="38"/>
      <c r="AK817" s="38"/>
      <c r="AL817" s="38"/>
      <c r="AM817" s="38"/>
      <c r="AN817" s="38"/>
      <c r="AO817" s="38"/>
      <c r="AP817" s="38"/>
      <c r="AQ817" s="38"/>
      <c r="AR817" s="38"/>
      <c r="AS817" s="38"/>
      <c r="AT817" s="38"/>
    </row>
    <row r="818">
      <c r="A818" s="38"/>
      <c r="B818" s="38"/>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c r="AA818" s="38"/>
      <c r="AB818" s="38"/>
      <c r="AC818" s="38"/>
      <c r="AD818" s="38"/>
      <c r="AE818" s="38"/>
      <c r="AF818" s="38"/>
      <c r="AG818" s="38"/>
      <c r="AH818" s="38"/>
      <c r="AI818" s="38"/>
      <c r="AJ818" s="38"/>
      <c r="AK818" s="38"/>
      <c r="AL818" s="38"/>
      <c r="AM818" s="38"/>
      <c r="AN818" s="38"/>
      <c r="AO818" s="38"/>
      <c r="AP818" s="38"/>
      <c r="AQ818" s="38"/>
      <c r="AR818" s="38"/>
      <c r="AS818" s="38"/>
      <c r="AT818" s="38"/>
    </row>
    <row r="819">
      <c r="A819" s="38"/>
      <c r="B819" s="38"/>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c r="AA819" s="38"/>
      <c r="AB819" s="38"/>
      <c r="AC819" s="38"/>
      <c r="AD819" s="38"/>
      <c r="AE819" s="38"/>
      <c r="AF819" s="38"/>
      <c r="AG819" s="38"/>
      <c r="AH819" s="38"/>
      <c r="AI819" s="38"/>
      <c r="AJ819" s="38"/>
      <c r="AK819" s="38"/>
      <c r="AL819" s="38"/>
      <c r="AM819" s="38"/>
      <c r="AN819" s="38"/>
      <c r="AO819" s="38"/>
      <c r="AP819" s="38"/>
      <c r="AQ819" s="38"/>
      <c r="AR819" s="38"/>
      <c r="AS819" s="38"/>
      <c r="AT819" s="38"/>
    </row>
    <row r="820">
      <c r="A820" s="38"/>
      <c r="B820" s="38"/>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c r="AA820" s="38"/>
      <c r="AB820" s="38"/>
      <c r="AC820" s="38"/>
      <c r="AD820" s="38"/>
      <c r="AE820" s="38"/>
      <c r="AF820" s="38"/>
      <c r="AG820" s="38"/>
      <c r="AH820" s="38"/>
      <c r="AI820" s="38"/>
      <c r="AJ820" s="38"/>
      <c r="AK820" s="38"/>
      <c r="AL820" s="38"/>
      <c r="AM820" s="38"/>
      <c r="AN820" s="38"/>
      <c r="AO820" s="38"/>
      <c r="AP820" s="38"/>
      <c r="AQ820" s="38"/>
      <c r="AR820" s="38"/>
      <c r="AS820" s="38"/>
      <c r="AT820" s="38"/>
    </row>
    <row r="821">
      <c r="A821" s="38"/>
      <c r="B821" s="38"/>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c r="AA821" s="38"/>
      <c r="AB821" s="38"/>
      <c r="AC821" s="38"/>
      <c r="AD821" s="38"/>
      <c r="AE821" s="38"/>
      <c r="AF821" s="38"/>
      <c r="AG821" s="38"/>
      <c r="AH821" s="38"/>
      <c r="AI821" s="38"/>
      <c r="AJ821" s="38"/>
      <c r="AK821" s="38"/>
      <c r="AL821" s="38"/>
      <c r="AM821" s="38"/>
      <c r="AN821" s="38"/>
      <c r="AO821" s="38"/>
      <c r="AP821" s="38"/>
      <c r="AQ821" s="38"/>
      <c r="AR821" s="38"/>
      <c r="AS821" s="38"/>
      <c r="AT821" s="38"/>
    </row>
    <row r="822">
      <c r="A822" s="38"/>
      <c r="B822" s="38"/>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c r="AA822" s="38"/>
      <c r="AB822" s="38"/>
      <c r="AC822" s="38"/>
      <c r="AD822" s="38"/>
      <c r="AE822" s="38"/>
      <c r="AF822" s="38"/>
      <c r="AG822" s="38"/>
      <c r="AH822" s="38"/>
      <c r="AI822" s="38"/>
      <c r="AJ822" s="38"/>
      <c r="AK822" s="38"/>
      <c r="AL822" s="38"/>
      <c r="AM822" s="38"/>
      <c r="AN822" s="38"/>
      <c r="AO822" s="38"/>
      <c r="AP822" s="38"/>
      <c r="AQ822" s="38"/>
      <c r="AR822" s="38"/>
      <c r="AS822" s="38"/>
      <c r="AT822" s="38"/>
    </row>
    <row r="823">
      <c r="A823" s="38"/>
      <c r="B823" s="38"/>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c r="AA823" s="38"/>
      <c r="AB823" s="38"/>
      <c r="AC823" s="38"/>
      <c r="AD823" s="38"/>
      <c r="AE823" s="38"/>
      <c r="AF823" s="38"/>
      <c r="AG823" s="38"/>
      <c r="AH823" s="38"/>
      <c r="AI823" s="38"/>
      <c r="AJ823" s="38"/>
      <c r="AK823" s="38"/>
      <c r="AL823" s="38"/>
      <c r="AM823" s="38"/>
      <c r="AN823" s="38"/>
      <c r="AO823" s="38"/>
      <c r="AP823" s="38"/>
      <c r="AQ823" s="38"/>
      <c r="AR823" s="38"/>
      <c r="AS823" s="38"/>
      <c r="AT823" s="38"/>
    </row>
    <row r="824">
      <c r="A824" s="38"/>
      <c r="B824" s="38"/>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c r="AA824" s="38"/>
      <c r="AB824" s="38"/>
      <c r="AC824" s="38"/>
      <c r="AD824" s="38"/>
      <c r="AE824" s="38"/>
      <c r="AF824" s="38"/>
      <c r="AG824" s="38"/>
      <c r="AH824" s="38"/>
      <c r="AI824" s="38"/>
      <c r="AJ824" s="38"/>
      <c r="AK824" s="38"/>
      <c r="AL824" s="38"/>
      <c r="AM824" s="38"/>
      <c r="AN824" s="38"/>
      <c r="AO824" s="38"/>
      <c r="AP824" s="38"/>
      <c r="AQ824" s="38"/>
      <c r="AR824" s="38"/>
      <c r="AS824" s="38"/>
      <c r="AT824" s="38"/>
    </row>
    <row r="825">
      <c r="A825" s="38"/>
      <c r="B825" s="38"/>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c r="AA825" s="38"/>
      <c r="AB825" s="38"/>
      <c r="AC825" s="38"/>
      <c r="AD825" s="38"/>
      <c r="AE825" s="38"/>
      <c r="AF825" s="38"/>
      <c r="AG825" s="38"/>
      <c r="AH825" s="38"/>
      <c r="AI825" s="38"/>
      <c r="AJ825" s="38"/>
      <c r="AK825" s="38"/>
      <c r="AL825" s="38"/>
      <c r="AM825" s="38"/>
      <c r="AN825" s="38"/>
      <c r="AO825" s="38"/>
      <c r="AP825" s="38"/>
      <c r="AQ825" s="38"/>
      <c r="AR825" s="38"/>
      <c r="AS825" s="38"/>
      <c r="AT825" s="38"/>
    </row>
    <row r="826">
      <c r="A826" s="38"/>
      <c r="B826" s="38"/>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c r="AA826" s="38"/>
      <c r="AB826" s="38"/>
      <c r="AC826" s="38"/>
      <c r="AD826" s="38"/>
      <c r="AE826" s="38"/>
      <c r="AF826" s="38"/>
      <c r="AG826" s="38"/>
      <c r="AH826" s="38"/>
      <c r="AI826" s="38"/>
      <c r="AJ826" s="38"/>
      <c r="AK826" s="38"/>
      <c r="AL826" s="38"/>
      <c r="AM826" s="38"/>
      <c r="AN826" s="38"/>
      <c r="AO826" s="38"/>
      <c r="AP826" s="38"/>
      <c r="AQ826" s="38"/>
      <c r="AR826" s="38"/>
      <c r="AS826" s="38"/>
      <c r="AT826" s="38"/>
    </row>
    <row r="827">
      <c r="A827" s="38"/>
      <c r="B827" s="38"/>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c r="AA827" s="38"/>
      <c r="AB827" s="38"/>
      <c r="AC827" s="38"/>
      <c r="AD827" s="38"/>
      <c r="AE827" s="38"/>
      <c r="AF827" s="38"/>
      <c r="AG827" s="38"/>
      <c r="AH827" s="38"/>
      <c r="AI827" s="38"/>
      <c r="AJ827" s="38"/>
      <c r="AK827" s="38"/>
      <c r="AL827" s="38"/>
      <c r="AM827" s="38"/>
      <c r="AN827" s="38"/>
      <c r="AO827" s="38"/>
      <c r="AP827" s="38"/>
      <c r="AQ827" s="38"/>
      <c r="AR827" s="38"/>
      <c r="AS827" s="38"/>
      <c r="AT827" s="38"/>
    </row>
    <row r="828">
      <c r="A828" s="38"/>
      <c r="B828" s="38"/>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c r="AA828" s="38"/>
      <c r="AB828" s="38"/>
      <c r="AC828" s="38"/>
      <c r="AD828" s="38"/>
      <c r="AE828" s="38"/>
      <c r="AF828" s="38"/>
      <c r="AG828" s="38"/>
      <c r="AH828" s="38"/>
      <c r="AI828" s="38"/>
      <c r="AJ828" s="38"/>
      <c r="AK828" s="38"/>
      <c r="AL828" s="38"/>
      <c r="AM828" s="38"/>
      <c r="AN828" s="38"/>
      <c r="AO828" s="38"/>
      <c r="AP828" s="38"/>
      <c r="AQ828" s="38"/>
      <c r="AR828" s="38"/>
      <c r="AS828" s="38"/>
      <c r="AT828" s="38"/>
    </row>
    <row r="829">
      <c r="A829" s="38"/>
      <c r="B829" s="38"/>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c r="AA829" s="38"/>
      <c r="AB829" s="38"/>
      <c r="AC829" s="38"/>
      <c r="AD829" s="38"/>
      <c r="AE829" s="38"/>
      <c r="AF829" s="38"/>
      <c r="AG829" s="38"/>
      <c r="AH829" s="38"/>
      <c r="AI829" s="38"/>
      <c r="AJ829" s="38"/>
      <c r="AK829" s="38"/>
      <c r="AL829" s="38"/>
      <c r="AM829" s="38"/>
      <c r="AN829" s="38"/>
      <c r="AO829" s="38"/>
      <c r="AP829" s="38"/>
      <c r="AQ829" s="38"/>
      <c r="AR829" s="38"/>
      <c r="AS829" s="38"/>
      <c r="AT829" s="38"/>
    </row>
    <row r="830">
      <c r="A830" s="38"/>
      <c r="B830" s="38"/>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c r="AA830" s="38"/>
      <c r="AB830" s="38"/>
      <c r="AC830" s="38"/>
      <c r="AD830" s="38"/>
      <c r="AE830" s="38"/>
      <c r="AF830" s="38"/>
      <c r="AG830" s="38"/>
      <c r="AH830" s="38"/>
      <c r="AI830" s="38"/>
      <c r="AJ830" s="38"/>
      <c r="AK830" s="38"/>
      <c r="AL830" s="38"/>
      <c r="AM830" s="38"/>
      <c r="AN830" s="38"/>
      <c r="AO830" s="38"/>
      <c r="AP830" s="38"/>
      <c r="AQ830" s="38"/>
      <c r="AR830" s="38"/>
      <c r="AS830" s="38"/>
      <c r="AT830" s="38"/>
    </row>
    <row r="831">
      <c r="A831" s="38"/>
      <c r="B831" s="38"/>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c r="AA831" s="38"/>
      <c r="AB831" s="38"/>
      <c r="AC831" s="38"/>
      <c r="AD831" s="38"/>
      <c r="AE831" s="38"/>
      <c r="AF831" s="38"/>
      <c r="AG831" s="38"/>
      <c r="AH831" s="38"/>
      <c r="AI831" s="38"/>
      <c r="AJ831" s="38"/>
      <c r="AK831" s="38"/>
      <c r="AL831" s="38"/>
      <c r="AM831" s="38"/>
      <c r="AN831" s="38"/>
      <c r="AO831" s="38"/>
      <c r="AP831" s="38"/>
      <c r="AQ831" s="38"/>
      <c r="AR831" s="38"/>
      <c r="AS831" s="38"/>
      <c r="AT831" s="38"/>
    </row>
    <row r="832">
      <c r="A832" s="38"/>
      <c r="B832" s="38"/>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c r="AA832" s="38"/>
      <c r="AB832" s="38"/>
      <c r="AC832" s="38"/>
      <c r="AD832" s="38"/>
      <c r="AE832" s="38"/>
      <c r="AF832" s="38"/>
      <c r="AG832" s="38"/>
      <c r="AH832" s="38"/>
      <c r="AI832" s="38"/>
      <c r="AJ832" s="38"/>
      <c r="AK832" s="38"/>
      <c r="AL832" s="38"/>
      <c r="AM832" s="38"/>
      <c r="AN832" s="38"/>
      <c r="AO832" s="38"/>
      <c r="AP832" s="38"/>
      <c r="AQ832" s="38"/>
      <c r="AR832" s="38"/>
      <c r="AS832" s="38"/>
      <c r="AT832" s="38"/>
    </row>
    <row r="833">
      <c r="A833" s="38"/>
      <c r="B833" s="38"/>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c r="AA833" s="38"/>
      <c r="AB833" s="38"/>
      <c r="AC833" s="38"/>
      <c r="AD833" s="38"/>
      <c r="AE833" s="38"/>
      <c r="AF833" s="38"/>
      <c r="AG833" s="38"/>
      <c r="AH833" s="38"/>
      <c r="AI833" s="38"/>
      <c r="AJ833" s="38"/>
      <c r="AK833" s="38"/>
      <c r="AL833" s="38"/>
      <c r="AM833" s="38"/>
      <c r="AN833" s="38"/>
      <c r="AO833" s="38"/>
      <c r="AP833" s="38"/>
      <c r="AQ833" s="38"/>
      <c r="AR833" s="38"/>
      <c r="AS833" s="38"/>
      <c r="AT833" s="38"/>
    </row>
    <row r="834">
      <c r="A834" s="38"/>
      <c r="B834" s="38"/>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c r="AA834" s="38"/>
      <c r="AB834" s="38"/>
      <c r="AC834" s="38"/>
      <c r="AD834" s="38"/>
      <c r="AE834" s="38"/>
      <c r="AF834" s="38"/>
      <c r="AG834" s="38"/>
      <c r="AH834" s="38"/>
      <c r="AI834" s="38"/>
      <c r="AJ834" s="38"/>
      <c r="AK834" s="38"/>
      <c r="AL834" s="38"/>
      <c r="AM834" s="38"/>
      <c r="AN834" s="38"/>
      <c r="AO834" s="38"/>
      <c r="AP834" s="38"/>
      <c r="AQ834" s="38"/>
      <c r="AR834" s="38"/>
      <c r="AS834" s="38"/>
      <c r="AT834" s="38"/>
    </row>
    <row r="835">
      <c r="A835" s="38"/>
      <c r="B835" s="38"/>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c r="AA835" s="38"/>
      <c r="AB835" s="38"/>
      <c r="AC835" s="38"/>
      <c r="AD835" s="38"/>
      <c r="AE835" s="38"/>
      <c r="AF835" s="38"/>
      <c r="AG835" s="38"/>
      <c r="AH835" s="38"/>
      <c r="AI835" s="38"/>
      <c r="AJ835" s="38"/>
      <c r="AK835" s="38"/>
      <c r="AL835" s="38"/>
      <c r="AM835" s="38"/>
      <c r="AN835" s="38"/>
      <c r="AO835" s="38"/>
      <c r="AP835" s="38"/>
      <c r="AQ835" s="38"/>
      <c r="AR835" s="38"/>
      <c r="AS835" s="38"/>
      <c r="AT835" s="38"/>
    </row>
    <row r="836">
      <c r="A836" s="38"/>
      <c r="B836" s="38"/>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c r="AA836" s="38"/>
      <c r="AB836" s="38"/>
      <c r="AC836" s="38"/>
      <c r="AD836" s="38"/>
      <c r="AE836" s="38"/>
      <c r="AF836" s="38"/>
      <c r="AG836" s="38"/>
      <c r="AH836" s="38"/>
      <c r="AI836" s="38"/>
      <c r="AJ836" s="38"/>
      <c r="AK836" s="38"/>
      <c r="AL836" s="38"/>
      <c r="AM836" s="38"/>
      <c r="AN836" s="38"/>
      <c r="AO836" s="38"/>
      <c r="AP836" s="38"/>
      <c r="AQ836" s="38"/>
      <c r="AR836" s="38"/>
      <c r="AS836" s="38"/>
      <c r="AT836" s="38"/>
    </row>
    <row r="837">
      <c r="A837" s="38"/>
      <c r="B837" s="38"/>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c r="AA837" s="38"/>
      <c r="AB837" s="38"/>
      <c r="AC837" s="38"/>
      <c r="AD837" s="38"/>
      <c r="AE837" s="38"/>
      <c r="AF837" s="38"/>
      <c r="AG837" s="38"/>
      <c r="AH837" s="38"/>
      <c r="AI837" s="38"/>
      <c r="AJ837" s="38"/>
      <c r="AK837" s="38"/>
      <c r="AL837" s="38"/>
      <c r="AM837" s="38"/>
      <c r="AN837" s="38"/>
      <c r="AO837" s="38"/>
      <c r="AP837" s="38"/>
      <c r="AQ837" s="38"/>
      <c r="AR837" s="38"/>
      <c r="AS837" s="38"/>
      <c r="AT837" s="38"/>
    </row>
    <row r="838">
      <c r="A838" s="38"/>
      <c r="B838" s="38"/>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c r="AA838" s="38"/>
      <c r="AB838" s="38"/>
      <c r="AC838" s="38"/>
      <c r="AD838" s="38"/>
      <c r="AE838" s="38"/>
      <c r="AF838" s="38"/>
      <c r="AG838" s="38"/>
      <c r="AH838" s="38"/>
      <c r="AI838" s="38"/>
      <c r="AJ838" s="38"/>
      <c r="AK838" s="38"/>
      <c r="AL838" s="38"/>
      <c r="AM838" s="38"/>
      <c r="AN838" s="38"/>
      <c r="AO838" s="38"/>
      <c r="AP838" s="38"/>
      <c r="AQ838" s="38"/>
      <c r="AR838" s="38"/>
      <c r="AS838" s="38"/>
      <c r="AT838" s="38"/>
    </row>
    <row r="839">
      <c r="A839" s="38"/>
      <c r="B839" s="38"/>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c r="AA839" s="38"/>
      <c r="AB839" s="38"/>
      <c r="AC839" s="38"/>
      <c r="AD839" s="38"/>
      <c r="AE839" s="38"/>
      <c r="AF839" s="38"/>
      <c r="AG839" s="38"/>
      <c r="AH839" s="38"/>
      <c r="AI839" s="38"/>
      <c r="AJ839" s="38"/>
      <c r="AK839" s="38"/>
      <c r="AL839" s="38"/>
      <c r="AM839" s="38"/>
      <c r="AN839" s="38"/>
      <c r="AO839" s="38"/>
      <c r="AP839" s="38"/>
      <c r="AQ839" s="38"/>
      <c r="AR839" s="38"/>
      <c r="AS839" s="38"/>
      <c r="AT839" s="38"/>
    </row>
    <row r="840">
      <c r="A840" s="38"/>
      <c r="B840" s="38"/>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c r="AA840" s="38"/>
      <c r="AB840" s="38"/>
      <c r="AC840" s="38"/>
      <c r="AD840" s="38"/>
      <c r="AE840" s="38"/>
      <c r="AF840" s="38"/>
      <c r="AG840" s="38"/>
      <c r="AH840" s="38"/>
      <c r="AI840" s="38"/>
      <c r="AJ840" s="38"/>
      <c r="AK840" s="38"/>
      <c r="AL840" s="38"/>
      <c r="AM840" s="38"/>
      <c r="AN840" s="38"/>
      <c r="AO840" s="38"/>
      <c r="AP840" s="38"/>
      <c r="AQ840" s="38"/>
      <c r="AR840" s="38"/>
      <c r="AS840" s="38"/>
      <c r="AT840" s="38"/>
    </row>
    <row r="841">
      <c r="A841" s="38"/>
      <c r="B841" s="38"/>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c r="AA841" s="38"/>
      <c r="AB841" s="38"/>
      <c r="AC841" s="38"/>
      <c r="AD841" s="38"/>
      <c r="AE841" s="38"/>
      <c r="AF841" s="38"/>
      <c r="AG841" s="38"/>
      <c r="AH841" s="38"/>
      <c r="AI841" s="38"/>
      <c r="AJ841" s="38"/>
      <c r="AK841" s="38"/>
      <c r="AL841" s="38"/>
      <c r="AM841" s="38"/>
      <c r="AN841" s="38"/>
      <c r="AO841" s="38"/>
      <c r="AP841" s="38"/>
      <c r="AQ841" s="38"/>
      <c r="AR841" s="38"/>
      <c r="AS841" s="38"/>
      <c r="AT841" s="38"/>
    </row>
    <row r="842">
      <c r="A842" s="38"/>
      <c r="B842" s="38"/>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c r="AA842" s="38"/>
      <c r="AB842" s="38"/>
      <c r="AC842" s="38"/>
      <c r="AD842" s="38"/>
      <c r="AE842" s="38"/>
      <c r="AF842" s="38"/>
      <c r="AG842" s="38"/>
      <c r="AH842" s="38"/>
      <c r="AI842" s="38"/>
      <c r="AJ842" s="38"/>
      <c r="AK842" s="38"/>
      <c r="AL842" s="38"/>
      <c r="AM842" s="38"/>
      <c r="AN842" s="38"/>
      <c r="AO842" s="38"/>
      <c r="AP842" s="38"/>
      <c r="AQ842" s="38"/>
      <c r="AR842" s="38"/>
      <c r="AS842" s="38"/>
      <c r="AT842" s="38"/>
    </row>
    <row r="843">
      <c r="A843" s="38"/>
      <c r="B843" s="38"/>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c r="AA843" s="38"/>
      <c r="AB843" s="38"/>
      <c r="AC843" s="38"/>
      <c r="AD843" s="38"/>
      <c r="AE843" s="38"/>
      <c r="AF843" s="38"/>
      <c r="AG843" s="38"/>
      <c r="AH843" s="38"/>
      <c r="AI843" s="38"/>
      <c r="AJ843" s="38"/>
      <c r="AK843" s="38"/>
      <c r="AL843" s="38"/>
      <c r="AM843" s="38"/>
      <c r="AN843" s="38"/>
      <c r="AO843" s="38"/>
      <c r="AP843" s="38"/>
      <c r="AQ843" s="38"/>
      <c r="AR843" s="38"/>
      <c r="AS843" s="38"/>
      <c r="AT843" s="38"/>
    </row>
    <row r="844">
      <c r="A844" s="38"/>
      <c r="B844" s="38"/>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c r="AA844" s="38"/>
      <c r="AB844" s="38"/>
      <c r="AC844" s="38"/>
      <c r="AD844" s="38"/>
      <c r="AE844" s="38"/>
      <c r="AF844" s="38"/>
      <c r="AG844" s="38"/>
      <c r="AH844" s="38"/>
      <c r="AI844" s="38"/>
      <c r="AJ844" s="38"/>
      <c r="AK844" s="38"/>
      <c r="AL844" s="38"/>
      <c r="AM844" s="38"/>
      <c r="AN844" s="38"/>
      <c r="AO844" s="38"/>
      <c r="AP844" s="38"/>
      <c r="AQ844" s="38"/>
      <c r="AR844" s="38"/>
      <c r="AS844" s="38"/>
      <c r="AT844" s="38"/>
    </row>
    <row r="845">
      <c r="A845" s="38"/>
      <c r="B845" s="38"/>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c r="AA845" s="38"/>
      <c r="AB845" s="38"/>
      <c r="AC845" s="38"/>
      <c r="AD845" s="38"/>
      <c r="AE845" s="38"/>
      <c r="AF845" s="38"/>
      <c r="AG845" s="38"/>
      <c r="AH845" s="38"/>
      <c r="AI845" s="38"/>
      <c r="AJ845" s="38"/>
      <c r="AK845" s="38"/>
      <c r="AL845" s="38"/>
      <c r="AM845" s="38"/>
      <c r="AN845" s="38"/>
      <c r="AO845" s="38"/>
      <c r="AP845" s="38"/>
      <c r="AQ845" s="38"/>
      <c r="AR845" s="38"/>
      <c r="AS845" s="38"/>
      <c r="AT845" s="38"/>
    </row>
    <row r="846">
      <c r="A846" s="38"/>
      <c r="B846" s="38"/>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c r="AA846" s="38"/>
      <c r="AB846" s="38"/>
      <c r="AC846" s="38"/>
      <c r="AD846" s="38"/>
      <c r="AE846" s="38"/>
      <c r="AF846" s="38"/>
      <c r="AG846" s="38"/>
      <c r="AH846" s="38"/>
      <c r="AI846" s="38"/>
      <c r="AJ846" s="38"/>
      <c r="AK846" s="38"/>
      <c r="AL846" s="38"/>
      <c r="AM846" s="38"/>
      <c r="AN846" s="38"/>
      <c r="AO846" s="38"/>
      <c r="AP846" s="38"/>
      <c r="AQ846" s="38"/>
      <c r="AR846" s="38"/>
      <c r="AS846" s="38"/>
      <c r="AT846" s="38"/>
    </row>
    <row r="847">
      <c r="A847" s="38"/>
      <c r="B847" s="38"/>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c r="AA847" s="38"/>
      <c r="AB847" s="38"/>
      <c r="AC847" s="38"/>
      <c r="AD847" s="38"/>
      <c r="AE847" s="38"/>
      <c r="AF847" s="38"/>
      <c r="AG847" s="38"/>
      <c r="AH847" s="38"/>
      <c r="AI847" s="38"/>
      <c r="AJ847" s="38"/>
      <c r="AK847" s="38"/>
      <c r="AL847" s="38"/>
      <c r="AM847" s="38"/>
      <c r="AN847" s="38"/>
      <c r="AO847" s="38"/>
      <c r="AP847" s="38"/>
      <c r="AQ847" s="38"/>
      <c r="AR847" s="38"/>
      <c r="AS847" s="38"/>
      <c r="AT847" s="38"/>
    </row>
    <row r="848">
      <c r="A848" s="38"/>
      <c r="B848" s="38"/>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c r="AA848" s="38"/>
      <c r="AB848" s="38"/>
      <c r="AC848" s="38"/>
      <c r="AD848" s="38"/>
      <c r="AE848" s="38"/>
      <c r="AF848" s="38"/>
      <c r="AG848" s="38"/>
      <c r="AH848" s="38"/>
      <c r="AI848" s="38"/>
      <c r="AJ848" s="38"/>
      <c r="AK848" s="38"/>
      <c r="AL848" s="38"/>
      <c r="AM848" s="38"/>
      <c r="AN848" s="38"/>
      <c r="AO848" s="38"/>
      <c r="AP848" s="38"/>
      <c r="AQ848" s="38"/>
      <c r="AR848" s="38"/>
      <c r="AS848" s="38"/>
      <c r="AT848" s="38"/>
    </row>
    <row r="849">
      <c r="A849" s="38"/>
      <c r="B849" s="38"/>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c r="AA849" s="38"/>
      <c r="AB849" s="38"/>
      <c r="AC849" s="38"/>
      <c r="AD849" s="38"/>
      <c r="AE849" s="38"/>
      <c r="AF849" s="38"/>
      <c r="AG849" s="38"/>
      <c r="AH849" s="38"/>
      <c r="AI849" s="38"/>
      <c r="AJ849" s="38"/>
      <c r="AK849" s="38"/>
      <c r="AL849" s="38"/>
      <c r="AM849" s="38"/>
      <c r="AN849" s="38"/>
      <c r="AO849" s="38"/>
      <c r="AP849" s="38"/>
      <c r="AQ849" s="38"/>
      <c r="AR849" s="38"/>
      <c r="AS849" s="38"/>
      <c r="AT849" s="38"/>
    </row>
    <row r="850">
      <c r="A850" s="38"/>
      <c r="B850" s="38"/>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c r="AA850" s="38"/>
      <c r="AB850" s="38"/>
      <c r="AC850" s="38"/>
      <c r="AD850" s="38"/>
      <c r="AE850" s="38"/>
      <c r="AF850" s="38"/>
      <c r="AG850" s="38"/>
      <c r="AH850" s="38"/>
      <c r="AI850" s="38"/>
      <c r="AJ850" s="38"/>
      <c r="AK850" s="38"/>
      <c r="AL850" s="38"/>
      <c r="AM850" s="38"/>
      <c r="AN850" s="38"/>
      <c r="AO850" s="38"/>
      <c r="AP850" s="38"/>
      <c r="AQ850" s="38"/>
      <c r="AR850" s="38"/>
      <c r="AS850" s="38"/>
      <c r="AT850" s="38"/>
    </row>
    <row r="851">
      <c r="A851" s="38"/>
      <c r="B851" s="38"/>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c r="AA851" s="38"/>
      <c r="AB851" s="38"/>
      <c r="AC851" s="38"/>
      <c r="AD851" s="38"/>
      <c r="AE851" s="38"/>
      <c r="AF851" s="38"/>
      <c r="AG851" s="38"/>
      <c r="AH851" s="38"/>
      <c r="AI851" s="38"/>
      <c r="AJ851" s="38"/>
      <c r="AK851" s="38"/>
      <c r="AL851" s="38"/>
      <c r="AM851" s="38"/>
      <c r="AN851" s="38"/>
      <c r="AO851" s="38"/>
      <c r="AP851" s="38"/>
      <c r="AQ851" s="38"/>
      <c r="AR851" s="38"/>
      <c r="AS851" s="38"/>
      <c r="AT851" s="38"/>
    </row>
    <row r="852">
      <c r="A852" s="38"/>
      <c r="B852" s="38"/>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c r="AA852" s="38"/>
      <c r="AB852" s="38"/>
      <c r="AC852" s="38"/>
      <c r="AD852" s="38"/>
      <c r="AE852" s="38"/>
      <c r="AF852" s="38"/>
      <c r="AG852" s="38"/>
      <c r="AH852" s="38"/>
      <c r="AI852" s="38"/>
      <c r="AJ852" s="38"/>
      <c r="AK852" s="38"/>
      <c r="AL852" s="38"/>
      <c r="AM852" s="38"/>
      <c r="AN852" s="38"/>
      <c r="AO852" s="38"/>
      <c r="AP852" s="38"/>
      <c r="AQ852" s="38"/>
      <c r="AR852" s="38"/>
      <c r="AS852" s="38"/>
      <c r="AT852" s="38"/>
    </row>
    <row r="853">
      <c r="A853" s="38"/>
      <c r="B853" s="38"/>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c r="AA853" s="38"/>
      <c r="AB853" s="38"/>
      <c r="AC853" s="38"/>
      <c r="AD853" s="38"/>
      <c r="AE853" s="38"/>
      <c r="AF853" s="38"/>
      <c r="AG853" s="38"/>
      <c r="AH853" s="38"/>
      <c r="AI853" s="38"/>
      <c r="AJ853" s="38"/>
      <c r="AK853" s="38"/>
      <c r="AL853" s="38"/>
      <c r="AM853" s="38"/>
      <c r="AN853" s="38"/>
      <c r="AO853" s="38"/>
      <c r="AP853" s="38"/>
      <c r="AQ853" s="38"/>
      <c r="AR853" s="38"/>
      <c r="AS853" s="38"/>
      <c r="AT853" s="38"/>
    </row>
    <row r="854">
      <c r="A854" s="38"/>
      <c r="B854" s="38"/>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c r="AA854" s="38"/>
      <c r="AB854" s="38"/>
      <c r="AC854" s="38"/>
      <c r="AD854" s="38"/>
      <c r="AE854" s="38"/>
      <c r="AF854" s="38"/>
      <c r="AG854" s="38"/>
      <c r="AH854" s="38"/>
      <c r="AI854" s="38"/>
      <c r="AJ854" s="38"/>
      <c r="AK854" s="38"/>
      <c r="AL854" s="38"/>
      <c r="AM854" s="38"/>
      <c r="AN854" s="38"/>
      <c r="AO854" s="38"/>
      <c r="AP854" s="38"/>
      <c r="AQ854" s="38"/>
      <c r="AR854" s="38"/>
      <c r="AS854" s="38"/>
      <c r="AT854" s="38"/>
    </row>
    <row r="855">
      <c r="A855" s="38"/>
      <c r="B855" s="38"/>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c r="AA855" s="38"/>
      <c r="AB855" s="38"/>
      <c r="AC855" s="38"/>
      <c r="AD855" s="38"/>
      <c r="AE855" s="38"/>
      <c r="AF855" s="38"/>
      <c r="AG855" s="38"/>
      <c r="AH855" s="38"/>
      <c r="AI855" s="38"/>
      <c r="AJ855" s="38"/>
      <c r="AK855" s="38"/>
      <c r="AL855" s="38"/>
      <c r="AM855" s="38"/>
      <c r="AN855" s="38"/>
      <c r="AO855" s="38"/>
      <c r="AP855" s="38"/>
      <c r="AQ855" s="38"/>
      <c r="AR855" s="38"/>
      <c r="AS855" s="38"/>
      <c r="AT855" s="38"/>
    </row>
    <row r="856">
      <c r="A856" s="38"/>
      <c r="B856" s="38"/>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c r="AA856" s="38"/>
      <c r="AB856" s="38"/>
      <c r="AC856" s="38"/>
      <c r="AD856" s="38"/>
      <c r="AE856" s="38"/>
      <c r="AF856" s="38"/>
      <c r="AG856" s="38"/>
      <c r="AH856" s="38"/>
      <c r="AI856" s="38"/>
      <c r="AJ856" s="38"/>
      <c r="AK856" s="38"/>
      <c r="AL856" s="38"/>
      <c r="AM856" s="38"/>
      <c r="AN856" s="38"/>
      <c r="AO856" s="38"/>
      <c r="AP856" s="38"/>
      <c r="AQ856" s="38"/>
      <c r="AR856" s="38"/>
      <c r="AS856" s="38"/>
      <c r="AT856" s="38"/>
    </row>
    <row r="857">
      <c r="A857" s="38"/>
      <c r="B857" s="38"/>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c r="AA857" s="38"/>
      <c r="AB857" s="38"/>
      <c r="AC857" s="38"/>
      <c r="AD857" s="38"/>
      <c r="AE857" s="38"/>
      <c r="AF857" s="38"/>
      <c r="AG857" s="38"/>
      <c r="AH857" s="38"/>
      <c r="AI857" s="38"/>
      <c r="AJ857" s="38"/>
      <c r="AK857" s="38"/>
      <c r="AL857" s="38"/>
      <c r="AM857" s="38"/>
      <c r="AN857" s="38"/>
      <c r="AO857" s="38"/>
      <c r="AP857" s="38"/>
      <c r="AQ857" s="38"/>
      <c r="AR857" s="38"/>
      <c r="AS857" s="38"/>
      <c r="AT857" s="38"/>
    </row>
    <row r="858">
      <c r="A858" s="38"/>
      <c r="B858" s="38"/>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c r="AA858" s="38"/>
      <c r="AB858" s="38"/>
      <c r="AC858" s="38"/>
      <c r="AD858" s="38"/>
      <c r="AE858" s="38"/>
      <c r="AF858" s="38"/>
      <c r="AG858" s="38"/>
      <c r="AH858" s="38"/>
      <c r="AI858" s="38"/>
      <c r="AJ858" s="38"/>
      <c r="AK858" s="38"/>
      <c r="AL858" s="38"/>
      <c r="AM858" s="38"/>
      <c r="AN858" s="38"/>
      <c r="AO858" s="38"/>
      <c r="AP858" s="38"/>
      <c r="AQ858" s="38"/>
      <c r="AR858" s="38"/>
      <c r="AS858" s="38"/>
      <c r="AT858" s="38"/>
    </row>
    <row r="859">
      <c r="A859" s="38"/>
      <c r="B859" s="38"/>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c r="AA859" s="38"/>
      <c r="AB859" s="38"/>
      <c r="AC859" s="38"/>
      <c r="AD859" s="38"/>
      <c r="AE859" s="38"/>
      <c r="AF859" s="38"/>
      <c r="AG859" s="38"/>
      <c r="AH859" s="38"/>
      <c r="AI859" s="38"/>
      <c r="AJ859" s="38"/>
      <c r="AK859" s="38"/>
      <c r="AL859" s="38"/>
      <c r="AM859" s="38"/>
      <c r="AN859" s="38"/>
      <c r="AO859" s="38"/>
      <c r="AP859" s="38"/>
      <c r="AQ859" s="38"/>
      <c r="AR859" s="38"/>
      <c r="AS859" s="38"/>
      <c r="AT859" s="38"/>
    </row>
    <row r="860">
      <c r="A860" s="38"/>
      <c r="B860" s="38"/>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c r="AA860" s="38"/>
      <c r="AB860" s="38"/>
      <c r="AC860" s="38"/>
      <c r="AD860" s="38"/>
      <c r="AE860" s="38"/>
      <c r="AF860" s="38"/>
      <c r="AG860" s="38"/>
      <c r="AH860" s="38"/>
      <c r="AI860" s="38"/>
      <c r="AJ860" s="38"/>
      <c r="AK860" s="38"/>
      <c r="AL860" s="38"/>
      <c r="AM860" s="38"/>
      <c r="AN860" s="38"/>
      <c r="AO860" s="38"/>
      <c r="AP860" s="38"/>
      <c r="AQ860" s="38"/>
      <c r="AR860" s="38"/>
      <c r="AS860" s="38"/>
      <c r="AT860" s="38"/>
    </row>
    <row r="861">
      <c r="A861" s="38"/>
      <c r="B861" s="38"/>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c r="AA861" s="38"/>
      <c r="AB861" s="38"/>
      <c r="AC861" s="38"/>
      <c r="AD861" s="38"/>
      <c r="AE861" s="38"/>
      <c r="AF861" s="38"/>
      <c r="AG861" s="38"/>
      <c r="AH861" s="38"/>
      <c r="AI861" s="38"/>
      <c r="AJ861" s="38"/>
      <c r="AK861" s="38"/>
      <c r="AL861" s="38"/>
      <c r="AM861" s="38"/>
      <c r="AN861" s="38"/>
      <c r="AO861" s="38"/>
      <c r="AP861" s="38"/>
      <c r="AQ861" s="38"/>
      <c r="AR861" s="38"/>
      <c r="AS861" s="38"/>
      <c r="AT861" s="38"/>
    </row>
    <row r="862">
      <c r="A862" s="38"/>
      <c r="B862" s="38"/>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c r="AA862" s="38"/>
      <c r="AB862" s="38"/>
      <c r="AC862" s="38"/>
      <c r="AD862" s="38"/>
      <c r="AE862" s="38"/>
      <c r="AF862" s="38"/>
      <c r="AG862" s="38"/>
      <c r="AH862" s="38"/>
      <c r="AI862" s="38"/>
      <c r="AJ862" s="38"/>
      <c r="AK862" s="38"/>
      <c r="AL862" s="38"/>
      <c r="AM862" s="38"/>
      <c r="AN862" s="38"/>
      <c r="AO862" s="38"/>
      <c r="AP862" s="38"/>
      <c r="AQ862" s="38"/>
      <c r="AR862" s="38"/>
      <c r="AS862" s="38"/>
      <c r="AT862" s="38"/>
    </row>
    <row r="863">
      <c r="A863" s="38"/>
      <c r="B863" s="38"/>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c r="AA863" s="38"/>
      <c r="AB863" s="38"/>
      <c r="AC863" s="38"/>
      <c r="AD863" s="38"/>
      <c r="AE863" s="38"/>
      <c r="AF863" s="38"/>
      <c r="AG863" s="38"/>
      <c r="AH863" s="38"/>
      <c r="AI863" s="38"/>
      <c r="AJ863" s="38"/>
      <c r="AK863" s="38"/>
      <c r="AL863" s="38"/>
      <c r="AM863" s="38"/>
      <c r="AN863" s="38"/>
      <c r="AO863" s="38"/>
      <c r="AP863" s="38"/>
      <c r="AQ863" s="38"/>
      <c r="AR863" s="38"/>
      <c r="AS863" s="38"/>
      <c r="AT863" s="38"/>
    </row>
    <row r="864">
      <c r="A864" s="38"/>
      <c r="B864" s="38"/>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c r="AA864" s="38"/>
      <c r="AB864" s="38"/>
      <c r="AC864" s="38"/>
      <c r="AD864" s="38"/>
      <c r="AE864" s="38"/>
      <c r="AF864" s="38"/>
      <c r="AG864" s="38"/>
      <c r="AH864" s="38"/>
      <c r="AI864" s="38"/>
      <c r="AJ864" s="38"/>
      <c r="AK864" s="38"/>
      <c r="AL864" s="38"/>
      <c r="AM864" s="38"/>
      <c r="AN864" s="38"/>
      <c r="AO864" s="38"/>
      <c r="AP864" s="38"/>
      <c r="AQ864" s="38"/>
      <c r="AR864" s="38"/>
      <c r="AS864" s="38"/>
      <c r="AT864" s="38"/>
    </row>
    <row r="865">
      <c r="A865" s="38"/>
      <c r="B865" s="38"/>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c r="AA865" s="38"/>
      <c r="AB865" s="38"/>
      <c r="AC865" s="38"/>
      <c r="AD865" s="38"/>
      <c r="AE865" s="38"/>
      <c r="AF865" s="38"/>
      <c r="AG865" s="38"/>
      <c r="AH865" s="38"/>
      <c r="AI865" s="38"/>
      <c r="AJ865" s="38"/>
      <c r="AK865" s="38"/>
      <c r="AL865" s="38"/>
      <c r="AM865" s="38"/>
      <c r="AN865" s="38"/>
      <c r="AO865" s="38"/>
      <c r="AP865" s="38"/>
      <c r="AQ865" s="38"/>
      <c r="AR865" s="38"/>
      <c r="AS865" s="38"/>
      <c r="AT865" s="38"/>
    </row>
    <row r="866">
      <c r="A866" s="38"/>
      <c r="B866" s="38"/>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c r="AA866" s="38"/>
      <c r="AB866" s="38"/>
      <c r="AC866" s="38"/>
      <c r="AD866" s="38"/>
      <c r="AE866" s="38"/>
      <c r="AF866" s="38"/>
      <c r="AG866" s="38"/>
      <c r="AH866" s="38"/>
      <c r="AI866" s="38"/>
      <c r="AJ866" s="38"/>
      <c r="AK866" s="38"/>
      <c r="AL866" s="38"/>
      <c r="AM866" s="38"/>
      <c r="AN866" s="38"/>
      <c r="AO866" s="38"/>
      <c r="AP866" s="38"/>
      <c r="AQ866" s="38"/>
      <c r="AR866" s="38"/>
      <c r="AS866" s="38"/>
      <c r="AT866" s="38"/>
    </row>
    <row r="867">
      <c r="A867" s="38"/>
      <c r="B867" s="38"/>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c r="AA867" s="38"/>
      <c r="AB867" s="38"/>
      <c r="AC867" s="38"/>
      <c r="AD867" s="38"/>
      <c r="AE867" s="38"/>
      <c r="AF867" s="38"/>
      <c r="AG867" s="38"/>
      <c r="AH867" s="38"/>
      <c r="AI867" s="38"/>
      <c r="AJ867" s="38"/>
      <c r="AK867" s="38"/>
      <c r="AL867" s="38"/>
      <c r="AM867" s="38"/>
      <c r="AN867" s="38"/>
      <c r="AO867" s="38"/>
      <c r="AP867" s="38"/>
      <c r="AQ867" s="38"/>
      <c r="AR867" s="38"/>
      <c r="AS867" s="38"/>
      <c r="AT867" s="38"/>
    </row>
    <row r="868">
      <c r="A868" s="38"/>
      <c r="B868" s="38"/>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c r="AA868" s="38"/>
      <c r="AB868" s="38"/>
      <c r="AC868" s="38"/>
      <c r="AD868" s="38"/>
      <c r="AE868" s="38"/>
      <c r="AF868" s="38"/>
      <c r="AG868" s="38"/>
      <c r="AH868" s="38"/>
      <c r="AI868" s="38"/>
      <c r="AJ868" s="38"/>
      <c r="AK868" s="38"/>
      <c r="AL868" s="38"/>
      <c r="AM868" s="38"/>
      <c r="AN868" s="38"/>
      <c r="AO868" s="38"/>
      <c r="AP868" s="38"/>
      <c r="AQ868" s="38"/>
      <c r="AR868" s="38"/>
      <c r="AS868" s="38"/>
      <c r="AT868" s="38"/>
    </row>
    <row r="869">
      <c r="A869" s="38"/>
      <c r="B869" s="38"/>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c r="AA869" s="38"/>
      <c r="AB869" s="38"/>
      <c r="AC869" s="38"/>
      <c r="AD869" s="38"/>
      <c r="AE869" s="38"/>
      <c r="AF869" s="38"/>
      <c r="AG869" s="38"/>
      <c r="AH869" s="38"/>
      <c r="AI869" s="38"/>
      <c r="AJ869" s="38"/>
      <c r="AK869" s="38"/>
      <c r="AL869" s="38"/>
      <c r="AM869" s="38"/>
      <c r="AN869" s="38"/>
      <c r="AO869" s="38"/>
      <c r="AP869" s="38"/>
      <c r="AQ869" s="38"/>
      <c r="AR869" s="38"/>
      <c r="AS869" s="38"/>
      <c r="AT869" s="38"/>
    </row>
    <row r="870">
      <c r="A870" s="38"/>
      <c r="B870" s="38"/>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c r="AA870" s="38"/>
      <c r="AB870" s="38"/>
      <c r="AC870" s="38"/>
      <c r="AD870" s="38"/>
      <c r="AE870" s="38"/>
      <c r="AF870" s="38"/>
      <c r="AG870" s="38"/>
      <c r="AH870" s="38"/>
      <c r="AI870" s="38"/>
      <c r="AJ870" s="38"/>
      <c r="AK870" s="38"/>
      <c r="AL870" s="38"/>
      <c r="AM870" s="38"/>
      <c r="AN870" s="38"/>
      <c r="AO870" s="38"/>
      <c r="AP870" s="38"/>
      <c r="AQ870" s="38"/>
      <c r="AR870" s="38"/>
      <c r="AS870" s="38"/>
      <c r="AT870" s="38"/>
    </row>
    <row r="871">
      <c r="A871" s="38"/>
      <c r="B871" s="38"/>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c r="AA871" s="38"/>
      <c r="AB871" s="38"/>
      <c r="AC871" s="38"/>
      <c r="AD871" s="38"/>
      <c r="AE871" s="38"/>
      <c r="AF871" s="38"/>
      <c r="AG871" s="38"/>
      <c r="AH871" s="38"/>
      <c r="AI871" s="38"/>
      <c r="AJ871" s="38"/>
      <c r="AK871" s="38"/>
      <c r="AL871" s="38"/>
      <c r="AM871" s="38"/>
      <c r="AN871" s="38"/>
      <c r="AO871" s="38"/>
      <c r="AP871" s="38"/>
      <c r="AQ871" s="38"/>
      <c r="AR871" s="38"/>
      <c r="AS871" s="38"/>
      <c r="AT871" s="38"/>
    </row>
    <row r="872">
      <c r="A872" s="38"/>
      <c r="B872" s="38"/>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c r="AA872" s="38"/>
      <c r="AB872" s="38"/>
      <c r="AC872" s="38"/>
      <c r="AD872" s="38"/>
      <c r="AE872" s="38"/>
      <c r="AF872" s="38"/>
      <c r="AG872" s="38"/>
      <c r="AH872" s="38"/>
      <c r="AI872" s="38"/>
      <c r="AJ872" s="38"/>
      <c r="AK872" s="38"/>
      <c r="AL872" s="38"/>
      <c r="AM872" s="38"/>
      <c r="AN872" s="38"/>
      <c r="AO872" s="38"/>
      <c r="AP872" s="38"/>
      <c r="AQ872" s="38"/>
      <c r="AR872" s="38"/>
      <c r="AS872" s="38"/>
      <c r="AT872" s="38"/>
    </row>
    <row r="873">
      <c r="A873" s="38"/>
      <c r="B873" s="38"/>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c r="AA873" s="38"/>
      <c r="AB873" s="38"/>
      <c r="AC873" s="38"/>
      <c r="AD873" s="38"/>
      <c r="AE873" s="38"/>
      <c r="AF873" s="38"/>
      <c r="AG873" s="38"/>
      <c r="AH873" s="38"/>
      <c r="AI873" s="38"/>
      <c r="AJ873" s="38"/>
      <c r="AK873" s="38"/>
      <c r="AL873" s="38"/>
      <c r="AM873" s="38"/>
      <c r="AN873" s="38"/>
      <c r="AO873" s="38"/>
      <c r="AP873" s="38"/>
      <c r="AQ873" s="38"/>
      <c r="AR873" s="38"/>
      <c r="AS873" s="38"/>
      <c r="AT873" s="38"/>
    </row>
    <row r="874">
      <c r="A874" s="38"/>
      <c r="B874" s="38"/>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c r="AA874" s="38"/>
      <c r="AB874" s="38"/>
      <c r="AC874" s="38"/>
      <c r="AD874" s="38"/>
      <c r="AE874" s="38"/>
      <c r="AF874" s="38"/>
      <c r="AG874" s="38"/>
      <c r="AH874" s="38"/>
      <c r="AI874" s="38"/>
      <c r="AJ874" s="38"/>
      <c r="AK874" s="38"/>
      <c r="AL874" s="38"/>
      <c r="AM874" s="38"/>
      <c r="AN874" s="38"/>
      <c r="AO874" s="38"/>
      <c r="AP874" s="38"/>
      <c r="AQ874" s="38"/>
      <c r="AR874" s="38"/>
      <c r="AS874" s="38"/>
      <c r="AT874" s="38"/>
    </row>
    <row r="875">
      <c r="A875" s="38"/>
      <c r="B875" s="38"/>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c r="AA875" s="38"/>
      <c r="AB875" s="38"/>
      <c r="AC875" s="38"/>
      <c r="AD875" s="38"/>
      <c r="AE875" s="38"/>
      <c r="AF875" s="38"/>
      <c r="AG875" s="38"/>
      <c r="AH875" s="38"/>
      <c r="AI875" s="38"/>
      <c r="AJ875" s="38"/>
      <c r="AK875" s="38"/>
      <c r="AL875" s="38"/>
      <c r="AM875" s="38"/>
      <c r="AN875" s="38"/>
      <c r="AO875" s="38"/>
      <c r="AP875" s="38"/>
      <c r="AQ875" s="38"/>
      <c r="AR875" s="38"/>
      <c r="AS875" s="38"/>
      <c r="AT875" s="38"/>
    </row>
    <row r="876">
      <c r="A876" s="38"/>
      <c r="B876" s="38"/>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c r="AA876" s="38"/>
      <c r="AB876" s="38"/>
      <c r="AC876" s="38"/>
      <c r="AD876" s="38"/>
      <c r="AE876" s="38"/>
      <c r="AF876" s="38"/>
      <c r="AG876" s="38"/>
      <c r="AH876" s="38"/>
      <c r="AI876" s="38"/>
      <c r="AJ876" s="38"/>
      <c r="AK876" s="38"/>
      <c r="AL876" s="38"/>
      <c r="AM876" s="38"/>
      <c r="AN876" s="38"/>
      <c r="AO876" s="38"/>
      <c r="AP876" s="38"/>
      <c r="AQ876" s="38"/>
      <c r="AR876" s="38"/>
      <c r="AS876" s="38"/>
      <c r="AT876" s="38"/>
    </row>
    <row r="877">
      <c r="A877" s="38"/>
      <c r="B877" s="38"/>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c r="AA877" s="38"/>
      <c r="AB877" s="38"/>
      <c r="AC877" s="38"/>
      <c r="AD877" s="38"/>
      <c r="AE877" s="38"/>
      <c r="AF877" s="38"/>
      <c r="AG877" s="38"/>
      <c r="AH877" s="38"/>
      <c r="AI877" s="38"/>
      <c r="AJ877" s="38"/>
      <c r="AK877" s="38"/>
      <c r="AL877" s="38"/>
      <c r="AM877" s="38"/>
      <c r="AN877" s="38"/>
      <c r="AO877" s="38"/>
      <c r="AP877" s="38"/>
      <c r="AQ877" s="38"/>
      <c r="AR877" s="38"/>
      <c r="AS877" s="38"/>
      <c r="AT877" s="38"/>
    </row>
    <row r="878">
      <c r="A878" s="38"/>
      <c r="B878" s="38"/>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c r="AA878" s="38"/>
      <c r="AB878" s="38"/>
      <c r="AC878" s="38"/>
      <c r="AD878" s="38"/>
      <c r="AE878" s="38"/>
      <c r="AF878" s="38"/>
      <c r="AG878" s="38"/>
      <c r="AH878" s="38"/>
      <c r="AI878" s="38"/>
      <c r="AJ878" s="38"/>
      <c r="AK878" s="38"/>
      <c r="AL878" s="38"/>
      <c r="AM878" s="38"/>
      <c r="AN878" s="38"/>
      <c r="AO878" s="38"/>
      <c r="AP878" s="38"/>
      <c r="AQ878" s="38"/>
      <c r="AR878" s="38"/>
      <c r="AS878" s="38"/>
      <c r="AT878" s="38"/>
    </row>
    <row r="879">
      <c r="A879" s="38"/>
      <c r="B879" s="38"/>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c r="AA879" s="38"/>
      <c r="AB879" s="38"/>
      <c r="AC879" s="38"/>
      <c r="AD879" s="38"/>
      <c r="AE879" s="38"/>
      <c r="AF879" s="38"/>
      <c r="AG879" s="38"/>
      <c r="AH879" s="38"/>
      <c r="AI879" s="38"/>
      <c r="AJ879" s="38"/>
      <c r="AK879" s="38"/>
      <c r="AL879" s="38"/>
      <c r="AM879" s="38"/>
      <c r="AN879" s="38"/>
      <c r="AO879" s="38"/>
      <c r="AP879" s="38"/>
      <c r="AQ879" s="38"/>
      <c r="AR879" s="38"/>
      <c r="AS879" s="38"/>
      <c r="AT879" s="38"/>
    </row>
    <row r="880">
      <c r="A880" s="38"/>
      <c r="B880" s="38"/>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c r="AA880" s="38"/>
      <c r="AB880" s="38"/>
      <c r="AC880" s="38"/>
      <c r="AD880" s="38"/>
      <c r="AE880" s="38"/>
      <c r="AF880" s="38"/>
      <c r="AG880" s="38"/>
      <c r="AH880" s="38"/>
      <c r="AI880" s="38"/>
      <c r="AJ880" s="38"/>
      <c r="AK880" s="38"/>
      <c r="AL880" s="38"/>
      <c r="AM880" s="38"/>
      <c r="AN880" s="38"/>
      <c r="AO880" s="38"/>
      <c r="AP880" s="38"/>
      <c r="AQ880" s="38"/>
      <c r="AR880" s="38"/>
      <c r="AS880" s="38"/>
      <c r="AT880" s="38"/>
    </row>
    <row r="881">
      <c r="A881" s="38"/>
      <c r="B881" s="38"/>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c r="AA881" s="38"/>
      <c r="AB881" s="38"/>
      <c r="AC881" s="38"/>
      <c r="AD881" s="38"/>
      <c r="AE881" s="38"/>
      <c r="AF881" s="38"/>
      <c r="AG881" s="38"/>
      <c r="AH881" s="38"/>
      <c r="AI881" s="38"/>
      <c r="AJ881" s="38"/>
      <c r="AK881" s="38"/>
      <c r="AL881" s="38"/>
      <c r="AM881" s="38"/>
      <c r="AN881" s="38"/>
      <c r="AO881" s="38"/>
      <c r="AP881" s="38"/>
      <c r="AQ881" s="38"/>
      <c r="AR881" s="38"/>
      <c r="AS881" s="38"/>
      <c r="AT881" s="38"/>
    </row>
    <row r="882">
      <c r="A882" s="38"/>
      <c r="B882" s="38"/>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c r="AA882" s="38"/>
      <c r="AB882" s="38"/>
      <c r="AC882" s="38"/>
      <c r="AD882" s="38"/>
      <c r="AE882" s="38"/>
      <c r="AF882" s="38"/>
      <c r="AG882" s="38"/>
      <c r="AH882" s="38"/>
      <c r="AI882" s="38"/>
      <c r="AJ882" s="38"/>
      <c r="AK882" s="38"/>
      <c r="AL882" s="38"/>
      <c r="AM882" s="38"/>
      <c r="AN882" s="38"/>
      <c r="AO882" s="38"/>
      <c r="AP882" s="38"/>
      <c r="AQ882" s="38"/>
      <c r="AR882" s="38"/>
      <c r="AS882" s="38"/>
      <c r="AT882" s="38"/>
    </row>
    <row r="883">
      <c r="A883" s="38"/>
      <c r="B883" s="38"/>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c r="AA883" s="38"/>
      <c r="AB883" s="38"/>
      <c r="AC883" s="38"/>
      <c r="AD883" s="38"/>
      <c r="AE883" s="38"/>
      <c r="AF883" s="38"/>
      <c r="AG883" s="38"/>
      <c r="AH883" s="38"/>
      <c r="AI883" s="38"/>
      <c r="AJ883" s="38"/>
      <c r="AK883" s="38"/>
      <c r="AL883" s="38"/>
      <c r="AM883" s="38"/>
      <c r="AN883" s="38"/>
      <c r="AO883" s="38"/>
      <c r="AP883" s="38"/>
      <c r="AQ883" s="38"/>
      <c r="AR883" s="38"/>
      <c r="AS883" s="38"/>
      <c r="AT883" s="38"/>
    </row>
    <row r="884">
      <c r="A884" s="38"/>
      <c r="B884" s="38"/>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c r="AA884" s="38"/>
      <c r="AB884" s="38"/>
      <c r="AC884" s="38"/>
      <c r="AD884" s="38"/>
      <c r="AE884" s="38"/>
      <c r="AF884" s="38"/>
      <c r="AG884" s="38"/>
      <c r="AH884" s="38"/>
      <c r="AI884" s="38"/>
      <c r="AJ884" s="38"/>
      <c r="AK884" s="38"/>
      <c r="AL884" s="38"/>
      <c r="AM884" s="38"/>
      <c r="AN884" s="38"/>
      <c r="AO884" s="38"/>
      <c r="AP884" s="38"/>
      <c r="AQ884" s="38"/>
      <c r="AR884" s="38"/>
      <c r="AS884" s="38"/>
      <c r="AT884" s="38"/>
    </row>
    <row r="885">
      <c r="A885" s="38"/>
      <c r="B885" s="38"/>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c r="AA885" s="38"/>
      <c r="AB885" s="38"/>
      <c r="AC885" s="38"/>
      <c r="AD885" s="38"/>
      <c r="AE885" s="38"/>
      <c r="AF885" s="38"/>
      <c r="AG885" s="38"/>
      <c r="AH885" s="38"/>
      <c r="AI885" s="38"/>
      <c r="AJ885" s="38"/>
      <c r="AK885" s="38"/>
      <c r="AL885" s="38"/>
      <c r="AM885" s="38"/>
      <c r="AN885" s="38"/>
      <c r="AO885" s="38"/>
      <c r="AP885" s="38"/>
      <c r="AQ885" s="38"/>
      <c r="AR885" s="38"/>
      <c r="AS885" s="38"/>
      <c r="AT885" s="38"/>
    </row>
    <row r="886">
      <c r="A886" s="38"/>
      <c r="B886" s="38"/>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c r="AA886" s="38"/>
      <c r="AB886" s="38"/>
      <c r="AC886" s="38"/>
      <c r="AD886" s="38"/>
      <c r="AE886" s="38"/>
      <c r="AF886" s="38"/>
      <c r="AG886" s="38"/>
      <c r="AH886" s="38"/>
      <c r="AI886" s="38"/>
      <c r="AJ886" s="38"/>
      <c r="AK886" s="38"/>
      <c r="AL886" s="38"/>
      <c r="AM886" s="38"/>
      <c r="AN886" s="38"/>
      <c r="AO886" s="38"/>
      <c r="AP886" s="38"/>
      <c r="AQ886" s="38"/>
      <c r="AR886" s="38"/>
      <c r="AS886" s="38"/>
      <c r="AT886" s="38"/>
    </row>
    <row r="887">
      <c r="A887" s="38"/>
      <c r="B887" s="38"/>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c r="AA887" s="38"/>
      <c r="AB887" s="38"/>
      <c r="AC887" s="38"/>
      <c r="AD887" s="38"/>
      <c r="AE887" s="38"/>
      <c r="AF887" s="38"/>
      <c r="AG887" s="38"/>
      <c r="AH887" s="38"/>
      <c r="AI887" s="38"/>
      <c r="AJ887" s="38"/>
      <c r="AK887" s="38"/>
      <c r="AL887" s="38"/>
      <c r="AM887" s="38"/>
      <c r="AN887" s="38"/>
      <c r="AO887" s="38"/>
      <c r="AP887" s="38"/>
      <c r="AQ887" s="38"/>
      <c r="AR887" s="38"/>
      <c r="AS887" s="38"/>
      <c r="AT887" s="38"/>
    </row>
    <row r="888">
      <c r="A888" s="38"/>
      <c r="B888" s="38"/>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c r="AA888" s="38"/>
      <c r="AB888" s="38"/>
      <c r="AC888" s="38"/>
      <c r="AD888" s="38"/>
      <c r="AE888" s="38"/>
      <c r="AF888" s="38"/>
      <c r="AG888" s="38"/>
      <c r="AH888" s="38"/>
      <c r="AI888" s="38"/>
      <c r="AJ888" s="38"/>
      <c r="AK888" s="38"/>
      <c r="AL888" s="38"/>
      <c r="AM888" s="38"/>
      <c r="AN888" s="38"/>
      <c r="AO888" s="38"/>
      <c r="AP888" s="38"/>
      <c r="AQ888" s="38"/>
      <c r="AR888" s="38"/>
      <c r="AS888" s="38"/>
      <c r="AT888" s="38"/>
    </row>
    <row r="889">
      <c r="A889" s="38"/>
      <c r="B889" s="38"/>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c r="AA889" s="38"/>
      <c r="AB889" s="38"/>
      <c r="AC889" s="38"/>
      <c r="AD889" s="38"/>
      <c r="AE889" s="38"/>
      <c r="AF889" s="38"/>
      <c r="AG889" s="38"/>
      <c r="AH889" s="38"/>
      <c r="AI889" s="38"/>
      <c r="AJ889" s="38"/>
      <c r="AK889" s="38"/>
      <c r="AL889" s="38"/>
      <c r="AM889" s="38"/>
      <c r="AN889" s="38"/>
      <c r="AO889" s="38"/>
      <c r="AP889" s="38"/>
      <c r="AQ889" s="38"/>
      <c r="AR889" s="38"/>
      <c r="AS889" s="38"/>
      <c r="AT889" s="38"/>
    </row>
    <row r="890">
      <c r="A890" s="38"/>
      <c r="B890" s="38"/>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c r="AA890" s="38"/>
      <c r="AB890" s="38"/>
      <c r="AC890" s="38"/>
      <c r="AD890" s="38"/>
      <c r="AE890" s="38"/>
      <c r="AF890" s="38"/>
      <c r="AG890" s="38"/>
      <c r="AH890" s="38"/>
      <c r="AI890" s="38"/>
      <c r="AJ890" s="38"/>
      <c r="AK890" s="38"/>
      <c r="AL890" s="38"/>
      <c r="AM890" s="38"/>
      <c r="AN890" s="38"/>
      <c r="AO890" s="38"/>
      <c r="AP890" s="38"/>
      <c r="AQ890" s="38"/>
      <c r="AR890" s="38"/>
      <c r="AS890" s="38"/>
      <c r="AT890" s="38"/>
    </row>
    <row r="891">
      <c r="A891" s="38"/>
      <c r="B891" s="38"/>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c r="AA891" s="38"/>
      <c r="AB891" s="38"/>
      <c r="AC891" s="38"/>
      <c r="AD891" s="38"/>
      <c r="AE891" s="38"/>
      <c r="AF891" s="38"/>
      <c r="AG891" s="38"/>
      <c r="AH891" s="38"/>
      <c r="AI891" s="38"/>
      <c r="AJ891" s="38"/>
      <c r="AK891" s="38"/>
      <c r="AL891" s="38"/>
      <c r="AM891" s="38"/>
      <c r="AN891" s="38"/>
      <c r="AO891" s="38"/>
      <c r="AP891" s="38"/>
      <c r="AQ891" s="38"/>
      <c r="AR891" s="38"/>
      <c r="AS891" s="38"/>
      <c r="AT891" s="38"/>
    </row>
    <row r="892">
      <c r="A892" s="38"/>
      <c r="B892" s="38"/>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c r="AA892" s="38"/>
      <c r="AB892" s="38"/>
      <c r="AC892" s="38"/>
      <c r="AD892" s="38"/>
      <c r="AE892" s="38"/>
      <c r="AF892" s="38"/>
      <c r="AG892" s="38"/>
      <c r="AH892" s="38"/>
      <c r="AI892" s="38"/>
      <c r="AJ892" s="38"/>
      <c r="AK892" s="38"/>
      <c r="AL892" s="38"/>
      <c r="AM892" s="38"/>
      <c r="AN892" s="38"/>
      <c r="AO892" s="38"/>
      <c r="AP892" s="38"/>
      <c r="AQ892" s="38"/>
      <c r="AR892" s="38"/>
      <c r="AS892" s="38"/>
      <c r="AT892" s="38"/>
    </row>
    <row r="893">
      <c r="A893" s="38"/>
      <c r="B893" s="38"/>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c r="AA893" s="38"/>
      <c r="AB893" s="38"/>
      <c r="AC893" s="38"/>
      <c r="AD893" s="38"/>
      <c r="AE893" s="38"/>
      <c r="AF893" s="38"/>
      <c r="AG893" s="38"/>
      <c r="AH893" s="38"/>
      <c r="AI893" s="38"/>
      <c r="AJ893" s="38"/>
      <c r="AK893" s="38"/>
      <c r="AL893" s="38"/>
      <c r="AM893" s="38"/>
      <c r="AN893" s="38"/>
      <c r="AO893" s="38"/>
      <c r="AP893" s="38"/>
      <c r="AQ893" s="38"/>
      <c r="AR893" s="38"/>
      <c r="AS893" s="38"/>
      <c r="AT893" s="38"/>
    </row>
    <row r="894">
      <c r="A894" s="38"/>
      <c r="B894" s="38"/>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c r="AA894" s="38"/>
      <c r="AB894" s="38"/>
      <c r="AC894" s="38"/>
      <c r="AD894" s="38"/>
      <c r="AE894" s="38"/>
      <c r="AF894" s="38"/>
      <c r="AG894" s="38"/>
      <c r="AH894" s="38"/>
      <c r="AI894" s="38"/>
      <c r="AJ894" s="38"/>
      <c r="AK894" s="38"/>
      <c r="AL894" s="38"/>
      <c r="AM894" s="38"/>
      <c r="AN894" s="38"/>
      <c r="AO894" s="38"/>
      <c r="AP894" s="38"/>
      <c r="AQ894" s="38"/>
      <c r="AR894" s="38"/>
      <c r="AS894" s="38"/>
      <c r="AT894" s="38"/>
    </row>
    <row r="895">
      <c r="A895" s="38"/>
      <c r="B895" s="38"/>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c r="AA895" s="38"/>
      <c r="AB895" s="38"/>
      <c r="AC895" s="38"/>
      <c r="AD895" s="38"/>
      <c r="AE895" s="38"/>
      <c r="AF895" s="38"/>
      <c r="AG895" s="38"/>
      <c r="AH895" s="38"/>
      <c r="AI895" s="38"/>
      <c r="AJ895" s="38"/>
      <c r="AK895" s="38"/>
      <c r="AL895" s="38"/>
      <c r="AM895" s="38"/>
      <c r="AN895" s="38"/>
      <c r="AO895" s="38"/>
      <c r="AP895" s="38"/>
      <c r="AQ895" s="38"/>
      <c r="AR895" s="38"/>
      <c r="AS895" s="38"/>
      <c r="AT895" s="38"/>
    </row>
    <row r="896">
      <c r="A896" s="38"/>
      <c r="B896" s="38"/>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c r="AA896" s="38"/>
      <c r="AB896" s="38"/>
      <c r="AC896" s="38"/>
      <c r="AD896" s="38"/>
      <c r="AE896" s="38"/>
      <c r="AF896" s="38"/>
      <c r="AG896" s="38"/>
      <c r="AH896" s="38"/>
      <c r="AI896" s="38"/>
      <c r="AJ896" s="38"/>
      <c r="AK896" s="38"/>
      <c r="AL896" s="38"/>
      <c r="AM896" s="38"/>
      <c r="AN896" s="38"/>
      <c r="AO896" s="38"/>
      <c r="AP896" s="38"/>
      <c r="AQ896" s="38"/>
      <c r="AR896" s="38"/>
      <c r="AS896" s="38"/>
      <c r="AT896" s="38"/>
    </row>
    <row r="897">
      <c r="A897" s="38"/>
      <c r="B897" s="38"/>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c r="AA897" s="38"/>
      <c r="AB897" s="38"/>
      <c r="AC897" s="38"/>
      <c r="AD897" s="38"/>
      <c r="AE897" s="38"/>
      <c r="AF897" s="38"/>
      <c r="AG897" s="38"/>
      <c r="AH897" s="38"/>
      <c r="AI897" s="38"/>
      <c r="AJ897" s="38"/>
      <c r="AK897" s="38"/>
      <c r="AL897" s="38"/>
      <c r="AM897" s="38"/>
      <c r="AN897" s="38"/>
      <c r="AO897" s="38"/>
      <c r="AP897" s="38"/>
      <c r="AQ897" s="38"/>
      <c r="AR897" s="38"/>
      <c r="AS897" s="38"/>
      <c r="AT897" s="38"/>
    </row>
    <row r="898">
      <c r="A898" s="38"/>
      <c r="B898" s="38"/>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c r="AA898" s="38"/>
      <c r="AB898" s="38"/>
      <c r="AC898" s="38"/>
      <c r="AD898" s="38"/>
      <c r="AE898" s="38"/>
      <c r="AF898" s="38"/>
      <c r="AG898" s="38"/>
      <c r="AH898" s="38"/>
      <c r="AI898" s="38"/>
      <c r="AJ898" s="38"/>
      <c r="AK898" s="38"/>
      <c r="AL898" s="38"/>
      <c r="AM898" s="38"/>
      <c r="AN898" s="38"/>
      <c r="AO898" s="38"/>
      <c r="AP898" s="38"/>
      <c r="AQ898" s="38"/>
      <c r="AR898" s="38"/>
      <c r="AS898" s="38"/>
      <c r="AT898" s="38"/>
    </row>
    <row r="899">
      <c r="A899" s="38"/>
      <c r="B899" s="38"/>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c r="AA899" s="38"/>
      <c r="AB899" s="38"/>
      <c r="AC899" s="38"/>
      <c r="AD899" s="38"/>
      <c r="AE899" s="38"/>
      <c r="AF899" s="38"/>
      <c r="AG899" s="38"/>
      <c r="AH899" s="38"/>
      <c r="AI899" s="38"/>
      <c r="AJ899" s="38"/>
      <c r="AK899" s="38"/>
      <c r="AL899" s="38"/>
      <c r="AM899" s="38"/>
      <c r="AN899" s="38"/>
      <c r="AO899" s="38"/>
      <c r="AP899" s="38"/>
      <c r="AQ899" s="38"/>
      <c r="AR899" s="38"/>
      <c r="AS899" s="38"/>
      <c r="AT899" s="38"/>
    </row>
    <row r="900">
      <c r="A900" s="38"/>
      <c r="B900" s="38"/>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c r="AA900" s="38"/>
      <c r="AB900" s="38"/>
      <c r="AC900" s="38"/>
      <c r="AD900" s="38"/>
      <c r="AE900" s="38"/>
      <c r="AF900" s="38"/>
      <c r="AG900" s="38"/>
      <c r="AH900" s="38"/>
      <c r="AI900" s="38"/>
      <c r="AJ900" s="38"/>
      <c r="AK900" s="38"/>
      <c r="AL900" s="38"/>
      <c r="AM900" s="38"/>
      <c r="AN900" s="38"/>
      <c r="AO900" s="38"/>
      <c r="AP900" s="38"/>
      <c r="AQ900" s="38"/>
      <c r="AR900" s="38"/>
      <c r="AS900" s="38"/>
      <c r="AT900" s="38"/>
    </row>
    <row r="901">
      <c r="A901" s="38"/>
      <c r="B901" s="38"/>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c r="AA901" s="38"/>
      <c r="AB901" s="38"/>
      <c r="AC901" s="38"/>
      <c r="AD901" s="38"/>
      <c r="AE901" s="38"/>
      <c r="AF901" s="38"/>
      <c r="AG901" s="38"/>
      <c r="AH901" s="38"/>
      <c r="AI901" s="38"/>
      <c r="AJ901" s="38"/>
      <c r="AK901" s="38"/>
      <c r="AL901" s="38"/>
      <c r="AM901" s="38"/>
      <c r="AN901" s="38"/>
      <c r="AO901" s="38"/>
      <c r="AP901" s="38"/>
      <c r="AQ901" s="38"/>
      <c r="AR901" s="38"/>
      <c r="AS901" s="38"/>
      <c r="AT901" s="38"/>
    </row>
    <row r="902">
      <c r="A902" s="38"/>
      <c r="B902" s="38"/>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c r="AA902" s="38"/>
      <c r="AB902" s="38"/>
      <c r="AC902" s="38"/>
      <c r="AD902" s="38"/>
      <c r="AE902" s="38"/>
      <c r="AF902" s="38"/>
      <c r="AG902" s="38"/>
      <c r="AH902" s="38"/>
      <c r="AI902" s="38"/>
      <c r="AJ902" s="38"/>
      <c r="AK902" s="38"/>
      <c r="AL902" s="38"/>
      <c r="AM902" s="38"/>
      <c r="AN902" s="38"/>
      <c r="AO902" s="38"/>
      <c r="AP902" s="38"/>
      <c r="AQ902" s="38"/>
      <c r="AR902" s="38"/>
      <c r="AS902" s="38"/>
      <c r="AT902" s="38"/>
    </row>
    <row r="903">
      <c r="A903" s="38"/>
      <c r="B903" s="38"/>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c r="AA903" s="38"/>
      <c r="AB903" s="38"/>
      <c r="AC903" s="38"/>
      <c r="AD903" s="38"/>
      <c r="AE903" s="38"/>
      <c r="AF903" s="38"/>
      <c r="AG903" s="38"/>
      <c r="AH903" s="38"/>
      <c r="AI903" s="38"/>
      <c r="AJ903" s="38"/>
      <c r="AK903" s="38"/>
      <c r="AL903" s="38"/>
      <c r="AM903" s="38"/>
      <c r="AN903" s="38"/>
      <c r="AO903" s="38"/>
      <c r="AP903" s="38"/>
      <c r="AQ903" s="38"/>
      <c r="AR903" s="38"/>
      <c r="AS903" s="38"/>
      <c r="AT903" s="38"/>
    </row>
    <row r="904">
      <c r="A904" s="38"/>
      <c r="B904" s="38"/>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c r="AA904" s="38"/>
      <c r="AB904" s="38"/>
      <c r="AC904" s="38"/>
      <c r="AD904" s="38"/>
      <c r="AE904" s="38"/>
      <c r="AF904" s="38"/>
      <c r="AG904" s="38"/>
      <c r="AH904" s="38"/>
      <c r="AI904" s="38"/>
      <c r="AJ904" s="38"/>
      <c r="AK904" s="38"/>
      <c r="AL904" s="38"/>
      <c r="AM904" s="38"/>
      <c r="AN904" s="38"/>
      <c r="AO904" s="38"/>
      <c r="AP904" s="38"/>
      <c r="AQ904" s="38"/>
      <c r="AR904" s="38"/>
      <c r="AS904" s="38"/>
      <c r="AT904" s="38"/>
    </row>
    <row r="905">
      <c r="A905" s="38"/>
      <c r="B905" s="38"/>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c r="AA905" s="38"/>
      <c r="AB905" s="38"/>
      <c r="AC905" s="38"/>
      <c r="AD905" s="38"/>
      <c r="AE905" s="38"/>
      <c r="AF905" s="38"/>
      <c r="AG905" s="38"/>
      <c r="AH905" s="38"/>
      <c r="AI905" s="38"/>
      <c r="AJ905" s="38"/>
      <c r="AK905" s="38"/>
      <c r="AL905" s="38"/>
      <c r="AM905" s="38"/>
      <c r="AN905" s="38"/>
      <c r="AO905" s="38"/>
      <c r="AP905" s="38"/>
      <c r="AQ905" s="38"/>
      <c r="AR905" s="38"/>
      <c r="AS905" s="38"/>
      <c r="AT905" s="38"/>
    </row>
    <row r="906">
      <c r="A906" s="38"/>
      <c r="B906" s="38"/>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c r="AA906" s="38"/>
      <c r="AB906" s="38"/>
      <c r="AC906" s="38"/>
      <c r="AD906" s="38"/>
      <c r="AE906" s="38"/>
      <c r="AF906" s="38"/>
      <c r="AG906" s="38"/>
      <c r="AH906" s="38"/>
      <c r="AI906" s="38"/>
      <c r="AJ906" s="38"/>
      <c r="AK906" s="38"/>
      <c r="AL906" s="38"/>
      <c r="AM906" s="38"/>
      <c r="AN906" s="38"/>
      <c r="AO906" s="38"/>
      <c r="AP906" s="38"/>
      <c r="AQ906" s="38"/>
      <c r="AR906" s="38"/>
      <c r="AS906" s="38"/>
      <c r="AT906" s="38"/>
    </row>
    <row r="907">
      <c r="A907" s="38"/>
      <c r="B907" s="38"/>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c r="AA907" s="38"/>
      <c r="AB907" s="38"/>
      <c r="AC907" s="38"/>
      <c r="AD907" s="38"/>
      <c r="AE907" s="38"/>
      <c r="AF907" s="38"/>
      <c r="AG907" s="38"/>
      <c r="AH907" s="38"/>
      <c r="AI907" s="38"/>
      <c r="AJ907" s="38"/>
      <c r="AK907" s="38"/>
      <c r="AL907" s="38"/>
      <c r="AM907" s="38"/>
      <c r="AN907" s="38"/>
      <c r="AO907" s="38"/>
      <c r="AP907" s="38"/>
      <c r="AQ907" s="38"/>
      <c r="AR907" s="38"/>
      <c r="AS907" s="38"/>
      <c r="AT907" s="38"/>
    </row>
    <row r="908">
      <c r="A908" s="38"/>
      <c r="B908" s="38"/>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c r="AA908" s="38"/>
      <c r="AB908" s="38"/>
      <c r="AC908" s="38"/>
      <c r="AD908" s="38"/>
      <c r="AE908" s="38"/>
      <c r="AF908" s="38"/>
      <c r="AG908" s="38"/>
      <c r="AH908" s="38"/>
      <c r="AI908" s="38"/>
      <c r="AJ908" s="38"/>
      <c r="AK908" s="38"/>
      <c r="AL908" s="38"/>
      <c r="AM908" s="38"/>
      <c r="AN908" s="38"/>
      <c r="AO908" s="38"/>
      <c r="AP908" s="38"/>
      <c r="AQ908" s="38"/>
      <c r="AR908" s="38"/>
      <c r="AS908" s="38"/>
      <c r="AT908" s="38"/>
    </row>
    <row r="909">
      <c r="A909" s="38"/>
      <c r="B909" s="38"/>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c r="AA909" s="38"/>
      <c r="AB909" s="38"/>
      <c r="AC909" s="38"/>
      <c r="AD909" s="38"/>
      <c r="AE909" s="38"/>
      <c r="AF909" s="38"/>
      <c r="AG909" s="38"/>
      <c r="AH909" s="38"/>
      <c r="AI909" s="38"/>
      <c r="AJ909" s="38"/>
      <c r="AK909" s="38"/>
      <c r="AL909" s="38"/>
      <c r="AM909" s="38"/>
      <c r="AN909" s="38"/>
      <c r="AO909" s="38"/>
      <c r="AP909" s="38"/>
      <c r="AQ909" s="38"/>
      <c r="AR909" s="38"/>
      <c r="AS909" s="38"/>
      <c r="AT909" s="38"/>
    </row>
    <row r="910">
      <c r="A910" s="38"/>
      <c r="B910" s="38"/>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c r="AA910" s="38"/>
      <c r="AB910" s="38"/>
      <c r="AC910" s="38"/>
      <c r="AD910" s="38"/>
      <c r="AE910" s="38"/>
      <c r="AF910" s="38"/>
      <c r="AG910" s="38"/>
      <c r="AH910" s="38"/>
      <c r="AI910" s="38"/>
      <c r="AJ910" s="38"/>
      <c r="AK910" s="38"/>
      <c r="AL910" s="38"/>
      <c r="AM910" s="38"/>
      <c r="AN910" s="38"/>
      <c r="AO910" s="38"/>
      <c r="AP910" s="38"/>
      <c r="AQ910" s="38"/>
      <c r="AR910" s="38"/>
      <c r="AS910" s="38"/>
      <c r="AT910" s="38"/>
    </row>
    <row r="911">
      <c r="A911" s="38"/>
      <c r="B911" s="38"/>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c r="AA911" s="38"/>
      <c r="AB911" s="38"/>
      <c r="AC911" s="38"/>
      <c r="AD911" s="38"/>
      <c r="AE911" s="38"/>
      <c r="AF911" s="38"/>
      <c r="AG911" s="38"/>
      <c r="AH911" s="38"/>
      <c r="AI911" s="38"/>
      <c r="AJ911" s="38"/>
      <c r="AK911" s="38"/>
      <c r="AL911" s="38"/>
      <c r="AM911" s="38"/>
      <c r="AN911" s="38"/>
      <c r="AO911" s="38"/>
      <c r="AP911" s="38"/>
      <c r="AQ911" s="38"/>
      <c r="AR911" s="38"/>
      <c r="AS911" s="38"/>
      <c r="AT911" s="38"/>
    </row>
    <row r="912">
      <c r="A912" s="38"/>
      <c r="B912" s="38"/>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c r="AA912" s="38"/>
      <c r="AB912" s="38"/>
      <c r="AC912" s="38"/>
      <c r="AD912" s="38"/>
      <c r="AE912" s="38"/>
      <c r="AF912" s="38"/>
      <c r="AG912" s="38"/>
      <c r="AH912" s="38"/>
      <c r="AI912" s="38"/>
      <c r="AJ912" s="38"/>
      <c r="AK912" s="38"/>
      <c r="AL912" s="38"/>
      <c r="AM912" s="38"/>
      <c r="AN912" s="38"/>
      <c r="AO912" s="38"/>
      <c r="AP912" s="38"/>
      <c r="AQ912" s="38"/>
      <c r="AR912" s="38"/>
      <c r="AS912" s="38"/>
      <c r="AT912" s="38"/>
    </row>
    <row r="913">
      <c r="A913" s="38"/>
      <c r="B913" s="38"/>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c r="AA913" s="38"/>
      <c r="AB913" s="38"/>
      <c r="AC913" s="38"/>
      <c r="AD913" s="38"/>
      <c r="AE913" s="38"/>
      <c r="AF913" s="38"/>
      <c r="AG913" s="38"/>
      <c r="AH913" s="38"/>
      <c r="AI913" s="38"/>
      <c r="AJ913" s="38"/>
      <c r="AK913" s="38"/>
      <c r="AL913" s="38"/>
      <c r="AM913" s="38"/>
      <c r="AN913" s="38"/>
      <c r="AO913" s="38"/>
      <c r="AP913" s="38"/>
      <c r="AQ913" s="38"/>
      <c r="AR913" s="38"/>
      <c r="AS913" s="38"/>
      <c r="AT913" s="38"/>
    </row>
    <row r="914">
      <c r="A914" s="38"/>
      <c r="B914" s="38"/>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c r="AA914" s="38"/>
      <c r="AB914" s="38"/>
      <c r="AC914" s="38"/>
      <c r="AD914" s="38"/>
      <c r="AE914" s="38"/>
      <c r="AF914" s="38"/>
      <c r="AG914" s="38"/>
      <c r="AH914" s="38"/>
      <c r="AI914" s="38"/>
      <c r="AJ914" s="38"/>
      <c r="AK914" s="38"/>
      <c r="AL914" s="38"/>
      <c r="AM914" s="38"/>
      <c r="AN914" s="38"/>
      <c r="AO914" s="38"/>
      <c r="AP914" s="38"/>
      <c r="AQ914" s="38"/>
      <c r="AR914" s="38"/>
      <c r="AS914" s="38"/>
      <c r="AT914" s="38"/>
    </row>
    <row r="915">
      <c r="A915" s="38"/>
      <c r="B915" s="38"/>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c r="AA915" s="38"/>
      <c r="AB915" s="38"/>
      <c r="AC915" s="38"/>
      <c r="AD915" s="38"/>
      <c r="AE915" s="38"/>
      <c r="AF915" s="38"/>
      <c r="AG915" s="38"/>
      <c r="AH915" s="38"/>
      <c r="AI915" s="38"/>
      <c r="AJ915" s="38"/>
      <c r="AK915" s="38"/>
      <c r="AL915" s="38"/>
      <c r="AM915" s="38"/>
      <c r="AN915" s="38"/>
      <c r="AO915" s="38"/>
      <c r="AP915" s="38"/>
      <c r="AQ915" s="38"/>
      <c r="AR915" s="38"/>
      <c r="AS915" s="38"/>
      <c r="AT915" s="38"/>
    </row>
    <row r="916">
      <c r="A916" s="38"/>
      <c r="B916" s="38"/>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c r="AA916" s="38"/>
      <c r="AB916" s="38"/>
      <c r="AC916" s="38"/>
      <c r="AD916" s="38"/>
      <c r="AE916" s="38"/>
      <c r="AF916" s="38"/>
      <c r="AG916" s="38"/>
      <c r="AH916" s="38"/>
      <c r="AI916" s="38"/>
      <c r="AJ916" s="38"/>
      <c r="AK916" s="38"/>
      <c r="AL916" s="38"/>
      <c r="AM916" s="38"/>
      <c r="AN916" s="38"/>
      <c r="AO916" s="38"/>
      <c r="AP916" s="38"/>
      <c r="AQ916" s="38"/>
      <c r="AR916" s="38"/>
      <c r="AS916" s="38"/>
      <c r="AT916" s="38"/>
    </row>
    <row r="917">
      <c r="A917" s="38"/>
      <c r="B917" s="38"/>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c r="AA917" s="38"/>
      <c r="AB917" s="38"/>
      <c r="AC917" s="38"/>
      <c r="AD917" s="38"/>
      <c r="AE917" s="38"/>
      <c r="AF917" s="38"/>
      <c r="AG917" s="38"/>
      <c r="AH917" s="38"/>
      <c r="AI917" s="38"/>
      <c r="AJ917" s="38"/>
      <c r="AK917" s="38"/>
      <c r="AL917" s="38"/>
      <c r="AM917" s="38"/>
      <c r="AN917" s="38"/>
      <c r="AO917" s="38"/>
      <c r="AP917" s="38"/>
      <c r="AQ917" s="38"/>
      <c r="AR917" s="38"/>
      <c r="AS917" s="38"/>
      <c r="AT917" s="38"/>
    </row>
    <row r="918">
      <c r="A918" s="38"/>
      <c r="B918" s="38"/>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c r="AA918" s="38"/>
      <c r="AB918" s="38"/>
      <c r="AC918" s="38"/>
      <c r="AD918" s="38"/>
      <c r="AE918" s="38"/>
      <c r="AF918" s="38"/>
      <c r="AG918" s="38"/>
      <c r="AH918" s="38"/>
      <c r="AI918" s="38"/>
      <c r="AJ918" s="38"/>
      <c r="AK918" s="38"/>
      <c r="AL918" s="38"/>
      <c r="AM918" s="38"/>
      <c r="AN918" s="38"/>
      <c r="AO918" s="38"/>
      <c r="AP918" s="38"/>
      <c r="AQ918" s="38"/>
      <c r="AR918" s="38"/>
      <c r="AS918" s="38"/>
      <c r="AT918" s="38"/>
    </row>
    <row r="919">
      <c r="A919" s="38"/>
      <c r="B919" s="38"/>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c r="AA919" s="38"/>
      <c r="AB919" s="38"/>
      <c r="AC919" s="38"/>
      <c r="AD919" s="38"/>
      <c r="AE919" s="38"/>
      <c r="AF919" s="38"/>
      <c r="AG919" s="38"/>
      <c r="AH919" s="38"/>
      <c r="AI919" s="38"/>
      <c r="AJ919" s="38"/>
      <c r="AK919" s="38"/>
      <c r="AL919" s="38"/>
      <c r="AM919" s="38"/>
      <c r="AN919" s="38"/>
      <c r="AO919" s="38"/>
      <c r="AP919" s="38"/>
      <c r="AQ919" s="38"/>
      <c r="AR919" s="38"/>
      <c r="AS919" s="38"/>
      <c r="AT919" s="38"/>
    </row>
    <row r="920">
      <c r="A920" s="38"/>
      <c r="B920" s="38"/>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c r="AA920" s="38"/>
      <c r="AB920" s="38"/>
      <c r="AC920" s="38"/>
      <c r="AD920" s="38"/>
      <c r="AE920" s="38"/>
      <c r="AF920" s="38"/>
      <c r="AG920" s="38"/>
      <c r="AH920" s="38"/>
      <c r="AI920" s="38"/>
      <c r="AJ920" s="38"/>
      <c r="AK920" s="38"/>
      <c r="AL920" s="38"/>
      <c r="AM920" s="38"/>
      <c r="AN920" s="38"/>
      <c r="AO920" s="38"/>
      <c r="AP920" s="38"/>
      <c r="AQ920" s="38"/>
      <c r="AR920" s="38"/>
      <c r="AS920" s="38"/>
      <c r="AT920" s="38"/>
    </row>
    <row r="921">
      <c r="A921" s="38"/>
      <c r="B921" s="38"/>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c r="AA921" s="38"/>
      <c r="AB921" s="38"/>
      <c r="AC921" s="38"/>
      <c r="AD921" s="38"/>
      <c r="AE921" s="38"/>
      <c r="AF921" s="38"/>
      <c r="AG921" s="38"/>
      <c r="AH921" s="38"/>
      <c r="AI921" s="38"/>
      <c r="AJ921" s="38"/>
      <c r="AK921" s="38"/>
      <c r="AL921" s="38"/>
      <c r="AM921" s="38"/>
      <c r="AN921" s="38"/>
      <c r="AO921" s="38"/>
      <c r="AP921" s="38"/>
      <c r="AQ921" s="38"/>
      <c r="AR921" s="38"/>
      <c r="AS921" s="38"/>
      <c r="AT921" s="38"/>
    </row>
    <row r="922">
      <c r="A922" s="38"/>
      <c r="B922" s="38"/>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c r="AA922" s="38"/>
      <c r="AB922" s="38"/>
      <c r="AC922" s="38"/>
      <c r="AD922" s="38"/>
      <c r="AE922" s="38"/>
      <c r="AF922" s="38"/>
      <c r="AG922" s="38"/>
      <c r="AH922" s="38"/>
      <c r="AI922" s="38"/>
      <c r="AJ922" s="38"/>
      <c r="AK922" s="38"/>
      <c r="AL922" s="38"/>
      <c r="AM922" s="38"/>
      <c r="AN922" s="38"/>
      <c r="AO922" s="38"/>
      <c r="AP922" s="38"/>
      <c r="AQ922" s="38"/>
      <c r="AR922" s="38"/>
      <c r="AS922" s="38"/>
      <c r="AT922" s="38"/>
    </row>
    <row r="923">
      <c r="A923" s="38"/>
      <c r="B923" s="38"/>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c r="AA923" s="38"/>
      <c r="AB923" s="38"/>
      <c r="AC923" s="38"/>
      <c r="AD923" s="38"/>
      <c r="AE923" s="38"/>
      <c r="AF923" s="38"/>
      <c r="AG923" s="38"/>
      <c r="AH923" s="38"/>
      <c r="AI923" s="38"/>
      <c r="AJ923" s="38"/>
      <c r="AK923" s="38"/>
      <c r="AL923" s="38"/>
      <c r="AM923" s="38"/>
      <c r="AN923" s="38"/>
      <c r="AO923" s="38"/>
      <c r="AP923" s="38"/>
      <c r="AQ923" s="38"/>
      <c r="AR923" s="38"/>
      <c r="AS923" s="38"/>
      <c r="AT923" s="38"/>
    </row>
    <row r="924">
      <c r="A924" s="38"/>
      <c r="B924" s="38"/>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c r="AA924" s="38"/>
      <c r="AB924" s="38"/>
      <c r="AC924" s="38"/>
      <c r="AD924" s="38"/>
      <c r="AE924" s="38"/>
      <c r="AF924" s="38"/>
      <c r="AG924" s="38"/>
      <c r="AH924" s="38"/>
      <c r="AI924" s="38"/>
      <c r="AJ924" s="38"/>
      <c r="AK924" s="38"/>
      <c r="AL924" s="38"/>
      <c r="AM924" s="38"/>
      <c r="AN924" s="38"/>
      <c r="AO924" s="38"/>
      <c r="AP924" s="38"/>
      <c r="AQ924" s="38"/>
      <c r="AR924" s="38"/>
      <c r="AS924" s="38"/>
      <c r="AT924" s="38"/>
    </row>
    <row r="925">
      <c r="A925" s="38"/>
      <c r="B925" s="38"/>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c r="AA925" s="38"/>
      <c r="AB925" s="38"/>
      <c r="AC925" s="38"/>
      <c r="AD925" s="38"/>
      <c r="AE925" s="38"/>
      <c r="AF925" s="38"/>
      <c r="AG925" s="38"/>
      <c r="AH925" s="38"/>
      <c r="AI925" s="38"/>
      <c r="AJ925" s="38"/>
      <c r="AK925" s="38"/>
      <c r="AL925" s="38"/>
      <c r="AM925" s="38"/>
      <c r="AN925" s="38"/>
      <c r="AO925" s="38"/>
      <c r="AP925" s="38"/>
      <c r="AQ925" s="38"/>
      <c r="AR925" s="38"/>
      <c r="AS925" s="38"/>
      <c r="AT925" s="38"/>
    </row>
    <row r="926">
      <c r="A926" s="38"/>
      <c r="B926" s="38"/>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c r="AA926" s="38"/>
      <c r="AB926" s="38"/>
      <c r="AC926" s="38"/>
      <c r="AD926" s="38"/>
      <c r="AE926" s="38"/>
      <c r="AF926" s="38"/>
      <c r="AG926" s="38"/>
      <c r="AH926" s="38"/>
      <c r="AI926" s="38"/>
      <c r="AJ926" s="38"/>
      <c r="AK926" s="38"/>
      <c r="AL926" s="38"/>
      <c r="AM926" s="38"/>
      <c r="AN926" s="38"/>
      <c r="AO926" s="38"/>
      <c r="AP926" s="38"/>
      <c r="AQ926" s="38"/>
      <c r="AR926" s="38"/>
      <c r="AS926" s="38"/>
      <c r="AT926" s="38"/>
    </row>
    <row r="927">
      <c r="A927" s="38"/>
      <c r="B927" s="38"/>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c r="AA927" s="38"/>
      <c r="AB927" s="38"/>
      <c r="AC927" s="38"/>
      <c r="AD927" s="38"/>
      <c r="AE927" s="38"/>
      <c r="AF927" s="38"/>
      <c r="AG927" s="38"/>
      <c r="AH927" s="38"/>
      <c r="AI927" s="38"/>
      <c r="AJ927" s="38"/>
      <c r="AK927" s="38"/>
      <c r="AL927" s="38"/>
      <c r="AM927" s="38"/>
      <c r="AN927" s="38"/>
      <c r="AO927" s="38"/>
      <c r="AP927" s="38"/>
      <c r="AQ927" s="38"/>
      <c r="AR927" s="38"/>
      <c r="AS927" s="38"/>
      <c r="AT927" s="38"/>
    </row>
    <row r="928">
      <c r="A928" s="38"/>
      <c r="B928" s="38"/>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c r="AA928" s="38"/>
      <c r="AB928" s="38"/>
      <c r="AC928" s="38"/>
      <c r="AD928" s="38"/>
      <c r="AE928" s="38"/>
      <c r="AF928" s="38"/>
      <c r="AG928" s="38"/>
      <c r="AH928" s="38"/>
      <c r="AI928" s="38"/>
      <c r="AJ928" s="38"/>
      <c r="AK928" s="38"/>
      <c r="AL928" s="38"/>
      <c r="AM928" s="38"/>
      <c r="AN928" s="38"/>
      <c r="AO928" s="38"/>
      <c r="AP928" s="38"/>
      <c r="AQ928" s="38"/>
      <c r="AR928" s="38"/>
      <c r="AS928" s="38"/>
      <c r="AT928" s="38"/>
    </row>
    <row r="929">
      <c r="A929" s="38"/>
      <c r="B929" s="38"/>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c r="AA929" s="38"/>
      <c r="AB929" s="38"/>
      <c r="AC929" s="38"/>
      <c r="AD929" s="38"/>
      <c r="AE929" s="38"/>
      <c r="AF929" s="38"/>
      <c r="AG929" s="38"/>
      <c r="AH929" s="38"/>
      <c r="AI929" s="38"/>
      <c r="AJ929" s="38"/>
      <c r="AK929" s="38"/>
      <c r="AL929" s="38"/>
      <c r="AM929" s="38"/>
      <c r="AN929" s="38"/>
      <c r="AO929" s="38"/>
      <c r="AP929" s="38"/>
      <c r="AQ929" s="38"/>
      <c r="AR929" s="38"/>
      <c r="AS929" s="38"/>
      <c r="AT929" s="38"/>
    </row>
    <row r="930">
      <c r="A930" s="38"/>
      <c r="B930" s="38"/>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c r="AA930" s="38"/>
      <c r="AB930" s="38"/>
      <c r="AC930" s="38"/>
      <c r="AD930" s="38"/>
      <c r="AE930" s="38"/>
      <c r="AF930" s="38"/>
      <c r="AG930" s="38"/>
      <c r="AH930" s="38"/>
      <c r="AI930" s="38"/>
      <c r="AJ930" s="38"/>
      <c r="AK930" s="38"/>
      <c r="AL930" s="38"/>
      <c r="AM930" s="38"/>
      <c r="AN930" s="38"/>
      <c r="AO930" s="38"/>
      <c r="AP930" s="38"/>
      <c r="AQ930" s="38"/>
      <c r="AR930" s="38"/>
      <c r="AS930" s="38"/>
      <c r="AT930" s="38"/>
    </row>
    <row r="931">
      <c r="A931" s="38"/>
      <c r="B931" s="38"/>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c r="AA931" s="38"/>
      <c r="AB931" s="38"/>
      <c r="AC931" s="38"/>
      <c r="AD931" s="38"/>
      <c r="AE931" s="38"/>
      <c r="AF931" s="38"/>
      <c r="AG931" s="38"/>
      <c r="AH931" s="38"/>
      <c r="AI931" s="38"/>
      <c r="AJ931" s="38"/>
      <c r="AK931" s="38"/>
      <c r="AL931" s="38"/>
      <c r="AM931" s="38"/>
      <c r="AN931" s="38"/>
      <c r="AO931" s="38"/>
      <c r="AP931" s="38"/>
      <c r="AQ931" s="38"/>
      <c r="AR931" s="38"/>
      <c r="AS931" s="38"/>
      <c r="AT931" s="38"/>
    </row>
    <row r="932">
      <c r="A932" s="38"/>
      <c r="B932" s="38"/>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c r="AA932" s="38"/>
      <c r="AB932" s="38"/>
      <c r="AC932" s="38"/>
      <c r="AD932" s="38"/>
      <c r="AE932" s="38"/>
      <c r="AF932" s="38"/>
      <c r="AG932" s="38"/>
      <c r="AH932" s="38"/>
      <c r="AI932" s="38"/>
      <c r="AJ932" s="38"/>
      <c r="AK932" s="38"/>
      <c r="AL932" s="38"/>
      <c r="AM932" s="38"/>
      <c r="AN932" s="38"/>
      <c r="AO932" s="38"/>
      <c r="AP932" s="38"/>
      <c r="AQ932" s="38"/>
      <c r="AR932" s="38"/>
      <c r="AS932" s="38"/>
      <c r="AT932" s="38"/>
    </row>
    <row r="933">
      <c r="A933" s="38"/>
      <c r="B933" s="38"/>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c r="AA933" s="38"/>
      <c r="AB933" s="38"/>
      <c r="AC933" s="38"/>
      <c r="AD933" s="38"/>
      <c r="AE933" s="38"/>
      <c r="AF933" s="38"/>
      <c r="AG933" s="38"/>
      <c r="AH933" s="38"/>
      <c r="AI933" s="38"/>
      <c r="AJ933" s="38"/>
      <c r="AK933" s="38"/>
      <c r="AL933" s="38"/>
      <c r="AM933" s="38"/>
      <c r="AN933" s="38"/>
      <c r="AO933" s="38"/>
      <c r="AP933" s="38"/>
      <c r="AQ933" s="38"/>
      <c r="AR933" s="38"/>
      <c r="AS933" s="38"/>
      <c r="AT933" s="38"/>
    </row>
    <row r="934">
      <c r="A934" s="38"/>
      <c r="B934" s="38"/>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c r="AA934" s="38"/>
      <c r="AB934" s="38"/>
      <c r="AC934" s="38"/>
      <c r="AD934" s="38"/>
      <c r="AE934" s="38"/>
      <c r="AF934" s="38"/>
      <c r="AG934" s="38"/>
      <c r="AH934" s="38"/>
      <c r="AI934" s="38"/>
      <c r="AJ934" s="38"/>
      <c r="AK934" s="38"/>
      <c r="AL934" s="38"/>
      <c r="AM934" s="38"/>
      <c r="AN934" s="38"/>
      <c r="AO934" s="38"/>
      <c r="AP934" s="38"/>
      <c r="AQ934" s="38"/>
      <c r="AR934" s="38"/>
      <c r="AS934" s="38"/>
      <c r="AT934" s="38"/>
    </row>
    <row r="935">
      <c r="A935" s="38"/>
      <c r="B935" s="38"/>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c r="AA935" s="38"/>
      <c r="AB935" s="38"/>
      <c r="AC935" s="38"/>
      <c r="AD935" s="38"/>
      <c r="AE935" s="38"/>
      <c r="AF935" s="38"/>
      <c r="AG935" s="38"/>
      <c r="AH935" s="38"/>
      <c r="AI935" s="38"/>
      <c r="AJ935" s="38"/>
      <c r="AK935" s="38"/>
      <c r="AL935" s="38"/>
      <c r="AM935" s="38"/>
      <c r="AN935" s="38"/>
      <c r="AO935" s="38"/>
      <c r="AP935" s="38"/>
      <c r="AQ935" s="38"/>
      <c r="AR935" s="38"/>
      <c r="AS935" s="38"/>
      <c r="AT935" s="38"/>
    </row>
    <row r="936">
      <c r="A936" s="38"/>
      <c r="B936" s="38"/>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c r="AA936" s="38"/>
      <c r="AB936" s="38"/>
      <c r="AC936" s="38"/>
      <c r="AD936" s="38"/>
      <c r="AE936" s="38"/>
      <c r="AF936" s="38"/>
      <c r="AG936" s="38"/>
      <c r="AH936" s="38"/>
      <c r="AI936" s="38"/>
      <c r="AJ936" s="38"/>
      <c r="AK936" s="38"/>
      <c r="AL936" s="38"/>
      <c r="AM936" s="38"/>
      <c r="AN936" s="38"/>
      <c r="AO936" s="38"/>
      <c r="AP936" s="38"/>
      <c r="AQ936" s="38"/>
      <c r="AR936" s="38"/>
      <c r="AS936" s="38"/>
      <c r="AT936" s="38"/>
    </row>
    <row r="937">
      <c r="A937" s="38"/>
      <c r="B937" s="38"/>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c r="AA937" s="38"/>
      <c r="AB937" s="38"/>
      <c r="AC937" s="38"/>
      <c r="AD937" s="38"/>
      <c r="AE937" s="38"/>
      <c r="AF937" s="38"/>
      <c r="AG937" s="38"/>
      <c r="AH937" s="38"/>
      <c r="AI937" s="38"/>
      <c r="AJ937" s="38"/>
      <c r="AK937" s="38"/>
      <c r="AL937" s="38"/>
      <c r="AM937" s="38"/>
      <c r="AN937" s="38"/>
      <c r="AO937" s="38"/>
      <c r="AP937" s="38"/>
      <c r="AQ937" s="38"/>
      <c r="AR937" s="38"/>
      <c r="AS937" s="38"/>
      <c r="AT937" s="38"/>
    </row>
    <row r="938">
      <c r="A938" s="38"/>
      <c r="B938" s="38"/>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c r="AA938" s="38"/>
      <c r="AB938" s="38"/>
      <c r="AC938" s="38"/>
      <c r="AD938" s="38"/>
      <c r="AE938" s="38"/>
      <c r="AF938" s="38"/>
      <c r="AG938" s="38"/>
      <c r="AH938" s="38"/>
      <c r="AI938" s="38"/>
      <c r="AJ938" s="38"/>
      <c r="AK938" s="38"/>
      <c r="AL938" s="38"/>
      <c r="AM938" s="38"/>
      <c r="AN938" s="38"/>
      <c r="AO938" s="38"/>
      <c r="AP938" s="38"/>
      <c r="AQ938" s="38"/>
      <c r="AR938" s="38"/>
      <c r="AS938" s="38"/>
      <c r="AT938" s="38"/>
    </row>
    <row r="939">
      <c r="A939" s="38"/>
      <c r="B939" s="38"/>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c r="AA939" s="38"/>
      <c r="AB939" s="38"/>
      <c r="AC939" s="38"/>
      <c r="AD939" s="38"/>
      <c r="AE939" s="38"/>
      <c r="AF939" s="38"/>
      <c r="AG939" s="38"/>
      <c r="AH939" s="38"/>
      <c r="AI939" s="38"/>
      <c r="AJ939" s="38"/>
      <c r="AK939" s="38"/>
      <c r="AL939" s="38"/>
      <c r="AM939" s="38"/>
      <c r="AN939" s="38"/>
      <c r="AO939" s="38"/>
      <c r="AP939" s="38"/>
      <c r="AQ939" s="38"/>
      <c r="AR939" s="38"/>
      <c r="AS939" s="38"/>
      <c r="AT939" s="38"/>
    </row>
    <row r="940">
      <c r="A940" s="38"/>
      <c r="B940" s="38"/>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c r="AA940" s="38"/>
      <c r="AB940" s="38"/>
      <c r="AC940" s="38"/>
      <c r="AD940" s="38"/>
      <c r="AE940" s="38"/>
      <c r="AF940" s="38"/>
      <c r="AG940" s="38"/>
      <c r="AH940" s="38"/>
      <c r="AI940" s="38"/>
      <c r="AJ940" s="38"/>
      <c r="AK940" s="38"/>
      <c r="AL940" s="38"/>
      <c r="AM940" s="38"/>
      <c r="AN940" s="38"/>
      <c r="AO940" s="38"/>
      <c r="AP940" s="38"/>
      <c r="AQ940" s="38"/>
      <c r="AR940" s="38"/>
      <c r="AS940" s="38"/>
      <c r="AT940" s="38"/>
    </row>
    <row r="941">
      <c r="A941" s="38"/>
      <c r="B941" s="38"/>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c r="AA941" s="38"/>
      <c r="AB941" s="38"/>
      <c r="AC941" s="38"/>
      <c r="AD941" s="38"/>
      <c r="AE941" s="38"/>
      <c r="AF941" s="38"/>
      <c r="AG941" s="38"/>
      <c r="AH941" s="38"/>
      <c r="AI941" s="38"/>
      <c r="AJ941" s="38"/>
      <c r="AK941" s="38"/>
      <c r="AL941" s="38"/>
      <c r="AM941" s="38"/>
      <c r="AN941" s="38"/>
      <c r="AO941" s="38"/>
      <c r="AP941" s="38"/>
      <c r="AQ941" s="38"/>
      <c r="AR941" s="38"/>
      <c r="AS941" s="38"/>
      <c r="AT941" s="38"/>
    </row>
    <row r="942">
      <c r="A942" s="38"/>
      <c r="B942" s="38"/>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c r="AA942" s="38"/>
      <c r="AB942" s="38"/>
      <c r="AC942" s="38"/>
      <c r="AD942" s="38"/>
      <c r="AE942" s="38"/>
      <c r="AF942" s="38"/>
      <c r="AG942" s="38"/>
      <c r="AH942" s="38"/>
      <c r="AI942" s="38"/>
      <c r="AJ942" s="38"/>
      <c r="AK942" s="38"/>
      <c r="AL942" s="38"/>
      <c r="AM942" s="38"/>
      <c r="AN942" s="38"/>
      <c r="AO942" s="38"/>
      <c r="AP942" s="38"/>
      <c r="AQ942" s="38"/>
      <c r="AR942" s="38"/>
      <c r="AS942" s="38"/>
      <c r="AT942" s="38"/>
    </row>
    <row r="943">
      <c r="A943" s="38"/>
      <c r="B943" s="38"/>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c r="AA943" s="38"/>
      <c r="AB943" s="38"/>
      <c r="AC943" s="38"/>
      <c r="AD943" s="38"/>
      <c r="AE943" s="38"/>
      <c r="AF943" s="38"/>
      <c r="AG943" s="38"/>
      <c r="AH943" s="38"/>
      <c r="AI943" s="38"/>
      <c r="AJ943" s="38"/>
      <c r="AK943" s="38"/>
      <c r="AL943" s="38"/>
      <c r="AM943" s="38"/>
      <c r="AN943" s="38"/>
      <c r="AO943" s="38"/>
      <c r="AP943" s="38"/>
      <c r="AQ943" s="38"/>
      <c r="AR943" s="38"/>
      <c r="AS943" s="38"/>
      <c r="AT943" s="38"/>
    </row>
    <row r="944">
      <c r="A944" s="38"/>
      <c r="B944" s="38"/>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c r="AA944" s="38"/>
      <c r="AB944" s="38"/>
      <c r="AC944" s="38"/>
      <c r="AD944" s="38"/>
      <c r="AE944" s="38"/>
      <c r="AF944" s="38"/>
      <c r="AG944" s="38"/>
      <c r="AH944" s="38"/>
      <c r="AI944" s="38"/>
      <c r="AJ944" s="38"/>
      <c r="AK944" s="38"/>
      <c r="AL944" s="38"/>
      <c r="AM944" s="38"/>
      <c r="AN944" s="38"/>
      <c r="AO944" s="38"/>
      <c r="AP944" s="38"/>
      <c r="AQ944" s="38"/>
      <c r="AR944" s="38"/>
      <c r="AS944" s="38"/>
      <c r="AT944" s="38"/>
    </row>
    <row r="945">
      <c r="A945" s="38"/>
      <c r="B945" s="38"/>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c r="AA945" s="38"/>
      <c r="AB945" s="38"/>
      <c r="AC945" s="38"/>
      <c r="AD945" s="38"/>
      <c r="AE945" s="38"/>
      <c r="AF945" s="38"/>
      <c r="AG945" s="38"/>
      <c r="AH945" s="38"/>
      <c r="AI945" s="38"/>
      <c r="AJ945" s="38"/>
      <c r="AK945" s="38"/>
      <c r="AL945" s="38"/>
      <c r="AM945" s="38"/>
      <c r="AN945" s="38"/>
      <c r="AO945" s="38"/>
      <c r="AP945" s="38"/>
      <c r="AQ945" s="38"/>
      <c r="AR945" s="38"/>
      <c r="AS945" s="38"/>
      <c r="AT945" s="38"/>
    </row>
    <row r="946">
      <c r="A946" s="38"/>
      <c r="B946" s="38"/>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c r="AA946" s="38"/>
      <c r="AB946" s="38"/>
      <c r="AC946" s="38"/>
      <c r="AD946" s="38"/>
      <c r="AE946" s="38"/>
      <c r="AF946" s="38"/>
      <c r="AG946" s="38"/>
      <c r="AH946" s="38"/>
      <c r="AI946" s="38"/>
      <c r="AJ946" s="38"/>
      <c r="AK946" s="38"/>
      <c r="AL946" s="38"/>
      <c r="AM946" s="38"/>
      <c r="AN946" s="38"/>
      <c r="AO946" s="38"/>
      <c r="AP946" s="38"/>
      <c r="AQ946" s="38"/>
      <c r="AR946" s="38"/>
      <c r="AS946" s="38"/>
      <c r="AT946" s="38"/>
    </row>
    <row r="947">
      <c r="A947" s="38"/>
      <c r="B947" s="38"/>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c r="AA947" s="38"/>
      <c r="AB947" s="38"/>
      <c r="AC947" s="38"/>
      <c r="AD947" s="38"/>
      <c r="AE947" s="38"/>
      <c r="AF947" s="38"/>
      <c r="AG947" s="38"/>
      <c r="AH947" s="38"/>
      <c r="AI947" s="38"/>
      <c r="AJ947" s="38"/>
      <c r="AK947" s="38"/>
      <c r="AL947" s="38"/>
      <c r="AM947" s="38"/>
      <c r="AN947" s="38"/>
      <c r="AO947" s="38"/>
      <c r="AP947" s="38"/>
      <c r="AQ947" s="38"/>
      <c r="AR947" s="38"/>
      <c r="AS947" s="38"/>
      <c r="AT947" s="38"/>
    </row>
    <row r="948">
      <c r="A948" s="38"/>
      <c r="B948" s="38"/>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c r="AA948" s="38"/>
      <c r="AB948" s="38"/>
      <c r="AC948" s="38"/>
      <c r="AD948" s="38"/>
      <c r="AE948" s="38"/>
      <c r="AF948" s="38"/>
      <c r="AG948" s="38"/>
      <c r="AH948" s="38"/>
      <c r="AI948" s="38"/>
      <c r="AJ948" s="38"/>
      <c r="AK948" s="38"/>
      <c r="AL948" s="38"/>
      <c r="AM948" s="38"/>
      <c r="AN948" s="38"/>
      <c r="AO948" s="38"/>
      <c r="AP948" s="38"/>
      <c r="AQ948" s="38"/>
      <c r="AR948" s="38"/>
      <c r="AS948" s="38"/>
      <c r="AT948" s="38"/>
    </row>
    <row r="949">
      <c r="A949" s="38"/>
      <c r="B949" s="38"/>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c r="AA949" s="38"/>
      <c r="AB949" s="38"/>
      <c r="AC949" s="38"/>
      <c r="AD949" s="38"/>
      <c r="AE949" s="38"/>
      <c r="AF949" s="38"/>
      <c r="AG949" s="38"/>
      <c r="AH949" s="38"/>
      <c r="AI949" s="38"/>
      <c r="AJ949" s="38"/>
      <c r="AK949" s="38"/>
      <c r="AL949" s="38"/>
      <c r="AM949" s="38"/>
      <c r="AN949" s="38"/>
      <c r="AO949" s="38"/>
      <c r="AP949" s="38"/>
      <c r="AQ949" s="38"/>
      <c r="AR949" s="38"/>
      <c r="AS949" s="38"/>
      <c r="AT949" s="38"/>
    </row>
    <row r="950">
      <c r="A950" s="38"/>
      <c r="B950" s="38"/>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c r="AA950" s="38"/>
      <c r="AB950" s="38"/>
      <c r="AC950" s="38"/>
      <c r="AD950" s="38"/>
      <c r="AE950" s="38"/>
      <c r="AF950" s="38"/>
      <c r="AG950" s="38"/>
      <c r="AH950" s="38"/>
      <c r="AI950" s="38"/>
      <c r="AJ950" s="38"/>
      <c r="AK950" s="38"/>
      <c r="AL950" s="38"/>
      <c r="AM950" s="38"/>
      <c r="AN950" s="38"/>
      <c r="AO950" s="38"/>
      <c r="AP950" s="38"/>
      <c r="AQ950" s="38"/>
      <c r="AR950" s="38"/>
      <c r="AS950" s="38"/>
      <c r="AT950" s="38"/>
    </row>
    <row r="951">
      <c r="A951" s="38"/>
      <c r="B951" s="38"/>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c r="AA951" s="38"/>
      <c r="AB951" s="38"/>
      <c r="AC951" s="38"/>
      <c r="AD951" s="38"/>
      <c r="AE951" s="38"/>
      <c r="AF951" s="38"/>
      <c r="AG951" s="38"/>
      <c r="AH951" s="38"/>
      <c r="AI951" s="38"/>
      <c r="AJ951" s="38"/>
      <c r="AK951" s="38"/>
      <c r="AL951" s="38"/>
      <c r="AM951" s="38"/>
      <c r="AN951" s="38"/>
      <c r="AO951" s="38"/>
      <c r="AP951" s="38"/>
      <c r="AQ951" s="38"/>
      <c r="AR951" s="38"/>
      <c r="AS951" s="38"/>
      <c r="AT951" s="38"/>
    </row>
    <row r="952">
      <c r="A952" s="38"/>
      <c r="B952" s="38"/>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c r="AA952" s="38"/>
      <c r="AB952" s="38"/>
      <c r="AC952" s="38"/>
      <c r="AD952" s="38"/>
      <c r="AE952" s="38"/>
      <c r="AF952" s="38"/>
      <c r="AG952" s="38"/>
      <c r="AH952" s="38"/>
      <c r="AI952" s="38"/>
      <c r="AJ952" s="38"/>
      <c r="AK952" s="38"/>
      <c r="AL952" s="38"/>
      <c r="AM952" s="38"/>
      <c r="AN952" s="38"/>
      <c r="AO952" s="38"/>
      <c r="AP952" s="38"/>
      <c r="AQ952" s="38"/>
      <c r="AR952" s="38"/>
      <c r="AS952" s="38"/>
      <c r="AT952" s="38"/>
    </row>
    <row r="953">
      <c r="A953" s="38"/>
      <c r="B953" s="38"/>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c r="AA953" s="38"/>
      <c r="AB953" s="38"/>
      <c r="AC953" s="38"/>
      <c r="AD953" s="38"/>
      <c r="AE953" s="38"/>
      <c r="AF953" s="38"/>
      <c r="AG953" s="38"/>
      <c r="AH953" s="38"/>
      <c r="AI953" s="38"/>
      <c r="AJ953" s="38"/>
      <c r="AK953" s="38"/>
      <c r="AL953" s="38"/>
      <c r="AM953" s="38"/>
      <c r="AN953" s="38"/>
      <c r="AO953" s="38"/>
      <c r="AP953" s="38"/>
      <c r="AQ953" s="38"/>
      <c r="AR953" s="38"/>
      <c r="AS953" s="38"/>
      <c r="AT953" s="38"/>
    </row>
    <row r="954">
      <c r="A954" s="38"/>
      <c r="B954" s="38"/>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c r="AA954" s="38"/>
      <c r="AB954" s="38"/>
      <c r="AC954" s="38"/>
      <c r="AD954" s="38"/>
      <c r="AE954" s="38"/>
      <c r="AF954" s="38"/>
      <c r="AG954" s="38"/>
      <c r="AH954" s="38"/>
      <c r="AI954" s="38"/>
      <c r="AJ954" s="38"/>
      <c r="AK954" s="38"/>
      <c r="AL954" s="38"/>
      <c r="AM954" s="38"/>
      <c r="AN954" s="38"/>
      <c r="AO954" s="38"/>
      <c r="AP954" s="38"/>
      <c r="AQ954" s="38"/>
      <c r="AR954" s="38"/>
      <c r="AS954" s="38"/>
      <c r="AT954" s="38"/>
    </row>
    <row r="955">
      <c r="A955" s="38"/>
      <c r="B955" s="38"/>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c r="AA955" s="38"/>
      <c r="AB955" s="38"/>
      <c r="AC955" s="38"/>
      <c r="AD955" s="38"/>
      <c r="AE955" s="38"/>
      <c r="AF955" s="38"/>
      <c r="AG955" s="38"/>
      <c r="AH955" s="38"/>
      <c r="AI955" s="38"/>
      <c r="AJ955" s="38"/>
      <c r="AK955" s="38"/>
      <c r="AL955" s="38"/>
      <c r="AM955" s="38"/>
      <c r="AN955" s="38"/>
      <c r="AO955" s="38"/>
      <c r="AP955" s="38"/>
      <c r="AQ955" s="38"/>
      <c r="AR955" s="38"/>
      <c r="AS955" s="38"/>
      <c r="AT955" s="38"/>
    </row>
    <row r="956">
      <c r="A956" s="38"/>
      <c r="B956" s="38"/>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c r="AA956" s="38"/>
      <c r="AB956" s="38"/>
      <c r="AC956" s="38"/>
      <c r="AD956" s="38"/>
      <c r="AE956" s="38"/>
      <c r="AF956" s="38"/>
      <c r="AG956" s="38"/>
      <c r="AH956" s="38"/>
      <c r="AI956" s="38"/>
      <c r="AJ956" s="38"/>
      <c r="AK956" s="38"/>
      <c r="AL956" s="38"/>
      <c r="AM956" s="38"/>
      <c r="AN956" s="38"/>
      <c r="AO956" s="38"/>
      <c r="AP956" s="38"/>
      <c r="AQ956" s="38"/>
      <c r="AR956" s="38"/>
      <c r="AS956" s="38"/>
      <c r="AT956" s="38"/>
    </row>
    <row r="957">
      <c r="A957" s="38"/>
      <c r="B957" s="38"/>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c r="AA957" s="38"/>
      <c r="AB957" s="38"/>
      <c r="AC957" s="38"/>
      <c r="AD957" s="38"/>
      <c r="AE957" s="38"/>
      <c r="AF957" s="38"/>
      <c r="AG957" s="38"/>
      <c r="AH957" s="38"/>
      <c r="AI957" s="38"/>
      <c r="AJ957" s="38"/>
      <c r="AK957" s="38"/>
      <c r="AL957" s="38"/>
      <c r="AM957" s="38"/>
      <c r="AN957" s="38"/>
      <c r="AO957" s="38"/>
      <c r="AP957" s="38"/>
      <c r="AQ957" s="38"/>
      <c r="AR957" s="38"/>
      <c r="AS957" s="38"/>
      <c r="AT957" s="38"/>
    </row>
    <row r="958">
      <c r="A958" s="38"/>
      <c r="B958" s="38"/>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c r="AA958" s="38"/>
      <c r="AB958" s="38"/>
      <c r="AC958" s="38"/>
      <c r="AD958" s="38"/>
      <c r="AE958" s="38"/>
      <c r="AF958" s="38"/>
      <c r="AG958" s="38"/>
      <c r="AH958" s="38"/>
      <c r="AI958" s="38"/>
      <c r="AJ958" s="38"/>
      <c r="AK958" s="38"/>
      <c r="AL958" s="38"/>
      <c r="AM958" s="38"/>
      <c r="AN958" s="38"/>
      <c r="AO958" s="38"/>
      <c r="AP958" s="38"/>
      <c r="AQ958" s="38"/>
      <c r="AR958" s="38"/>
      <c r="AS958" s="38"/>
      <c r="AT958" s="38"/>
    </row>
    <row r="959">
      <c r="A959" s="38"/>
      <c r="B959" s="38"/>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c r="AA959" s="38"/>
      <c r="AB959" s="38"/>
      <c r="AC959" s="38"/>
      <c r="AD959" s="38"/>
      <c r="AE959" s="38"/>
      <c r="AF959" s="38"/>
      <c r="AG959" s="38"/>
      <c r="AH959" s="38"/>
      <c r="AI959" s="38"/>
      <c r="AJ959" s="38"/>
      <c r="AK959" s="38"/>
      <c r="AL959" s="38"/>
      <c r="AM959" s="38"/>
      <c r="AN959" s="38"/>
      <c r="AO959" s="38"/>
      <c r="AP959" s="38"/>
      <c r="AQ959" s="38"/>
      <c r="AR959" s="38"/>
      <c r="AS959" s="38"/>
      <c r="AT959" s="38"/>
    </row>
    <row r="960">
      <c r="A960" s="38"/>
      <c r="B960" s="38"/>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c r="AA960" s="38"/>
      <c r="AB960" s="38"/>
      <c r="AC960" s="38"/>
      <c r="AD960" s="38"/>
      <c r="AE960" s="38"/>
      <c r="AF960" s="38"/>
      <c r="AG960" s="38"/>
      <c r="AH960" s="38"/>
      <c r="AI960" s="38"/>
      <c r="AJ960" s="38"/>
      <c r="AK960" s="38"/>
      <c r="AL960" s="38"/>
      <c r="AM960" s="38"/>
      <c r="AN960" s="38"/>
      <c r="AO960" s="38"/>
      <c r="AP960" s="38"/>
      <c r="AQ960" s="38"/>
      <c r="AR960" s="38"/>
      <c r="AS960" s="38"/>
      <c r="AT960" s="38"/>
    </row>
    <row r="961">
      <c r="A961" s="38"/>
      <c r="B961" s="38"/>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c r="AA961" s="38"/>
      <c r="AB961" s="38"/>
      <c r="AC961" s="38"/>
      <c r="AD961" s="38"/>
      <c r="AE961" s="38"/>
      <c r="AF961" s="38"/>
      <c r="AG961" s="38"/>
      <c r="AH961" s="38"/>
      <c r="AI961" s="38"/>
      <c r="AJ961" s="38"/>
      <c r="AK961" s="38"/>
      <c r="AL961" s="38"/>
      <c r="AM961" s="38"/>
      <c r="AN961" s="38"/>
      <c r="AO961" s="38"/>
      <c r="AP961" s="38"/>
      <c r="AQ961" s="38"/>
      <c r="AR961" s="38"/>
      <c r="AS961" s="38"/>
      <c r="AT961" s="38"/>
    </row>
    <row r="962">
      <c r="A962" s="38"/>
      <c r="B962" s="38"/>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c r="AA962" s="38"/>
      <c r="AB962" s="38"/>
      <c r="AC962" s="38"/>
      <c r="AD962" s="38"/>
      <c r="AE962" s="38"/>
      <c r="AF962" s="38"/>
      <c r="AG962" s="38"/>
      <c r="AH962" s="38"/>
      <c r="AI962" s="38"/>
      <c r="AJ962" s="38"/>
      <c r="AK962" s="38"/>
      <c r="AL962" s="38"/>
      <c r="AM962" s="38"/>
      <c r="AN962" s="38"/>
      <c r="AO962" s="38"/>
      <c r="AP962" s="38"/>
      <c r="AQ962" s="38"/>
      <c r="AR962" s="38"/>
      <c r="AS962" s="38"/>
      <c r="AT962" s="38"/>
    </row>
    <row r="963">
      <c r="A963" s="38"/>
      <c r="B963" s="38"/>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c r="AA963" s="38"/>
      <c r="AB963" s="38"/>
      <c r="AC963" s="38"/>
      <c r="AD963" s="38"/>
      <c r="AE963" s="38"/>
      <c r="AF963" s="38"/>
      <c r="AG963" s="38"/>
      <c r="AH963" s="38"/>
      <c r="AI963" s="38"/>
      <c r="AJ963" s="38"/>
      <c r="AK963" s="38"/>
      <c r="AL963" s="38"/>
      <c r="AM963" s="38"/>
      <c r="AN963" s="38"/>
      <c r="AO963" s="38"/>
      <c r="AP963" s="38"/>
      <c r="AQ963" s="38"/>
      <c r="AR963" s="38"/>
      <c r="AS963" s="38"/>
      <c r="AT963" s="38"/>
    </row>
    <row r="964">
      <c r="A964" s="38"/>
      <c r="B964" s="38"/>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c r="AA964" s="38"/>
      <c r="AB964" s="38"/>
      <c r="AC964" s="38"/>
      <c r="AD964" s="38"/>
      <c r="AE964" s="38"/>
      <c r="AF964" s="38"/>
      <c r="AG964" s="38"/>
      <c r="AH964" s="38"/>
      <c r="AI964" s="38"/>
      <c r="AJ964" s="38"/>
      <c r="AK964" s="38"/>
      <c r="AL964" s="38"/>
      <c r="AM964" s="38"/>
      <c r="AN964" s="38"/>
      <c r="AO964" s="38"/>
      <c r="AP964" s="38"/>
      <c r="AQ964" s="38"/>
      <c r="AR964" s="38"/>
      <c r="AS964" s="38"/>
      <c r="AT964" s="38"/>
    </row>
    <row r="965">
      <c r="A965" s="38"/>
      <c r="B965" s="38"/>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c r="AA965" s="38"/>
      <c r="AB965" s="38"/>
      <c r="AC965" s="38"/>
      <c r="AD965" s="38"/>
      <c r="AE965" s="38"/>
      <c r="AF965" s="38"/>
      <c r="AG965" s="38"/>
      <c r="AH965" s="38"/>
      <c r="AI965" s="38"/>
      <c r="AJ965" s="38"/>
      <c r="AK965" s="38"/>
      <c r="AL965" s="38"/>
      <c r="AM965" s="38"/>
      <c r="AN965" s="38"/>
      <c r="AO965" s="38"/>
      <c r="AP965" s="38"/>
      <c r="AQ965" s="38"/>
      <c r="AR965" s="38"/>
      <c r="AS965" s="38"/>
      <c r="AT965" s="38"/>
    </row>
    <row r="966">
      <c r="A966" s="38"/>
      <c r="B966" s="38"/>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c r="AA966" s="38"/>
      <c r="AB966" s="38"/>
      <c r="AC966" s="38"/>
      <c r="AD966" s="38"/>
      <c r="AE966" s="38"/>
      <c r="AF966" s="38"/>
      <c r="AG966" s="38"/>
      <c r="AH966" s="38"/>
      <c r="AI966" s="38"/>
      <c r="AJ966" s="38"/>
      <c r="AK966" s="38"/>
      <c r="AL966" s="38"/>
      <c r="AM966" s="38"/>
      <c r="AN966" s="38"/>
      <c r="AO966" s="38"/>
      <c r="AP966" s="38"/>
      <c r="AQ966" s="38"/>
      <c r="AR966" s="38"/>
      <c r="AS966" s="38"/>
      <c r="AT966" s="38"/>
    </row>
    <row r="967">
      <c r="A967" s="38"/>
      <c r="B967" s="38"/>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c r="AA967" s="38"/>
      <c r="AB967" s="38"/>
      <c r="AC967" s="38"/>
      <c r="AD967" s="38"/>
      <c r="AE967" s="38"/>
      <c r="AF967" s="38"/>
      <c r="AG967" s="38"/>
      <c r="AH967" s="38"/>
      <c r="AI967" s="38"/>
      <c r="AJ967" s="38"/>
      <c r="AK967" s="38"/>
      <c r="AL967" s="38"/>
      <c r="AM967" s="38"/>
      <c r="AN967" s="38"/>
      <c r="AO967" s="38"/>
      <c r="AP967" s="38"/>
      <c r="AQ967" s="38"/>
      <c r="AR967" s="38"/>
      <c r="AS967" s="38"/>
      <c r="AT967" s="38"/>
    </row>
    <row r="968">
      <c r="A968" s="38"/>
      <c r="B968" s="38"/>
      <c r="C968" s="38"/>
      <c r="D968" s="38"/>
      <c r="E968" s="38"/>
      <c r="F968" s="38"/>
      <c r="G968" s="38"/>
      <c r="H968" s="38"/>
      <c r="I968" s="38"/>
      <c r="J968" s="38"/>
      <c r="K968" s="38"/>
      <c r="L968" s="38"/>
      <c r="M968" s="38"/>
      <c r="N968" s="38"/>
      <c r="O968" s="38"/>
      <c r="P968" s="38"/>
      <c r="Q968" s="38"/>
      <c r="R968" s="38"/>
      <c r="S968" s="38"/>
      <c r="T968" s="38"/>
      <c r="U968" s="38"/>
      <c r="V968" s="38"/>
      <c r="W968" s="38"/>
      <c r="X968" s="38"/>
      <c r="Y968" s="38"/>
      <c r="Z968" s="38"/>
      <c r="AA968" s="38"/>
      <c r="AB968" s="38"/>
      <c r="AC968" s="38"/>
      <c r="AD968" s="38"/>
      <c r="AE968" s="38"/>
      <c r="AF968" s="38"/>
      <c r="AG968" s="38"/>
      <c r="AH968" s="38"/>
      <c r="AI968" s="38"/>
      <c r="AJ968" s="38"/>
      <c r="AK968" s="38"/>
      <c r="AL968" s="38"/>
      <c r="AM968" s="38"/>
      <c r="AN968" s="38"/>
      <c r="AO968" s="38"/>
      <c r="AP968" s="38"/>
      <c r="AQ968" s="38"/>
      <c r="AR968" s="38"/>
      <c r="AS968" s="38"/>
      <c r="AT968" s="38"/>
    </row>
    <row r="969">
      <c r="A969" s="38"/>
      <c r="B969" s="38"/>
      <c r="C969" s="38"/>
      <c r="D969" s="38"/>
      <c r="E969" s="38"/>
      <c r="F969" s="38"/>
      <c r="G969" s="38"/>
      <c r="H969" s="38"/>
      <c r="I969" s="38"/>
      <c r="J969" s="38"/>
      <c r="K969" s="38"/>
      <c r="L969" s="38"/>
      <c r="M969" s="38"/>
      <c r="N969" s="38"/>
      <c r="O969" s="38"/>
      <c r="P969" s="38"/>
      <c r="Q969" s="38"/>
      <c r="R969" s="38"/>
      <c r="S969" s="38"/>
      <c r="T969" s="38"/>
      <c r="U969" s="38"/>
      <c r="V969" s="38"/>
      <c r="W969" s="38"/>
      <c r="X969" s="38"/>
      <c r="Y969" s="38"/>
      <c r="Z969" s="38"/>
      <c r="AA969" s="38"/>
      <c r="AB969" s="38"/>
      <c r="AC969" s="38"/>
      <c r="AD969" s="38"/>
      <c r="AE969" s="38"/>
      <c r="AF969" s="38"/>
      <c r="AG969" s="38"/>
      <c r="AH969" s="38"/>
      <c r="AI969" s="38"/>
      <c r="AJ969" s="38"/>
      <c r="AK969" s="38"/>
      <c r="AL969" s="38"/>
      <c r="AM969" s="38"/>
      <c r="AN969" s="38"/>
      <c r="AO969" s="38"/>
      <c r="AP969" s="38"/>
      <c r="AQ969" s="38"/>
      <c r="AR969" s="38"/>
      <c r="AS969" s="38"/>
      <c r="AT969" s="38"/>
    </row>
    <row r="970">
      <c r="A970" s="38"/>
      <c r="B970" s="38"/>
      <c r="C970" s="38"/>
      <c r="D970" s="38"/>
      <c r="E970" s="38"/>
      <c r="F970" s="38"/>
      <c r="G970" s="38"/>
      <c r="H970" s="38"/>
      <c r="I970" s="38"/>
      <c r="J970" s="38"/>
      <c r="K970" s="38"/>
      <c r="L970" s="38"/>
      <c r="M970" s="38"/>
      <c r="N970" s="38"/>
      <c r="O970" s="38"/>
      <c r="P970" s="38"/>
      <c r="Q970" s="38"/>
      <c r="R970" s="38"/>
      <c r="S970" s="38"/>
      <c r="T970" s="38"/>
      <c r="U970" s="38"/>
      <c r="V970" s="38"/>
      <c r="W970" s="38"/>
      <c r="X970" s="38"/>
      <c r="Y970" s="38"/>
      <c r="Z970" s="38"/>
      <c r="AA970" s="38"/>
      <c r="AB970" s="38"/>
      <c r="AC970" s="38"/>
      <c r="AD970" s="38"/>
      <c r="AE970" s="38"/>
      <c r="AF970" s="38"/>
      <c r="AG970" s="38"/>
      <c r="AH970" s="38"/>
      <c r="AI970" s="38"/>
      <c r="AJ970" s="38"/>
      <c r="AK970" s="38"/>
      <c r="AL970" s="38"/>
      <c r="AM970" s="38"/>
      <c r="AN970" s="38"/>
      <c r="AO970" s="38"/>
      <c r="AP970" s="38"/>
      <c r="AQ970" s="38"/>
      <c r="AR970" s="38"/>
      <c r="AS970" s="38"/>
      <c r="AT970" s="38"/>
    </row>
    <row r="971">
      <c r="A971" s="38"/>
      <c r="B971" s="38"/>
      <c r="C971" s="38"/>
      <c r="D971" s="38"/>
      <c r="E971" s="38"/>
      <c r="F971" s="38"/>
      <c r="G971" s="38"/>
      <c r="H971" s="38"/>
      <c r="I971" s="38"/>
      <c r="J971" s="38"/>
      <c r="K971" s="38"/>
      <c r="L971" s="38"/>
      <c r="M971" s="38"/>
      <c r="N971" s="38"/>
      <c r="O971" s="38"/>
      <c r="P971" s="38"/>
      <c r="Q971" s="38"/>
      <c r="R971" s="38"/>
      <c r="S971" s="38"/>
      <c r="T971" s="38"/>
      <c r="U971" s="38"/>
      <c r="V971" s="38"/>
      <c r="W971" s="38"/>
      <c r="X971" s="38"/>
      <c r="Y971" s="38"/>
      <c r="Z971" s="38"/>
      <c r="AA971" s="38"/>
      <c r="AB971" s="38"/>
      <c r="AC971" s="38"/>
      <c r="AD971" s="38"/>
      <c r="AE971" s="38"/>
      <c r="AF971" s="38"/>
      <c r="AG971" s="38"/>
      <c r="AH971" s="38"/>
      <c r="AI971" s="38"/>
      <c r="AJ971" s="38"/>
      <c r="AK971" s="38"/>
      <c r="AL971" s="38"/>
      <c r="AM971" s="38"/>
      <c r="AN971" s="38"/>
      <c r="AO971" s="38"/>
      <c r="AP971" s="38"/>
      <c r="AQ971" s="38"/>
      <c r="AR971" s="38"/>
      <c r="AS971" s="38"/>
      <c r="AT971" s="38"/>
    </row>
    <row r="972">
      <c r="A972" s="38"/>
      <c r="B972" s="38"/>
      <c r="C972" s="38"/>
      <c r="D972" s="38"/>
      <c r="E972" s="38"/>
      <c r="F972" s="38"/>
      <c r="G972" s="38"/>
      <c r="H972" s="38"/>
      <c r="I972" s="38"/>
      <c r="J972" s="38"/>
      <c r="K972" s="38"/>
      <c r="L972" s="38"/>
      <c r="M972" s="38"/>
      <c r="N972" s="38"/>
      <c r="O972" s="38"/>
      <c r="P972" s="38"/>
      <c r="Q972" s="38"/>
      <c r="R972" s="38"/>
      <c r="S972" s="38"/>
      <c r="T972" s="38"/>
      <c r="U972" s="38"/>
      <c r="V972" s="38"/>
      <c r="W972" s="38"/>
      <c r="X972" s="38"/>
      <c r="Y972" s="38"/>
      <c r="Z972" s="38"/>
      <c r="AA972" s="38"/>
      <c r="AB972" s="38"/>
      <c r="AC972" s="38"/>
      <c r="AD972" s="38"/>
      <c r="AE972" s="38"/>
      <c r="AF972" s="38"/>
      <c r="AG972" s="38"/>
      <c r="AH972" s="38"/>
      <c r="AI972" s="38"/>
      <c r="AJ972" s="38"/>
      <c r="AK972" s="38"/>
      <c r="AL972" s="38"/>
      <c r="AM972" s="38"/>
      <c r="AN972" s="38"/>
      <c r="AO972" s="38"/>
      <c r="AP972" s="38"/>
      <c r="AQ972" s="38"/>
      <c r="AR972" s="38"/>
      <c r="AS972" s="38"/>
      <c r="AT972" s="38"/>
    </row>
    <row r="973">
      <c r="A973" s="38"/>
      <c r="B973" s="38"/>
      <c r="C973" s="38"/>
      <c r="D973" s="38"/>
      <c r="E973" s="38"/>
      <c r="F973" s="38"/>
      <c r="G973" s="38"/>
      <c r="H973" s="38"/>
      <c r="I973" s="38"/>
      <c r="J973" s="38"/>
      <c r="K973" s="38"/>
      <c r="L973" s="38"/>
      <c r="M973" s="38"/>
      <c r="N973" s="38"/>
      <c r="O973" s="38"/>
      <c r="P973" s="38"/>
      <c r="Q973" s="38"/>
      <c r="R973" s="38"/>
      <c r="S973" s="38"/>
      <c r="T973" s="38"/>
      <c r="U973" s="38"/>
      <c r="V973" s="38"/>
      <c r="W973" s="38"/>
      <c r="X973" s="38"/>
      <c r="Y973" s="38"/>
      <c r="Z973" s="38"/>
      <c r="AA973" s="38"/>
      <c r="AB973" s="38"/>
      <c r="AC973" s="38"/>
      <c r="AD973" s="38"/>
      <c r="AE973" s="38"/>
      <c r="AF973" s="38"/>
      <c r="AG973" s="38"/>
      <c r="AH973" s="38"/>
      <c r="AI973" s="38"/>
      <c r="AJ973" s="38"/>
      <c r="AK973" s="38"/>
      <c r="AL973" s="38"/>
      <c r="AM973" s="38"/>
      <c r="AN973" s="38"/>
      <c r="AO973" s="38"/>
      <c r="AP973" s="38"/>
      <c r="AQ973" s="38"/>
      <c r="AR973" s="38"/>
      <c r="AS973" s="38"/>
      <c r="AT973" s="38"/>
    </row>
    <row r="974">
      <c r="A974" s="38"/>
      <c r="B974" s="38"/>
      <c r="C974" s="38"/>
      <c r="D974" s="38"/>
      <c r="E974" s="38"/>
      <c r="F974" s="38"/>
      <c r="G974" s="38"/>
      <c r="H974" s="38"/>
      <c r="I974" s="38"/>
      <c r="J974" s="38"/>
      <c r="K974" s="38"/>
      <c r="L974" s="38"/>
      <c r="M974" s="38"/>
      <c r="N974" s="38"/>
      <c r="O974" s="38"/>
      <c r="P974" s="38"/>
      <c r="Q974" s="38"/>
      <c r="R974" s="38"/>
      <c r="S974" s="38"/>
      <c r="T974" s="38"/>
      <c r="U974" s="38"/>
      <c r="V974" s="38"/>
      <c r="W974" s="38"/>
      <c r="X974" s="38"/>
      <c r="Y974" s="38"/>
      <c r="Z974" s="38"/>
      <c r="AA974" s="38"/>
      <c r="AB974" s="38"/>
      <c r="AC974" s="38"/>
      <c r="AD974" s="38"/>
      <c r="AE974" s="38"/>
      <c r="AF974" s="38"/>
      <c r="AG974" s="38"/>
      <c r="AH974" s="38"/>
      <c r="AI974" s="38"/>
      <c r="AJ974" s="38"/>
      <c r="AK974" s="38"/>
      <c r="AL974" s="38"/>
      <c r="AM974" s="38"/>
      <c r="AN974" s="38"/>
      <c r="AO974" s="38"/>
      <c r="AP974" s="38"/>
      <c r="AQ974" s="38"/>
      <c r="AR974" s="38"/>
      <c r="AS974" s="38"/>
      <c r="AT974" s="38"/>
    </row>
    <row r="975">
      <c r="A975" s="38"/>
      <c r="B975" s="38"/>
      <c r="C975" s="38"/>
      <c r="D975" s="38"/>
      <c r="E975" s="38"/>
      <c r="F975" s="38"/>
      <c r="G975" s="38"/>
      <c r="H975" s="38"/>
      <c r="I975" s="38"/>
      <c r="J975" s="38"/>
      <c r="K975" s="38"/>
      <c r="L975" s="38"/>
      <c r="M975" s="38"/>
      <c r="N975" s="38"/>
      <c r="O975" s="38"/>
      <c r="P975" s="38"/>
      <c r="Q975" s="38"/>
      <c r="R975" s="38"/>
      <c r="S975" s="38"/>
      <c r="T975" s="38"/>
      <c r="U975" s="38"/>
      <c r="V975" s="38"/>
      <c r="W975" s="38"/>
      <c r="X975" s="38"/>
      <c r="Y975" s="38"/>
      <c r="Z975" s="38"/>
      <c r="AA975" s="38"/>
      <c r="AB975" s="38"/>
      <c r="AC975" s="38"/>
      <c r="AD975" s="38"/>
      <c r="AE975" s="38"/>
      <c r="AF975" s="38"/>
      <c r="AG975" s="38"/>
      <c r="AH975" s="38"/>
      <c r="AI975" s="38"/>
      <c r="AJ975" s="38"/>
      <c r="AK975" s="38"/>
      <c r="AL975" s="38"/>
      <c r="AM975" s="38"/>
      <c r="AN975" s="38"/>
      <c r="AO975" s="38"/>
      <c r="AP975" s="38"/>
      <c r="AQ975" s="38"/>
      <c r="AR975" s="38"/>
      <c r="AS975" s="38"/>
      <c r="AT975" s="38"/>
    </row>
    <row r="976">
      <c r="A976" s="38"/>
      <c r="B976" s="38"/>
      <c r="C976" s="38"/>
      <c r="D976" s="38"/>
      <c r="E976" s="38"/>
      <c r="F976" s="38"/>
      <c r="G976" s="38"/>
      <c r="H976" s="38"/>
      <c r="I976" s="38"/>
      <c r="J976" s="38"/>
      <c r="K976" s="38"/>
      <c r="L976" s="38"/>
      <c r="M976" s="38"/>
      <c r="N976" s="38"/>
      <c r="O976" s="38"/>
      <c r="P976" s="38"/>
      <c r="Q976" s="38"/>
      <c r="R976" s="38"/>
      <c r="S976" s="38"/>
      <c r="T976" s="38"/>
      <c r="U976" s="38"/>
      <c r="V976" s="38"/>
      <c r="W976" s="38"/>
      <c r="X976" s="38"/>
      <c r="Y976" s="38"/>
      <c r="Z976" s="38"/>
      <c r="AA976" s="38"/>
      <c r="AB976" s="38"/>
      <c r="AC976" s="38"/>
      <c r="AD976" s="38"/>
      <c r="AE976" s="38"/>
      <c r="AF976" s="38"/>
      <c r="AG976" s="38"/>
      <c r="AH976" s="38"/>
      <c r="AI976" s="38"/>
      <c r="AJ976" s="38"/>
      <c r="AK976" s="38"/>
      <c r="AL976" s="38"/>
      <c r="AM976" s="38"/>
      <c r="AN976" s="38"/>
      <c r="AO976" s="38"/>
      <c r="AP976" s="38"/>
      <c r="AQ976" s="38"/>
      <c r="AR976" s="38"/>
      <c r="AS976" s="38"/>
      <c r="AT976" s="38"/>
    </row>
    <row r="977">
      <c r="A977" s="38"/>
      <c r="B977" s="38"/>
      <c r="C977" s="38"/>
      <c r="D977" s="38"/>
      <c r="E977" s="38"/>
      <c r="F977" s="38"/>
      <c r="G977" s="38"/>
      <c r="H977" s="38"/>
      <c r="I977" s="38"/>
      <c r="J977" s="38"/>
      <c r="K977" s="38"/>
      <c r="L977" s="38"/>
      <c r="M977" s="38"/>
      <c r="N977" s="38"/>
      <c r="O977" s="38"/>
      <c r="P977" s="38"/>
      <c r="Q977" s="38"/>
      <c r="R977" s="38"/>
      <c r="S977" s="38"/>
      <c r="T977" s="38"/>
      <c r="U977" s="38"/>
      <c r="V977" s="38"/>
      <c r="W977" s="38"/>
      <c r="X977" s="38"/>
      <c r="Y977" s="38"/>
      <c r="Z977" s="38"/>
      <c r="AA977" s="38"/>
      <c r="AB977" s="38"/>
      <c r="AC977" s="38"/>
      <c r="AD977" s="38"/>
      <c r="AE977" s="38"/>
      <c r="AF977" s="38"/>
      <c r="AG977" s="38"/>
      <c r="AH977" s="38"/>
      <c r="AI977" s="38"/>
      <c r="AJ977" s="38"/>
      <c r="AK977" s="38"/>
      <c r="AL977" s="38"/>
      <c r="AM977" s="38"/>
      <c r="AN977" s="38"/>
      <c r="AO977" s="38"/>
      <c r="AP977" s="38"/>
      <c r="AQ977" s="38"/>
      <c r="AR977" s="38"/>
      <c r="AS977" s="38"/>
      <c r="AT977" s="38"/>
    </row>
    <row r="978">
      <c r="A978" s="38"/>
      <c r="B978" s="38"/>
      <c r="C978" s="38"/>
      <c r="D978" s="38"/>
      <c r="E978" s="38"/>
      <c r="F978" s="38"/>
      <c r="G978" s="38"/>
      <c r="H978" s="38"/>
      <c r="I978" s="38"/>
      <c r="J978" s="38"/>
      <c r="K978" s="38"/>
      <c r="L978" s="38"/>
      <c r="M978" s="38"/>
      <c r="N978" s="38"/>
      <c r="O978" s="38"/>
      <c r="P978" s="38"/>
      <c r="Q978" s="38"/>
      <c r="R978" s="38"/>
      <c r="S978" s="38"/>
      <c r="T978" s="38"/>
      <c r="U978" s="38"/>
      <c r="V978" s="38"/>
      <c r="W978" s="38"/>
      <c r="X978" s="38"/>
      <c r="Y978" s="38"/>
      <c r="Z978" s="38"/>
      <c r="AA978" s="38"/>
      <c r="AB978" s="38"/>
      <c r="AC978" s="38"/>
      <c r="AD978" s="38"/>
      <c r="AE978" s="38"/>
      <c r="AF978" s="38"/>
      <c r="AG978" s="38"/>
      <c r="AH978" s="38"/>
      <c r="AI978" s="38"/>
      <c r="AJ978" s="38"/>
      <c r="AK978" s="38"/>
      <c r="AL978" s="38"/>
      <c r="AM978" s="38"/>
      <c r="AN978" s="38"/>
      <c r="AO978" s="38"/>
      <c r="AP978" s="38"/>
      <c r="AQ978" s="38"/>
      <c r="AR978" s="38"/>
      <c r="AS978" s="38"/>
      <c r="AT978" s="38"/>
    </row>
    <row r="979">
      <c r="A979" s="38"/>
      <c r="B979" s="38"/>
      <c r="C979" s="38"/>
      <c r="D979" s="38"/>
      <c r="E979" s="38"/>
      <c r="F979" s="38"/>
      <c r="G979" s="38"/>
      <c r="H979" s="38"/>
      <c r="I979" s="38"/>
      <c r="J979" s="38"/>
      <c r="K979" s="38"/>
      <c r="L979" s="38"/>
      <c r="M979" s="38"/>
      <c r="N979" s="38"/>
      <c r="O979" s="38"/>
      <c r="P979" s="38"/>
      <c r="Q979" s="38"/>
      <c r="R979" s="38"/>
      <c r="S979" s="38"/>
      <c r="T979" s="38"/>
      <c r="U979" s="38"/>
      <c r="V979" s="38"/>
      <c r="W979" s="38"/>
      <c r="X979" s="38"/>
      <c r="Y979" s="38"/>
      <c r="Z979" s="38"/>
      <c r="AA979" s="38"/>
      <c r="AB979" s="38"/>
      <c r="AC979" s="38"/>
      <c r="AD979" s="38"/>
      <c r="AE979" s="38"/>
      <c r="AF979" s="38"/>
      <c r="AG979" s="38"/>
      <c r="AH979" s="38"/>
      <c r="AI979" s="38"/>
      <c r="AJ979" s="38"/>
      <c r="AK979" s="38"/>
      <c r="AL979" s="38"/>
      <c r="AM979" s="38"/>
      <c r="AN979" s="38"/>
      <c r="AO979" s="38"/>
      <c r="AP979" s="38"/>
      <c r="AQ979" s="38"/>
      <c r="AR979" s="38"/>
      <c r="AS979" s="38"/>
      <c r="AT979" s="38"/>
    </row>
    <row r="980">
      <c r="A980" s="38"/>
      <c r="B980" s="38"/>
      <c r="C980" s="38"/>
      <c r="D980" s="38"/>
      <c r="E980" s="38"/>
      <c r="F980" s="38"/>
      <c r="G980" s="38"/>
      <c r="H980" s="38"/>
      <c r="I980" s="38"/>
      <c r="J980" s="38"/>
      <c r="K980" s="38"/>
      <c r="L980" s="38"/>
      <c r="M980" s="38"/>
      <c r="N980" s="38"/>
      <c r="O980" s="38"/>
      <c r="P980" s="38"/>
      <c r="Q980" s="38"/>
      <c r="R980" s="38"/>
      <c r="S980" s="38"/>
      <c r="T980" s="38"/>
      <c r="U980" s="38"/>
      <c r="V980" s="38"/>
      <c r="W980" s="38"/>
      <c r="X980" s="38"/>
      <c r="Y980" s="38"/>
      <c r="Z980" s="38"/>
      <c r="AA980" s="38"/>
      <c r="AB980" s="38"/>
      <c r="AC980" s="38"/>
      <c r="AD980" s="38"/>
      <c r="AE980" s="38"/>
      <c r="AF980" s="38"/>
      <c r="AG980" s="38"/>
      <c r="AH980" s="38"/>
      <c r="AI980" s="38"/>
      <c r="AJ980" s="38"/>
      <c r="AK980" s="38"/>
      <c r="AL980" s="38"/>
      <c r="AM980" s="38"/>
      <c r="AN980" s="38"/>
      <c r="AO980" s="38"/>
      <c r="AP980" s="38"/>
      <c r="AQ980" s="38"/>
      <c r="AR980" s="38"/>
      <c r="AS980" s="38"/>
      <c r="AT980" s="38"/>
    </row>
    <row r="981">
      <c r="A981" s="38"/>
      <c r="B981" s="38"/>
      <c r="C981" s="38"/>
      <c r="D981" s="38"/>
      <c r="E981" s="38"/>
      <c r="F981" s="38"/>
      <c r="G981" s="38"/>
      <c r="H981" s="38"/>
      <c r="I981" s="38"/>
      <c r="J981" s="38"/>
      <c r="K981" s="38"/>
      <c r="L981" s="38"/>
      <c r="M981" s="38"/>
      <c r="N981" s="38"/>
      <c r="O981" s="38"/>
      <c r="P981" s="38"/>
      <c r="Q981" s="38"/>
      <c r="R981" s="38"/>
      <c r="S981" s="38"/>
      <c r="T981" s="38"/>
      <c r="U981" s="38"/>
      <c r="V981" s="38"/>
      <c r="W981" s="38"/>
      <c r="X981" s="38"/>
      <c r="Y981" s="38"/>
      <c r="Z981" s="38"/>
      <c r="AA981" s="38"/>
      <c r="AB981" s="38"/>
      <c r="AC981" s="38"/>
      <c r="AD981" s="38"/>
      <c r="AE981" s="38"/>
      <c r="AF981" s="38"/>
      <c r="AG981" s="38"/>
      <c r="AH981" s="38"/>
      <c r="AI981" s="38"/>
      <c r="AJ981" s="38"/>
      <c r="AK981" s="38"/>
      <c r="AL981" s="38"/>
      <c r="AM981" s="38"/>
      <c r="AN981" s="38"/>
      <c r="AO981" s="38"/>
      <c r="AP981" s="38"/>
      <c r="AQ981" s="38"/>
      <c r="AR981" s="38"/>
      <c r="AS981" s="38"/>
      <c r="AT981" s="38"/>
    </row>
    <row r="982">
      <c r="A982" s="38"/>
      <c r="B982" s="38"/>
      <c r="C982" s="38"/>
      <c r="D982" s="38"/>
      <c r="E982" s="38"/>
      <c r="F982" s="38"/>
      <c r="G982" s="38"/>
      <c r="H982" s="38"/>
      <c r="I982" s="38"/>
      <c r="J982" s="38"/>
      <c r="K982" s="38"/>
      <c r="L982" s="38"/>
      <c r="M982" s="38"/>
      <c r="N982" s="38"/>
      <c r="O982" s="38"/>
      <c r="P982" s="38"/>
      <c r="Q982" s="38"/>
      <c r="R982" s="38"/>
      <c r="S982" s="38"/>
      <c r="T982" s="38"/>
      <c r="U982" s="38"/>
      <c r="V982" s="38"/>
      <c r="W982" s="38"/>
      <c r="X982" s="38"/>
      <c r="Y982" s="38"/>
      <c r="Z982" s="38"/>
      <c r="AA982" s="38"/>
      <c r="AB982" s="38"/>
      <c r="AC982" s="38"/>
      <c r="AD982" s="38"/>
      <c r="AE982" s="38"/>
      <c r="AF982" s="38"/>
      <c r="AG982" s="38"/>
      <c r="AH982" s="38"/>
      <c r="AI982" s="38"/>
      <c r="AJ982" s="38"/>
      <c r="AK982" s="38"/>
      <c r="AL982" s="38"/>
      <c r="AM982" s="38"/>
      <c r="AN982" s="38"/>
      <c r="AO982" s="38"/>
      <c r="AP982" s="38"/>
      <c r="AQ982" s="38"/>
      <c r="AR982" s="38"/>
      <c r="AS982" s="38"/>
      <c r="AT982" s="38"/>
    </row>
    <row r="983">
      <c r="A983" s="38"/>
      <c r="B983" s="38"/>
      <c r="C983" s="38"/>
      <c r="D983" s="38"/>
      <c r="E983" s="38"/>
      <c r="F983" s="38"/>
      <c r="G983" s="38"/>
      <c r="H983" s="38"/>
      <c r="I983" s="38"/>
      <c r="J983" s="38"/>
      <c r="K983" s="38"/>
      <c r="L983" s="38"/>
      <c r="M983" s="38"/>
      <c r="N983" s="38"/>
      <c r="O983" s="38"/>
      <c r="P983" s="38"/>
      <c r="Q983" s="38"/>
      <c r="R983" s="38"/>
      <c r="S983" s="38"/>
      <c r="T983" s="38"/>
      <c r="U983" s="38"/>
      <c r="V983" s="38"/>
      <c r="W983" s="38"/>
      <c r="X983" s="38"/>
      <c r="Y983" s="38"/>
      <c r="Z983" s="38"/>
      <c r="AA983" s="38"/>
      <c r="AB983" s="38"/>
      <c r="AC983" s="38"/>
      <c r="AD983" s="38"/>
      <c r="AE983" s="38"/>
      <c r="AF983" s="38"/>
      <c r="AG983" s="38"/>
      <c r="AH983" s="38"/>
      <c r="AI983" s="38"/>
      <c r="AJ983" s="38"/>
      <c r="AK983" s="38"/>
      <c r="AL983" s="38"/>
      <c r="AM983" s="38"/>
      <c r="AN983" s="38"/>
      <c r="AO983" s="38"/>
      <c r="AP983" s="38"/>
      <c r="AQ983" s="38"/>
      <c r="AR983" s="38"/>
      <c r="AS983" s="38"/>
      <c r="AT983" s="38"/>
    </row>
    <row r="984">
      <c r="A984" s="38"/>
      <c r="B984" s="38"/>
      <c r="C984" s="38"/>
      <c r="D984" s="38"/>
      <c r="E984" s="38"/>
      <c r="F984" s="38"/>
      <c r="G984" s="38"/>
      <c r="H984" s="38"/>
      <c r="I984" s="38"/>
      <c r="J984" s="38"/>
      <c r="K984" s="38"/>
      <c r="L984" s="38"/>
      <c r="M984" s="38"/>
      <c r="N984" s="38"/>
      <c r="O984" s="38"/>
      <c r="P984" s="38"/>
      <c r="Q984" s="38"/>
      <c r="R984" s="38"/>
      <c r="S984" s="38"/>
      <c r="T984" s="38"/>
      <c r="U984" s="38"/>
      <c r="V984" s="38"/>
      <c r="W984" s="38"/>
      <c r="X984" s="38"/>
      <c r="Y984" s="38"/>
      <c r="Z984" s="38"/>
      <c r="AA984" s="38"/>
      <c r="AB984" s="38"/>
      <c r="AC984" s="38"/>
      <c r="AD984" s="38"/>
      <c r="AE984" s="38"/>
      <c r="AF984" s="38"/>
      <c r="AG984" s="38"/>
      <c r="AH984" s="38"/>
      <c r="AI984" s="38"/>
      <c r="AJ984" s="38"/>
      <c r="AK984" s="38"/>
      <c r="AL984" s="38"/>
      <c r="AM984" s="38"/>
      <c r="AN984" s="38"/>
      <c r="AO984" s="38"/>
      <c r="AP984" s="38"/>
      <c r="AQ984" s="38"/>
      <c r="AR984" s="38"/>
      <c r="AS984" s="38"/>
      <c r="AT984" s="38"/>
    </row>
    <row r="985">
      <c r="A985" s="38"/>
      <c r="B985" s="38"/>
      <c r="C985" s="38"/>
      <c r="D985" s="38"/>
      <c r="E985" s="38"/>
      <c r="F985" s="38"/>
      <c r="G985" s="38"/>
      <c r="H985" s="38"/>
      <c r="I985" s="38"/>
      <c r="J985" s="38"/>
      <c r="K985" s="38"/>
      <c r="L985" s="38"/>
      <c r="M985" s="38"/>
      <c r="N985" s="38"/>
      <c r="O985" s="38"/>
      <c r="P985" s="38"/>
      <c r="Q985" s="38"/>
      <c r="R985" s="38"/>
      <c r="S985" s="38"/>
      <c r="T985" s="38"/>
      <c r="U985" s="38"/>
      <c r="V985" s="38"/>
      <c r="W985" s="38"/>
      <c r="X985" s="38"/>
      <c r="Y985" s="38"/>
      <c r="Z985" s="38"/>
      <c r="AA985" s="38"/>
      <c r="AB985" s="38"/>
      <c r="AC985" s="38"/>
      <c r="AD985" s="38"/>
      <c r="AE985" s="38"/>
      <c r="AF985" s="38"/>
      <c r="AG985" s="38"/>
      <c r="AH985" s="38"/>
      <c r="AI985" s="38"/>
      <c r="AJ985" s="38"/>
      <c r="AK985" s="38"/>
      <c r="AL985" s="38"/>
      <c r="AM985" s="38"/>
      <c r="AN985" s="38"/>
      <c r="AO985" s="38"/>
      <c r="AP985" s="38"/>
      <c r="AQ985" s="38"/>
      <c r="AR985" s="38"/>
      <c r="AS985" s="38"/>
      <c r="AT985" s="38"/>
    </row>
    <row r="986">
      <c r="A986" s="38"/>
      <c r="B986" s="38"/>
      <c r="C986" s="38"/>
      <c r="D986" s="38"/>
      <c r="E986" s="38"/>
      <c r="F986" s="38"/>
      <c r="G986" s="38"/>
      <c r="H986" s="38"/>
      <c r="I986" s="38"/>
      <c r="J986" s="38"/>
      <c r="K986" s="38"/>
      <c r="L986" s="38"/>
      <c r="M986" s="38"/>
      <c r="N986" s="38"/>
      <c r="O986" s="38"/>
      <c r="P986" s="38"/>
      <c r="Q986" s="38"/>
      <c r="R986" s="38"/>
      <c r="S986" s="38"/>
      <c r="T986" s="38"/>
      <c r="U986" s="38"/>
      <c r="V986" s="38"/>
      <c r="W986" s="38"/>
      <c r="X986" s="38"/>
      <c r="Y986" s="38"/>
      <c r="Z986" s="38"/>
      <c r="AA986" s="38"/>
      <c r="AB986" s="38"/>
      <c r="AC986" s="38"/>
      <c r="AD986" s="38"/>
      <c r="AE986" s="38"/>
      <c r="AF986" s="38"/>
      <c r="AG986" s="38"/>
      <c r="AH986" s="38"/>
      <c r="AI986" s="38"/>
      <c r="AJ986" s="38"/>
      <c r="AK986" s="38"/>
      <c r="AL986" s="38"/>
      <c r="AM986" s="38"/>
      <c r="AN986" s="38"/>
      <c r="AO986" s="38"/>
      <c r="AP986" s="38"/>
      <c r="AQ986" s="38"/>
      <c r="AR986" s="38"/>
      <c r="AS986" s="38"/>
      <c r="AT986" s="38"/>
    </row>
    <row r="987">
      <c r="A987" s="38"/>
      <c r="B987" s="38"/>
      <c r="C987" s="38"/>
      <c r="D987" s="38"/>
      <c r="E987" s="38"/>
      <c r="F987" s="38"/>
      <c r="G987" s="38"/>
      <c r="H987" s="38"/>
      <c r="I987" s="38"/>
      <c r="J987" s="38"/>
      <c r="K987" s="38"/>
      <c r="L987" s="38"/>
      <c r="M987" s="38"/>
      <c r="N987" s="38"/>
      <c r="O987" s="38"/>
      <c r="P987" s="38"/>
      <c r="Q987" s="38"/>
      <c r="R987" s="38"/>
      <c r="S987" s="38"/>
      <c r="T987" s="38"/>
      <c r="U987" s="38"/>
      <c r="V987" s="38"/>
      <c r="W987" s="38"/>
      <c r="X987" s="38"/>
      <c r="Y987" s="38"/>
      <c r="Z987" s="38"/>
      <c r="AA987" s="38"/>
      <c r="AB987" s="38"/>
      <c r="AC987" s="38"/>
      <c r="AD987" s="38"/>
      <c r="AE987" s="38"/>
      <c r="AF987" s="38"/>
      <c r="AG987" s="38"/>
      <c r="AH987" s="38"/>
      <c r="AI987" s="38"/>
      <c r="AJ987" s="38"/>
      <c r="AK987" s="38"/>
      <c r="AL987" s="38"/>
      <c r="AM987" s="38"/>
      <c r="AN987" s="38"/>
      <c r="AO987" s="38"/>
      <c r="AP987" s="38"/>
      <c r="AQ987" s="38"/>
      <c r="AR987" s="38"/>
      <c r="AS987" s="38"/>
      <c r="AT987" s="38"/>
    </row>
    <row r="988">
      <c r="A988" s="38"/>
      <c r="B988" s="38"/>
      <c r="C988" s="38"/>
      <c r="D988" s="38"/>
      <c r="E988" s="38"/>
      <c r="F988" s="38"/>
      <c r="G988" s="38"/>
      <c r="H988" s="38"/>
      <c r="I988" s="38"/>
      <c r="J988" s="38"/>
      <c r="K988" s="38"/>
      <c r="L988" s="38"/>
      <c r="M988" s="38"/>
      <c r="N988" s="38"/>
      <c r="O988" s="38"/>
      <c r="P988" s="38"/>
      <c r="Q988" s="38"/>
      <c r="R988" s="38"/>
      <c r="S988" s="38"/>
      <c r="T988" s="38"/>
      <c r="U988" s="38"/>
      <c r="V988" s="38"/>
      <c r="W988" s="38"/>
      <c r="X988" s="38"/>
      <c r="Y988" s="38"/>
      <c r="Z988" s="38"/>
      <c r="AA988" s="38"/>
      <c r="AB988" s="38"/>
      <c r="AC988" s="38"/>
      <c r="AD988" s="38"/>
      <c r="AE988" s="38"/>
      <c r="AF988" s="38"/>
      <c r="AG988" s="38"/>
      <c r="AH988" s="38"/>
      <c r="AI988" s="38"/>
      <c r="AJ988" s="38"/>
      <c r="AK988" s="38"/>
      <c r="AL988" s="38"/>
      <c r="AM988" s="38"/>
      <c r="AN988" s="38"/>
      <c r="AO988" s="38"/>
      <c r="AP988" s="38"/>
      <c r="AQ988" s="38"/>
      <c r="AR988" s="38"/>
      <c r="AS988" s="38"/>
      <c r="AT988" s="38"/>
    </row>
    <row r="989">
      <c r="A989" s="38"/>
      <c r="B989" s="38"/>
      <c r="C989" s="38"/>
      <c r="D989" s="38"/>
      <c r="E989" s="38"/>
      <c r="F989" s="38"/>
      <c r="G989" s="38"/>
      <c r="H989" s="38"/>
      <c r="I989" s="38"/>
      <c r="J989" s="38"/>
      <c r="K989" s="38"/>
      <c r="L989" s="38"/>
      <c r="M989" s="38"/>
      <c r="N989" s="38"/>
      <c r="O989" s="38"/>
      <c r="P989" s="38"/>
      <c r="Q989" s="38"/>
      <c r="R989" s="38"/>
      <c r="S989" s="38"/>
      <c r="T989" s="38"/>
      <c r="U989" s="38"/>
      <c r="V989" s="38"/>
      <c r="W989" s="38"/>
      <c r="X989" s="38"/>
      <c r="Y989" s="38"/>
      <c r="Z989" s="38"/>
      <c r="AA989" s="38"/>
      <c r="AB989" s="38"/>
      <c r="AC989" s="38"/>
      <c r="AD989" s="38"/>
      <c r="AE989" s="38"/>
      <c r="AF989" s="38"/>
      <c r="AG989" s="38"/>
      <c r="AH989" s="38"/>
      <c r="AI989" s="38"/>
      <c r="AJ989" s="38"/>
      <c r="AK989" s="38"/>
      <c r="AL989" s="38"/>
      <c r="AM989" s="38"/>
      <c r="AN989" s="38"/>
      <c r="AO989" s="38"/>
      <c r="AP989" s="38"/>
      <c r="AQ989" s="38"/>
      <c r="AR989" s="38"/>
      <c r="AS989" s="38"/>
      <c r="AT989" s="38"/>
    </row>
    <row r="990">
      <c r="A990" s="38"/>
      <c r="B990" s="38"/>
      <c r="C990" s="38"/>
      <c r="D990" s="38"/>
      <c r="E990" s="38"/>
      <c r="F990" s="38"/>
      <c r="G990" s="38"/>
      <c r="H990" s="38"/>
      <c r="I990" s="38"/>
      <c r="J990" s="38"/>
      <c r="K990" s="38"/>
      <c r="L990" s="38"/>
      <c r="M990" s="38"/>
      <c r="N990" s="38"/>
      <c r="O990" s="38"/>
      <c r="P990" s="38"/>
      <c r="Q990" s="38"/>
      <c r="R990" s="38"/>
      <c r="S990" s="38"/>
      <c r="T990" s="38"/>
      <c r="U990" s="38"/>
      <c r="V990" s="38"/>
      <c r="W990" s="38"/>
      <c r="X990" s="38"/>
      <c r="Y990" s="38"/>
      <c r="Z990" s="38"/>
      <c r="AA990" s="38"/>
      <c r="AB990" s="38"/>
      <c r="AC990" s="38"/>
      <c r="AD990" s="38"/>
      <c r="AE990" s="38"/>
      <c r="AF990" s="38"/>
      <c r="AG990" s="38"/>
      <c r="AH990" s="38"/>
      <c r="AI990" s="38"/>
      <c r="AJ990" s="38"/>
      <c r="AK990" s="38"/>
      <c r="AL990" s="38"/>
      <c r="AM990" s="38"/>
      <c r="AN990" s="38"/>
      <c r="AO990" s="38"/>
      <c r="AP990" s="38"/>
      <c r="AQ990" s="38"/>
      <c r="AR990" s="38"/>
      <c r="AS990" s="38"/>
      <c r="AT990" s="38"/>
    </row>
    <row r="991">
      <c r="A991" s="38"/>
      <c r="B991" s="38"/>
      <c r="C991" s="38"/>
      <c r="D991" s="38"/>
      <c r="E991" s="38"/>
      <c r="F991" s="38"/>
      <c r="G991" s="38"/>
      <c r="H991" s="38"/>
      <c r="I991" s="38"/>
      <c r="J991" s="38"/>
      <c r="K991" s="38"/>
      <c r="L991" s="38"/>
      <c r="M991" s="38"/>
      <c r="N991" s="38"/>
      <c r="O991" s="38"/>
      <c r="P991" s="38"/>
      <c r="Q991" s="38"/>
      <c r="R991" s="38"/>
      <c r="S991" s="38"/>
      <c r="T991" s="38"/>
      <c r="U991" s="38"/>
      <c r="V991" s="38"/>
      <c r="W991" s="38"/>
      <c r="X991" s="38"/>
      <c r="Y991" s="38"/>
      <c r="Z991" s="38"/>
      <c r="AA991" s="38"/>
      <c r="AB991" s="38"/>
      <c r="AC991" s="38"/>
      <c r="AD991" s="38"/>
      <c r="AE991" s="38"/>
      <c r="AF991" s="38"/>
      <c r="AG991" s="38"/>
      <c r="AH991" s="38"/>
      <c r="AI991" s="38"/>
      <c r="AJ991" s="38"/>
      <c r="AK991" s="38"/>
      <c r="AL991" s="38"/>
      <c r="AM991" s="38"/>
      <c r="AN991" s="38"/>
      <c r="AO991" s="38"/>
      <c r="AP991" s="38"/>
      <c r="AQ991" s="38"/>
      <c r="AR991" s="38"/>
      <c r="AS991" s="38"/>
      <c r="AT991" s="38"/>
    </row>
    <row r="992">
      <c r="A992" s="38"/>
      <c r="B992" s="38"/>
      <c r="C992" s="38"/>
      <c r="D992" s="38"/>
      <c r="E992" s="38"/>
      <c r="F992" s="38"/>
      <c r="G992" s="38"/>
      <c r="H992" s="38"/>
      <c r="I992" s="38"/>
      <c r="J992" s="38"/>
      <c r="K992" s="38"/>
      <c r="L992" s="38"/>
      <c r="M992" s="38"/>
      <c r="N992" s="38"/>
      <c r="O992" s="38"/>
      <c r="P992" s="38"/>
      <c r="Q992" s="38"/>
      <c r="R992" s="38"/>
      <c r="S992" s="38"/>
      <c r="T992" s="38"/>
      <c r="U992" s="38"/>
      <c r="V992" s="38"/>
      <c r="W992" s="38"/>
      <c r="X992" s="38"/>
      <c r="Y992" s="38"/>
      <c r="Z992" s="38"/>
      <c r="AA992" s="38"/>
      <c r="AB992" s="38"/>
      <c r="AC992" s="38"/>
      <c r="AD992" s="38"/>
      <c r="AE992" s="38"/>
      <c r="AF992" s="38"/>
      <c r="AG992" s="38"/>
      <c r="AH992" s="38"/>
      <c r="AI992" s="38"/>
      <c r="AJ992" s="38"/>
      <c r="AK992" s="38"/>
      <c r="AL992" s="38"/>
      <c r="AM992" s="38"/>
      <c r="AN992" s="38"/>
      <c r="AO992" s="38"/>
      <c r="AP992" s="38"/>
      <c r="AQ992" s="38"/>
      <c r="AR992" s="38"/>
      <c r="AS992" s="38"/>
      <c r="AT992" s="38"/>
    </row>
    <row r="993">
      <c r="A993" s="38"/>
      <c r="B993" s="38"/>
      <c r="C993" s="38"/>
      <c r="D993" s="38"/>
      <c r="E993" s="38"/>
      <c r="F993" s="38"/>
      <c r="G993" s="38"/>
      <c r="H993" s="38"/>
      <c r="I993" s="38"/>
      <c r="J993" s="38"/>
      <c r="K993" s="38"/>
      <c r="L993" s="38"/>
      <c r="M993" s="38"/>
      <c r="N993" s="38"/>
      <c r="O993" s="38"/>
      <c r="P993" s="38"/>
      <c r="Q993" s="38"/>
      <c r="R993" s="38"/>
      <c r="S993" s="38"/>
      <c r="T993" s="38"/>
      <c r="U993" s="38"/>
      <c r="V993" s="38"/>
      <c r="W993" s="38"/>
      <c r="X993" s="38"/>
      <c r="Y993" s="38"/>
      <c r="Z993" s="38"/>
      <c r="AA993" s="38"/>
      <c r="AB993" s="38"/>
      <c r="AC993" s="38"/>
      <c r="AD993" s="38"/>
      <c r="AE993" s="38"/>
      <c r="AF993" s="38"/>
      <c r="AG993" s="38"/>
      <c r="AH993" s="38"/>
      <c r="AI993" s="38"/>
      <c r="AJ993" s="38"/>
      <c r="AK993" s="38"/>
      <c r="AL993" s="38"/>
      <c r="AM993" s="38"/>
      <c r="AN993" s="38"/>
      <c r="AO993" s="38"/>
      <c r="AP993" s="38"/>
      <c r="AQ993" s="38"/>
      <c r="AR993" s="38"/>
      <c r="AS993" s="38"/>
      <c r="AT993" s="38"/>
    </row>
    <row r="994">
      <c r="A994" s="38"/>
      <c r="B994" s="38"/>
      <c r="C994" s="38"/>
      <c r="D994" s="38"/>
      <c r="E994" s="38"/>
      <c r="F994" s="38"/>
      <c r="G994" s="38"/>
      <c r="H994" s="38"/>
      <c r="I994" s="38"/>
      <c r="J994" s="38"/>
      <c r="K994" s="38"/>
      <c r="L994" s="38"/>
      <c r="M994" s="38"/>
      <c r="N994" s="38"/>
      <c r="O994" s="38"/>
      <c r="P994" s="38"/>
      <c r="Q994" s="38"/>
      <c r="R994" s="38"/>
      <c r="S994" s="38"/>
      <c r="T994" s="38"/>
      <c r="U994" s="38"/>
      <c r="V994" s="38"/>
      <c r="W994" s="38"/>
      <c r="X994" s="38"/>
      <c r="Y994" s="38"/>
      <c r="Z994" s="38"/>
      <c r="AA994" s="38"/>
      <c r="AB994" s="38"/>
      <c r="AC994" s="38"/>
      <c r="AD994" s="38"/>
      <c r="AE994" s="38"/>
      <c r="AF994" s="38"/>
      <c r="AG994" s="38"/>
      <c r="AH994" s="38"/>
      <c r="AI994" s="38"/>
      <c r="AJ994" s="38"/>
      <c r="AK994" s="38"/>
      <c r="AL994" s="38"/>
      <c r="AM994" s="38"/>
      <c r="AN994" s="38"/>
      <c r="AO994" s="38"/>
      <c r="AP994" s="38"/>
      <c r="AQ994" s="38"/>
      <c r="AR994" s="38"/>
      <c r="AS994" s="38"/>
      <c r="AT994" s="38"/>
    </row>
    <row r="995">
      <c r="A995" s="38"/>
      <c r="B995" s="38"/>
      <c r="C995" s="38"/>
      <c r="D995" s="38"/>
      <c r="E995" s="38"/>
      <c r="F995" s="38"/>
      <c r="G995" s="38"/>
      <c r="H995" s="38"/>
      <c r="I995" s="38"/>
      <c r="J995" s="38"/>
      <c r="K995" s="38"/>
      <c r="L995" s="38"/>
      <c r="M995" s="38"/>
      <c r="N995" s="38"/>
      <c r="O995" s="38"/>
      <c r="P995" s="38"/>
      <c r="Q995" s="38"/>
      <c r="R995" s="38"/>
      <c r="S995" s="38"/>
      <c r="T995" s="38"/>
      <c r="U995" s="38"/>
      <c r="V995" s="38"/>
      <c r="W995" s="38"/>
      <c r="X995" s="38"/>
      <c r="Y995" s="38"/>
      <c r="Z995" s="38"/>
      <c r="AA995" s="38"/>
      <c r="AB995" s="38"/>
      <c r="AC995" s="38"/>
      <c r="AD995" s="38"/>
      <c r="AE995" s="38"/>
      <c r="AF995" s="38"/>
      <c r="AG995" s="38"/>
      <c r="AH995" s="38"/>
      <c r="AI995" s="38"/>
      <c r="AJ995" s="38"/>
      <c r="AK995" s="38"/>
      <c r="AL995" s="38"/>
      <c r="AM995" s="38"/>
      <c r="AN995" s="38"/>
      <c r="AO995" s="38"/>
      <c r="AP995" s="38"/>
      <c r="AQ995" s="38"/>
      <c r="AR995" s="38"/>
      <c r="AS995" s="38"/>
      <c r="AT995" s="38"/>
    </row>
    <row r="996">
      <c r="A996" s="38"/>
      <c r="B996" s="38"/>
      <c r="C996" s="38"/>
      <c r="D996" s="38"/>
      <c r="E996" s="38"/>
      <c r="F996" s="38"/>
      <c r="G996" s="38"/>
      <c r="H996" s="38"/>
      <c r="I996" s="38"/>
      <c r="J996" s="38"/>
      <c r="K996" s="38"/>
      <c r="L996" s="38"/>
      <c r="M996" s="38"/>
      <c r="N996" s="38"/>
      <c r="O996" s="38"/>
      <c r="P996" s="38"/>
      <c r="Q996" s="38"/>
      <c r="R996" s="38"/>
      <c r="S996" s="38"/>
      <c r="T996" s="38"/>
      <c r="U996" s="38"/>
      <c r="V996" s="38"/>
      <c r="W996" s="38"/>
      <c r="X996" s="38"/>
      <c r="Y996" s="38"/>
      <c r="Z996" s="38"/>
      <c r="AA996" s="38"/>
      <c r="AB996" s="38"/>
      <c r="AC996" s="38"/>
      <c r="AD996" s="38"/>
      <c r="AE996" s="38"/>
      <c r="AF996" s="38"/>
      <c r="AG996" s="38"/>
      <c r="AH996" s="38"/>
      <c r="AI996" s="38"/>
      <c r="AJ996" s="38"/>
      <c r="AK996" s="38"/>
      <c r="AL996" s="38"/>
      <c r="AM996" s="38"/>
      <c r="AN996" s="38"/>
      <c r="AO996" s="38"/>
      <c r="AP996" s="38"/>
      <c r="AQ996" s="38"/>
      <c r="AR996" s="38"/>
      <c r="AS996" s="38"/>
      <c r="AT996" s="38"/>
    </row>
    <row r="997">
      <c r="A997" s="38"/>
      <c r="B997" s="38"/>
      <c r="C997" s="38"/>
      <c r="D997" s="38"/>
      <c r="E997" s="38"/>
      <c r="F997" s="38"/>
      <c r="G997" s="38"/>
      <c r="H997" s="38"/>
      <c r="I997" s="38"/>
      <c r="J997" s="38"/>
      <c r="K997" s="38"/>
      <c r="L997" s="38"/>
      <c r="M997" s="38"/>
      <c r="N997" s="38"/>
      <c r="O997" s="38"/>
      <c r="P997" s="38"/>
      <c r="Q997" s="38"/>
      <c r="R997" s="38"/>
      <c r="S997" s="38"/>
      <c r="T997" s="38"/>
      <c r="U997" s="38"/>
      <c r="V997" s="38"/>
      <c r="W997" s="38"/>
      <c r="X997" s="38"/>
      <c r="Y997" s="38"/>
      <c r="Z997" s="38"/>
      <c r="AA997" s="38"/>
      <c r="AB997" s="38"/>
      <c r="AC997" s="38"/>
      <c r="AD997" s="38"/>
      <c r="AE997" s="38"/>
      <c r="AF997" s="38"/>
      <c r="AG997" s="38"/>
      <c r="AH997" s="38"/>
      <c r="AI997" s="38"/>
      <c r="AJ997" s="38"/>
      <c r="AK997" s="38"/>
      <c r="AL997" s="38"/>
      <c r="AM997" s="38"/>
      <c r="AN997" s="38"/>
      <c r="AO997" s="38"/>
      <c r="AP997" s="38"/>
      <c r="AQ997" s="38"/>
      <c r="AR997" s="38"/>
      <c r="AS997" s="38"/>
      <c r="AT997" s="38"/>
    </row>
    <row r="998">
      <c r="A998" s="38"/>
      <c r="B998" s="38"/>
      <c r="C998" s="38"/>
      <c r="D998" s="38"/>
      <c r="E998" s="38"/>
      <c r="F998" s="38"/>
      <c r="G998" s="38"/>
      <c r="H998" s="38"/>
      <c r="I998" s="38"/>
      <c r="J998" s="38"/>
      <c r="K998" s="38"/>
      <c r="L998" s="38"/>
      <c r="M998" s="38"/>
      <c r="N998" s="38"/>
      <c r="O998" s="38"/>
      <c r="P998" s="38"/>
      <c r="Q998" s="38"/>
      <c r="R998" s="38"/>
      <c r="S998" s="38"/>
      <c r="T998" s="38"/>
      <c r="U998" s="38"/>
      <c r="V998" s="38"/>
      <c r="W998" s="38"/>
      <c r="X998" s="38"/>
      <c r="Y998" s="38"/>
      <c r="Z998" s="38"/>
      <c r="AA998" s="38"/>
      <c r="AB998" s="38"/>
      <c r="AC998" s="38"/>
      <c r="AD998" s="38"/>
      <c r="AE998" s="38"/>
      <c r="AF998" s="38"/>
      <c r="AG998" s="38"/>
      <c r="AH998" s="38"/>
      <c r="AI998" s="38"/>
      <c r="AJ998" s="38"/>
      <c r="AK998" s="38"/>
      <c r="AL998" s="38"/>
      <c r="AM998" s="38"/>
      <c r="AN998" s="38"/>
      <c r="AO998" s="38"/>
      <c r="AP998" s="38"/>
      <c r="AQ998" s="38"/>
      <c r="AR998" s="38"/>
      <c r="AS998" s="38"/>
      <c r="AT998" s="38"/>
    </row>
    <row r="999">
      <c r="A999" s="38"/>
      <c r="B999" s="38"/>
      <c r="C999" s="38"/>
      <c r="D999" s="38"/>
      <c r="E999" s="38"/>
      <c r="F999" s="38"/>
      <c r="G999" s="38"/>
      <c r="H999" s="38"/>
      <c r="I999" s="38"/>
      <c r="J999" s="38"/>
      <c r="K999" s="38"/>
      <c r="L999" s="38"/>
      <c r="M999" s="38"/>
      <c r="N999" s="38"/>
      <c r="O999" s="38"/>
      <c r="P999" s="38"/>
      <c r="Q999" s="38"/>
      <c r="R999" s="38"/>
      <c r="S999" s="38"/>
      <c r="T999" s="38"/>
      <c r="U999" s="38"/>
      <c r="V999" s="38"/>
      <c r="W999" s="38"/>
      <c r="X999" s="38"/>
      <c r="Y999" s="38"/>
      <c r="Z999" s="38"/>
      <c r="AA999" s="38"/>
      <c r="AB999" s="38"/>
      <c r="AC999" s="38"/>
      <c r="AD999" s="38"/>
      <c r="AE999" s="38"/>
      <c r="AF999" s="38"/>
      <c r="AG999" s="38"/>
      <c r="AH999" s="38"/>
      <c r="AI999" s="38"/>
      <c r="AJ999" s="38"/>
      <c r="AK999" s="38"/>
      <c r="AL999" s="38"/>
      <c r="AM999" s="38"/>
      <c r="AN999" s="38"/>
      <c r="AO999" s="38"/>
      <c r="AP999" s="38"/>
      <c r="AQ999" s="38"/>
      <c r="AR999" s="38"/>
      <c r="AS999" s="38"/>
      <c r="AT999" s="38"/>
    </row>
    <row r="1000">
      <c r="A1000" s="38"/>
      <c r="B1000" s="38"/>
      <c r="C1000" s="38"/>
      <c r="D1000" s="38"/>
      <c r="E1000" s="38"/>
      <c r="F1000" s="38"/>
      <c r="G1000" s="38"/>
      <c r="H1000" s="38"/>
      <c r="I1000" s="38"/>
      <c r="J1000" s="38"/>
      <c r="K1000" s="38"/>
      <c r="L1000" s="38"/>
      <c r="M1000" s="38"/>
      <c r="N1000" s="38"/>
      <c r="O1000" s="38"/>
      <c r="P1000" s="38"/>
      <c r="Q1000" s="38"/>
      <c r="R1000" s="38"/>
      <c r="S1000" s="38"/>
      <c r="T1000" s="38"/>
      <c r="U1000" s="38"/>
      <c r="V1000" s="38"/>
      <c r="W1000" s="38"/>
      <c r="X1000" s="38"/>
      <c r="Y1000" s="38"/>
      <c r="Z1000" s="38"/>
      <c r="AA1000" s="38"/>
      <c r="AB1000" s="38"/>
      <c r="AC1000" s="38"/>
      <c r="AD1000" s="38"/>
      <c r="AE1000" s="38"/>
      <c r="AF1000" s="38"/>
      <c r="AG1000" s="38"/>
      <c r="AH1000" s="38"/>
      <c r="AI1000" s="38"/>
      <c r="AJ1000" s="38"/>
      <c r="AK1000" s="38"/>
      <c r="AL1000" s="38"/>
      <c r="AM1000" s="38"/>
      <c r="AN1000" s="38"/>
      <c r="AO1000" s="38"/>
      <c r="AP1000" s="38"/>
      <c r="AQ1000" s="38"/>
      <c r="AR1000" s="38"/>
      <c r="AS1000" s="38"/>
      <c r="AT1000" s="38"/>
    </row>
    <row r="1001">
      <c r="A1001" s="38"/>
      <c r="B1001" s="38"/>
      <c r="C1001" s="38"/>
      <c r="D1001" s="38"/>
      <c r="E1001" s="38"/>
      <c r="F1001" s="38"/>
      <c r="G1001" s="38"/>
      <c r="H1001" s="38"/>
      <c r="I1001" s="38"/>
      <c r="J1001" s="38"/>
      <c r="K1001" s="38"/>
      <c r="L1001" s="38"/>
      <c r="M1001" s="38"/>
      <c r="N1001" s="38"/>
      <c r="O1001" s="38"/>
      <c r="P1001" s="38"/>
      <c r="Q1001" s="38"/>
      <c r="R1001" s="38"/>
      <c r="S1001" s="38"/>
      <c r="T1001" s="38"/>
      <c r="U1001" s="38"/>
      <c r="V1001" s="38"/>
      <c r="W1001" s="38"/>
      <c r="X1001" s="38"/>
      <c r="Y1001" s="38"/>
      <c r="Z1001" s="38"/>
      <c r="AA1001" s="38"/>
      <c r="AB1001" s="38"/>
      <c r="AC1001" s="38"/>
      <c r="AD1001" s="38"/>
      <c r="AE1001" s="38"/>
      <c r="AF1001" s="38"/>
      <c r="AG1001" s="38"/>
      <c r="AH1001" s="38"/>
      <c r="AI1001" s="38"/>
      <c r="AJ1001" s="38"/>
      <c r="AK1001" s="38"/>
      <c r="AL1001" s="38"/>
      <c r="AM1001" s="38"/>
      <c r="AN1001" s="38"/>
      <c r="AO1001" s="38"/>
      <c r="AP1001" s="38"/>
      <c r="AQ1001" s="38"/>
      <c r="AR1001" s="38"/>
      <c r="AS1001" s="38"/>
      <c r="AT1001" s="38"/>
    </row>
    <row r="1002">
      <c r="A1002" s="38"/>
      <c r="B1002" s="38"/>
      <c r="C1002" s="38"/>
      <c r="D1002" s="38"/>
      <c r="E1002" s="38"/>
      <c r="F1002" s="38"/>
      <c r="G1002" s="38"/>
      <c r="H1002" s="38"/>
      <c r="I1002" s="38"/>
      <c r="J1002" s="38"/>
      <c r="K1002" s="38"/>
      <c r="L1002" s="38"/>
      <c r="M1002" s="38"/>
      <c r="N1002" s="38"/>
      <c r="O1002" s="38"/>
      <c r="P1002" s="38"/>
      <c r="Q1002" s="38"/>
      <c r="R1002" s="38"/>
      <c r="S1002" s="38"/>
      <c r="T1002" s="38"/>
      <c r="U1002" s="38"/>
      <c r="V1002" s="38"/>
      <c r="W1002" s="38"/>
      <c r="X1002" s="38"/>
      <c r="Y1002" s="38"/>
      <c r="Z1002" s="38"/>
      <c r="AA1002" s="38"/>
      <c r="AB1002" s="38"/>
      <c r="AC1002" s="38"/>
      <c r="AD1002" s="38"/>
      <c r="AE1002" s="38"/>
      <c r="AF1002" s="38"/>
      <c r="AG1002" s="38"/>
      <c r="AH1002" s="38"/>
      <c r="AI1002" s="38"/>
      <c r="AJ1002" s="38"/>
      <c r="AK1002" s="38"/>
      <c r="AL1002" s="38"/>
      <c r="AM1002" s="38"/>
      <c r="AN1002" s="38"/>
      <c r="AO1002" s="38"/>
      <c r="AP1002" s="38"/>
      <c r="AQ1002" s="38"/>
      <c r="AR1002" s="38"/>
      <c r="AS1002" s="38"/>
      <c r="AT1002" s="38"/>
    </row>
    <row r="1003">
      <c r="A1003" s="38"/>
      <c r="B1003" s="38"/>
      <c r="C1003" s="38"/>
      <c r="D1003" s="38"/>
      <c r="E1003" s="38"/>
      <c r="F1003" s="38"/>
      <c r="G1003" s="38"/>
      <c r="H1003" s="38"/>
      <c r="I1003" s="38"/>
      <c r="J1003" s="38"/>
      <c r="K1003" s="38"/>
      <c r="L1003" s="38"/>
      <c r="M1003" s="38"/>
      <c r="N1003" s="38"/>
      <c r="O1003" s="38"/>
      <c r="P1003" s="38"/>
      <c r="Q1003" s="38"/>
      <c r="R1003" s="38"/>
      <c r="S1003" s="38"/>
      <c r="T1003" s="38"/>
      <c r="U1003" s="38"/>
      <c r="V1003" s="38"/>
      <c r="W1003" s="38"/>
      <c r="X1003" s="38"/>
      <c r="Y1003" s="38"/>
      <c r="Z1003" s="38"/>
      <c r="AA1003" s="38"/>
      <c r="AB1003" s="38"/>
      <c r="AC1003" s="38"/>
      <c r="AD1003" s="38"/>
      <c r="AE1003" s="38"/>
      <c r="AF1003" s="38"/>
      <c r="AG1003" s="38"/>
      <c r="AH1003" s="38"/>
      <c r="AI1003" s="38"/>
      <c r="AJ1003" s="38"/>
      <c r="AK1003" s="38"/>
      <c r="AL1003" s="38"/>
      <c r="AM1003" s="38"/>
      <c r="AN1003" s="38"/>
      <c r="AO1003" s="38"/>
      <c r="AP1003" s="38"/>
      <c r="AQ1003" s="38"/>
      <c r="AR1003" s="38"/>
      <c r="AS1003" s="38"/>
      <c r="AT1003" s="38"/>
    </row>
    <row r="1004">
      <c r="A1004" s="38"/>
      <c r="B1004" s="38"/>
      <c r="C1004" s="38"/>
      <c r="D1004" s="38"/>
      <c r="E1004" s="38"/>
      <c r="F1004" s="38"/>
      <c r="G1004" s="38"/>
      <c r="H1004" s="38"/>
      <c r="I1004" s="38"/>
      <c r="J1004" s="38"/>
      <c r="K1004" s="38"/>
      <c r="L1004" s="38"/>
      <c r="M1004" s="38"/>
      <c r="N1004" s="38"/>
      <c r="O1004" s="38"/>
      <c r="P1004" s="38"/>
      <c r="Q1004" s="38"/>
      <c r="R1004" s="38"/>
      <c r="S1004" s="38"/>
      <c r="T1004" s="38"/>
      <c r="U1004" s="38"/>
      <c r="V1004" s="38"/>
      <c r="W1004" s="38"/>
      <c r="X1004" s="38"/>
      <c r="Y1004" s="38"/>
      <c r="Z1004" s="38"/>
      <c r="AA1004" s="38"/>
      <c r="AB1004" s="38"/>
      <c r="AC1004" s="38"/>
      <c r="AD1004" s="38"/>
      <c r="AE1004" s="38"/>
      <c r="AF1004" s="38"/>
      <c r="AG1004" s="38"/>
      <c r="AH1004" s="38"/>
      <c r="AI1004" s="38"/>
      <c r="AJ1004" s="38"/>
      <c r="AK1004" s="38"/>
      <c r="AL1004" s="38"/>
      <c r="AM1004" s="38"/>
      <c r="AN1004" s="38"/>
      <c r="AO1004" s="38"/>
      <c r="AP1004" s="38"/>
      <c r="AQ1004" s="38"/>
      <c r="AR1004" s="38"/>
      <c r="AS1004" s="38"/>
      <c r="AT1004" s="38"/>
    </row>
    <row r="1005">
      <c r="A1005" s="38"/>
      <c r="B1005" s="38"/>
      <c r="C1005" s="38"/>
      <c r="D1005" s="38"/>
      <c r="E1005" s="38"/>
      <c r="F1005" s="38"/>
      <c r="G1005" s="38"/>
      <c r="H1005" s="38"/>
      <c r="I1005" s="38"/>
      <c r="J1005" s="38"/>
      <c r="K1005" s="38"/>
      <c r="L1005" s="38"/>
      <c r="M1005" s="38"/>
      <c r="N1005" s="38"/>
      <c r="O1005" s="38"/>
      <c r="P1005" s="38"/>
      <c r="Q1005" s="38"/>
      <c r="R1005" s="38"/>
      <c r="S1005" s="38"/>
      <c r="T1005" s="38"/>
      <c r="U1005" s="38"/>
      <c r="V1005" s="38"/>
      <c r="W1005" s="38"/>
      <c r="X1005" s="38"/>
      <c r="Y1005" s="38"/>
      <c r="Z1005" s="38"/>
      <c r="AA1005" s="38"/>
      <c r="AB1005" s="38"/>
      <c r="AC1005" s="38"/>
      <c r="AD1005" s="38"/>
      <c r="AE1005" s="38"/>
      <c r="AF1005" s="38"/>
      <c r="AG1005" s="38"/>
      <c r="AH1005" s="38"/>
      <c r="AI1005" s="38"/>
      <c r="AJ1005" s="38"/>
      <c r="AK1005" s="38"/>
      <c r="AL1005" s="38"/>
      <c r="AM1005" s="38"/>
      <c r="AN1005" s="38"/>
      <c r="AO1005" s="38"/>
      <c r="AP1005" s="38"/>
      <c r="AQ1005" s="38"/>
      <c r="AR1005" s="38"/>
      <c r="AS1005" s="38"/>
      <c r="AT1005" s="38"/>
    </row>
    <row r="1006">
      <c r="A1006" s="38"/>
      <c r="B1006" s="38"/>
      <c r="C1006" s="38"/>
      <c r="D1006" s="38"/>
      <c r="E1006" s="38"/>
      <c r="F1006" s="38"/>
      <c r="G1006" s="38"/>
      <c r="H1006" s="38"/>
      <c r="I1006" s="38"/>
      <c r="J1006" s="38"/>
      <c r="K1006" s="38"/>
      <c r="L1006" s="38"/>
      <c r="M1006" s="38"/>
      <c r="N1006" s="38"/>
      <c r="O1006" s="38"/>
      <c r="P1006" s="38"/>
      <c r="Q1006" s="38"/>
      <c r="R1006" s="38"/>
      <c r="S1006" s="38"/>
      <c r="T1006" s="38"/>
      <c r="U1006" s="38"/>
      <c r="V1006" s="38"/>
      <c r="W1006" s="38"/>
      <c r="X1006" s="38"/>
      <c r="Y1006" s="38"/>
      <c r="Z1006" s="38"/>
      <c r="AA1006" s="38"/>
      <c r="AB1006" s="38"/>
      <c r="AC1006" s="38"/>
      <c r="AD1006" s="38"/>
      <c r="AE1006" s="38"/>
      <c r="AF1006" s="38"/>
      <c r="AG1006" s="38"/>
      <c r="AH1006" s="38"/>
      <c r="AI1006" s="38"/>
      <c r="AJ1006" s="38"/>
      <c r="AK1006" s="38"/>
      <c r="AL1006" s="38"/>
      <c r="AM1006" s="38"/>
      <c r="AN1006" s="38"/>
      <c r="AO1006" s="38"/>
      <c r="AP1006" s="38"/>
      <c r="AQ1006" s="38"/>
      <c r="AR1006" s="38"/>
      <c r="AS1006" s="38"/>
      <c r="AT1006" s="38"/>
    </row>
    <row r="1007">
      <c r="A1007" s="38"/>
      <c r="B1007" s="38"/>
      <c r="C1007" s="38"/>
      <c r="D1007" s="38"/>
      <c r="E1007" s="38"/>
      <c r="F1007" s="38"/>
      <c r="G1007" s="38"/>
      <c r="H1007" s="38"/>
      <c r="I1007" s="38"/>
      <c r="J1007" s="38"/>
      <c r="K1007" s="38"/>
      <c r="L1007" s="38"/>
      <c r="M1007" s="38"/>
      <c r="N1007" s="38"/>
      <c r="O1007" s="38"/>
      <c r="P1007" s="38"/>
      <c r="Q1007" s="38"/>
      <c r="R1007" s="38"/>
      <c r="S1007" s="38"/>
      <c r="T1007" s="38"/>
      <c r="U1007" s="38"/>
      <c r="V1007" s="38"/>
      <c r="W1007" s="38"/>
      <c r="X1007" s="38"/>
      <c r="Y1007" s="38"/>
      <c r="Z1007" s="38"/>
      <c r="AA1007" s="38"/>
      <c r="AB1007" s="38"/>
      <c r="AC1007" s="38"/>
      <c r="AD1007" s="38"/>
      <c r="AE1007" s="38"/>
      <c r="AF1007" s="38"/>
      <c r="AG1007" s="38"/>
      <c r="AH1007" s="38"/>
      <c r="AI1007" s="38"/>
      <c r="AJ1007" s="38"/>
      <c r="AK1007" s="38"/>
      <c r="AL1007" s="38"/>
      <c r="AM1007" s="38"/>
      <c r="AN1007" s="38"/>
      <c r="AO1007" s="38"/>
      <c r="AP1007" s="38"/>
      <c r="AQ1007" s="38"/>
      <c r="AR1007" s="38"/>
      <c r="AS1007" s="38"/>
      <c r="AT1007" s="38"/>
    </row>
    <row r="1008">
      <c r="A1008" s="38"/>
      <c r="B1008" s="38"/>
      <c r="C1008" s="38"/>
      <c r="D1008" s="38"/>
      <c r="E1008" s="38"/>
      <c r="F1008" s="38"/>
      <c r="G1008" s="38"/>
      <c r="H1008" s="38"/>
      <c r="I1008" s="38"/>
      <c r="J1008" s="38"/>
      <c r="K1008" s="38"/>
      <c r="L1008" s="38"/>
      <c r="M1008" s="38"/>
      <c r="N1008" s="38"/>
      <c r="O1008" s="38"/>
      <c r="P1008" s="38"/>
      <c r="Q1008" s="38"/>
      <c r="R1008" s="38"/>
      <c r="S1008" s="38"/>
      <c r="T1008" s="38"/>
      <c r="U1008" s="38"/>
      <c r="V1008" s="38"/>
      <c r="W1008" s="38"/>
      <c r="X1008" s="38"/>
      <c r="Y1008" s="38"/>
      <c r="Z1008" s="38"/>
      <c r="AA1008" s="38"/>
      <c r="AB1008" s="38"/>
      <c r="AC1008" s="38"/>
      <c r="AD1008" s="38"/>
      <c r="AE1008" s="38"/>
      <c r="AF1008" s="38"/>
      <c r="AG1008" s="38"/>
      <c r="AH1008" s="38"/>
      <c r="AI1008" s="38"/>
      <c r="AJ1008" s="38"/>
      <c r="AK1008" s="38"/>
      <c r="AL1008" s="38"/>
      <c r="AM1008" s="38"/>
      <c r="AN1008" s="38"/>
      <c r="AO1008" s="38"/>
      <c r="AP1008" s="38"/>
      <c r="AQ1008" s="38"/>
      <c r="AR1008" s="38"/>
      <c r="AS1008" s="38"/>
      <c r="AT1008" s="38"/>
    </row>
    <row r="1009">
      <c r="A1009" s="38"/>
      <c r="B1009" s="38"/>
      <c r="C1009" s="38"/>
      <c r="D1009" s="38"/>
      <c r="E1009" s="38"/>
      <c r="F1009" s="38"/>
      <c r="G1009" s="38"/>
      <c r="H1009" s="38"/>
      <c r="I1009" s="38"/>
      <c r="J1009" s="38"/>
      <c r="K1009" s="38"/>
      <c r="L1009" s="38"/>
      <c r="M1009" s="38"/>
      <c r="N1009" s="38"/>
      <c r="O1009" s="38"/>
      <c r="P1009" s="38"/>
      <c r="Q1009" s="38"/>
      <c r="R1009" s="38"/>
      <c r="S1009" s="38"/>
      <c r="T1009" s="38"/>
      <c r="U1009" s="38"/>
      <c r="V1009" s="38"/>
      <c r="W1009" s="38"/>
      <c r="X1009" s="38"/>
      <c r="Y1009" s="38"/>
      <c r="Z1009" s="38"/>
      <c r="AA1009" s="38"/>
      <c r="AB1009" s="38"/>
      <c r="AC1009" s="38"/>
      <c r="AD1009" s="38"/>
      <c r="AE1009" s="38"/>
      <c r="AF1009" s="38"/>
      <c r="AG1009" s="38"/>
      <c r="AH1009" s="38"/>
      <c r="AI1009" s="38"/>
      <c r="AJ1009" s="38"/>
      <c r="AK1009" s="38"/>
      <c r="AL1009" s="38"/>
      <c r="AM1009" s="38"/>
      <c r="AN1009" s="38"/>
      <c r="AO1009" s="38"/>
      <c r="AP1009" s="38"/>
      <c r="AQ1009" s="38"/>
      <c r="AR1009" s="38"/>
      <c r="AS1009" s="38"/>
      <c r="AT1009" s="38"/>
    </row>
    <row r="1010">
      <c r="A1010" s="38"/>
      <c r="B1010" s="38"/>
      <c r="C1010" s="38"/>
      <c r="D1010" s="38"/>
      <c r="E1010" s="38"/>
      <c r="F1010" s="38"/>
      <c r="G1010" s="38"/>
      <c r="H1010" s="38"/>
      <c r="I1010" s="38"/>
      <c r="J1010" s="38"/>
      <c r="K1010" s="38"/>
      <c r="L1010" s="38"/>
      <c r="M1010" s="38"/>
      <c r="N1010" s="38"/>
      <c r="O1010" s="38"/>
      <c r="P1010" s="38"/>
      <c r="Q1010" s="38"/>
      <c r="R1010" s="38"/>
      <c r="S1010" s="38"/>
      <c r="T1010" s="38"/>
      <c r="U1010" s="38"/>
      <c r="V1010" s="38"/>
      <c r="W1010" s="38"/>
      <c r="X1010" s="38"/>
      <c r="Y1010" s="38"/>
      <c r="Z1010" s="38"/>
      <c r="AA1010" s="38"/>
      <c r="AB1010" s="38"/>
      <c r="AC1010" s="38"/>
      <c r="AD1010" s="38"/>
      <c r="AE1010" s="38"/>
      <c r="AF1010" s="38"/>
      <c r="AG1010" s="38"/>
      <c r="AH1010" s="38"/>
      <c r="AI1010" s="38"/>
      <c r="AJ1010" s="38"/>
      <c r="AK1010" s="38"/>
      <c r="AL1010" s="38"/>
      <c r="AM1010" s="38"/>
      <c r="AN1010" s="38"/>
      <c r="AO1010" s="38"/>
      <c r="AP1010" s="38"/>
      <c r="AQ1010" s="38"/>
      <c r="AR1010" s="38"/>
      <c r="AS1010" s="38"/>
      <c r="AT1010" s="38"/>
    </row>
    <row r="1011">
      <c r="A1011" s="38"/>
      <c r="B1011" s="38"/>
      <c r="C1011" s="38"/>
      <c r="D1011" s="38"/>
      <c r="E1011" s="38"/>
      <c r="F1011" s="38"/>
      <c r="G1011" s="38"/>
      <c r="H1011" s="38"/>
      <c r="I1011" s="38"/>
      <c r="J1011" s="38"/>
      <c r="K1011" s="38"/>
      <c r="L1011" s="38"/>
      <c r="M1011" s="38"/>
      <c r="N1011" s="38"/>
      <c r="O1011" s="38"/>
      <c r="P1011" s="38"/>
      <c r="Q1011" s="38"/>
      <c r="R1011" s="38"/>
      <c r="S1011" s="38"/>
      <c r="T1011" s="38"/>
      <c r="U1011" s="38"/>
      <c r="V1011" s="38"/>
      <c r="W1011" s="38"/>
      <c r="X1011" s="38"/>
      <c r="Y1011" s="38"/>
      <c r="Z1011" s="38"/>
      <c r="AA1011" s="38"/>
      <c r="AB1011" s="38"/>
      <c r="AC1011" s="38"/>
      <c r="AD1011" s="38"/>
      <c r="AE1011" s="38"/>
      <c r="AF1011" s="38"/>
      <c r="AG1011" s="38"/>
      <c r="AH1011" s="38"/>
      <c r="AI1011" s="38"/>
      <c r="AJ1011" s="38"/>
      <c r="AK1011" s="38"/>
      <c r="AL1011" s="38"/>
      <c r="AM1011" s="38"/>
      <c r="AN1011" s="38"/>
      <c r="AO1011" s="38"/>
      <c r="AP1011" s="38"/>
      <c r="AQ1011" s="38"/>
      <c r="AR1011" s="38"/>
      <c r="AS1011" s="38"/>
      <c r="AT1011" s="38"/>
    </row>
    <row r="1012">
      <c r="A1012" s="38"/>
      <c r="B1012" s="38"/>
      <c r="C1012" s="38"/>
      <c r="D1012" s="38"/>
      <c r="E1012" s="38"/>
      <c r="F1012" s="38"/>
      <c r="G1012" s="38"/>
      <c r="H1012" s="38"/>
      <c r="I1012" s="38"/>
      <c r="J1012" s="38"/>
      <c r="K1012" s="38"/>
      <c r="L1012" s="38"/>
      <c r="M1012" s="38"/>
      <c r="N1012" s="38"/>
      <c r="O1012" s="38"/>
      <c r="P1012" s="38"/>
      <c r="Q1012" s="38"/>
      <c r="R1012" s="38"/>
      <c r="S1012" s="38"/>
      <c r="T1012" s="38"/>
      <c r="U1012" s="38"/>
      <c r="V1012" s="38"/>
      <c r="W1012" s="38"/>
      <c r="X1012" s="38"/>
      <c r="Y1012" s="38"/>
      <c r="Z1012" s="38"/>
      <c r="AA1012" s="38"/>
      <c r="AB1012" s="38"/>
      <c r="AC1012" s="38"/>
      <c r="AD1012" s="38"/>
      <c r="AE1012" s="38"/>
      <c r="AF1012" s="38"/>
      <c r="AG1012" s="38"/>
      <c r="AH1012" s="38"/>
      <c r="AI1012" s="38"/>
      <c r="AJ1012" s="38"/>
      <c r="AK1012" s="38"/>
      <c r="AL1012" s="38"/>
      <c r="AM1012" s="38"/>
      <c r="AN1012" s="38"/>
      <c r="AO1012" s="38"/>
      <c r="AP1012" s="38"/>
      <c r="AQ1012" s="38"/>
      <c r="AR1012" s="38"/>
      <c r="AS1012" s="38"/>
      <c r="AT1012" s="38"/>
    </row>
    <row r="1013">
      <c r="A1013" s="38"/>
      <c r="B1013" s="38"/>
      <c r="C1013" s="38"/>
      <c r="D1013" s="38"/>
      <c r="E1013" s="38"/>
      <c r="F1013" s="38"/>
      <c r="G1013" s="38"/>
      <c r="H1013" s="38"/>
      <c r="I1013" s="38"/>
      <c r="J1013" s="38"/>
      <c r="K1013" s="38"/>
      <c r="L1013" s="38"/>
      <c r="M1013" s="38"/>
      <c r="N1013" s="38"/>
      <c r="O1013" s="38"/>
      <c r="P1013" s="38"/>
      <c r="Q1013" s="38"/>
      <c r="R1013" s="38"/>
      <c r="S1013" s="38"/>
      <c r="T1013" s="38"/>
      <c r="U1013" s="38"/>
      <c r="V1013" s="38"/>
      <c r="W1013" s="38"/>
      <c r="X1013" s="38"/>
      <c r="Y1013" s="38"/>
      <c r="Z1013" s="38"/>
      <c r="AA1013" s="38"/>
      <c r="AB1013" s="38"/>
      <c r="AC1013" s="38"/>
      <c r="AD1013" s="38"/>
      <c r="AE1013" s="38"/>
      <c r="AF1013" s="38"/>
      <c r="AG1013" s="38"/>
      <c r="AH1013" s="38"/>
      <c r="AI1013" s="38"/>
      <c r="AJ1013" s="38"/>
      <c r="AK1013" s="38"/>
      <c r="AL1013" s="38"/>
      <c r="AM1013" s="38"/>
      <c r="AN1013" s="38"/>
      <c r="AO1013" s="38"/>
      <c r="AP1013" s="38"/>
      <c r="AQ1013" s="38"/>
      <c r="AR1013" s="38"/>
      <c r="AS1013" s="38"/>
      <c r="AT1013" s="38"/>
    </row>
    <row r="1014">
      <c r="A1014" s="38"/>
      <c r="B1014" s="38"/>
      <c r="C1014" s="38"/>
      <c r="D1014" s="38"/>
      <c r="E1014" s="38"/>
      <c r="F1014" s="38"/>
      <c r="G1014" s="38"/>
      <c r="H1014" s="38"/>
      <c r="I1014" s="38"/>
      <c r="J1014" s="38"/>
      <c r="K1014" s="38"/>
      <c r="L1014" s="38"/>
      <c r="M1014" s="38"/>
      <c r="N1014" s="38"/>
      <c r="O1014" s="38"/>
      <c r="P1014" s="38"/>
      <c r="Q1014" s="38"/>
      <c r="R1014" s="38"/>
      <c r="S1014" s="38"/>
      <c r="T1014" s="38"/>
      <c r="U1014" s="38"/>
      <c r="V1014" s="38"/>
      <c r="W1014" s="38"/>
      <c r="X1014" s="38"/>
      <c r="Y1014" s="38"/>
      <c r="Z1014" s="38"/>
      <c r="AA1014" s="38"/>
      <c r="AB1014" s="38"/>
      <c r="AC1014" s="38"/>
      <c r="AD1014" s="38"/>
      <c r="AE1014" s="38"/>
      <c r="AF1014" s="38"/>
      <c r="AG1014" s="38"/>
      <c r="AH1014" s="38"/>
      <c r="AI1014" s="38"/>
      <c r="AJ1014" s="38"/>
      <c r="AK1014" s="38"/>
      <c r="AL1014" s="38"/>
      <c r="AM1014" s="38"/>
      <c r="AN1014" s="38"/>
      <c r="AO1014" s="38"/>
      <c r="AP1014" s="38"/>
      <c r="AQ1014" s="38"/>
      <c r="AR1014" s="38"/>
      <c r="AS1014" s="38"/>
      <c r="AT1014" s="38"/>
    </row>
    <row r="1015">
      <c r="A1015" s="38"/>
      <c r="B1015" s="38"/>
      <c r="C1015" s="38"/>
      <c r="D1015" s="38"/>
      <c r="E1015" s="38"/>
      <c r="F1015" s="38"/>
      <c r="G1015" s="38"/>
      <c r="H1015" s="38"/>
      <c r="I1015" s="38"/>
      <c r="J1015" s="38"/>
      <c r="K1015" s="38"/>
      <c r="L1015" s="38"/>
      <c r="M1015" s="38"/>
      <c r="N1015" s="38"/>
      <c r="O1015" s="38"/>
      <c r="P1015" s="38"/>
      <c r="Q1015" s="38"/>
      <c r="R1015" s="38"/>
      <c r="S1015" s="38"/>
      <c r="T1015" s="38"/>
      <c r="U1015" s="38"/>
      <c r="V1015" s="38"/>
      <c r="W1015" s="38"/>
      <c r="X1015" s="38"/>
      <c r="Y1015" s="38"/>
      <c r="Z1015" s="38"/>
      <c r="AA1015" s="38"/>
      <c r="AB1015" s="38"/>
      <c r="AC1015" s="38"/>
      <c r="AD1015" s="38"/>
      <c r="AE1015" s="38"/>
      <c r="AF1015" s="38"/>
      <c r="AG1015" s="38"/>
      <c r="AH1015" s="38"/>
      <c r="AI1015" s="38"/>
      <c r="AJ1015" s="38"/>
      <c r="AK1015" s="38"/>
      <c r="AL1015" s="38"/>
      <c r="AM1015" s="38"/>
      <c r="AN1015" s="38"/>
      <c r="AO1015" s="38"/>
      <c r="AP1015" s="38"/>
      <c r="AQ1015" s="38"/>
      <c r="AR1015" s="38"/>
      <c r="AS1015" s="38"/>
      <c r="AT1015" s="38"/>
    </row>
    <row r="1016">
      <c r="A1016" s="38"/>
      <c r="B1016" s="38"/>
      <c r="C1016" s="38"/>
      <c r="D1016" s="38"/>
      <c r="E1016" s="38"/>
      <c r="F1016" s="38"/>
      <c r="G1016" s="38"/>
      <c r="H1016" s="38"/>
      <c r="I1016" s="38"/>
      <c r="J1016" s="38"/>
      <c r="K1016" s="38"/>
      <c r="L1016" s="38"/>
      <c r="M1016" s="38"/>
      <c r="N1016" s="38"/>
      <c r="O1016" s="38"/>
      <c r="P1016" s="38"/>
      <c r="Q1016" s="38"/>
      <c r="R1016" s="38"/>
      <c r="S1016" s="38"/>
      <c r="T1016" s="38"/>
      <c r="U1016" s="38"/>
      <c r="V1016" s="38"/>
      <c r="W1016" s="38"/>
      <c r="X1016" s="38"/>
      <c r="Y1016" s="38"/>
      <c r="Z1016" s="38"/>
      <c r="AA1016" s="38"/>
      <c r="AB1016" s="38"/>
      <c r="AC1016" s="38"/>
      <c r="AD1016" s="38"/>
      <c r="AE1016" s="38"/>
      <c r="AF1016" s="38"/>
      <c r="AG1016" s="38"/>
      <c r="AH1016" s="38"/>
      <c r="AI1016" s="38"/>
      <c r="AJ1016" s="38"/>
      <c r="AK1016" s="38"/>
      <c r="AL1016" s="38"/>
      <c r="AM1016" s="38"/>
      <c r="AN1016" s="38"/>
      <c r="AO1016" s="38"/>
      <c r="AP1016" s="38"/>
      <c r="AQ1016" s="38"/>
      <c r="AR1016" s="38"/>
      <c r="AS1016" s="38"/>
      <c r="AT1016" s="38"/>
    </row>
    <row r="1017">
      <c r="A1017" s="38"/>
      <c r="B1017" s="38"/>
      <c r="C1017" s="38"/>
      <c r="D1017" s="38"/>
      <c r="E1017" s="38"/>
      <c r="F1017" s="38"/>
      <c r="G1017" s="38"/>
      <c r="H1017" s="38"/>
      <c r="I1017" s="38"/>
      <c r="J1017" s="38"/>
      <c r="K1017" s="38"/>
      <c r="L1017" s="38"/>
      <c r="M1017" s="38"/>
      <c r="N1017" s="38"/>
      <c r="O1017" s="38"/>
      <c r="P1017" s="38"/>
      <c r="Q1017" s="38"/>
      <c r="R1017" s="38"/>
      <c r="S1017" s="38"/>
      <c r="T1017" s="38"/>
      <c r="U1017" s="38"/>
      <c r="V1017" s="38"/>
      <c r="W1017" s="38"/>
      <c r="X1017" s="38"/>
      <c r="Y1017" s="38"/>
      <c r="Z1017" s="38"/>
      <c r="AA1017" s="38"/>
      <c r="AB1017" s="38"/>
      <c r="AC1017" s="38"/>
      <c r="AD1017" s="38"/>
      <c r="AE1017" s="38"/>
      <c r="AF1017" s="38"/>
      <c r="AG1017" s="38"/>
      <c r="AH1017" s="38"/>
      <c r="AI1017" s="38"/>
      <c r="AJ1017" s="38"/>
      <c r="AK1017" s="38"/>
      <c r="AL1017" s="38"/>
      <c r="AM1017" s="38"/>
      <c r="AN1017" s="38"/>
      <c r="AO1017" s="38"/>
      <c r="AP1017" s="38"/>
      <c r="AQ1017" s="38"/>
      <c r="AR1017" s="38"/>
      <c r="AS1017" s="38"/>
      <c r="AT1017" s="38"/>
    </row>
    <row r="1018">
      <c r="A1018" s="38"/>
      <c r="B1018" s="38"/>
      <c r="C1018" s="38"/>
      <c r="D1018" s="38"/>
      <c r="E1018" s="38"/>
      <c r="F1018" s="38"/>
      <c r="G1018" s="38"/>
      <c r="H1018" s="38"/>
      <c r="I1018" s="38"/>
      <c r="J1018" s="38"/>
      <c r="K1018" s="38"/>
      <c r="L1018" s="38"/>
      <c r="M1018" s="38"/>
      <c r="N1018" s="38"/>
      <c r="O1018" s="38"/>
      <c r="P1018" s="38"/>
      <c r="Q1018" s="38"/>
      <c r="R1018" s="38"/>
      <c r="S1018" s="38"/>
      <c r="T1018" s="38"/>
      <c r="U1018" s="38"/>
      <c r="V1018" s="38"/>
      <c r="W1018" s="38"/>
      <c r="X1018" s="38"/>
      <c r="Y1018" s="38"/>
      <c r="Z1018" s="38"/>
      <c r="AA1018" s="38"/>
      <c r="AB1018" s="38"/>
      <c r="AC1018" s="38"/>
      <c r="AD1018" s="38"/>
      <c r="AE1018" s="38"/>
      <c r="AF1018" s="38"/>
      <c r="AG1018" s="38"/>
      <c r="AH1018" s="38"/>
      <c r="AI1018" s="38"/>
      <c r="AJ1018" s="38"/>
      <c r="AK1018" s="38"/>
      <c r="AL1018" s="38"/>
      <c r="AM1018" s="38"/>
      <c r="AN1018" s="38"/>
      <c r="AO1018" s="38"/>
      <c r="AP1018" s="38"/>
      <c r="AQ1018" s="38"/>
      <c r="AR1018" s="38"/>
      <c r="AS1018" s="38"/>
      <c r="AT1018" s="38"/>
    </row>
    <row r="1019">
      <c r="A1019" s="38"/>
      <c r="B1019" s="38"/>
      <c r="C1019" s="38"/>
      <c r="D1019" s="38"/>
      <c r="E1019" s="38"/>
      <c r="F1019" s="38"/>
      <c r="G1019" s="38"/>
      <c r="H1019" s="38"/>
      <c r="I1019" s="38"/>
      <c r="J1019" s="38"/>
      <c r="K1019" s="38"/>
      <c r="L1019" s="38"/>
      <c r="M1019" s="38"/>
      <c r="N1019" s="38"/>
      <c r="O1019" s="38"/>
      <c r="P1019" s="38"/>
      <c r="Q1019" s="38"/>
      <c r="R1019" s="38"/>
      <c r="S1019" s="38"/>
      <c r="T1019" s="38"/>
      <c r="U1019" s="38"/>
      <c r="V1019" s="38"/>
      <c r="W1019" s="38"/>
      <c r="X1019" s="38"/>
      <c r="Y1019" s="38"/>
      <c r="Z1019" s="38"/>
      <c r="AA1019" s="38"/>
      <c r="AB1019" s="38"/>
      <c r="AC1019" s="38"/>
      <c r="AD1019" s="38"/>
      <c r="AE1019" s="38"/>
      <c r="AF1019" s="38"/>
      <c r="AG1019" s="38"/>
      <c r="AH1019" s="38"/>
      <c r="AI1019" s="38"/>
      <c r="AJ1019" s="38"/>
      <c r="AK1019" s="38"/>
      <c r="AL1019" s="38"/>
      <c r="AM1019" s="38"/>
      <c r="AN1019" s="38"/>
      <c r="AO1019" s="38"/>
      <c r="AP1019" s="38"/>
      <c r="AQ1019" s="38"/>
      <c r="AR1019" s="38"/>
      <c r="AS1019" s="38"/>
      <c r="AT1019" s="38"/>
    </row>
    <row r="1020">
      <c r="A1020" s="38"/>
      <c r="B1020" s="38"/>
      <c r="C1020" s="38"/>
      <c r="D1020" s="38"/>
      <c r="E1020" s="38"/>
      <c r="F1020" s="38"/>
      <c r="G1020" s="38"/>
      <c r="H1020" s="38"/>
      <c r="I1020" s="38"/>
      <c r="J1020" s="38"/>
      <c r="K1020" s="38"/>
      <c r="L1020" s="38"/>
      <c r="M1020" s="38"/>
      <c r="N1020" s="38"/>
      <c r="O1020" s="38"/>
      <c r="P1020" s="38"/>
      <c r="Q1020" s="38"/>
      <c r="R1020" s="38"/>
      <c r="S1020" s="38"/>
      <c r="T1020" s="38"/>
      <c r="U1020" s="38"/>
      <c r="V1020" s="38"/>
      <c r="W1020" s="38"/>
      <c r="X1020" s="38"/>
      <c r="Y1020" s="38"/>
      <c r="Z1020" s="38"/>
      <c r="AA1020" s="38"/>
      <c r="AB1020" s="38"/>
      <c r="AC1020" s="38"/>
      <c r="AD1020" s="38"/>
      <c r="AE1020" s="38"/>
      <c r="AF1020" s="38"/>
      <c r="AG1020" s="38"/>
      <c r="AH1020" s="38"/>
      <c r="AI1020" s="38"/>
      <c r="AJ1020" s="38"/>
      <c r="AK1020" s="38"/>
      <c r="AL1020" s="38"/>
      <c r="AM1020" s="38"/>
      <c r="AN1020" s="38"/>
      <c r="AO1020" s="38"/>
      <c r="AP1020" s="38"/>
      <c r="AQ1020" s="38"/>
      <c r="AR1020" s="38"/>
      <c r="AS1020" s="38"/>
      <c r="AT1020" s="38"/>
    </row>
    <row r="1021">
      <c r="A1021" s="38"/>
      <c r="B1021" s="38"/>
      <c r="C1021" s="38"/>
      <c r="D1021" s="38"/>
      <c r="E1021" s="38"/>
      <c r="F1021" s="38"/>
      <c r="G1021" s="38"/>
      <c r="H1021" s="38"/>
      <c r="I1021" s="38"/>
      <c r="J1021" s="38"/>
      <c r="K1021" s="38"/>
      <c r="L1021" s="38"/>
      <c r="M1021" s="38"/>
      <c r="N1021" s="38"/>
      <c r="O1021" s="38"/>
      <c r="P1021" s="38"/>
      <c r="Q1021" s="38"/>
      <c r="R1021" s="38"/>
      <c r="S1021" s="38"/>
      <c r="T1021" s="38"/>
      <c r="U1021" s="38"/>
      <c r="V1021" s="38"/>
      <c r="W1021" s="38"/>
      <c r="X1021" s="38"/>
      <c r="Y1021" s="38"/>
      <c r="Z1021" s="38"/>
      <c r="AA1021" s="38"/>
      <c r="AB1021" s="38"/>
      <c r="AC1021" s="38"/>
      <c r="AD1021" s="38"/>
      <c r="AE1021" s="38"/>
      <c r="AF1021" s="38"/>
      <c r="AG1021" s="38"/>
      <c r="AH1021" s="38"/>
      <c r="AI1021" s="38"/>
      <c r="AJ1021" s="38"/>
      <c r="AK1021" s="38"/>
      <c r="AL1021" s="38"/>
      <c r="AM1021" s="38"/>
      <c r="AN1021" s="38"/>
      <c r="AO1021" s="38"/>
      <c r="AP1021" s="38"/>
      <c r="AQ1021" s="38"/>
      <c r="AR1021" s="38"/>
      <c r="AS1021" s="38"/>
      <c r="AT1021" s="38"/>
    </row>
    <row r="1022">
      <c r="A1022" s="38"/>
      <c r="B1022" s="38"/>
      <c r="C1022" s="38"/>
      <c r="D1022" s="38"/>
      <c r="E1022" s="38"/>
      <c r="F1022" s="38"/>
      <c r="G1022" s="38"/>
      <c r="H1022" s="38"/>
      <c r="I1022" s="38"/>
      <c r="J1022" s="38"/>
      <c r="K1022" s="38"/>
      <c r="L1022" s="38"/>
      <c r="M1022" s="38"/>
      <c r="N1022" s="38"/>
      <c r="O1022" s="38"/>
      <c r="P1022" s="38"/>
      <c r="Q1022" s="38"/>
      <c r="R1022" s="38"/>
      <c r="S1022" s="38"/>
      <c r="T1022" s="38"/>
      <c r="U1022" s="38"/>
      <c r="V1022" s="38"/>
      <c r="W1022" s="38"/>
      <c r="X1022" s="38"/>
      <c r="Y1022" s="38"/>
      <c r="Z1022" s="38"/>
      <c r="AA1022" s="38"/>
      <c r="AB1022" s="38"/>
      <c r="AC1022" s="38"/>
      <c r="AD1022" s="38"/>
      <c r="AE1022" s="38"/>
      <c r="AF1022" s="38"/>
      <c r="AG1022" s="38"/>
      <c r="AH1022" s="38"/>
      <c r="AI1022" s="38"/>
      <c r="AJ1022" s="38"/>
      <c r="AK1022" s="38"/>
      <c r="AL1022" s="38"/>
      <c r="AM1022" s="38"/>
      <c r="AN1022" s="38"/>
      <c r="AO1022" s="38"/>
      <c r="AP1022" s="38"/>
      <c r="AQ1022" s="38"/>
      <c r="AR1022" s="38"/>
      <c r="AS1022" s="38"/>
      <c r="AT1022" s="38"/>
    </row>
    <row r="1023">
      <c r="A1023" s="38"/>
      <c r="B1023" s="38"/>
      <c r="C1023" s="38"/>
      <c r="D1023" s="38"/>
      <c r="E1023" s="38"/>
      <c r="F1023" s="38"/>
      <c r="G1023" s="38"/>
      <c r="H1023" s="38"/>
      <c r="I1023" s="38"/>
      <c r="J1023" s="38"/>
      <c r="K1023" s="38"/>
      <c r="L1023" s="38"/>
      <c r="M1023" s="38"/>
      <c r="N1023" s="38"/>
      <c r="O1023" s="38"/>
      <c r="P1023" s="38"/>
      <c r="Q1023" s="38"/>
      <c r="R1023" s="38"/>
      <c r="S1023" s="38"/>
      <c r="T1023" s="38"/>
      <c r="U1023" s="38"/>
      <c r="V1023" s="38"/>
      <c r="W1023" s="38"/>
      <c r="X1023" s="38"/>
      <c r="Y1023" s="38"/>
      <c r="Z1023" s="38"/>
      <c r="AA1023" s="38"/>
      <c r="AB1023" s="38"/>
      <c r="AC1023" s="38"/>
      <c r="AD1023" s="38"/>
      <c r="AE1023" s="38"/>
      <c r="AF1023" s="38"/>
      <c r="AG1023" s="38"/>
      <c r="AH1023" s="38"/>
      <c r="AI1023" s="38"/>
      <c r="AJ1023" s="38"/>
      <c r="AK1023" s="38"/>
      <c r="AL1023" s="38"/>
      <c r="AM1023" s="38"/>
      <c r="AN1023" s="38"/>
      <c r="AO1023" s="38"/>
      <c r="AP1023" s="38"/>
      <c r="AQ1023" s="38"/>
      <c r="AR1023" s="38"/>
      <c r="AS1023" s="38"/>
      <c r="AT1023" s="38"/>
    </row>
    <row r="1024">
      <c r="A1024" s="38"/>
      <c r="B1024" s="38"/>
      <c r="C1024" s="38"/>
      <c r="D1024" s="38"/>
      <c r="E1024" s="38"/>
      <c r="F1024" s="38"/>
      <c r="G1024" s="38"/>
      <c r="H1024" s="38"/>
      <c r="I1024" s="38"/>
      <c r="J1024" s="38"/>
      <c r="K1024" s="38"/>
      <c r="L1024" s="38"/>
      <c r="M1024" s="38"/>
      <c r="N1024" s="38"/>
      <c r="O1024" s="38"/>
      <c r="P1024" s="38"/>
      <c r="Q1024" s="38"/>
      <c r="R1024" s="38"/>
      <c r="S1024" s="38"/>
      <c r="T1024" s="38"/>
      <c r="U1024" s="38"/>
      <c r="V1024" s="38"/>
      <c r="W1024" s="38"/>
      <c r="X1024" s="38"/>
      <c r="Y1024" s="38"/>
      <c r="Z1024" s="38"/>
      <c r="AA1024" s="38"/>
      <c r="AB1024" s="38"/>
      <c r="AC1024" s="38"/>
      <c r="AD1024" s="38"/>
      <c r="AE1024" s="38"/>
      <c r="AF1024" s="38"/>
      <c r="AG1024" s="38"/>
      <c r="AH1024" s="38"/>
      <c r="AI1024" s="38"/>
      <c r="AJ1024" s="38"/>
      <c r="AK1024" s="38"/>
      <c r="AL1024" s="38"/>
      <c r="AM1024" s="38"/>
      <c r="AN1024" s="38"/>
      <c r="AO1024" s="38"/>
      <c r="AP1024" s="38"/>
      <c r="AQ1024" s="38"/>
      <c r="AR1024" s="38"/>
      <c r="AS1024" s="38"/>
      <c r="AT1024" s="38"/>
    </row>
    <row r="1025">
      <c r="A1025" s="38"/>
      <c r="B1025" s="38"/>
      <c r="C1025" s="38"/>
      <c r="D1025" s="38"/>
      <c r="E1025" s="38"/>
      <c r="F1025" s="38"/>
      <c r="G1025" s="38"/>
      <c r="H1025" s="38"/>
      <c r="I1025" s="38"/>
      <c r="J1025" s="38"/>
      <c r="K1025" s="38"/>
      <c r="L1025" s="38"/>
      <c r="M1025" s="38"/>
      <c r="N1025" s="38"/>
      <c r="O1025" s="38"/>
      <c r="P1025" s="38"/>
      <c r="Q1025" s="38"/>
      <c r="R1025" s="38"/>
      <c r="S1025" s="38"/>
      <c r="T1025" s="38"/>
      <c r="U1025" s="38"/>
      <c r="V1025" s="38"/>
      <c r="W1025" s="38"/>
      <c r="X1025" s="38"/>
      <c r="Y1025" s="38"/>
      <c r="Z1025" s="38"/>
      <c r="AA1025" s="38"/>
      <c r="AB1025" s="38"/>
      <c r="AC1025" s="38"/>
      <c r="AD1025" s="38"/>
      <c r="AE1025" s="38"/>
      <c r="AF1025" s="38"/>
      <c r="AG1025" s="38"/>
      <c r="AH1025" s="38"/>
      <c r="AI1025" s="38"/>
      <c r="AJ1025" s="38"/>
      <c r="AK1025" s="38"/>
      <c r="AL1025" s="38"/>
      <c r="AM1025" s="38"/>
      <c r="AN1025" s="38"/>
      <c r="AO1025" s="38"/>
      <c r="AP1025" s="38"/>
      <c r="AQ1025" s="38"/>
      <c r="AR1025" s="38"/>
      <c r="AS1025" s="38"/>
      <c r="AT1025" s="38"/>
    </row>
    <row r="1026">
      <c r="A1026" s="38"/>
      <c r="B1026" s="38"/>
      <c r="C1026" s="38"/>
      <c r="D1026" s="38"/>
      <c r="E1026" s="38"/>
      <c r="F1026" s="38"/>
      <c r="G1026" s="38"/>
      <c r="H1026" s="38"/>
      <c r="I1026" s="38"/>
      <c r="J1026" s="38"/>
      <c r="K1026" s="38"/>
      <c r="L1026" s="38"/>
      <c r="M1026" s="38"/>
      <c r="N1026" s="38"/>
      <c r="O1026" s="38"/>
      <c r="P1026" s="38"/>
      <c r="Q1026" s="38"/>
      <c r="R1026" s="38"/>
      <c r="S1026" s="38"/>
      <c r="T1026" s="38"/>
      <c r="U1026" s="38"/>
      <c r="V1026" s="38"/>
      <c r="W1026" s="38"/>
      <c r="X1026" s="38"/>
      <c r="Y1026" s="38"/>
      <c r="Z1026" s="38"/>
      <c r="AA1026" s="38"/>
      <c r="AB1026" s="38"/>
      <c r="AC1026" s="38"/>
      <c r="AD1026" s="38"/>
      <c r="AE1026" s="38"/>
      <c r="AF1026" s="38"/>
      <c r="AG1026" s="38"/>
      <c r="AH1026" s="38"/>
      <c r="AI1026" s="38"/>
      <c r="AJ1026" s="38"/>
      <c r="AK1026" s="38"/>
      <c r="AL1026" s="38"/>
      <c r="AM1026" s="38"/>
      <c r="AN1026" s="38"/>
      <c r="AO1026" s="38"/>
      <c r="AP1026" s="38"/>
      <c r="AQ1026" s="38"/>
      <c r="AR1026" s="38"/>
      <c r="AS1026" s="38"/>
      <c r="AT1026" s="38"/>
    </row>
    <row r="1027">
      <c r="A1027" s="38"/>
      <c r="B1027" s="38"/>
      <c r="C1027" s="38"/>
      <c r="D1027" s="38"/>
      <c r="E1027" s="38"/>
      <c r="F1027" s="38"/>
      <c r="G1027" s="38"/>
      <c r="H1027" s="38"/>
      <c r="I1027" s="38"/>
      <c r="J1027" s="38"/>
      <c r="K1027" s="38"/>
      <c r="L1027" s="38"/>
      <c r="M1027" s="38"/>
      <c r="N1027" s="38"/>
      <c r="O1027" s="38"/>
      <c r="P1027" s="38"/>
      <c r="Q1027" s="38"/>
      <c r="R1027" s="38"/>
      <c r="S1027" s="38"/>
      <c r="T1027" s="38"/>
      <c r="U1027" s="38"/>
      <c r="V1027" s="38"/>
      <c r="W1027" s="38"/>
      <c r="X1027" s="38"/>
      <c r="Y1027" s="38"/>
      <c r="Z1027" s="38"/>
      <c r="AA1027" s="38"/>
      <c r="AB1027" s="38"/>
      <c r="AC1027" s="38"/>
      <c r="AD1027" s="38"/>
      <c r="AE1027" s="38"/>
      <c r="AF1027" s="38"/>
      <c r="AG1027" s="38"/>
      <c r="AH1027" s="38"/>
      <c r="AI1027" s="38"/>
      <c r="AJ1027" s="38"/>
      <c r="AK1027" s="38"/>
      <c r="AL1027" s="38"/>
      <c r="AM1027" s="38"/>
      <c r="AN1027" s="38"/>
      <c r="AO1027" s="38"/>
      <c r="AP1027" s="38"/>
      <c r="AQ1027" s="38"/>
      <c r="AR1027" s="38"/>
      <c r="AS1027" s="38"/>
      <c r="AT1027" s="38"/>
    </row>
    <row r="1028">
      <c r="A1028" s="38"/>
      <c r="B1028" s="38"/>
      <c r="C1028" s="38"/>
      <c r="D1028" s="38"/>
      <c r="E1028" s="38"/>
      <c r="F1028" s="38"/>
      <c r="G1028" s="38"/>
      <c r="H1028" s="38"/>
      <c r="I1028" s="38"/>
      <c r="J1028" s="38"/>
      <c r="K1028" s="38"/>
      <c r="L1028" s="38"/>
      <c r="M1028" s="38"/>
      <c r="N1028" s="38"/>
      <c r="O1028" s="38"/>
      <c r="P1028" s="38"/>
      <c r="Q1028" s="38"/>
      <c r="R1028" s="38"/>
      <c r="S1028" s="38"/>
      <c r="T1028" s="38"/>
      <c r="U1028" s="38"/>
      <c r="V1028" s="38"/>
      <c r="W1028" s="38"/>
      <c r="X1028" s="38"/>
      <c r="Y1028" s="38"/>
      <c r="Z1028" s="38"/>
      <c r="AA1028" s="38"/>
      <c r="AB1028" s="38"/>
      <c r="AC1028" s="38"/>
      <c r="AD1028" s="38"/>
      <c r="AE1028" s="38"/>
      <c r="AF1028" s="38"/>
      <c r="AG1028" s="38"/>
      <c r="AH1028" s="38"/>
      <c r="AI1028" s="38"/>
      <c r="AJ1028" s="38"/>
      <c r="AK1028" s="38"/>
      <c r="AL1028" s="38"/>
      <c r="AM1028" s="38"/>
      <c r="AN1028" s="38"/>
      <c r="AO1028" s="38"/>
      <c r="AP1028" s="38"/>
      <c r="AQ1028" s="38"/>
      <c r="AR1028" s="38"/>
      <c r="AS1028" s="38"/>
      <c r="AT1028" s="38"/>
    </row>
    <row r="1029">
      <c r="A1029" s="38"/>
      <c r="B1029" s="38"/>
      <c r="C1029" s="38"/>
      <c r="D1029" s="38"/>
      <c r="E1029" s="38"/>
      <c r="F1029" s="38"/>
      <c r="G1029" s="38"/>
      <c r="H1029" s="38"/>
      <c r="I1029" s="38"/>
      <c r="J1029" s="38"/>
      <c r="K1029" s="38"/>
      <c r="L1029" s="38"/>
      <c r="M1029" s="38"/>
      <c r="N1029" s="38"/>
      <c r="O1029" s="38"/>
      <c r="P1029" s="38"/>
      <c r="Q1029" s="38"/>
      <c r="R1029" s="38"/>
      <c r="S1029" s="38"/>
      <c r="T1029" s="38"/>
      <c r="U1029" s="38"/>
      <c r="V1029" s="38"/>
      <c r="W1029" s="38"/>
      <c r="X1029" s="38"/>
      <c r="Y1029" s="38"/>
      <c r="Z1029" s="38"/>
      <c r="AA1029" s="38"/>
      <c r="AB1029" s="38"/>
      <c r="AC1029" s="38"/>
      <c r="AD1029" s="38"/>
      <c r="AE1029" s="38"/>
      <c r="AF1029" s="38"/>
      <c r="AG1029" s="38"/>
      <c r="AH1029" s="38"/>
      <c r="AI1029" s="38"/>
      <c r="AJ1029" s="38"/>
      <c r="AK1029" s="38"/>
      <c r="AL1029" s="38"/>
      <c r="AM1029" s="38"/>
      <c r="AN1029" s="38"/>
      <c r="AO1029" s="38"/>
      <c r="AP1029" s="38"/>
      <c r="AQ1029" s="38"/>
      <c r="AR1029" s="38"/>
      <c r="AS1029" s="38"/>
      <c r="AT1029" s="38"/>
    </row>
    <row r="1030">
      <c r="A1030" s="38"/>
      <c r="B1030" s="38"/>
      <c r="C1030" s="38"/>
      <c r="D1030" s="38"/>
      <c r="E1030" s="38"/>
      <c r="F1030" s="38"/>
      <c r="G1030" s="38"/>
      <c r="H1030" s="38"/>
      <c r="I1030" s="38"/>
      <c r="J1030" s="38"/>
      <c r="K1030" s="38"/>
      <c r="L1030" s="38"/>
      <c r="M1030" s="38"/>
      <c r="N1030" s="38"/>
      <c r="O1030" s="38"/>
      <c r="P1030" s="38"/>
      <c r="Q1030" s="38"/>
      <c r="R1030" s="38"/>
      <c r="S1030" s="38"/>
      <c r="T1030" s="38"/>
      <c r="U1030" s="38"/>
      <c r="V1030" s="38"/>
      <c r="W1030" s="38"/>
      <c r="X1030" s="38"/>
      <c r="Y1030" s="38"/>
      <c r="Z1030" s="38"/>
      <c r="AA1030" s="38"/>
      <c r="AB1030" s="38"/>
      <c r="AC1030" s="38"/>
      <c r="AD1030" s="38"/>
      <c r="AE1030" s="38"/>
      <c r="AF1030" s="38"/>
      <c r="AG1030" s="38"/>
      <c r="AH1030" s="38"/>
      <c r="AI1030" s="38"/>
      <c r="AJ1030" s="38"/>
      <c r="AK1030" s="38"/>
      <c r="AL1030" s="38"/>
      <c r="AM1030" s="38"/>
      <c r="AN1030" s="38"/>
      <c r="AO1030" s="38"/>
      <c r="AP1030" s="38"/>
      <c r="AQ1030" s="38"/>
      <c r="AR1030" s="38"/>
      <c r="AS1030" s="38"/>
      <c r="AT1030" s="38"/>
    </row>
    <row r="1031">
      <c r="A1031" s="38"/>
      <c r="B1031" s="38"/>
      <c r="C1031" s="38"/>
      <c r="D1031" s="38"/>
      <c r="E1031" s="38"/>
      <c r="F1031" s="38"/>
      <c r="G1031" s="38"/>
      <c r="H1031" s="38"/>
      <c r="I1031" s="38"/>
      <c r="J1031" s="38"/>
      <c r="K1031" s="38"/>
      <c r="L1031" s="38"/>
      <c r="M1031" s="38"/>
      <c r="N1031" s="38"/>
      <c r="O1031" s="38"/>
      <c r="P1031" s="38"/>
      <c r="Q1031" s="38"/>
      <c r="R1031" s="38"/>
      <c r="S1031" s="38"/>
      <c r="T1031" s="38"/>
      <c r="U1031" s="38"/>
      <c r="V1031" s="38"/>
      <c r="W1031" s="38"/>
      <c r="X1031" s="38"/>
      <c r="Y1031" s="38"/>
      <c r="Z1031" s="38"/>
      <c r="AA1031" s="38"/>
      <c r="AB1031" s="38"/>
      <c r="AC1031" s="38"/>
      <c r="AD1031" s="38"/>
      <c r="AE1031" s="38"/>
      <c r="AF1031" s="38"/>
      <c r="AG1031" s="38"/>
      <c r="AH1031" s="38"/>
      <c r="AI1031" s="38"/>
      <c r="AJ1031" s="38"/>
      <c r="AK1031" s="38"/>
      <c r="AL1031" s="38"/>
      <c r="AM1031" s="38"/>
      <c r="AN1031" s="38"/>
      <c r="AO1031" s="38"/>
      <c r="AP1031" s="38"/>
      <c r="AQ1031" s="38"/>
      <c r="AR1031" s="38"/>
      <c r="AS1031" s="38"/>
      <c r="AT1031" s="38"/>
    </row>
    <row r="1032">
      <c r="A1032" s="38"/>
      <c r="B1032" s="38"/>
      <c r="C1032" s="38"/>
      <c r="D1032" s="38"/>
      <c r="E1032" s="38"/>
      <c r="F1032" s="38"/>
      <c r="G1032" s="38"/>
      <c r="H1032" s="38"/>
      <c r="I1032" s="38"/>
      <c r="J1032" s="38"/>
      <c r="K1032" s="38"/>
      <c r="L1032" s="38"/>
      <c r="M1032" s="38"/>
      <c r="N1032" s="38"/>
      <c r="O1032" s="38"/>
      <c r="P1032" s="38"/>
      <c r="Q1032" s="38"/>
      <c r="R1032" s="38"/>
      <c r="S1032" s="38"/>
      <c r="T1032" s="38"/>
      <c r="U1032" s="38"/>
      <c r="V1032" s="38"/>
      <c r="W1032" s="38"/>
      <c r="X1032" s="38"/>
      <c r="Y1032" s="38"/>
      <c r="Z1032" s="38"/>
      <c r="AA1032" s="38"/>
      <c r="AB1032" s="38"/>
      <c r="AC1032" s="38"/>
      <c r="AD1032" s="38"/>
      <c r="AE1032" s="38"/>
      <c r="AF1032" s="38"/>
      <c r="AG1032" s="38"/>
      <c r="AH1032" s="38"/>
      <c r="AI1032" s="38"/>
      <c r="AJ1032" s="38"/>
      <c r="AK1032" s="38"/>
      <c r="AL1032" s="38"/>
      <c r="AM1032" s="38"/>
      <c r="AN1032" s="38"/>
      <c r="AO1032" s="38"/>
      <c r="AP1032" s="38"/>
      <c r="AQ1032" s="38"/>
      <c r="AR1032" s="38"/>
      <c r="AS1032" s="38"/>
      <c r="AT1032" s="38"/>
    </row>
    <row r="1033">
      <c r="A1033" s="38"/>
      <c r="B1033" s="38"/>
      <c r="C1033" s="38"/>
      <c r="D1033" s="38"/>
      <c r="E1033" s="38"/>
      <c r="F1033" s="38"/>
      <c r="G1033" s="38"/>
      <c r="H1033" s="38"/>
      <c r="I1033" s="38"/>
      <c r="J1033" s="38"/>
      <c r="K1033" s="38"/>
      <c r="L1033" s="38"/>
      <c r="M1033" s="38"/>
      <c r="N1033" s="38"/>
      <c r="O1033" s="38"/>
      <c r="P1033" s="38"/>
      <c r="Q1033" s="38"/>
      <c r="R1033" s="38"/>
      <c r="S1033" s="38"/>
      <c r="T1033" s="38"/>
      <c r="U1033" s="38"/>
      <c r="V1033" s="38"/>
      <c r="W1033" s="38"/>
      <c r="X1033" s="38"/>
      <c r="Y1033" s="38"/>
      <c r="Z1033" s="38"/>
      <c r="AA1033" s="38"/>
      <c r="AB1033" s="38"/>
      <c r="AC1033" s="38"/>
      <c r="AD1033" s="38"/>
      <c r="AE1033" s="38"/>
      <c r="AF1033" s="38"/>
      <c r="AG1033" s="38"/>
      <c r="AH1033" s="38"/>
      <c r="AI1033" s="38"/>
      <c r="AJ1033" s="38"/>
      <c r="AK1033" s="38"/>
      <c r="AL1033" s="38"/>
      <c r="AM1033" s="38"/>
      <c r="AN1033" s="38"/>
      <c r="AO1033" s="38"/>
      <c r="AP1033" s="38"/>
      <c r="AQ1033" s="38"/>
      <c r="AR1033" s="38"/>
      <c r="AS1033" s="38"/>
      <c r="AT1033" s="38"/>
    </row>
    <row r="1034">
      <c r="A1034" s="38"/>
      <c r="B1034" s="38"/>
      <c r="C1034" s="38"/>
      <c r="D1034" s="38"/>
      <c r="E1034" s="38"/>
      <c r="F1034" s="38"/>
      <c r="G1034" s="38"/>
      <c r="H1034" s="38"/>
      <c r="I1034" s="38"/>
      <c r="J1034" s="38"/>
      <c r="K1034" s="38"/>
      <c r="L1034" s="38"/>
      <c r="M1034" s="38"/>
      <c r="N1034" s="38"/>
      <c r="O1034" s="38"/>
      <c r="P1034" s="38"/>
      <c r="Q1034" s="38"/>
      <c r="R1034" s="38"/>
      <c r="S1034" s="38"/>
      <c r="T1034" s="38"/>
      <c r="U1034" s="38"/>
      <c r="V1034" s="38"/>
      <c r="W1034" s="38"/>
      <c r="X1034" s="38"/>
      <c r="Y1034" s="38"/>
      <c r="Z1034" s="38"/>
      <c r="AA1034" s="38"/>
      <c r="AB1034" s="38"/>
      <c r="AC1034" s="38"/>
      <c r="AD1034" s="38"/>
      <c r="AE1034" s="38"/>
      <c r="AF1034" s="38"/>
      <c r="AG1034" s="38"/>
      <c r="AH1034" s="38"/>
      <c r="AI1034" s="38"/>
      <c r="AJ1034" s="38"/>
      <c r="AK1034" s="38"/>
      <c r="AL1034" s="38"/>
      <c r="AM1034" s="38"/>
      <c r="AN1034" s="38"/>
      <c r="AO1034" s="38"/>
      <c r="AP1034" s="38"/>
      <c r="AQ1034" s="38"/>
      <c r="AR1034" s="38"/>
      <c r="AS1034" s="38"/>
      <c r="AT1034" s="38"/>
    </row>
    <row r="1035">
      <c r="A1035" s="38"/>
      <c r="B1035" s="38"/>
      <c r="C1035" s="38"/>
      <c r="D1035" s="38"/>
      <c r="E1035" s="38"/>
      <c r="F1035" s="38"/>
      <c r="G1035" s="38"/>
      <c r="H1035" s="38"/>
      <c r="I1035" s="38"/>
      <c r="J1035" s="38"/>
      <c r="K1035" s="38"/>
      <c r="L1035" s="38"/>
      <c r="M1035" s="38"/>
      <c r="N1035" s="38"/>
      <c r="O1035" s="38"/>
      <c r="P1035" s="38"/>
      <c r="Q1035" s="38"/>
      <c r="R1035" s="38"/>
      <c r="S1035" s="38"/>
      <c r="T1035" s="38"/>
      <c r="U1035" s="38"/>
      <c r="V1035" s="38"/>
      <c r="W1035" s="38"/>
      <c r="X1035" s="38"/>
      <c r="Y1035" s="38"/>
      <c r="Z1035" s="38"/>
      <c r="AA1035" s="38"/>
      <c r="AB1035" s="38"/>
      <c r="AC1035" s="38"/>
      <c r="AD1035" s="38"/>
      <c r="AE1035" s="38"/>
      <c r="AF1035" s="38"/>
      <c r="AG1035" s="38"/>
      <c r="AH1035" s="38"/>
      <c r="AI1035" s="38"/>
      <c r="AJ1035" s="38"/>
      <c r="AK1035" s="38"/>
      <c r="AL1035" s="38"/>
      <c r="AM1035" s="38"/>
      <c r="AN1035" s="38"/>
      <c r="AO1035" s="38"/>
      <c r="AP1035" s="38"/>
      <c r="AQ1035" s="38"/>
      <c r="AR1035" s="38"/>
      <c r="AS1035" s="38"/>
      <c r="AT1035" s="38"/>
    </row>
    <row r="1036">
      <c r="A1036" s="38"/>
      <c r="B1036" s="38"/>
      <c r="C1036" s="38"/>
      <c r="D1036" s="38"/>
      <c r="E1036" s="38"/>
      <c r="F1036" s="38"/>
      <c r="G1036" s="38"/>
      <c r="H1036" s="38"/>
      <c r="I1036" s="38"/>
      <c r="J1036" s="38"/>
      <c r="K1036" s="38"/>
      <c r="L1036" s="38"/>
      <c r="M1036" s="38"/>
      <c r="N1036" s="38"/>
      <c r="O1036" s="38"/>
      <c r="P1036" s="38"/>
      <c r="Q1036" s="38"/>
      <c r="R1036" s="38"/>
      <c r="S1036" s="38"/>
      <c r="T1036" s="38"/>
      <c r="U1036" s="38"/>
      <c r="V1036" s="38"/>
      <c r="W1036" s="38"/>
      <c r="X1036" s="38"/>
      <c r="Y1036" s="38"/>
      <c r="Z1036" s="38"/>
      <c r="AA1036" s="38"/>
      <c r="AB1036" s="38"/>
      <c r="AC1036" s="38"/>
      <c r="AD1036" s="38"/>
      <c r="AE1036" s="38"/>
      <c r="AF1036" s="38"/>
      <c r="AG1036" s="38"/>
      <c r="AH1036" s="38"/>
      <c r="AI1036" s="38"/>
      <c r="AJ1036" s="38"/>
      <c r="AK1036" s="38"/>
      <c r="AL1036" s="38"/>
      <c r="AM1036" s="38"/>
      <c r="AN1036" s="38"/>
      <c r="AO1036" s="38"/>
      <c r="AP1036" s="38"/>
      <c r="AQ1036" s="38"/>
      <c r="AR1036" s="38"/>
      <c r="AS1036" s="38"/>
      <c r="AT1036" s="38"/>
    </row>
    <row r="1037">
      <c r="A1037" s="38"/>
      <c r="B1037" s="38"/>
      <c r="C1037" s="38"/>
      <c r="D1037" s="38"/>
      <c r="E1037" s="38"/>
      <c r="F1037" s="38"/>
      <c r="G1037" s="38"/>
      <c r="H1037" s="38"/>
      <c r="I1037" s="38"/>
      <c r="J1037" s="38"/>
      <c r="K1037" s="38"/>
      <c r="L1037" s="38"/>
      <c r="M1037" s="38"/>
      <c r="N1037" s="38"/>
      <c r="O1037" s="38"/>
      <c r="P1037" s="38"/>
      <c r="Q1037" s="38"/>
      <c r="R1037" s="38"/>
      <c r="S1037" s="38"/>
      <c r="T1037" s="38"/>
      <c r="U1037" s="38"/>
      <c r="V1037" s="38"/>
      <c r="W1037" s="38"/>
      <c r="X1037" s="38"/>
      <c r="Y1037" s="38"/>
      <c r="Z1037" s="38"/>
      <c r="AA1037" s="38"/>
      <c r="AB1037" s="38"/>
      <c r="AC1037" s="38"/>
      <c r="AD1037" s="38"/>
      <c r="AE1037" s="38"/>
      <c r="AF1037" s="38"/>
      <c r="AG1037" s="38"/>
      <c r="AH1037" s="38"/>
      <c r="AI1037" s="38"/>
      <c r="AJ1037" s="38"/>
      <c r="AK1037" s="38"/>
      <c r="AL1037" s="38"/>
      <c r="AM1037" s="38"/>
      <c r="AN1037" s="38"/>
      <c r="AO1037" s="38"/>
      <c r="AP1037" s="38"/>
      <c r="AQ1037" s="38"/>
      <c r="AR1037" s="38"/>
      <c r="AS1037" s="38"/>
      <c r="AT1037" s="38"/>
    </row>
    <row r="1038">
      <c r="A1038" s="38"/>
      <c r="B1038" s="38"/>
      <c r="C1038" s="38"/>
      <c r="D1038" s="38"/>
      <c r="E1038" s="38"/>
      <c r="F1038" s="38"/>
      <c r="G1038" s="38"/>
      <c r="H1038" s="38"/>
      <c r="I1038" s="38"/>
      <c r="J1038" s="38"/>
      <c r="K1038" s="38"/>
      <c r="L1038" s="38"/>
      <c r="M1038" s="38"/>
      <c r="N1038" s="38"/>
      <c r="O1038" s="38"/>
      <c r="P1038" s="38"/>
      <c r="Q1038" s="38"/>
      <c r="R1038" s="38"/>
      <c r="S1038" s="38"/>
      <c r="T1038" s="38"/>
      <c r="U1038" s="38"/>
      <c r="V1038" s="38"/>
      <c r="W1038" s="38"/>
      <c r="X1038" s="38"/>
      <c r="Y1038" s="38"/>
      <c r="Z1038" s="38"/>
      <c r="AA1038" s="38"/>
      <c r="AB1038" s="38"/>
      <c r="AC1038" s="38"/>
      <c r="AD1038" s="38"/>
      <c r="AE1038" s="38"/>
      <c r="AF1038" s="38"/>
      <c r="AG1038" s="38"/>
      <c r="AH1038" s="38"/>
      <c r="AI1038" s="38"/>
      <c r="AJ1038" s="38"/>
      <c r="AK1038" s="38"/>
      <c r="AL1038" s="38"/>
      <c r="AM1038" s="38"/>
      <c r="AN1038" s="38"/>
      <c r="AO1038" s="38"/>
      <c r="AP1038" s="38"/>
      <c r="AQ1038" s="38"/>
      <c r="AR1038" s="38"/>
      <c r="AS1038" s="38"/>
      <c r="AT1038" s="38"/>
    </row>
    <row r="1039">
      <c r="A1039" s="38"/>
      <c r="B1039" s="38"/>
      <c r="C1039" s="38"/>
      <c r="D1039" s="38"/>
      <c r="E1039" s="38"/>
      <c r="F1039" s="38"/>
      <c r="G1039" s="38"/>
      <c r="H1039" s="38"/>
      <c r="I1039" s="38"/>
      <c r="J1039" s="38"/>
      <c r="K1039" s="38"/>
      <c r="L1039" s="38"/>
      <c r="M1039" s="38"/>
      <c r="N1039" s="38"/>
      <c r="O1039" s="38"/>
      <c r="P1039" s="38"/>
      <c r="Q1039" s="38"/>
      <c r="R1039" s="38"/>
      <c r="S1039" s="38"/>
      <c r="T1039" s="38"/>
      <c r="U1039" s="38"/>
      <c r="V1039" s="38"/>
      <c r="W1039" s="38"/>
      <c r="X1039" s="38"/>
      <c r="Y1039" s="38"/>
      <c r="Z1039" s="38"/>
      <c r="AA1039" s="38"/>
      <c r="AB1039" s="38"/>
      <c r="AC1039" s="38"/>
      <c r="AD1039" s="38"/>
      <c r="AE1039" s="38"/>
      <c r="AF1039" s="38"/>
      <c r="AG1039" s="38"/>
      <c r="AH1039" s="38"/>
      <c r="AI1039" s="38"/>
      <c r="AJ1039" s="38"/>
      <c r="AK1039" s="38"/>
      <c r="AL1039" s="38"/>
      <c r="AM1039" s="38"/>
      <c r="AN1039" s="38"/>
      <c r="AO1039" s="38"/>
      <c r="AP1039" s="38"/>
      <c r="AQ1039" s="38"/>
      <c r="AR1039" s="38"/>
      <c r="AS1039" s="38"/>
      <c r="AT1039" s="38"/>
    </row>
    <row r="1040">
      <c r="A1040" s="38"/>
      <c r="B1040" s="38"/>
      <c r="C1040" s="38"/>
      <c r="D1040" s="38"/>
      <c r="E1040" s="38"/>
      <c r="F1040" s="38"/>
      <c r="G1040" s="38"/>
      <c r="H1040" s="38"/>
      <c r="I1040" s="38"/>
      <c r="J1040" s="38"/>
      <c r="K1040" s="38"/>
      <c r="L1040" s="38"/>
      <c r="M1040" s="38"/>
      <c r="N1040" s="38"/>
      <c r="O1040" s="38"/>
      <c r="P1040" s="38"/>
      <c r="Q1040" s="38"/>
      <c r="R1040" s="38"/>
      <c r="S1040" s="38"/>
      <c r="T1040" s="38"/>
      <c r="U1040" s="38"/>
      <c r="V1040" s="38"/>
      <c r="W1040" s="38"/>
      <c r="X1040" s="38"/>
      <c r="Y1040" s="38"/>
      <c r="Z1040" s="38"/>
      <c r="AA1040" s="38"/>
      <c r="AB1040" s="38"/>
      <c r="AC1040" s="38"/>
      <c r="AD1040" s="38"/>
      <c r="AE1040" s="38"/>
      <c r="AF1040" s="38"/>
      <c r="AG1040" s="38"/>
      <c r="AH1040" s="38"/>
      <c r="AI1040" s="38"/>
      <c r="AJ1040" s="38"/>
      <c r="AK1040" s="38"/>
      <c r="AL1040" s="38"/>
      <c r="AM1040" s="38"/>
      <c r="AN1040" s="38"/>
      <c r="AO1040" s="38"/>
      <c r="AP1040" s="38"/>
      <c r="AQ1040" s="38"/>
      <c r="AR1040" s="38"/>
      <c r="AS1040" s="38"/>
      <c r="AT1040" s="38"/>
    </row>
    <row r="1041">
      <c r="A1041" s="38"/>
      <c r="B1041" s="38"/>
      <c r="C1041" s="38"/>
      <c r="D1041" s="38"/>
      <c r="E1041" s="38"/>
      <c r="F1041" s="38"/>
      <c r="G1041" s="38"/>
      <c r="H1041" s="38"/>
      <c r="I1041" s="38"/>
      <c r="J1041" s="38"/>
      <c r="K1041" s="38"/>
      <c r="L1041" s="38"/>
      <c r="M1041" s="38"/>
      <c r="N1041" s="38"/>
      <c r="O1041" s="38"/>
      <c r="P1041" s="38"/>
      <c r="Q1041" s="38"/>
      <c r="R1041" s="38"/>
      <c r="S1041" s="38"/>
      <c r="T1041" s="38"/>
      <c r="U1041" s="38"/>
      <c r="V1041" s="38"/>
      <c r="W1041" s="38"/>
      <c r="X1041" s="38"/>
      <c r="Y1041" s="38"/>
      <c r="Z1041" s="38"/>
      <c r="AA1041" s="38"/>
      <c r="AB1041" s="38"/>
      <c r="AC1041" s="38"/>
      <c r="AD1041" s="38"/>
      <c r="AE1041" s="38"/>
      <c r="AF1041" s="38"/>
      <c r="AG1041" s="38"/>
      <c r="AH1041" s="38"/>
      <c r="AI1041" s="38"/>
      <c r="AJ1041" s="38"/>
      <c r="AK1041" s="38"/>
      <c r="AL1041" s="38"/>
      <c r="AM1041" s="38"/>
      <c r="AN1041" s="38"/>
      <c r="AO1041" s="38"/>
      <c r="AP1041" s="38"/>
      <c r="AQ1041" s="38"/>
      <c r="AR1041" s="38"/>
      <c r="AS1041" s="38"/>
      <c r="AT1041" s="38"/>
    </row>
    <row r="1042">
      <c r="A1042" s="38"/>
      <c r="B1042" s="38"/>
      <c r="C1042" s="38"/>
      <c r="D1042" s="38"/>
      <c r="E1042" s="38"/>
      <c r="F1042" s="38"/>
      <c r="G1042" s="38"/>
      <c r="H1042" s="38"/>
      <c r="I1042" s="38"/>
      <c r="J1042" s="38"/>
      <c r="K1042" s="38"/>
      <c r="L1042" s="38"/>
      <c r="M1042" s="38"/>
      <c r="N1042" s="38"/>
      <c r="O1042" s="38"/>
      <c r="P1042" s="38"/>
      <c r="Q1042" s="38"/>
      <c r="R1042" s="38"/>
      <c r="S1042" s="38"/>
      <c r="T1042" s="38"/>
      <c r="U1042" s="38"/>
      <c r="V1042" s="38"/>
      <c r="W1042" s="38"/>
      <c r="X1042" s="38"/>
      <c r="Y1042" s="38"/>
      <c r="Z1042" s="38"/>
      <c r="AA1042" s="38"/>
      <c r="AB1042" s="38"/>
      <c r="AC1042" s="38"/>
      <c r="AD1042" s="38"/>
      <c r="AE1042" s="38"/>
      <c r="AF1042" s="38"/>
      <c r="AG1042" s="38"/>
      <c r="AH1042" s="38"/>
      <c r="AI1042" s="38"/>
      <c r="AJ1042" s="38"/>
      <c r="AK1042" s="38"/>
      <c r="AL1042" s="38"/>
      <c r="AM1042" s="38"/>
      <c r="AN1042" s="38"/>
      <c r="AO1042" s="38"/>
      <c r="AP1042" s="38"/>
      <c r="AQ1042" s="38"/>
      <c r="AR1042" s="38"/>
      <c r="AS1042" s="38"/>
      <c r="AT1042" s="38"/>
    </row>
    <row r="1043">
      <c r="A1043" s="38"/>
      <c r="B1043" s="38"/>
      <c r="C1043" s="38"/>
      <c r="D1043" s="38"/>
      <c r="E1043" s="38"/>
      <c r="F1043" s="38"/>
      <c r="G1043" s="38"/>
      <c r="H1043" s="38"/>
      <c r="I1043" s="38"/>
      <c r="J1043" s="38"/>
      <c r="K1043" s="38"/>
      <c r="L1043" s="38"/>
      <c r="M1043" s="38"/>
      <c r="N1043" s="38"/>
      <c r="O1043" s="38"/>
      <c r="P1043" s="38"/>
      <c r="Q1043" s="38"/>
      <c r="R1043" s="38"/>
      <c r="S1043" s="38"/>
      <c r="T1043" s="38"/>
      <c r="U1043" s="38"/>
      <c r="V1043" s="38"/>
      <c r="W1043" s="38"/>
      <c r="X1043" s="38"/>
      <c r="Y1043" s="38"/>
      <c r="Z1043" s="38"/>
      <c r="AA1043" s="38"/>
      <c r="AB1043" s="38"/>
      <c r="AC1043" s="38"/>
      <c r="AD1043" s="38"/>
      <c r="AE1043" s="38"/>
      <c r="AF1043" s="38"/>
      <c r="AG1043" s="38"/>
      <c r="AH1043" s="38"/>
      <c r="AI1043" s="38"/>
      <c r="AJ1043" s="38"/>
      <c r="AK1043" s="38"/>
      <c r="AL1043" s="38"/>
      <c r="AM1043" s="38"/>
      <c r="AN1043" s="38"/>
      <c r="AO1043" s="38"/>
      <c r="AP1043" s="38"/>
      <c r="AQ1043" s="38"/>
      <c r="AR1043" s="38"/>
      <c r="AS1043" s="38"/>
      <c r="AT1043" s="38"/>
    </row>
    <row r="1044">
      <c r="A1044" s="38"/>
      <c r="B1044" s="38"/>
      <c r="C1044" s="38"/>
      <c r="D1044" s="38"/>
      <c r="E1044" s="38"/>
      <c r="F1044" s="38"/>
      <c r="G1044" s="38"/>
      <c r="H1044" s="38"/>
      <c r="I1044" s="38"/>
      <c r="J1044" s="38"/>
      <c r="K1044" s="38"/>
      <c r="L1044" s="38"/>
      <c r="M1044" s="38"/>
      <c r="N1044" s="38"/>
      <c r="O1044" s="38"/>
      <c r="P1044" s="38"/>
      <c r="Q1044" s="38"/>
      <c r="R1044" s="38"/>
      <c r="S1044" s="38"/>
      <c r="T1044" s="38"/>
      <c r="U1044" s="38"/>
      <c r="V1044" s="38"/>
      <c r="W1044" s="38"/>
      <c r="X1044" s="38"/>
      <c r="Y1044" s="38"/>
      <c r="Z1044" s="38"/>
      <c r="AA1044" s="38"/>
      <c r="AB1044" s="38"/>
      <c r="AC1044" s="38"/>
      <c r="AD1044" s="38"/>
      <c r="AE1044" s="38"/>
      <c r="AF1044" s="38"/>
      <c r="AG1044" s="38"/>
      <c r="AH1044" s="38"/>
      <c r="AI1044" s="38"/>
      <c r="AJ1044" s="38"/>
      <c r="AK1044" s="38"/>
      <c r="AL1044" s="38"/>
      <c r="AM1044" s="38"/>
      <c r="AN1044" s="38"/>
      <c r="AO1044" s="38"/>
      <c r="AP1044" s="38"/>
      <c r="AQ1044" s="38"/>
      <c r="AR1044" s="38"/>
      <c r="AS1044" s="38"/>
      <c r="AT1044" s="38"/>
    </row>
    <row r="1045">
      <c r="A1045" s="38"/>
      <c r="B1045" s="38"/>
      <c r="C1045" s="38"/>
      <c r="D1045" s="38"/>
      <c r="E1045" s="38"/>
      <c r="F1045" s="38"/>
      <c r="G1045" s="38"/>
      <c r="H1045" s="38"/>
      <c r="I1045" s="38"/>
      <c r="J1045" s="38"/>
      <c r="K1045" s="38"/>
      <c r="L1045" s="38"/>
      <c r="M1045" s="38"/>
      <c r="N1045" s="38"/>
      <c r="O1045" s="38"/>
      <c r="P1045" s="38"/>
      <c r="Q1045" s="38"/>
      <c r="R1045" s="38"/>
      <c r="S1045" s="38"/>
      <c r="T1045" s="38"/>
      <c r="U1045" s="38"/>
      <c r="V1045" s="38"/>
      <c r="W1045" s="38"/>
      <c r="X1045" s="38"/>
      <c r="Y1045" s="38"/>
      <c r="Z1045" s="38"/>
      <c r="AA1045" s="38"/>
      <c r="AB1045" s="38"/>
      <c r="AC1045" s="38"/>
      <c r="AD1045" s="38"/>
      <c r="AE1045" s="38"/>
      <c r="AF1045" s="38"/>
      <c r="AG1045" s="38"/>
      <c r="AH1045" s="38"/>
      <c r="AI1045" s="38"/>
      <c r="AJ1045" s="38"/>
      <c r="AK1045" s="38"/>
      <c r="AL1045" s="38"/>
      <c r="AM1045" s="38"/>
      <c r="AN1045" s="38"/>
      <c r="AO1045" s="38"/>
      <c r="AP1045" s="38"/>
      <c r="AQ1045" s="38"/>
      <c r="AR1045" s="38"/>
      <c r="AS1045" s="38"/>
      <c r="AT1045" s="38"/>
    </row>
    <row r="1046">
      <c r="A1046" s="38"/>
      <c r="B1046" s="38"/>
      <c r="C1046" s="38"/>
      <c r="D1046" s="38"/>
      <c r="E1046" s="38"/>
      <c r="F1046" s="38"/>
      <c r="G1046" s="38"/>
      <c r="H1046" s="38"/>
      <c r="I1046" s="38"/>
      <c r="J1046" s="38"/>
      <c r="K1046" s="38"/>
      <c r="L1046" s="38"/>
      <c r="M1046" s="38"/>
      <c r="N1046" s="38"/>
      <c r="O1046" s="38"/>
      <c r="P1046" s="38"/>
      <c r="Q1046" s="38"/>
      <c r="R1046" s="38"/>
      <c r="S1046" s="38"/>
      <c r="T1046" s="38"/>
      <c r="U1046" s="38"/>
      <c r="V1046" s="38"/>
      <c r="W1046" s="38"/>
      <c r="X1046" s="38"/>
      <c r="Y1046" s="38"/>
      <c r="Z1046" s="38"/>
      <c r="AA1046" s="38"/>
      <c r="AB1046" s="38"/>
      <c r="AC1046" s="38"/>
      <c r="AD1046" s="38"/>
      <c r="AE1046" s="38"/>
      <c r="AF1046" s="38"/>
      <c r="AG1046" s="38"/>
      <c r="AH1046" s="38"/>
      <c r="AI1046" s="38"/>
      <c r="AJ1046" s="38"/>
      <c r="AK1046" s="38"/>
      <c r="AL1046" s="38"/>
      <c r="AM1046" s="38"/>
      <c r="AN1046" s="38"/>
      <c r="AO1046" s="38"/>
      <c r="AP1046" s="38"/>
      <c r="AQ1046" s="38"/>
      <c r="AR1046" s="38"/>
      <c r="AS1046" s="38"/>
      <c r="AT1046" s="38"/>
    </row>
    <row r="1047">
      <c r="A1047" s="38"/>
      <c r="B1047" s="38"/>
      <c r="C1047" s="38"/>
      <c r="D1047" s="38"/>
      <c r="E1047" s="38"/>
      <c r="F1047" s="38"/>
      <c r="G1047" s="38"/>
      <c r="H1047" s="38"/>
      <c r="I1047" s="38"/>
      <c r="J1047" s="38"/>
      <c r="K1047" s="38"/>
      <c r="L1047" s="38"/>
      <c r="M1047" s="38"/>
      <c r="N1047" s="38"/>
      <c r="O1047" s="38"/>
      <c r="P1047" s="38"/>
      <c r="Q1047" s="38"/>
      <c r="R1047" s="38"/>
      <c r="S1047" s="38"/>
      <c r="T1047" s="38"/>
      <c r="U1047" s="38"/>
      <c r="V1047" s="38"/>
      <c r="W1047" s="38"/>
      <c r="X1047" s="38"/>
      <c r="Y1047" s="38"/>
      <c r="Z1047" s="38"/>
      <c r="AA1047" s="38"/>
      <c r="AB1047" s="38"/>
      <c r="AC1047" s="38"/>
      <c r="AD1047" s="38"/>
      <c r="AE1047" s="38"/>
      <c r="AF1047" s="38"/>
      <c r="AG1047" s="38"/>
      <c r="AH1047" s="38"/>
      <c r="AI1047" s="38"/>
      <c r="AJ1047" s="38"/>
      <c r="AK1047" s="38"/>
      <c r="AL1047" s="38"/>
      <c r="AM1047" s="38"/>
      <c r="AN1047" s="38"/>
      <c r="AO1047" s="38"/>
      <c r="AP1047" s="38"/>
      <c r="AQ1047" s="38"/>
      <c r="AR1047" s="38"/>
      <c r="AS1047" s="38"/>
      <c r="AT1047" s="38"/>
    </row>
    <row r="1048">
      <c r="A1048" s="38"/>
      <c r="B1048" s="38"/>
      <c r="C1048" s="38"/>
      <c r="D1048" s="38"/>
      <c r="E1048" s="38"/>
      <c r="F1048" s="38"/>
      <c r="G1048" s="38"/>
      <c r="H1048" s="38"/>
      <c r="I1048" s="38"/>
      <c r="J1048" s="38"/>
      <c r="K1048" s="38"/>
      <c r="L1048" s="38"/>
      <c r="M1048" s="38"/>
      <c r="N1048" s="38"/>
      <c r="O1048" s="38"/>
      <c r="P1048" s="38"/>
      <c r="Q1048" s="38"/>
      <c r="R1048" s="38"/>
      <c r="S1048" s="38"/>
      <c r="T1048" s="38"/>
      <c r="U1048" s="38"/>
      <c r="V1048" s="38"/>
      <c r="W1048" s="38"/>
      <c r="X1048" s="38"/>
      <c r="Y1048" s="38"/>
      <c r="Z1048" s="38"/>
      <c r="AA1048" s="38"/>
      <c r="AB1048" s="38"/>
      <c r="AC1048" s="38"/>
      <c r="AD1048" s="38"/>
      <c r="AE1048" s="38"/>
      <c r="AF1048" s="38"/>
      <c r="AG1048" s="38"/>
      <c r="AH1048" s="38"/>
      <c r="AI1048" s="38"/>
      <c r="AJ1048" s="38"/>
      <c r="AK1048" s="38"/>
      <c r="AL1048" s="38"/>
      <c r="AM1048" s="38"/>
      <c r="AN1048" s="38"/>
      <c r="AO1048" s="38"/>
      <c r="AP1048" s="38"/>
      <c r="AQ1048" s="38"/>
      <c r="AR1048" s="38"/>
      <c r="AS1048" s="38"/>
      <c r="AT1048" s="38"/>
    </row>
    <row r="1049">
      <c r="A1049" s="38"/>
      <c r="B1049" s="38"/>
      <c r="C1049" s="38"/>
      <c r="D1049" s="38"/>
      <c r="E1049" s="38"/>
      <c r="F1049" s="38"/>
      <c r="G1049" s="38"/>
      <c r="H1049" s="38"/>
      <c r="I1049" s="38"/>
      <c r="J1049" s="38"/>
      <c r="K1049" s="38"/>
      <c r="L1049" s="38"/>
      <c r="M1049" s="38"/>
      <c r="N1049" s="38"/>
      <c r="O1049" s="38"/>
      <c r="P1049" s="38"/>
      <c r="Q1049" s="38"/>
      <c r="R1049" s="38"/>
      <c r="S1049" s="38"/>
      <c r="T1049" s="38"/>
      <c r="U1049" s="38"/>
      <c r="V1049" s="38"/>
      <c r="W1049" s="38"/>
      <c r="X1049" s="38"/>
      <c r="Y1049" s="38"/>
      <c r="Z1049" s="38"/>
      <c r="AA1049" s="38"/>
      <c r="AB1049" s="38"/>
      <c r="AC1049" s="38"/>
      <c r="AD1049" s="38"/>
      <c r="AE1049" s="38"/>
      <c r="AF1049" s="38"/>
      <c r="AG1049" s="38"/>
      <c r="AH1049" s="38"/>
      <c r="AI1049" s="38"/>
      <c r="AJ1049" s="38"/>
      <c r="AK1049" s="38"/>
      <c r="AL1049" s="38"/>
      <c r="AM1049" s="38"/>
      <c r="AN1049" s="38"/>
      <c r="AO1049" s="38"/>
      <c r="AP1049" s="38"/>
      <c r="AQ1049" s="38"/>
      <c r="AR1049" s="38"/>
      <c r="AS1049" s="38"/>
      <c r="AT1049" s="38"/>
    </row>
    <row r="1050">
      <c r="A1050" s="38"/>
      <c r="B1050" s="38"/>
      <c r="C1050" s="38"/>
      <c r="D1050" s="38"/>
      <c r="E1050" s="38"/>
      <c r="F1050" s="38"/>
      <c r="G1050" s="38"/>
      <c r="H1050" s="38"/>
      <c r="I1050" s="38"/>
      <c r="J1050" s="38"/>
      <c r="K1050" s="38"/>
      <c r="L1050" s="38"/>
      <c r="M1050" s="38"/>
      <c r="N1050" s="38"/>
      <c r="O1050" s="38"/>
      <c r="P1050" s="38"/>
      <c r="Q1050" s="38"/>
      <c r="R1050" s="38"/>
      <c r="S1050" s="38"/>
      <c r="T1050" s="38"/>
      <c r="U1050" s="38"/>
      <c r="V1050" s="38"/>
      <c r="W1050" s="38"/>
      <c r="X1050" s="38"/>
      <c r="Y1050" s="38"/>
      <c r="Z1050" s="38"/>
      <c r="AA1050" s="38"/>
      <c r="AB1050" s="38"/>
      <c r="AC1050" s="38"/>
      <c r="AD1050" s="38"/>
      <c r="AE1050" s="38"/>
      <c r="AF1050" s="38"/>
      <c r="AG1050" s="38"/>
      <c r="AH1050" s="38"/>
      <c r="AI1050" s="38"/>
      <c r="AJ1050" s="38"/>
      <c r="AK1050" s="38"/>
      <c r="AL1050" s="38"/>
      <c r="AM1050" s="38"/>
      <c r="AN1050" s="38"/>
      <c r="AO1050" s="38"/>
      <c r="AP1050" s="38"/>
      <c r="AQ1050" s="38"/>
      <c r="AR1050" s="38"/>
      <c r="AS1050" s="38"/>
      <c r="AT1050" s="38"/>
    </row>
    <row r="1051">
      <c r="A1051" s="38"/>
      <c r="B1051" s="38"/>
      <c r="C1051" s="38"/>
      <c r="D1051" s="38"/>
      <c r="E1051" s="38"/>
      <c r="F1051" s="38"/>
      <c r="G1051" s="38"/>
      <c r="H1051" s="38"/>
      <c r="I1051" s="38"/>
      <c r="J1051" s="38"/>
      <c r="K1051" s="38"/>
      <c r="L1051" s="38"/>
      <c r="M1051" s="38"/>
      <c r="N1051" s="38"/>
      <c r="O1051" s="38"/>
      <c r="P1051" s="38"/>
      <c r="Q1051" s="38"/>
      <c r="R1051" s="38"/>
      <c r="S1051" s="38"/>
      <c r="T1051" s="38"/>
      <c r="U1051" s="38"/>
      <c r="V1051" s="38"/>
      <c r="W1051" s="38"/>
      <c r="X1051" s="38"/>
      <c r="Y1051" s="38"/>
      <c r="Z1051" s="38"/>
      <c r="AA1051" s="38"/>
      <c r="AB1051" s="38"/>
      <c r="AC1051" s="38"/>
      <c r="AD1051" s="38"/>
      <c r="AE1051" s="38"/>
      <c r="AF1051" s="38"/>
      <c r="AG1051" s="38"/>
      <c r="AH1051" s="38"/>
      <c r="AI1051" s="38"/>
      <c r="AJ1051" s="38"/>
      <c r="AK1051" s="38"/>
      <c r="AL1051" s="38"/>
      <c r="AM1051" s="38"/>
      <c r="AN1051" s="38"/>
      <c r="AO1051" s="38"/>
      <c r="AP1051" s="38"/>
      <c r="AQ1051" s="38"/>
      <c r="AR1051" s="38"/>
      <c r="AS1051" s="38"/>
      <c r="AT1051" s="38"/>
    </row>
    <row r="1052">
      <c r="A1052" s="38"/>
      <c r="B1052" s="38"/>
      <c r="C1052" s="38"/>
      <c r="D1052" s="38"/>
      <c r="E1052" s="38"/>
      <c r="F1052" s="38"/>
      <c r="G1052" s="38"/>
      <c r="H1052" s="38"/>
      <c r="I1052" s="38"/>
      <c r="J1052" s="38"/>
      <c r="K1052" s="38"/>
      <c r="L1052" s="38"/>
      <c r="M1052" s="38"/>
      <c r="N1052" s="38"/>
      <c r="O1052" s="38"/>
      <c r="P1052" s="38"/>
      <c r="Q1052" s="38"/>
      <c r="R1052" s="38"/>
      <c r="S1052" s="38"/>
      <c r="T1052" s="38"/>
      <c r="U1052" s="38"/>
      <c r="V1052" s="38"/>
      <c r="W1052" s="38"/>
      <c r="X1052" s="38"/>
      <c r="Y1052" s="38"/>
      <c r="Z1052" s="38"/>
      <c r="AA1052" s="38"/>
      <c r="AB1052" s="38"/>
      <c r="AC1052" s="38"/>
      <c r="AD1052" s="38"/>
      <c r="AE1052" s="38"/>
      <c r="AF1052" s="38"/>
      <c r="AG1052" s="38"/>
      <c r="AH1052" s="38"/>
      <c r="AI1052" s="38"/>
      <c r="AJ1052" s="38"/>
      <c r="AK1052" s="38"/>
      <c r="AL1052" s="38"/>
      <c r="AM1052" s="38"/>
      <c r="AN1052" s="38"/>
      <c r="AO1052" s="38"/>
      <c r="AP1052" s="38"/>
      <c r="AQ1052" s="38"/>
      <c r="AR1052" s="38"/>
      <c r="AS1052" s="38"/>
      <c r="AT1052" s="38"/>
    </row>
    <row r="1053">
      <c r="A1053" s="38"/>
      <c r="B1053" s="38"/>
      <c r="C1053" s="38"/>
      <c r="D1053" s="38"/>
      <c r="E1053" s="38"/>
      <c r="F1053" s="38"/>
      <c r="G1053" s="38"/>
      <c r="H1053" s="38"/>
      <c r="I1053" s="38"/>
      <c r="J1053" s="38"/>
      <c r="K1053" s="38"/>
      <c r="L1053" s="38"/>
      <c r="M1053" s="38"/>
      <c r="N1053" s="38"/>
      <c r="O1053" s="38"/>
      <c r="P1053" s="38"/>
      <c r="Q1053" s="38"/>
      <c r="R1053" s="38"/>
      <c r="S1053" s="38"/>
      <c r="T1053" s="38"/>
      <c r="U1053" s="38"/>
      <c r="V1053" s="38"/>
      <c r="W1053" s="38"/>
      <c r="X1053" s="38"/>
      <c r="Y1053" s="38"/>
      <c r="Z1053" s="38"/>
      <c r="AA1053" s="38"/>
      <c r="AB1053" s="38"/>
      <c r="AC1053" s="38"/>
      <c r="AD1053" s="38"/>
      <c r="AE1053" s="38"/>
      <c r="AF1053" s="38"/>
      <c r="AG1053" s="38"/>
      <c r="AH1053" s="38"/>
      <c r="AI1053" s="38"/>
      <c r="AJ1053" s="38"/>
      <c r="AK1053" s="38"/>
      <c r="AL1053" s="38"/>
      <c r="AM1053" s="38"/>
      <c r="AN1053" s="38"/>
      <c r="AO1053" s="38"/>
      <c r="AP1053" s="38"/>
      <c r="AQ1053" s="38"/>
      <c r="AR1053" s="38"/>
      <c r="AS1053" s="38"/>
      <c r="AT1053" s="38"/>
    </row>
    <row r="1054">
      <c r="A1054" s="38"/>
      <c r="B1054" s="38"/>
      <c r="C1054" s="38"/>
      <c r="D1054" s="38"/>
      <c r="E1054" s="38"/>
      <c r="F1054" s="38"/>
      <c r="G1054" s="38"/>
      <c r="H1054" s="38"/>
      <c r="I1054" s="38"/>
      <c r="J1054" s="38"/>
      <c r="K1054" s="38"/>
      <c r="L1054" s="38"/>
      <c r="M1054" s="38"/>
      <c r="N1054" s="38"/>
      <c r="O1054" s="38"/>
      <c r="P1054" s="38"/>
      <c r="Q1054" s="38"/>
      <c r="R1054" s="38"/>
      <c r="S1054" s="38"/>
      <c r="T1054" s="38"/>
      <c r="U1054" s="38"/>
      <c r="V1054" s="38"/>
      <c r="W1054" s="38"/>
      <c r="X1054" s="38"/>
      <c r="Y1054" s="38"/>
      <c r="Z1054" s="38"/>
      <c r="AA1054" s="38"/>
      <c r="AB1054" s="38"/>
      <c r="AC1054" s="38"/>
      <c r="AD1054" s="38"/>
      <c r="AE1054" s="38"/>
      <c r="AF1054" s="38"/>
      <c r="AG1054" s="38"/>
      <c r="AH1054" s="38"/>
      <c r="AI1054" s="38"/>
      <c r="AJ1054" s="38"/>
      <c r="AK1054" s="38"/>
      <c r="AL1054" s="38"/>
      <c r="AM1054" s="38"/>
      <c r="AN1054" s="38"/>
      <c r="AO1054" s="38"/>
      <c r="AP1054" s="38"/>
      <c r="AQ1054" s="38"/>
      <c r="AR1054" s="38"/>
      <c r="AS1054" s="38"/>
      <c r="AT1054" s="38"/>
    </row>
    <row r="1055">
      <c r="A1055" s="38"/>
      <c r="B1055" s="38"/>
      <c r="C1055" s="38"/>
      <c r="D1055" s="38"/>
      <c r="E1055" s="38"/>
      <c r="F1055" s="38"/>
      <c r="G1055" s="38"/>
      <c r="H1055" s="38"/>
      <c r="I1055" s="38"/>
      <c r="J1055" s="38"/>
      <c r="K1055" s="38"/>
      <c r="L1055" s="38"/>
      <c r="M1055" s="38"/>
      <c r="N1055" s="38"/>
      <c r="O1055" s="38"/>
      <c r="P1055" s="38"/>
      <c r="Q1055" s="38"/>
      <c r="R1055" s="38"/>
      <c r="S1055" s="38"/>
      <c r="T1055" s="38"/>
      <c r="U1055" s="38"/>
      <c r="V1055" s="38"/>
      <c r="W1055" s="38"/>
      <c r="X1055" s="38"/>
      <c r="Y1055" s="38"/>
      <c r="Z1055" s="38"/>
      <c r="AA1055" s="38"/>
      <c r="AB1055" s="38"/>
      <c r="AC1055" s="38"/>
      <c r="AD1055" s="38"/>
      <c r="AE1055" s="38"/>
      <c r="AF1055" s="38"/>
      <c r="AG1055" s="38"/>
      <c r="AH1055" s="38"/>
      <c r="AI1055" s="38"/>
      <c r="AJ1055" s="38"/>
      <c r="AK1055" s="38"/>
      <c r="AL1055" s="38"/>
      <c r="AM1055" s="38"/>
      <c r="AN1055" s="38"/>
      <c r="AO1055" s="38"/>
      <c r="AP1055" s="38"/>
      <c r="AQ1055" s="38"/>
      <c r="AR1055" s="38"/>
      <c r="AS1055" s="38"/>
      <c r="AT1055" s="38"/>
    </row>
    <row r="1056">
      <c r="A1056" s="38"/>
      <c r="B1056" s="38"/>
      <c r="C1056" s="38"/>
      <c r="D1056" s="38"/>
      <c r="E1056" s="38"/>
      <c r="F1056" s="38"/>
      <c r="G1056" s="38"/>
      <c r="H1056" s="38"/>
      <c r="I1056" s="38"/>
      <c r="J1056" s="38"/>
      <c r="K1056" s="38"/>
      <c r="L1056" s="38"/>
      <c r="M1056" s="38"/>
      <c r="N1056" s="38"/>
      <c r="O1056" s="38"/>
      <c r="P1056" s="38"/>
      <c r="Q1056" s="38"/>
      <c r="R1056" s="38"/>
      <c r="S1056" s="38"/>
      <c r="T1056" s="38"/>
      <c r="U1056" s="38"/>
      <c r="V1056" s="38"/>
      <c r="W1056" s="38"/>
      <c r="X1056" s="38"/>
      <c r="Y1056" s="38"/>
      <c r="Z1056" s="38"/>
      <c r="AA1056" s="38"/>
      <c r="AB1056" s="38"/>
      <c r="AC1056" s="38"/>
      <c r="AD1056" s="38"/>
      <c r="AE1056" s="38"/>
      <c r="AF1056" s="38"/>
      <c r="AG1056" s="38"/>
      <c r="AH1056" s="38"/>
      <c r="AI1056" s="38"/>
      <c r="AJ1056" s="38"/>
      <c r="AK1056" s="38"/>
      <c r="AL1056" s="38"/>
      <c r="AM1056" s="38"/>
      <c r="AN1056" s="38"/>
      <c r="AO1056" s="38"/>
      <c r="AP1056" s="38"/>
      <c r="AQ1056" s="38"/>
      <c r="AR1056" s="38"/>
      <c r="AS1056" s="38"/>
      <c r="AT1056" s="38"/>
    </row>
    <row r="1057">
      <c r="A1057" s="38"/>
      <c r="B1057" s="38"/>
      <c r="C1057" s="38"/>
      <c r="D1057" s="38"/>
      <c r="E1057" s="38"/>
      <c r="F1057" s="38"/>
      <c r="G1057" s="38"/>
      <c r="H1057" s="38"/>
      <c r="I1057" s="38"/>
      <c r="J1057" s="38"/>
      <c r="K1057" s="38"/>
      <c r="L1057" s="38"/>
      <c r="M1057" s="38"/>
      <c r="N1057" s="38"/>
      <c r="O1057" s="38"/>
      <c r="P1057" s="38"/>
      <c r="Q1057" s="38"/>
      <c r="R1057" s="38"/>
      <c r="S1057" s="38"/>
      <c r="T1057" s="38"/>
      <c r="U1057" s="38"/>
      <c r="V1057" s="38"/>
      <c r="W1057" s="38"/>
      <c r="X1057" s="38"/>
      <c r="Y1057" s="38"/>
      <c r="Z1057" s="38"/>
      <c r="AA1057" s="38"/>
      <c r="AB1057" s="38"/>
      <c r="AC1057" s="38"/>
      <c r="AD1057" s="38"/>
      <c r="AE1057" s="38"/>
      <c r="AF1057" s="38"/>
      <c r="AG1057" s="38"/>
      <c r="AH1057" s="38"/>
      <c r="AI1057" s="38"/>
      <c r="AJ1057" s="38"/>
      <c r="AK1057" s="38"/>
      <c r="AL1057" s="38"/>
      <c r="AM1057" s="38"/>
      <c r="AN1057" s="38"/>
      <c r="AO1057" s="38"/>
      <c r="AP1057" s="38"/>
      <c r="AQ1057" s="38"/>
      <c r="AR1057" s="38"/>
      <c r="AS1057" s="38"/>
      <c r="AT1057" s="38"/>
    </row>
    <row r="1058">
      <c r="A1058" s="38"/>
      <c r="B1058" s="38"/>
      <c r="C1058" s="38"/>
      <c r="D1058" s="38"/>
      <c r="E1058" s="38"/>
      <c r="F1058" s="38"/>
      <c r="G1058" s="38"/>
      <c r="H1058" s="38"/>
      <c r="I1058" s="38"/>
      <c r="J1058" s="38"/>
      <c r="K1058" s="38"/>
      <c r="L1058" s="38"/>
      <c r="M1058" s="38"/>
      <c r="N1058" s="38"/>
      <c r="O1058" s="38"/>
      <c r="P1058" s="38"/>
      <c r="Q1058" s="38"/>
      <c r="R1058" s="38"/>
      <c r="S1058" s="38"/>
      <c r="T1058" s="38"/>
      <c r="U1058" s="38"/>
      <c r="V1058" s="38"/>
      <c r="W1058" s="38"/>
      <c r="X1058" s="38"/>
      <c r="Y1058" s="38"/>
      <c r="Z1058" s="38"/>
      <c r="AA1058" s="38"/>
      <c r="AB1058" s="38"/>
      <c r="AC1058" s="38"/>
      <c r="AD1058" s="38"/>
      <c r="AE1058" s="38"/>
      <c r="AF1058" s="38"/>
      <c r="AG1058" s="38"/>
      <c r="AH1058" s="38"/>
      <c r="AI1058" s="38"/>
      <c r="AJ1058" s="38"/>
      <c r="AK1058" s="38"/>
      <c r="AL1058" s="38"/>
      <c r="AM1058" s="38"/>
      <c r="AN1058" s="38"/>
      <c r="AO1058" s="38"/>
      <c r="AP1058" s="38"/>
      <c r="AQ1058" s="38"/>
      <c r="AR1058" s="38"/>
      <c r="AS1058" s="38"/>
      <c r="AT1058" s="38"/>
    </row>
    <row r="1059">
      <c r="A1059" s="38"/>
      <c r="B1059" s="38"/>
      <c r="C1059" s="38"/>
      <c r="D1059" s="38"/>
      <c r="E1059" s="38"/>
      <c r="F1059" s="38"/>
      <c r="G1059" s="38"/>
      <c r="H1059" s="38"/>
      <c r="I1059" s="38"/>
      <c r="J1059" s="38"/>
      <c r="K1059" s="38"/>
      <c r="L1059" s="38"/>
      <c r="M1059" s="38"/>
      <c r="N1059" s="38"/>
      <c r="O1059" s="38"/>
      <c r="P1059" s="38"/>
      <c r="Q1059" s="38"/>
      <c r="R1059" s="38"/>
      <c r="S1059" s="38"/>
      <c r="T1059" s="38"/>
      <c r="U1059" s="38"/>
      <c r="V1059" s="38"/>
      <c r="W1059" s="38"/>
      <c r="X1059" s="38"/>
      <c r="Y1059" s="38"/>
      <c r="Z1059" s="38"/>
      <c r="AA1059" s="38"/>
      <c r="AB1059" s="38"/>
      <c r="AC1059" s="38"/>
      <c r="AD1059" s="38"/>
      <c r="AE1059" s="38"/>
      <c r="AF1059" s="38"/>
      <c r="AG1059" s="38"/>
      <c r="AH1059" s="38"/>
      <c r="AI1059" s="38"/>
      <c r="AJ1059" s="38"/>
      <c r="AK1059" s="38"/>
      <c r="AL1059" s="38"/>
      <c r="AM1059" s="38"/>
      <c r="AN1059" s="38"/>
      <c r="AO1059" s="38"/>
      <c r="AP1059" s="38"/>
      <c r="AQ1059" s="38"/>
      <c r="AR1059" s="38"/>
      <c r="AS1059" s="38"/>
      <c r="AT1059" s="38"/>
    </row>
    <row r="1060">
      <c r="A1060" s="38"/>
      <c r="B1060" s="38"/>
      <c r="C1060" s="38"/>
      <c r="D1060" s="38"/>
      <c r="E1060" s="38"/>
      <c r="F1060" s="38"/>
      <c r="G1060" s="38"/>
      <c r="H1060" s="38"/>
      <c r="I1060" s="38"/>
      <c r="J1060" s="38"/>
      <c r="K1060" s="38"/>
      <c r="L1060" s="38"/>
      <c r="M1060" s="38"/>
      <c r="N1060" s="38"/>
      <c r="O1060" s="38"/>
      <c r="P1060" s="38"/>
      <c r="Q1060" s="38"/>
      <c r="R1060" s="38"/>
      <c r="S1060" s="38"/>
      <c r="T1060" s="38"/>
      <c r="U1060" s="38"/>
      <c r="V1060" s="38"/>
      <c r="W1060" s="38"/>
      <c r="X1060" s="38"/>
      <c r="Y1060" s="38"/>
      <c r="Z1060" s="38"/>
      <c r="AA1060" s="38"/>
      <c r="AB1060" s="38"/>
      <c r="AC1060" s="38"/>
      <c r="AD1060" s="38"/>
      <c r="AE1060" s="38"/>
      <c r="AF1060" s="38"/>
      <c r="AG1060" s="38"/>
      <c r="AH1060" s="38"/>
      <c r="AI1060" s="38"/>
      <c r="AJ1060" s="38"/>
      <c r="AK1060" s="38"/>
      <c r="AL1060" s="38"/>
      <c r="AM1060" s="38"/>
      <c r="AN1060" s="38"/>
      <c r="AO1060" s="38"/>
      <c r="AP1060" s="38"/>
      <c r="AQ1060" s="38"/>
      <c r="AR1060" s="38"/>
      <c r="AS1060" s="38"/>
      <c r="AT1060" s="38"/>
    </row>
    <row r="1061">
      <c r="A1061" s="38"/>
      <c r="B1061" s="38"/>
      <c r="C1061" s="38"/>
      <c r="D1061" s="38"/>
      <c r="E1061" s="38"/>
      <c r="F1061" s="38"/>
      <c r="G1061" s="38"/>
      <c r="H1061" s="38"/>
      <c r="I1061" s="38"/>
      <c r="J1061" s="38"/>
      <c r="K1061" s="38"/>
      <c r="L1061" s="38"/>
      <c r="M1061" s="38"/>
      <c r="N1061" s="38"/>
      <c r="O1061" s="38"/>
      <c r="P1061" s="38"/>
      <c r="Q1061" s="38"/>
      <c r="R1061" s="38"/>
      <c r="S1061" s="38"/>
      <c r="T1061" s="38"/>
      <c r="U1061" s="38"/>
      <c r="V1061" s="38"/>
      <c r="W1061" s="38"/>
      <c r="X1061" s="38"/>
      <c r="Y1061" s="38"/>
      <c r="Z1061" s="38"/>
      <c r="AA1061" s="38"/>
      <c r="AB1061" s="38"/>
      <c r="AC1061" s="38"/>
      <c r="AD1061" s="38"/>
      <c r="AE1061" s="38"/>
      <c r="AF1061" s="38"/>
      <c r="AG1061" s="38"/>
      <c r="AH1061" s="38"/>
      <c r="AI1061" s="38"/>
      <c r="AJ1061" s="38"/>
      <c r="AK1061" s="38"/>
      <c r="AL1061" s="38"/>
      <c r="AM1061" s="38"/>
      <c r="AN1061" s="38"/>
      <c r="AO1061" s="38"/>
      <c r="AP1061" s="38"/>
      <c r="AQ1061" s="38"/>
      <c r="AR1061" s="38"/>
      <c r="AS1061" s="38"/>
      <c r="AT1061" s="38"/>
    </row>
  </sheetData>
  <mergeCells count="507">
    <mergeCell ref="D9:F9"/>
    <mergeCell ref="G9:I9"/>
    <mergeCell ref="J9:L9"/>
    <mergeCell ref="M9:O9"/>
    <mergeCell ref="P9:R9"/>
    <mergeCell ref="S9:U9"/>
    <mergeCell ref="V9:X9"/>
    <mergeCell ref="A9:C9"/>
    <mergeCell ref="A11:C11"/>
    <mergeCell ref="D11:F11"/>
    <mergeCell ref="G11:I11"/>
    <mergeCell ref="J11:L11"/>
    <mergeCell ref="M11:O11"/>
    <mergeCell ref="P11:R11"/>
    <mergeCell ref="D13:F13"/>
    <mergeCell ref="G13:I13"/>
    <mergeCell ref="J13:L13"/>
    <mergeCell ref="M13:O13"/>
    <mergeCell ref="P13:R13"/>
    <mergeCell ref="S13:U13"/>
    <mergeCell ref="V13:X13"/>
    <mergeCell ref="A13:C13"/>
    <mergeCell ref="A15:C15"/>
    <mergeCell ref="D15:F15"/>
    <mergeCell ref="G15:I15"/>
    <mergeCell ref="J15:L15"/>
    <mergeCell ref="M15:O15"/>
    <mergeCell ref="P15:R15"/>
    <mergeCell ref="P17:R17"/>
    <mergeCell ref="S17:U17"/>
    <mergeCell ref="S15:U15"/>
    <mergeCell ref="V15:X15"/>
    <mergeCell ref="D17:F17"/>
    <mergeCell ref="G17:I17"/>
    <mergeCell ref="J17:L17"/>
    <mergeCell ref="M17:O17"/>
    <mergeCell ref="V17:X17"/>
    <mergeCell ref="S19:U19"/>
    <mergeCell ref="V19:X19"/>
    <mergeCell ref="A17:C17"/>
    <mergeCell ref="A19:C19"/>
    <mergeCell ref="D19:F19"/>
    <mergeCell ref="G19:I19"/>
    <mergeCell ref="J19:L19"/>
    <mergeCell ref="M19:O19"/>
    <mergeCell ref="P19:R19"/>
    <mergeCell ref="D21:F21"/>
    <mergeCell ref="G21:I21"/>
    <mergeCell ref="J21:L21"/>
    <mergeCell ref="M21:O21"/>
    <mergeCell ref="P21:R21"/>
    <mergeCell ref="S21:U21"/>
    <mergeCell ref="V21:X21"/>
    <mergeCell ref="A21:C21"/>
    <mergeCell ref="A23:C23"/>
    <mergeCell ref="D23:F23"/>
    <mergeCell ref="G23:I23"/>
    <mergeCell ref="J23:L23"/>
    <mergeCell ref="M23:O23"/>
    <mergeCell ref="P23:R23"/>
    <mergeCell ref="P25:R25"/>
    <mergeCell ref="S25:U25"/>
    <mergeCell ref="S23:U23"/>
    <mergeCell ref="V23:X23"/>
    <mergeCell ref="D25:F25"/>
    <mergeCell ref="G25:I25"/>
    <mergeCell ref="J25:L25"/>
    <mergeCell ref="M25:O25"/>
    <mergeCell ref="V25:X25"/>
    <mergeCell ref="S27:U27"/>
    <mergeCell ref="V27:X27"/>
    <mergeCell ref="A25:C25"/>
    <mergeCell ref="A27:C27"/>
    <mergeCell ref="D27:F27"/>
    <mergeCell ref="G27:I27"/>
    <mergeCell ref="J27:L27"/>
    <mergeCell ref="M27:O27"/>
    <mergeCell ref="P27:R27"/>
    <mergeCell ref="D29:F29"/>
    <mergeCell ref="G29:I29"/>
    <mergeCell ref="J29:L29"/>
    <mergeCell ref="M29:O29"/>
    <mergeCell ref="P29:R29"/>
    <mergeCell ref="S29:U29"/>
    <mergeCell ref="V29:X29"/>
    <mergeCell ref="A29:C29"/>
    <mergeCell ref="A31:C31"/>
    <mergeCell ref="D31:F31"/>
    <mergeCell ref="G31:I31"/>
    <mergeCell ref="J31:L31"/>
    <mergeCell ref="M31:O31"/>
    <mergeCell ref="P31:R31"/>
    <mergeCell ref="P41:R41"/>
    <mergeCell ref="S41:U41"/>
    <mergeCell ref="V41:X41"/>
    <mergeCell ref="M39:O39"/>
    <mergeCell ref="P39:R39"/>
    <mergeCell ref="A41:C41"/>
    <mergeCell ref="D41:F41"/>
    <mergeCell ref="G41:I41"/>
    <mergeCell ref="J41:L41"/>
    <mergeCell ref="M41:O41"/>
    <mergeCell ref="D43:F43"/>
    <mergeCell ref="G43:I43"/>
    <mergeCell ref="J43:L43"/>
    <mergeCell ref="M43:O43"/>
    <mergeCell ref="P43:R43"/>
    <mergeCell ref="S43:U43"/>
    <mergeCell ref="V43:X43"/>
    <mergeCell ref="A43:C43"/>
    <mergeCell ref="A45:C45"/>
    <mergeCell ref="D45:F45"/>
    <mergeCell ref="G45:I45"/>
    <mergeCell ref="J45:L45"/>
    <mergeCell ref="M45:O45"/>
    <mergeCell ref="P45:R45"/>
    <mergeCell ref="P47:R47"/>
    <mergeCell ref="S47:U47"/>
    <mergeCell ref="S45:U45"/>
    <mergeCell ref="V45:X45"/>
    <mergeCell ref="D47:F47"/>
    <mergeCell ref="G47:I47"/>
    <mergeCell ref="J47:L47"/>
    <mergeCell ref="M47:O47"/>
    <mergeCell ref="V47:X47"/>
    <mergeCell ref="S49:U49"/>
    <mergeCell ref="V49:X49"/>
    <mergeCell ref="A47:C47"/>
    <mergeCell ref="A49:C49"/>
    <mergeCell ref="D49:F49"/>
    <mergeCell ref="G49:I49"/>
    <mergeCell ref="J49:L49"/>
    <mergeCell ref="M49:O49"/>
    <mergeCell ref="P49:R49"/>
    <mergeCell ref="D51:F51"/>
    <mergeCell ref="G51:I51"/>
    <mergeCell ref="J51:L51"/>
    <mergeCell ref="M51:O51"/>
    <mergeCell ref="P51:R51"/>
    <mergeCell ref="S51:U51"/>
    <mergeCell ref="V51:X51"/>
    <mergeCell ref="A51:C51"/>
    <mergeCell ref="A53:C53"/>
    <mergeCell ref="D53:F53"/>
    <mergeCell ref="G53:I53"/>
    <mergeCell ref="J53:L53"/>
    <mergeCell ref="M53:O53"/>
    <mergeCell ref="P53:R53"/>
    <mergeCell ref="P55:R55"/>
    <mergeCell ref="S55:U55"/>
    <mergeCell ref="S53:U53"/>
    <mergeCell ref="V53:X53"/>
    <mergeCell ref="D55:F55"/>
    <mergeCell ref="G55:I55"/>
    <mergeCell ref="J55:L55"/>
    <mergeCell ref="M55:O55"/>
    <mergeCell ref="V55:X55"/>
    <mergeCell ref="S39:U39"/>
    <mergeCell ref="V39:X39"/>
    <mergeCell ref="S31:U31"/>
    <mergeCell ref="V31:X31"/>
    <mergeCell ref="A37:W37"/>
    <mergeCell ref="A39:C39"/>
    <mergeCell ref="D39:F39"/>
    <mergeCell ref="G39:I39"/>
    <mergeCell ref="J39:L39"/>
    <mergeCell ref="S57:U57"/>
    <mergeCell ref="V57:X57"/>
    <mergeCell ref="A55:C55"/>
    <mergeCell ref="A57:C57"/>
    <mergeCell ref="D57:F57"/>
    <mergeCell ref="G57:I57"/>
    <mergeCell ref="J57:L57"/>
    <mergeCell ref="M57:O57"/>
    <mergeCell ref="P57:R57"/>
    <mergeCell ref="D59:F59"/>
    <mergeCell ref="G59:I59"/>
    <mergeCell ref="J59:L59"/>
    <mergeCell ref="M59:O59"/>
    <mergeCell ref="P59:R59"/>
    <mergeCell ref="S59:U59"/>
    <mergeCell ref="V59:X59"/>
    <mergeCell ref="A59:C59"/>
    <mergeCell ref="A61:C61"/>
    <mergeCell ref="D61:F61"/>
    <mergeCell ref="G61:I61"/>
    <mergeCell ref="J61:L61"/>
    <mergeCell ref="M61:O61"/>
    <mergeCell ref="P61:R61"/>
    <mergeCell ref="P63:R63"/>
    <mergeCell ref="S63:U63"/>
    <mergeCell ref="S61:U61"/>
    <mergeCell ref="V61:X61"/>
    <mergeCell ref="D63:F63"/>
    <mergeCell ref="G63:I63"/>
    <mergeCell ref="J63:L63"/>
    <mergeCell ref="M63:O63"/>
    <mergeCell ref="V63:X63"/>
    <mergeCell ref="S65:U65"/>
    <mergeCell ref="V65:X65"/>
    <mergeCell ref="A63:C63"/>
    <mergeCell ref="D65:F65"/>
    <mergeCell ref="G65:I65"/>
    <mergeCell ref="J65:L65"/>
    <mergeCell ref="M65:O65"/>
    <mergeCell ref="P65:R65"/>
    <mergeCell ref="A71:W71"/>
    <mergeCell ref="S81:U81"/>
    <mergeCell ref="V81:X81"/>
    <mergeCell ref="D83:F83"/>
    <mergeCell ref="G83:I83"/>
    <mergeCell ref="J83:L83"/>
    <mergeCell ref="M83:O83"/>
    <mergeCell ref="P83:R83"/>
    <mergeCell ref="S83:U83"/>
    <mergeCell ref="V83:X83"/>
    <mergeCell ref="S85:U85"/>
    <mergeCell ref="V85:X85"/>
    <mergeCell ref="A83:C83"/>
    <mergeCell ref="A85:C85"/>
    <mergeCell ref="D85:F85"/>
    <mergeCell ref="G85:I85"/>
    <mergeCell ref="J85:L85"/>
    <mergeCell ref="M85:O85"/>
    <mergeCell ref="P85:R85"/>
    <mergeCell ref="S3:U3"/>
    <mergeCell ref="V3:X3"/>
    <mergeCell ref="A1:W1"/>
    <mergeCell ref="A3:C3"/>
    <mergeCell ref="D3:F3"/>
    <mergeCell ref="G3:I3"/>
    <mergeCell ref="J3:L3"/>
    <mergeCell ref="M3:O3"/>
    <mergeCell ref="P3:R3"/>
    <mergeCell ref="D5:F5"/>
    <mergeCell ref="G5:I5"/>
    <mergeCell ref="J5:L5"/>
    <mergeCell ref="M5:O5"/>
    <mergeCell ref="P5:R5"/>
    <mergeCell ref="S5:U5"/>
    <mergeCell ref="V5:X5"/>
    <mergeCell ref="S7:U7"/>
    <mergeCell ref="V7:X7"/>
    <mergeCell ref="A5:C5"/>
    <mergeCell ref="A7:C7"/>
    <mergeCell ref="D7:F7"/>
    <mergeCell ref="G7:I7"/>
    <mergeCell ref="J7:L7"/>
    <mergeCell ref="M7:O7"/>
    <mergeCell ref="P7:R7"/>
    <mergeCell ref="S11:U11"/>
    <mergeCell ref="V11:X11"/>
    <mergeCell ref="S73:U73"/>
    <mergeCell ref="V73:X73"/>
    <mergeCell ref="A65:C65"/>
    <mergeCell ref="A73:C73"/>
    <mergeCell ref="D73:F73"/>
    <mergeCell ref="G73:I73"/>
    <mergeCell ref="J73:L73"/>
    <mergeCell ref="M73:O73"/>
    <mergeCell ref="P73:R73"/>
    <mergeCell ref="D75:F75"/>
    <mergeCell ref="G75:I75"/>
    <mergeCell ref="J75:L75"/>
    <mergeCell ref="M75:O75"/>
    <mergeCell ref="P75:R75"/>
    <mergeCell ref="S75:U75"/>
    <mergeCell ref="V75:X75"/>
    <mergeCell ref="S77:U77"/>
    <mergeCell ref="V77:X77"/>
    <mergeCell ref="A75:C75"/>
    <mergeCell ref="A77:C77"/>
    <mergeCell ref="D77:F77"/>
    <mergeCell ref="G77:I77"/>
    <mergeCell ref="J77:L77"/>
    <mergeCell ref="M77:O77"/>
    <mergeCell ref="P77:R77"/>
    <mergeCell ref="D79:F79"/>
    <mergeCell ref="G79:I79"/>
    <mergeCell ref="J79:L79"/>
    <mergeCell ref="M79:O79"/>
    <mergeCell ref="P79:R79"/>
    <mergeCell ref="S79:U79"/>
    <mergeCell ref="V79:X79"/>
    <mergeCell ref="A79:C79"/>
    <mergeCell ref="A81:C81"/>
    <mergeCell ref="D81:F81"/>
    <mergeCell ref="G81:I81"/>
    <mergeCell ref="J81:L81"/>
    <mergeCell ref="M81:O81"/>
    <mergeCell ref="P81:R81"/>
    <mergeCell ref="S105:U105"/>
    <mergeCell ref="V105:X105"/>
    <mergeCell ref="D87:F87"/>
    <mergeCell ref="G87:I87"/>
    <mergeCell ref="J87:L87"/>
    <mergeCell ref="M87:O87"/>
    <mergeCell ref="P87:R87"/>
    <mergeCell ref="S87:U87"/>
    <mergeCell ref="V87:X87"/>
    <mergeCell ref="A87:C87"/>
    <mergeCell ref="A89:C89"/>
    <mergeCell ref="D89:F89"/>
    <mergeCell ref="G89:I89"/>
    <mergeCell ref="J89:L89"/>
    <mergeCell ref="M89:O89"/>
    <mergeCell ref="P89:R89"/>
    <mergeCell ref="P91:R91"/>
    <mergeCell ref="S91:U91"/>
    <mergeCell ref="S89:U89"/>
    <mergeCell ref="V89:X89"/>
    <mergeCell ref="D91:F91"/>
    <mergeCell ref="G91:I91"/>
    <mergeCell ref="J91:L91"/>
    <mergeCell ref="M91:O91"/>
    <mergeCell ref="V91:X91"/>
    <mergeCell ref="S93:U93"/>
    <mergeCell ref="V93:X93"/>
    <mergeCell ref="A91:C91"/>
    <mergeCell ref="A93:C93"/>
    <mergeCell ref="D93:F93"/>
    <mergeCell ref="G93:I93"/>
    <mergeCell ref="J93:L93"/>
    <mergeCell ref="M93:O93"/>
    <mergeCell ref="P93:R93"/>
    <mergeCell ref="D95:F95"/>
    <mergeCell ref="G95:I95"/>
    <mergeCell ref="J95:L95"/>
    <mergeCell ref="M95:O95"/>
    <mergeCell ref="P95:R95"/>
    <mergeCell ref="S95:U95"/>
    <mergeCell ref="V95:X95"/>
    <mergeCell ref="A95:C95"/>
    <mergeCell ref="A97:C97"/>
    <mergeCell ref="D97:F97"/>
    <mergeCell ref="G97:I97"/>
    <mergeCell ref="J97:L97"/>
    <mergeCell ref="M97:O97"/>
    <mergeCell ref="P97:R97"/>
    <mergeCell ref="P99:R99"/>
    <mergeCell ref="S99:U99"/>
    <mergeCell ref="S97:U97"/>
    <mergeCell ref="V97:X97"/>
    <mergeCell ref="D99:F99"/>
    <mergeCell ref="G99:I99"/>
    <mergeCell ref="J99:L99"/>
    <mergeCell ref="M99:O99"/>
    <mergeCell ref="V99:X99"/>
    <mergeCell ref="S101:U101"/>
    <mergeCell ref="V101:X101"/>
    <mergeCell ref="A99:C99"/>
    <mergeCell ref="A101:C101"/>
    <mergeCell ref="D101:F101"/>
    <mergeCell ref="G101:I101"/>
    <mergeCell ref="J101:L101"/>
    <mergeCell ref="M101:O101"/>
    <mergeCell ref="P101:R101"/>
    <mergeCell ref="D111:F111"/>
    <mergeCell ref="G111:I111"/>
    <mergeCell ref="J111:L111"/>
    <mergeCell ref="M111:O111"/>
    <mergeCell ref="P111:R111"/>
    <mergeCell ref="S111:U111"/>
    <mergeCell ref="V111:X111"/>
    <mergeCell ref="A111:C111"/>
    <mergeCell ref="A113:C113"/>
    <mergeCell ref="D113:F113"/>
    <mergeCell ref="G113:I113"/>
    <mergeCell ref="J113:L113"/>
    <mergeCell ref="M113:O113"/>
    <mergeCell ref="P113:R113"/>
    <mergeCell ref="D131:F131"/>
    <mergeCell ref="G131:I131"/>
    <mergeCell ref="J131:L131"/>
    <mergeCell ref="M131:O131"/>
    <mergeCell ref="P131:R131"/>
    <mergeCell ref="S131:U131"/>
    <mergeCell ref="V131:X131"/>
    <mergeCell ref="A131:C131"/>
    <mergeCell ref="A133:C133"/>
    <mergeCell ref="D133:F133"/>
    <mergeCell ref="G133:I133"/>
    <mergeCell ref="J133:L133"/>
    <mergeCell ref="M133:O133"/>
    <mergeCell ref="P133:R133"/>
    <mergeCell ref="S137:U137"/>
    <mergeCell ref="V137:X137"/>
    <mergeCell ref="A135:C135"/>
    <mergeCell ref="A137:C137"/>
    <mergeCell ref="D137:F137"/>
    <mergeCell ref="G137:I137"/>
    <mergeCell ref="J137:L137"/>
    <mergeCell ref="M137:O137"/>
    <mergeCell ref="P137:R137"/>
    <mergeCell ref="D103:F103"/>
    <mergeCell ref="G103:I103"/>
    <mergeCell ref="J103:L103"/>
    <mergeCell ref="M103:O103"/>
    <mergeCell ref="P103:R103"/>
    <mergeCell ref="S103:U103"/>
    <mergeCell ref="V103:X103"/>
    <mergeCell ref="A103:C103"/>
    <mergeCell ref="A105:C105"/>
    <mergeCell ref="D105:F105"/>
    <mergeCell ref="G105:I105"/>
    <mergeCell ref="J105:L105"/>
    <mergeCell ref="M105:O105"/>
    <mergeCell ref="P105:R105"/>
    <mergeCell ref="D107:F107"/>
    <mergeCell ref="G107:I107"/>
    <mergeCell ref="J107:L107"/>
    <mergeCell ref="M107:O107"/>
    <mergeCell ref="P107:R107"/>
    <mergeCell ref="S107:U107"/>
    <mergeCell ref="V107:X107"/>
    <mergeCell ref="S109:U109"/>
    <mergeCell ref="V109:X109"/>
    <mergeCell ref="A107:C107"/>
    <mergeCell ref="A109:C109"/>
    <mergeCell ref="D109:F109"/>
    <mergeCell ref="G109:I109"/>
    <mergeCell ref="J109:L109"/>
    <mergeCell ref="M109:O109"/>
    <mergeCell ref="P109:R109"/>
    <mergeCell ref="S113:U113"/>
    <mergeCell ref="V113:X113"/>
    <mergeCell ref="A139:C139"/>
    <mergeCell ref="D139:F139"/>
    <mergeCell ref="G139:I139"/>
    <mergeCell ref="J139:L139"/>
    <mergeCell ref="M139:O139"/>
    <mergeCell ref="P139:R139"/>
    <mergeCell ref="S139:U139"/>
    <mergeCell ref="V139:X139"/>
    <mergeCell ref="D115:F115"/>
    <mergeCell ref="G115:I115"/>
    <mergeCell ref="J115:L115"/>
    <mergeCell ref="M115:O115"/>
    <mergeCell ref="P115:R115"/>
    <mergeCell ref="S115:U115"/>
    <mergeCell ref="V115:X115"/>
    <mergeCell ref="A115:C115"/>
    <mergeCell ref="A117:C117"/>
    <mergeCell ref="D117:F117"/>
    <mergeCell ref="G117:I117"/>
    <mergeCell ref="J117:L117"/>
    <mergeCell ref="M117:O117"/>
    <mergeCell ref="P117:R117"/>
    <mergeCell ref="P119:R119"/>
    <mergeCell ref="S119:U119"/>
    <mergeCell ref="S117:U117"/>
    <mergeCell ref="V117:X117"/>
    <mergeCell ref="D119:F119"/>
    <mergeCell ref="G119:I119"/>
    <mergeCell ref="J119:L119"/>
    <mergeCell ref="M119:O119"/>
    <mergeCell ref="V119:X119"/>
    <mergeCell ref="S121:U121"/>
    <mergeCell ref="V121:X121"/>
    <mergeCell ref="A119:C119"/>
    <mergeCell ref="A121:C121"/>
    <mergeCell ref="D121:F121"/>
    <mergeCell ref="G121:I121"/>
    <mergeCell ref="J121:L121"/>
    <mergeCell ref="M121:O121"/>
    <mergeCell ref="P121:R121"/>
    <mergeCell ref="D123:F123"/>
    <mergeCell ref="G123:I123"/>
    <mergeCell ref="J123:L123"/>
    <mergeCell ref="M123:O123"/>
    <mergeCell ref="P123:R123"/>
    <mergeCell ref="S123:U123"/>
    <mergeCell ref="V123:X123"/>
    <mergeCell ref="A123:C123"/>
    <mergeCell ref="A125:C125"/>
    <mergeCell ref="D125:F125"/>
    <mergeCell ref="G125:I125"/>
    <mergeCell ref="J125:L125"/>
    <mergeCell ref="M125:O125"/>
    <mergeCell ref="P125:R125"/>
    <mergeCell ref="P127:R127"/>
    <mergeCell ref="S127:U127"/>
    <mergeCell ref="S125:U125"/>
    <mergeCell ref="V125:X125"/>
    <mergeCell ref="D127:F127"/>
    <mergeCell ref="G127:I127"/>
    <mergeCell ref="J127:L127"/>
    <mergeCell ref="M127:O127"/>
    <mergeCell ref="V127:X127"/>
    <mergeCell ref="S129:U129"/>
    <mergeCell ref="V129:X129"/>
    <mergeCell ref="A127:C127"/>
    <mergeCell ref="A129:C129"/>
    <mergeCell ref="D129:F129"/>
    <mergeCell ref="G129:I129"/>
    <mergeCell ref="J129:L129"/>
    <mergeCell ref="M129:O129"/>
    <mergeCell ref="P129:R129"/>
    <mergeCell ref="P135:R135"/>
    <mergeCell ref="S135:U135"/>
    <mergeCell ref="S133:U133"/>
    <mergeCell ref="V133:X133"/>
    <mergeCell ref="D135:F135"/>
    <mergeCell ref="G135:I135"/>
    <mergeCell ref="J135:L135"/>
    <mergeCell ref="M135:O135"/>
    <mergeCell ref="V135:X135"/>
  </mergeCells>
  <conditionalFormatting sqref="A3:X3 A5:X5 A7:X7 A9:X9 A11:X11 A13:X13 A15:X15 A17:X17 A19:X19 A21:X21 A23:X23 A25:X25 A27:X27 A29:X29 A31:X31 A39:X39 A41:X41 A43:X43 A45:X45 A47:X47 A49:X49 A51:X51 A53:X53 A55:X55 A57:X57 A59:X59 A61:X61 A63:X63 A65:X65 A73:X73 A75:X75 A77:X77 A79:X79 A81:X81 A83:X83 A85:X85 A87:X87 A89:X89 A91:X91 A93:X93 A95:X95 A97:X97 A99:X99 A101:X101 A103:X103 A105:X105 A107:X107 A109:X109 A111:X111 A113:X113 A115:X115 A117:X117 A119:X119 A121:X121 A123:X123 A125:X125 A127:X127 A129:X129 A131:X131 A133:X133 A135:X135 A137:X137 A139:X139">
    <cfRule type="expression" dxfId="0" priority="1">
      <formula>MATCH(C2,"Pick",0)</formula>
    </cfRule>
  </conditionalFormatting>
  <conditionalFormatting sqref="A3:X3 A5:X5 A7:X7 A9:X9 A11:X11 A13:X13 A15:X15 A17:X17 A19:X19 A21:X21 A23:X23 A25:X25 A27:X27 A29:X29 A31:X31 A39:X39 A41:X41 A43:X43 A45:X45 A47:X47 A49:X49 A51:X51 A53:X53 A55:X55 A57:X57 A59:X59 A61:X61 A63:X63 A65:X65 A73:X73 A75:X75 A77:X77 A79:X79 A81:X81 A83:X83 A85:X85 A87:X87 A89:X89 A91:X91 A93:X93 A95:X95 A97:X97 A99:X99 A101:X101 A103:X103 A105:X105 A107:X107 A109:X109 A111:X111 A113:X113 A115:X115 A117:X117 A119:X119 A121:X121 A123:X123 A125:X125 A127:X127 A129:X129 A131:X131 A133:X133 A135:X135 A137:X137 A139:X139">
    <cfRule type="expression" dxfId="1" priority="2">
      <formula>MATCH(C2,"Ban",0)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14"/>
    <col customWidth="1" min="5" max="5" width="15.43"/>
    <col customWidth="1" min="6" max="6" width="17.0"/>
  </cols>
  <sheetData>
    <row r="1">
      <c r="A1" s="58" t="s">
        <v>21</v>
      </c>
      <c r="B1" s="58" t="s">
        <v>22</v>
      </c>
      <c r="C1" s="58" t="s">
        <v>23</v>
      </c>
      <c r="D1" s="58" t="s">
        <v>24</v>
      </c>
      <c r="E1" s="58" t="s">
        <v>25</v>
      </c>
      <c r="F1" s="58" t="s">
        <v>26</v>
      </c>
      <c r="H1" t="str">
        <f>CONCATENATE("INSERT INTO `user_list` (`",$A$1,"`, `",$B$1,"`, `",$C$1,"`, `Torneios`) VALUES ('")</f>
        <v>INSERT INTO `user_list` (`User`, `Nome`, `Avatar`, `Torneios`) VALUES ('</v>
      </c>
    </row>
    <row r="2">
      <c r="A2" s="58" t="s">
        <v>27</v>
      </c>
      <c r="B2" s="58" t="s">
        <v>11</v>
      </c>
      <c r="D2" s="58" t="s">
        <v>28</v>
      </c>
      <c r="E2" s="59">
        <f t="shared" ref="E2:E9" si="1">IF(D2="Sim",RAND(),"Não Participando")</f>
        <v>0.4937284656</v>
      </c>
      <c r="F2" s="60">
        <f t="shared" ref="F2:F9" si="2">IF(E2="Não Participando"," ",RANK(E2,E:E,1))</f>
        <v>2</v>
      </c>
      <c r="H2" t="str">
        <f t="shared" ref="H2:H9" si="3">CONCATENATE($H$1,A2,"', '",B2,"', 'None', 0);")</f>
        <v>INSERT INTO `user_list` (`User`, `Nome`, `Avatar`, `Torneios`) VALUES ('fabianomedice', 'Fafa', 'None', 0);</v>
      </c>
    </row>
    <row r="3">
      <c r="B3" s="58" t="s">
        <v>12</v>
      </c>
      <c r="D3" s="58" t="s">
        <v>28</v>
      </c>
      <c r="E3" s="59">
        <f t="shared" si="1"/>
        <v>0.8512567989</v>
      </c>
      <c r="F3" s="60">
        <f t="shared" si="2"/>
        <v>3</v>
      </c>
      <c r="H3" t="str">
        <f t="shared" si="3"/>
        <v>INSERT INTO `user_list` (`User`, `Nome`, `Avatar`, `Torneios`) VALUES ('', 'Cece', 'None', 0);</v>
      </c>
    </row>
    <row r="4">
      <c r="B4" s="58" t="s">
        <v>13</v>
      </c>
      <c r="D4" s="58" t="s">
        <v>28</v>
      </c>
      <c r="E4" s="59">
        <f t="shared" si="1"/>
        <v>0.06444598347</v>
      </c>
      <c r="F4" s="60">
        <f t="shared" si="2"/>
        <v>1</v>
      </c>
      <c r="H4" t="str">
        <f t="shared" si="3"/>
        <v>INSERT INTO `user_list` (`User`, `Nome`, `Avatar`, `Torneios`) VALUES ('', 'Mosca', 'None', 0);</v>
      </c>
    </row>
    <row r="5">
      <c r="B5" s="58" t="s">
        <v>29</v>
      </c>
      <c r="D5" s="58" t="s">
        <v>30</v>
      </c>
      <c r="E5" s="59" t="str">
        <f t="shared" si="1"/>
        <v>Não Participando</v>
      </c>
      <c r="F5" s="60" t="str">
        <f t="shared" si="2"/>
        <v> </v>
      </c>
      <c r="H5" t="str">
        <f t="shared" si="3"/>
        <v>INSERT INTO `user_list` (`User`, `Nome`, `Avatar`, `Torneios`) VALUES ('', 'Dhunk', 'None', 0);</v>
      </c>
    </row>
    <row r="6">
      <c r="A6" s="58"/>
      <c r="B6" s="58" t="s">
        <v>14</v>
      </c>
      <c r="D6" s="58" t="s">
        <v>30</v>
      </c>
      <c r="E6" s="59" t="str">
        <f t="shared" si="1"/>
        <v>Não Participando</v>
      </c>
      <c r="F6" s="60" t="str">
        <f t="shared" si="2"/>
        <v> </v>
      </c>
      <c r="H6" t="str">
        <f t="shared" si="3"/>
        <v>INSERT INTO `user_list` (`User`, `Nome`, `Avatar`, `Torneios`) VALUES ('', 'Dujour', 'None', 0);</v>
      </c>
    </row>
    <row r="7">
      <c r="A7" s="58"/>
      <c r="B7" s="58" t="s">
        <v>31</v>
      </c>
      <c r="D7" s="58" t="s">
        <v>30</v>
      </c>
      <c r="E7" s="59" t="str">
        <f t="shared" si="1"/>
        <v>Não Participando</v>
      </c>
      <c r="F7" s="60" t="str">
        <f t="shared" si="2"/>
        <v> </v>
      </c>
      <c r="H7" t="str">
        <f t="shared" si="3"/>
        <v>INSERT INTO `user_list` (`User`, `Nome`, `Avatar`, `Torneios`) VALUES ('', 'Fox', 'None', 0);</v>
      </c>
    </row>
    <row r="8">
      <c r="A8" s="58"/>
      <c r="B8" s="58" t="s">
        <v>32</v>
      </c>
      <c r="D8" s="58" t="s">
        <v>30</v>
      </c>
      <c r="E8" s="59" t="str">
        <f t="shared" si="1"/>
        <v>Não Participando</v>
      </c>
      <c r="F8" s="60" t="str">
        <f t="shared" si="2"/>
        <v> </v>
      </c>
      <c r="H8" t="str">
        <f t="shared" si="3"/>
        <v>INSERT INTO `user_list` (`User`, `Nome`, `Avatar`, `Torneios`) VALUES ('', 'Makoto', 'None', 0);</v>
      </c>
    </row>
    <row r="9">
      <c r="A9" s="58"/>
      <c r="B9" s="58" t="s">
        <v>33</v>
      </c>
      <c r="D9" s="58" t="s">
        <v>30</v>
      </c>
      <c r="E9" s="59" t="str">
        <f t="shared" si="1"/>
        <v>Não Participando</v>
      </c>
      <c r="F9" s="60" t="str">
        <f t="shared" si="2"/>
        <v> </v>
      </c>
      <c r="H9" t="str">
        <f t="shared" si="3"/>
        <v>INSERT INTO `user_list` (`User`, `Nome`, `Avatar`, `Torneios`) VALUES ('', 'Susu', 'None', 0);</v>
      </c>
    </row>
    <row r="10">
      <c r="A10" s="61" t="s">
        <v>34</v>
      </c>
      <c r="B10" s="58" t="s">
        <v>35</v>
      </c>
      <c r="C10" s="62" t="s">
        <v>36</v>
      </c>
      <c r="H10" t="str">
        <f t="shared" ref="H10:H19" si="4">CONCATENATE($H$1,A10,"', '",B10,"', '",C10,"', 0);")</f>
        <v>INSERT INTO `user_list` (`User`, `Nome`, `Avatar`, `Torneios`) VALUES ('GymLeaderBrock', 'Brock', 'https://cdn.bulbagarden.net/upload/a/a6/Lets_Go_Pikachu_Eevee_Brock.png', 0);</v>
      </c>
    </row>
    <row r="11">
      <c r="A11" s="61" t="s">
        <v>37</v>
      </c>
      <c r="B11" s="58" t="s">
        <v>38</v>
      </c>
      <c r="C11" s="62" t="s">
        <v>39</v>
      </c>
      <c r="H11" t="str">
        <f t="shared" si="4"/>
        <v>INSERT INTO `user_list` (`User`, `Nome`, `Avatar`, `Torneios`) VALUES ('GymLeaderMisty', 'Misty', 'https://cdn.bulbagarden.net/upload/f/f6/Lets_Go_Pikachu_Eevee_Misty.png', 0);</v>
      </c>
    </row>
    <row r="12">
      <c r="A12" s="58" t="s">
        <v>40</v>
      </c>
      <c r="B12" s="58" t="s">
        <v>41</v>
      </c>
      <c r="C12" s="63" t="s">
        <v>42</v>
      </c>
      <c r="H12" t="str">
        <f t="shared" si="4"/>
        <v>INSERT INTO `user_list` (`User`, `Nome`, `Avatar`, `Torneios`) VALUES ('GymLeaderSurge', 'Lt. Surge', 'https://cdn.bulbagarden.net/upload/b/bc/Lets_Go_Pikachu_Eevee_Lt_Surge.png', 0);</v>
      </c>
    </row>
    <row r="13">
      <c r="A13" s="58" t="s">
        <v>43</v>
      </c>
      <c r="B13" s="58" t="s">
        <v>44</v>
      </c>
      <c r="C13" s="63" t="s">
        <v>45</v>
      </c>
      <c r="H13" t="str">
        <f t="shared" si="4"/>
        <v>INSERT INTO `user_list` (`User`, `Nome`, `Avatar`, `Torneios`) VALUES ('GymLeaderErika', 'Erika', 'https://cdn.bulbagarden.net/upload/4/47/Lets_Go_Pikachu_Eevee_Erika.png', 0);</v>
      </c>
    </row>
    <row r="14">
      <c r="A14" s="58" t="s">
        <v>46</v>
      </c>
      <c r="B14" s="58" t="s">
        <v>47</v>
      </c>
      <c r="C14" s="63" t="s">
        <v>48</v>
      </c>
      <c r="H14" t="str">
        <f t="shared" si="4"/>
        <v>INSERT INTO `user_list` (`User`, `Nome`, `Avatar`, `Torneios`) VALUES ('GymLeaderKoga', 'Koga', 'https://cdn.bulbagarden.net/upload/f/f4/Lets_Go_Pikachu_Eevee_Koga.png', 0);</v>
      </c>
    </row>
    <row r="15">
      <c r="A15" s="58" t="s">
        <v>49</v>
      </c>
      <c r="B15" s="58" t="s">
        <v>50</v>
      </c>
      <c r="C15" s="63" t="s">
        <v>51</v>
      </c>
      <c r="H15" t="str">
        <f t="shared" si="4"/>
        <v>INSERT INTO `user_list` (`User`, `Nome`, `Avatar`, `Torneios`) VALUES ('GymLeaderSabrina', 'Sabrina', 'https://cdn.bulbagarden.net/upload/7/78/Lets_Go_Pikachu_Eevee_Sabrina.png', 0);</v>
      </c>
    </row>
    <row r="16">
      <c r="A16" s="58" t="s">
        <v>52</v>
      </c>
      <c r="B16" s="58" t="s">
        <v>53</v>
      </c>
      <c r="C16" s="63" t="s">
        <v>54</v>
      </c>
      <c r="H16" t="str">
        <f t="shared" si="4"/>
        <v>INSERT INTO `user_list` (`User`, `Nome`, `Avatar`, `Torneios`) VALUES ('GymLeaderBlaine', 'Blaine', 'https://cdn.bulbagarden.net/upload/c/c8/Lets_Go_Pikachu_Eevee_Blaine.png', 0);</v>
      </c>
    </row>
    <row r="17">
      <c r="A17" s="58" t="s">
        <v>55</v>
      </c>
      <c r="B17" s="58" t="s">
        <v>56</v>
      </c>
      <c r="C17" s="63" t="s">
        <v>57</v>
      </c>
      <c r="H17" t="str">
        <f t="shared" si="4"/>
        <v>INSERT INTO `user_list` (`User`, `Nome`, `Avatar`, `Torneios`) VALUES ('GymLeaderGiovanni', 'Giovanni', 'https://cdn.bulbagarden.net/upload/a/a7/Lets_Go_Pikachu_Eevee_Giovanni.png', 0);</v>
      </c>
    </row>
    <row r="18">
      <c r="A18" s="58" t="s">
        <v>58</v>
      </c>
      <c r="B18" s="58" t="s">
        <v>59</v>
      </c>
      <c r="C18" s="63" t="s">
        <v>60</v>
      </c>
      <c r="H18" t="str">
        <f t="shared" si="4"/>
        <v>INSERT INTO `user_list` (`User`, `Nome`, `Avatar`, `Torneios`) VALUES ('GymLeaderRed', 'Red', 'https://cdn.bulbagarden.net/upload/d/d3/Lets_Go_Pikachu_Eevee_Red.png', 0);</v>
      </c>
    </row>
    <row r="19">
      <c r="A19" s="58" t="s">
        <v>61</v>
      </c>
      <c r="B19" s="58" t="s">
        <v>62</v>
      </c>
      <c r="C19" s="63" t="s">
        <v>63</v>
      </c>
      <c r="H19" t="str">
        <f t="shared" si="4"/>
        <v>INSERT INTO `user_list` (`User`, `Nome`, `Avatar`, `Torneios`) VALUES ('GymLeaderBlue', 'Blue', 'https://cdn.bulbagarden.net/upload/1/1a/Lets_Go_Pikachu_Eevee_Blue.png', 0);</v>
      </c>
    </row>
    <row r="22">
      <c r="A22" s="58" t="s">
        <v>64</v>
      </c>
    </row>
    <row r="23">
      <c r="A23" s="58"/>
      <c r="D23" s="58"/>
      <c r="E23" s="58"/>
      <c r="F23" s="58"/>
      <c r="I23" s="58" t="s">
        <v>65</v>
      </c>
      <c r="P23" s="58" t="s">
        <v>66</v>
      </c>
    </row>
    <row r="24">
      <c r="A24" s="58" t="s">
        <v>67</v>
      </c>
      <c r="D24" s="58" t="s">
        <v>68</v>
      </c>
      <c r="E24" s="58" t="s">
        <v>69</v>
      </c>
      <c r="F24" s="58" t="s">
        <v>70</v>
      </c>
      <c r="I24" s="58" t="s">
        <v>71</v>
      </c>
      <c r="J24" s="58" t="s">
        <v>72</v>
      </c>
      <c r="K24" s="58" t="s">
        <v>73</v>
      </c>
      <c r="L24" s="58" t="s">
        <v>74</v>
      </c>
      <c r="M24" s="58" t="s">
        <v>75</v>
      </c>
      <c r="N24" s="58" t="s">
        <v>76</v>
      </c>
      <c r="P24" s="58" t="s">
        <v>71</v>
      </c>
      <c r="Q24" s="58" t="s">
        <v>72</v>
      </c>
      <c r="R24" s="58" t="s">
        <v>73</v>
      </c>
      <c r="S24" s="58" t="s">
        <v>74</v>
      </c>
      <c r="T24" s="58" t="s">
        <v>75</v>
      </c>
      <c r="U24" s="58" t="s">
        <v>76</v>
      </c>
    </row>
    <row r="25">
      <c r="A25" s="64">
        <v>3.352519565</v>
      </c>
      <c r="D25" s="64">
        <v>9.123138156</v>
      </c>
      <c r="E25" s="65">
        <v>7.310028555</v>
      </c>
      <c r="F25" s="66">
        <v>9.469600204</v>
      </c>
      <c r="H25" s="58"/>
      <c r="I25" s="67">
        <v>1.0</v>
      </c>
      <c r="J25" s="67">
        <v>2.0</v>
      </c>
      <c r="K25" s="67">
        <v>3.0</v>
      </c>
      <c r="L25" s="67"/>
      <c r="M25" s="67"/>
      <c r="N25" s="67"/>
      <c r="P25" s="67">
        <v>1.0</v>
      </c>
      <c r="Q25" s="67">
        <v>2.0</v>
      </c>
      <c r="R25" s="67">
        <v>3.0</v>
      </c>
      <c r="S25" s="67">
        <v>4.0</v>
      </c>
      <c r="T25" s="67">
        <v>5.0</v>
      </c>
      <c r="U25" s="67">
        <v>6.0</v>
      </c>
    </row>
    <row r="26">
      <c r="A26" s="64">
        <v>2.920041091</v>
      </c>
      <c r="D26" s="64">
        <v>8.393090045</v>
      </c>
      <c r="E26" s="65">
        <v>7.217972295</v>
      </c>
      <c r="F26" s="66">
        <v>8.584275837</v>
      </c>
      <c r="G26" s="68" t="s">
        <v>77</v>
      </c>
      <c r="H26" s="58" t="s">
        <v>78</v>
      </c>
      <c r="I26">
        <f t="shared" ref="I26:N26" si="5">INDEX($D$25:$F$39,I25,1)</f>
        <v>9.123138156</v>
      </c>
      <c r="J26">
        <f t="shared" si="5"/>
        <v>8.393090045</v>
      </c>
      <c r="K26">
        <f t="shared" si="5"/>
        <v>7.402752601</v>
      </c>
      <c r="L26" t="str">
        <f t="shared" si="5"/>
        <v>#REF!</v>
      </c>
      <c r="M26" t="str">
        <f t="shared" si="5"/>
        <v>#REF!</v>
      </c>
      <c r="N26" t="str">
        <f t="shared" si="5"/>
        <v>#REF!</v>
      </c>
      <c r="P26">
        <f t="shared" ref="P26:U26" si="6">INDEX($D$25:$F$39,P25,1)</f>
        <v>9.123138156</v>
      </c>
      <c r="Q26">
        <f t="shared" si="6"/>
        <v>8.393090045</v>
      </c>
      <c r="R26">
        <f t="shared" si="6"/>
        <v>7.402752601</v>
      </c>
      <c r="S26">
        <f t="shared" si="6"/>
        <v>5.839592158</v>
      </c>
      <c r="T26">
        <f t="shared" si="6"/>
        <v>5.214201675</v>
      </c>
      <c r="U26">
        <f t="shared" si="6"/>
        <v>4.795811513</v>
      </c>
    </row>
    <row r="27">
      <c r="A27" s="64">
        <v>4.795811513</v>
      </c>
      <c r="D27" s="64">
        <v>7.402752601</v>
      </c>
      <c r="E27" s="65">
        <v>7.053407243</v>
      </c>
      <c r="F27" s="66">
        <v>5.508646601</v>
      </c>
      <c r="G27" s="69"/>
      <c r="H27" s="58"/>
      <c r="I27" s="67">
        <v>3.0</v>
      </c>
      <c r="J27" s="67">
        <v>2.0</v>
      </c>
      <c r="K27" s="67">
        <v>1.0</v>
      </c>
      <c r="L27" s="67"/>
      <c r="M27" s="67"/>
      <c r="N27" s="67"/>
      <c r="P27" s="67">
        <v>12.0</v>
      </c>
      <c r="Q27" s="67">
        <v>11.0</v>
      </c>
      <c r="R27" s="67">
        <v>10.0</v>
      </c>
      <c r="S27" s="67">
        <v>9.0</v>
      </c>
      <c r="T27" s="67">
        <v>8.0</v>
      </c>
      <c r="U27" s="67">
        <v>7.0</v>
      </c>
    </row>
    <row r="28">
      <c r="A28" s="64">
        <v>5.839592158</v>
      </c>
      <c r="D28" s="64">
        <v>5.839592158</v>
      </c>
      <c r="E28" s="65">
        <v>7.006708293</v>
      </c>
      <c r="F28" s="66">
        <v>4.672858329</v>
      </c>
      <c r="G28" s="68" t="s">
        <v>77</v>
      </c>
      <c r="H28" s="58" t="s">
        <v>79</v>
      </c>
      <c r="I28">
        <f t="shared" ref="I28:N28" si="7">INDEX($D$25:$F$39,I27+3,1)</f>
        <v>4.795811513</v>
      </c>
      <c r="J28">
        <f t="shared" si="7"/>
        <v>5.214201675</v>
      </c>
      <c r="K28">
        <f t="shared" si="7"/>
        <v>5.839592158</v>
      </c>
      <c r="L28">
        <f t="shared" si="7"/>
        <v>7.402752601</v>
      </c>
      <c r="M28">
        <f t="shared" si="7"/>
        <v>7.402752601</v>
      </c>
      <c r="N28">
        <f t="shared" si="7"/>
        <v>7.402752601</v>
      </c>
      <c r="P28" t="str">
        <f t="shared" ref="P28:U28" si="8">INDEX($D$25:$F$39,P27,1)</f>
        <v/>
      </c>
      <c r="Q28" t="str">
        <f t="shared" si="8"/>
        <v/>
      </c>
      <c r="R28" t="str">
        <f t="shared" si="8"/>
        <v/>
      </c>
      <c r="S28" t="str">
        <f t="shared" si="8"/>
        <v/>
      </c>
      <c r="T28">
        <f t="shared" si="8"/>
        <v>2.920041091</v>
      </c>
      <c r="U28">
        <f t="shared" si="8"/>
        <v>3.352519565</v>
      </c>
    </row>
    <row r="29">
      <c r="A29" s="64">
        <v>8.393090045</v>
      </c>
      <c r="D29" s="64">
        <v>5.214201675</v>
      </c>
      <c r="E29" s="65">
        <v>5.281733229</v>
      </c>
      <c r="F29" s="66">
        <v>4.41282054</v>
      </c>
      <c r="G29" s="69"/>
      <c r="H29" s="58"/>
      <c r="I29" s="67">
        <v>2.0</v>
      </c>
      <c r="J29" s="67">
        <v>3.0</v>
      </c>
      <c r="K29" s="67">
        <v>1.0</v>
      </c>
      <c r="L29" s="67"/>
      <c r="M29" s="67"/>
      <c r="N29" s="67"/>
      <c r="P29" s="67">
        <v>6.0</v>
      </c>
      <c r="Q29" s="67">
        <v>5.0</v>
      </c>
      <c r="R29" s="67">
        <v>2.0</v>
      </c>
      <c r="S29" s="67">
        <v>1.0</v>
      </c>
      <c r="T29" s="67">
        <v>4.0</v>
      </c>
      <c r="U29" s="67">
        <v>3.0</v>
      </c>
    </row>
    <row r="30">
      <c r="A30" s="64">
        <v>5.214201675</v>
      </c>
      <c r="D30" s="64">
        <v>4.795811513</v>
      </c>
      <c r="E30" s="65">
        <v>3.639538281</v>
      </c>
      <c r="F30" s="66">
        <v>4.337343035</v>
      </c>
      <c r="G30" s="68" t="s">
        <v>80</v>
      </c>
      <c r="H30" s="58" t="s">
        <v>81</v>
      </c>
      <c r="I30">
        <f t="shared" ref="I30:N30" si="9">INDEX($D$25:$F$39,I29,2)</f>
        <v>7.217972295</v>
      </c>
      <c r="J30">
        <f t="shared" si="9"/>
        <v>7.053407243</v>
      </c>
      <c r="K30">
        <f t="shared" si="9"/>
        <v>7.310028555</v>
      </c>
      <c r="L30" t="str">
        <f t="shared" si="9"/>
        <v>#REF!</v>
      </c>
      <c r="M30" t="str">
        <f t="shared" si="9"/>
        <v>#REF!</v>
      </c>
      <c r="N30" t="str">
        <f t="shared" si="9"/>
        <v>#REF!</v>
      </c>
      <c r="P30">
        <f t="shared" ref="P30:U30" si="10">INDEX($D$25:$F$39,P29,2)</f>
        <v>3.639538281</v>
      </c>
      <c r="Q30">
        <f t="shared" si="10"/>
        <v>5.281733229</v>
      </c>
      <c r="R30">
        <f t="shared" si="10"/>
        <v>7.217972295</v>
      </c>
      <c r="S30">
        <f t="shared" si="10"/>
        <v>7.310028555</v>
      </c>
      <c r="T30">
        <f t="shared" si="10"/>
        <v>7.006708293</v>
      </c>
      <c r="U30">
        <f t="shared" si="10"/>
        <v>7.053407243</v>
      </c>
    </row>
    <row r="31">
      <c r="A31" s="64">
        <v>7.402752601</v>
      </c>
      <c r="D31" s="64">
        <v>3.352519565</v>
      </c>
      <c r="E31" s="65">
        <v>2.857593465</v>
      </c>
      <c r="F31" s="66">
        <v>3.482665961</v>
      </c>
      <c r="G31" s="69"/>
      <c r="H31" s="58"/>
      <c r="I31" s="67">
        <v>1.0</v>
      </c>
      <c r="J31" s="67">
        <v>3.0</v>
      </c>
      <c r="K31" s="67">
        <v>2.0</v>
      </c>
      <c r="L31" s="67"/>
      <c r="M31" s="67"/>
      <c r="N31" s="67"/>
      <c r="P31" s="67">
        <v>7.0</v>
      </c>
      <c r="Q31" s="67">
        <v>8.0</v>
      </c>
      <c r="R31" s="67">
        <v>11.0</v>
      </c>
      <c r="S31" s="67">
        <v>12.0</v>
      </c>
      <c r="T31" s="67">
        <v>9.0</v>
      </c>
      <c r="U31" s="67">
        <v>10.0</v>
      </c>
    </row>
    <row r="32">
      <c r="A32" s="64">
        <v>9.123138156</v>
      </c>
      <c r="D32" s="64">
        <v>2.920041091</v>
      </c>
      <c r="E32" s="65">
        <v>2.417210407</v>
      </c>
      <c r="F32" s="66">
        <v>1.577293695</v>
      </c>
      <c r="G32" s="68" t="s">
        <v>80</v>
      </c>
      <c r="H32" s="58" t="s">
        <v>82</v>
      </c>
      <c r="I32">
        <f t="shared" ref="I32:N32" si="11">INDEX($D$25:$F$39,I31+3,2)</f>
        <v>7.006708293</v>
      </c>
      <c r="J32">
        <f t="shared" si="11"/>
        <v>3.639538281</v>
      </c>
      <c r="K32">
        <f t="shared" si="11"/>
        <v>5.281733229</v>
      </c>
      <c r="L32">
        <f t="shared" si="11"/>
        <v>7.053407243</v>
      </c>
      <c r="M32">
        <f t="shared" si="11"/>
        <v>7.053407243</v>
      </c>
      <c r="N32">
        <f t="shared" si="11"/>
        <v>7.053407243</v>
      </c>
      <c r="P32">
        <f t="shared" ref="P32:U32" si="12">INDEX($D$25:$F$39,P31,2)</f>
        <v>2.857593465</v>
      </c>
      <c r="Q32">
        <f t="shared" si="12"/>
        <v>2.417210407</v>
      </c>
      <c r="R32" t="str">
        <f t="shared" si="12"/>
        <v/>
      </c>
      <c r="S32" t="str">
        <f t="shared" si="12"/>
        <v/>
      </c>
      <c r="T32" t="str">
        <f t="shared" si="12"/>
        <v/>
      </c>
      <c r="U32" t="str">
        <f t="shared" si="12"/>
        <v/>
      </c>
    </row>
    <row r="33">
      <c r="A33" s="65">
        <v>3.639538281</v>
      </c>
      <c r="D33" s="64"/>
      <c r="E33" s="65"/>
      <c r="F33" s="66"/>
      <c r="G33" s="69"/>
      <c r="H33" s="58"/>
      <c r="I33" s="67">
        <v>2.0</v>
      </c>
      <c r="J33" s="67">
        <v>1.0</v>
      </c>
      <c r="K33" s="67">
        <v>3.0</v>
      </c>
      <c r="L33" s="67"/>
      <c r="M33" s="67"/>
      <c r="N33" s="67"/>
      <c r="P33" s="67">
        <v>3.0</v>
      </c>
      <c r="Q33" s="67">
        <v>4.0</v>
      </c>
      <c r="R33" s="67">
        <v>5.0</v>
      </c>
      <c r="S33" s="67">
        <v>6.0</v>
      </c>
      <c r="T33" s="67">
        <v>1.0</v>
      </c>
      <c r="U33" s="67">
        <v>2.0</v>
      </c>
    </row>
    <row r="34">
      <c r="A34" s="65">
        <v>7.006708293</v>
      </c>
      <c r="D34" s="64"/>
      <c r="E34" s="65"/>
      <c r="F34" s="66"/>
      <c r="G34" s="68" t="s">
        <v>83</v>
      </c>
      <c r="H34" s="58" t="s">
        <v>84</v>
      </c>
      <c r="I34">
        <f t="shared" ref="I34:N34" si="13">INDEX($D$25:$F$39,I33,3)</f>
        <v>8.584275837</v>
      </c>
      <c r="J34">
        <f t="shared" si="13"/>
        <v>9.469600204</v>
      </c>
      <c r="K34">
        <f t="shared" si="13"/>
        <v>5.508646601</v>
      </c>
      <c r="L34" t="str">
        <f t="shared" si="13"/>
        <v>#REF!</v>
      </c>
      <c r="M34" t="str">
        <f t="shared" si="13"/>
        <v>#REF!</v>
      </c>
      <c r="N34" t="str">
        <f t="shared" si="13"/>
        <v>#REF!</v>
      </c>
      <c r="P34">
        <f t="shared" ref="P34:U34" si="14">INDEX($D$25:$F$39,P33,3)</f>
        <v>5.508646601</v>
      </c>
      <c r="Q34">
        <f t="shared" si="14"/>
        <v>4.672858329</v>
      </c>
      <c r="R34">
        <f t="shared" si="14"/>
        <v>4.41282054</v>
      </c>
      <c r="S34">
        <f t="shared" si="14"/>
        <v>4.337343035</v>
      </c>
      <c r="T34">
        <f t="shared" si="14"/>
        <v>9.469600204</v>
      </c>
      <c r="U34">
        <f t="shared" si="14"/>
        <v>8.584275837</v>
      </c>
    </row>
    <row r="35">
      <c r="A35" s="65">
        <v>2.857593465</v>
      </c>
      <c r="D35" s="64"/>
      <c r="E35" s="65"/>
      <c r="F35" s="66"/>
      <c r="G35" s="69"/>
      <c r="H35" s="58"/>
      <c r="I35" s="67">
        <v>3.0</v>
      </c>
      <c r="J35" s="67">
        <v>1.0</v>
      </c>
      <c r="K35" s="67">
        <v>2.0</v>
      </c>
      <c r="L35" s="67"/>
      <c r="M35" s="67"/>
      <c r="N35" s="67"/>
      <c r="P35" s="67">
        <v>10.0</v>
      </c>
      <c r="Q35" s="67">
        <v>9.0</v>
      </c>
      <c r="R35" s="67">
        <v>8.0</v>
      </c>
      <c r="S35" s="67">
        <v>7.0</v>
      </c>
      <c r="T35" s="67">
        <v>12.0</v>
      </c>
      <c r="U35" s="67">
        <v>11.0</v>
      </c>
    </row>
    <row r="36">
      <c r="A36" s="65">
        <v>7.310028555</v>
      </c>
      <c r="D36" s="64"/>
      <c r="E36" s="65"/>
      <c r="F36" s="66"/>
      <c r="G36" s="68" t="s">
        <v>83</v>
      </c>
      <c r="H36" s="58" t="s">
        <v>85</v>
      </c>
      <c r="I36">
        <f t="shared" ref="I36:N36" si="15">INDEX($D$25:$F$39,I35+3,3)</f>
        <v>4.337343035</v>
      </c>
      <c r="J36">
        <f t="shared" si="15"/>
        <v>4.672858329</v>
      </c>
      <c r="K36">
        <f t="shared" si="15"/>
        <v>4.41282054</v>
      </c>
      <c r="L36">
        <f t="shared" si="15"/>
        <v>5.508646601</v>
      </c>
      <c r="M36">
        <f t="shared" si="15"/>
        <v>5.508646601</v>
      </c>
      <c r="N36">
        <f t="shared" si="15"/>
        <v>5.508646601</v>
      </c>
      <c r="P36" t="str">
        <f t="shared" ref="P36:U36" si="16">INDEX($D$25:$F$39,P35,3)</f>
        <v/>
      </c>
      <c r="Q36" t="str">
        <f t="shared" si="16"/>
        <v/>
      </c>
      <c r="R36">
        <f t="shared" si="16"/>
        <v>1.577293695</v>
      </c>
      <c r="S36">
        <f t="shared" si="16"/>
        <v>3.482665961</v>
      </c>
      <c r="T36" t="str">
        <f t="shared" si="16"/>
        <v/>
      </c>
      <c r="U36" t="str">
        <f t="shared" si="16"/>
        <v/>
      </c>
    </row>
    <row r="37">
      <c r="A37" s="65">
        <v>7.217972295</v>
      </c>
      <c r="D37" s="64"/>
      <c r="E37" s="65"/>
      <c r="F37" s="66"/>
      <c r="H37" s="70" t="s">
        <v>86</v>
      </c>
      <c r="I37" s="71">
        <f t="shared" ref="I37:N37" si="17">I26*3+I28*3+I30*2+I32*2+I34++I36</f>
        <v>83.12782906</v>
      </c>
      <c r="J37" s="71">
        <f t="shared" si="17"/>
        <v>76.35022474</v>
      </c>
      <c r="K37" s="71">
        <f t="shared" si="17"/>
        <v>74.83202499</v>
      </c>
      <c r="L37" s="71" t="str">
        <f t="shared" si="17"/>
        <v>#REF!</v>
      </c>
      <c r="M37" s="71" t="str">
        <f t="shared" si="17"/>
        <v>#REF!</v>
      </c>
      <c r="N37" s="71" t="str">
        <f t="shared" si="17"/>
        <v>#REF!</v>
      </c>
      <c r="P37" s="71">
        <f t="shared" ref="P37:U37" si="18">P26*3+P28*3+P30*2+P32*2+P34++P36</f>
        <v>45.87232456</v>
      </c>
      <c r="Q37" s="71">
        <f t="shared" si="18"/>
        <v>45.25001574</v>
      </c>
      <c r="R37" s="71">
        <f t="shared" si="18"/>
        <v>42.63431663</v>
      </c>
      <c r="S37" s="71">
        <f t="shared" si="18"/>
        <v>39.95884258</v>
      </c>
      <c r="T37" s="71">
        <f t="shared" si="18"/>
        <v>47.88574509</v>
      </c>
      <c r="U37" s="71">
        <f t="shared" si="18"/>
        <v>47.13608356</v>
      </c>
    </row>
    <row r="38">
      <c r="A38" s="65">
        <v>7.053407243</v>
      </c>
      <c r="D38" s="64"/>
      <c r="E38" s="65"/>
      <c r="F38" s="66"/>
    </row>
    <row r="39">
      <c r="A39" s="65">
        <v>2.417210407</v>
      </c>
      <c r="D39" s="64"/>
      <c r="E39" s="65"/>
      <c r="F39" s="66"/>
    </row>
    <row r="40">
      <c r="A40" s="65">
        <v>5.281733229</v>
      </c>
      <c r="D40" s="72"/>
      <c r="E40" s="72"/>
      <c r="F40" s="73" t="s">
        <v>87</v>
      </c>
      <c r="G40" s="58">
        <v>6.0</v>
      </c>
    </row>
    <row r="41">
      <c r="A41" s="66">
        <v>8.584275837</v>
      </c>
      <c r="C41" s="58" t="s">
        <v>88</v>
      </c>
      <c r="D41" s="73">
        <v>15.0</v>
      </c>
      <c r="E41" s="73">
        <v>80.0</v>
      </c>
      <c r="F41" s="73">
        <v>54.0</v>
      </c>
      <c r="G41" s="74">
        <f>$G$40*1/D41</f>
        <v>0.4</v>
      </c>
      <c r="H41" s="74">
        <f t="shared" ref="H41:I41" si="19">$G$40*4/E41</f>
        <v>0.3</v>
      </c>
      <c r="I41" s="74">
        <f t="shared" si="19"/>
        <v>0.4444444444</v>
      </c>
    </row>
    <row r="42">
      <c r="A42" s="66">
        <v>4.337343035</v>
      </c>
      <c r="C42" s="58" t="s">
        <v>89</v>
      </c>
      <c r="D42" s="58">
        <v>49.0</v>
      </c>
      <c r="E42" s="58">
        <v>40.0</v>
      </c>
      <c r="F42" s="58">
        <v>74.0</v>
      </c>
      <c r="G42" s="74">
        <f t="shared" ref="G42:I42" si="20">$G$40*4/D42</f>
        <v>0.4897959184</v>
      </c>
      <c r="H42" s="74">
        <f t="shared" si="20"/>
        <v>0.6</v>
      </c>
      <c r="I42" s="74">
        <f t="shared" si="20"/>
        <v>0.3243243243</v>
      </c>
    </row>
    <row r="43">
      <c r="A43" s="66">
        <v>1.577293695</v>
      </c>
      <c r="C43" s="58" t="s">
        <v>90</v>
      </c>
      <c r="D43" s="58">
        <v>76.0</v>
      </c>
      <c r="E43" s="58">
        <v>66.0</v>
      </c>
      <c r="F43" s="58">
        <v>110.0</v>
      </c>
      <c r="G43" s="74">
        <f t="shared" ref="G43:I43" si="21">$G$40*4/D43</f>
        <v>0.3157894737</v>
      </c>
      <c r="H43" s="74">
        <f t="shared" si="21"/>
        <v>0.3636363636</v>
      </c>
      <c r="I43" s="74">
        <f t="shared" si="21"/>
        <v>0.2181818182</v>
      </c>
    </row>
    <row r="44">
      <c r="A44" s="66">
        <v>4.41282054</v>
      </c>
      <c r="C44" s="58" t="s">
        <v>91</v>
      </c>
      <c r="D44" s="73">
        <v>82.0</v>
      </c>
      <c r="E44" s="73">
        <v>122.0</v>
      </c>
      <c r="F44" s="73">
        <v>82.0</v>
      </c>
      <c r="G44" s="74">
        <f t="shared" ref="G44:I44" si="22">$G$40*4/D44</f>
        <v>0.2926829268</v>
      </c>
      <c r="H44" s="74">
        <f t="shared" si="22"/>
        <v>0.1967213115</v>
      </c>
      <c r="I44" s="74">
        <f t="shared" si="22"/>
        <v>0.2926829268</v>
      </c>
    </row>
    <row r="45">
      <c r="A45" s="66">
        <v>5.508646601</v>
      </c>
      <c r="C45" s="58" t="s">
        <v>92</v>
      </c>
      <c r="D45" s="58">
        <v>90.0</v>
      </c>
      <c r="E45" s="58">
        <v>105.0</v>
      </c>
      <c r="F45" s="58">
        <v>168.0</v>
      </c>
      <c r="G45" s="74">
        <f t="shared" ref="G45:I45" si="23">$G$40*4/D45</f>
        <v>0.2666666667</v>
      </c>
      <c r="H45" s="74">
        <f t="shared" si="23"/>
        <v>0.2285714286</v>
      </c>
      <c r="I45" s="74">
        <f t="shared" si="23"/>
        <v>0.1428571429</v>
      </c>
    </row>
    <row r="46">
      <c r="A46" s="66">
        <v>9.469600204</v>
      </c>
      <c r="C46" s="58" t="s">
        <v>93</v>
      </c>
      <c r="D46" s="73">
        <v>98.0</v>
      </c>
      <c r="E46" s="73">
        <v>148.0</v>
      </c>
      <c r="F46" s="73">
        <v>207.0</v>
      </c>
      <c r="G46" s="74">
        <f t="shared" ref="G46:I46" si="24">$G$40*4/D46</f>
        <v>0.2448979592</v>
      </c>
      <c r="H46" s="74">
        <f t="shared" si="24"/>
        <v>0.1621621622</v>
      </c>
      <c r="I46" s="74">
        <f t="shared" si="24"/>
        <v>0.115942029</v>
      </c>
    </row>
    <row r="47">
      <c r="A47" s="66">
        <v>3.482665961</v>
      </c>
      <c r="C47" s="58" t="s">
        <v>94</v>
      </c>
      <c r="D47" s="73">
        <v>113.0</v>
      </c>
      <c r="E47" s="73">
        <v>112.0</v>
      </c>
      <c r="F47" s="73">
        <v>272.0</v>
      </c>
      <c r="G47" s="74">
        <f t="shared" ref="G47:I47" si="25">$G$40*4/D47</f>
        <v>0.2123893805</v>
      </c>
      <c r="H47" s="74">
        <f t="shared" si="25"/>
        <v>0.2142857143</v>
      </c>
      <c r="I47" s="74">
        <f t="shared" si="25"/>
        <v>0.08823529412</v>
      </c>
    </row>
    <row r="48">
      <c r="A48" s="66">
        <v>4.672858329</v>
      </c>
    </row>
    <row r="49">
      <c r="A49" s="72">
        <v>3.435884974</v>
      </c>
      <c r="G49" s="58"/>
      <c r="I49" t="str">
        <f>CONCATENATE(F50:F67)</f>
        <v>"B1","B1","P1","P1","B2","B2","P2","P2","B3","B3","B4","B4","B5","B5","B6","B6","P3","P3","B7","B7","B8","B8","B9","B9","B10","B10","P4","P4","B11","B11","B12","B12","B13","B13","B14","B14","P5","P5","B15","B15","B16","B16","B17","B17","B18","B18","P6","P6"</v>
      </c>
    </row>
    <row r="50">
      <c r="A50" s="72">
        <v>2.232343147</v>
      </c>
      <c r="C50" s="75" t="s">
        <v>68</v>
      </c>
      <c r="D50" s="58" t="s">
        <v>95</v>
      </c>
      <c r="E50" s="58" t="s">
        <v>96</v>
      </c>
      <c r="F50" s="76" t="s">
        <v>97</v>
      </c>
      <c r="I50" t="str">
        <f>CONCATENATE(E50:E67)</f>
        <v>1,2,1,2,2,1,2,1,2,1,1,2,1,2,2,1,2,1,1,2,2,1,2,1,1,2,1,2,1,2,2,1,2,1,1,2,1,2,2,1,1,2,1,2,2,1,2,1,</v>
      </c>
    </row>
    <row r="51">
      <c r="A51" s="72">
        <v>2.057767239</v>
      </c>
      <c r="D51" s="58" t="s">
        <v>98</v>
      </c>
      <c r="F51" s="77"/>
      <c r="G51" s="58"/>
      <c r="I51" s="58" t="s">
        <v>99</v>
      </c>
    </row>
    <row r="52">
      <c r="A52" s="72">
        <v>-0.051038699</v>
      </c>
      <c r="D52" s="58" t="s">
        <v>100</v>
      </c>
      <c r="E52" s="58" t="s">
        <v>96</v>
      </c>
      <c r="F52" s="76" t="s">
        <v>101</v>
      </c>
    </row>
    <row r="53">
      <c r="A53" s="72">
        <v>3.89381426</v>
      </c>
      <c r="D53" s="58" t="s">
        <v>102</v>
      </c>
      <c r="E53" s="58" t="s">
        <v>103</v>
      </c>
      <c r="F53" s="76" t="s">
        <v>104</v>
      </c>
    </row>
    <row r="54">
      <c r="A54" s="72">
        <v>5.752735825</v>
      </c>
      <c r="D54" s="58" t="s">
        <v>105</v>
      </c>
      <c r="F54" s="76"/>
    </row>
    <row r="55">
      <c r="A55" s="72">
        <v>5.164492417</v>
      </c>
      <c r="D55" s="58" t="s">
        <v>106</v>
      </c>
      <c r="E55" s="58" t="s">
        <v>103</v>
      </c>
      <c r="F55" s="76" t="s">
        <v>107</v>
      </c>
    </row>
    <row r="56">
      <c r="A56" s="72">
        <v>4.52724002</v>
      </c>
      <c r="C56" s="75" t="s">
        <v>69</v>
      </c>
      <c r="D56" s="58" t="s">
        <v>95</v>
      </c>
      <c r="E56" s="58" t="s">
        <v>108</v>
      </c>
      <c r="F56" s="76" t="s">
        <v>109</v>
      </c>
    </row>
    <row r="57">
      <c r="A57" s="72">
        <v>5.532151917</v>
      </c>
      <c r="D57" s="58" t="s">
        <v>98</v>
      </c>
      <c r="E57" s="58" t="s">
        <v>110</v>
      </c>
      <c r="F57" s="76" t="s">
        <v>111</v>
      </c>
    </row>
    <row r="58">
      <c r="A58" s="72">
        <v>5.095708708</v>
      </c>
      <c r="D58" s="58" t="s">
        <v>100</v>
      </c>
      <c r="E58" s="58" t="s">
        <v>103</v>
      </c>
      <c r="F58" s="76" t="s">
        <v>112</v>
      </c>
    </row>
    <row r="59">
      <c r="A59" s="72">
        <v>8.202023457</v>
      </c>
      <c r="D59" s="58" t="s">
        <v>102</v>
      </c>
      <c r="E59" s="58" t="s">
        <v>110</v>
      </c>
      <c r="F59" s="76" t="s">
        <v>113</v>
      </c>
    </row>
    <row r="60">
      <c r="A60" s="72">
        <v>6.208236247</v>
      </c>
      <c r="D60" s="58" t="s">
        <v>105</v>
      </c>
      <c r="E60" s="58" t="s">
        <v>108</v>
      </c>
      <c r="F60" s="76" t="s">
        <v>114</v>
      </c>
    </row>
    <row r="61">
      <c r="A61" s="72">
        <v>10.39129554</v>
      </c>
      <c r="D61" s="58" t="s">
        <v>106</v>
      </c>
      <c r="E61" s="58" t="s">
        <v>96</v>
      </c>
      <c r="F61" s="76" t="s">
        <v>115</v>
      </c>
    </row>
    <row r="62">
      <c r="A62" s="72">
        <v>1.783590713</v>
      </c>
      <c r="C62" s="75" t="s">
        <v>70</v>
      </c>
      <c r="D62" s="58" t="s">
        <v>95</v>
      </c>
      <c r="E62" s="58" t="s">
        <v>110</v>
      </c>
      <c r="F62" s="76" t="s">
        <v>116</v>
      </c>
    </row>
    <row r="63">
      <c r="A63" s="72">
        <v>5.488862202</v>
      </c>
      <c r="D63" s="58" t="s">
        <v>98</v>
      </c>
      <c r="E63" s="58" t="s">
        <v>108</v>
      </c>
      <c r="F63" s="76" t="s">
        <v>117</v>
      </c>
    </row>
    <row r="64">
      <c r="A64" s="72">
        <v>4.463265884</v>
      </c>
      <c r="D64" s="58" t="s">
        <v>100</v>
      </c>
      <c r="E64" s="58" t="s">
        <v>96</v>
      </c>
      <c r="F64" s="76" t="s">
        <v>118</v>
      </c>
    </row>
    <row r="65">
      <c r="A65" s="72">
        <v>3.441504582</v>
      </c>
      <c r="D65" s="58" t="s">
        <v>102</v>
      </c>
      <c r="E65" s="58" t="s">
        <v>108</v>
      </c>
      <c r="F65" s="76" t="s">
        <v>119</v>
      </c>
    </row>
    <row r="66">
      <c r="A66" s="72">
        <v>1.021007202</v>
      </c>
      <c r="D66" s="58" t="s">
        <v>105</v>
      </c>
      <c r="E66" s="58" t="s">
        <v>110</v>
      </c>
      <c r="F66" s="76" t="s">
        <v>120</v>
      </c>
    </row>
    <row r="67">
      <c r="A67" s="72">
        <v>8.458263552</v>
      </c>
      <c r="D67" s="58" t="s">
        <v>106</v>
      </c>
      <c r="E67" s="58" t="s">
        <v>103</v>
      </c>
      <c r="F67" s="76" t="s">
        <v>121</v>
      </c>
    </row>
    <row r="68">
      <c r="A68" s="72">
        <v>7.131616038</v>
      </c>
    </row>
    <row r="69">
      <c r="A69" s="72">
        <v>6.357615801</v>
      </c>
    </row>
    <row r="70">
      <c r="A70" s="72">
        <v>6.68505028</v>
      </c>
    </row>
    <row r="71">
      <c r="A71" s="72">
        <v>5.839001924</v>
      </c>
    </row>
    <row r="72">
      <c r="A72" s="72">
        <v>7.054639895</v>
      </c>
    </row>
    <row r="73">
      <c r="A73" s="72">
        <v>4.5400921</v>
      </c>
    </row>
    <row r="74">
      <c r="A74" s="72">
        <v>8.059647304</v>
      </c>
    </row>
    <row r="75">
      <c r="A75" s="72">
        <v>5.664637069</v>
      </c>
    </row>
    <row r="76">
      <c r="A76" s="72">
        <v>-2.537401927</v>
      </c>
    </row>
    <row r="77">
      <c r="A77" s="72">
        <v>0.924218519</v>
      </c>
    </row>
    <row r="78">
      <c r="A78" s="72">
        <v>4.761232984</v>
      </c>
    </row>
    <row r="79">
      <c r="A79" s="72">
        <v>2.670322183</v>
      </c>
    </row>
    <row r="80">
      <c r="A80" s="72">
        <v>3.008030473</v>
      </c>
    </row>
    <row r="81">
      <c r="A81" s="72">
        <v>6.482888132</v>
      </c>
    </row>
    <row r="82">
      <c r="A82" s="72">
        <v>4.163221536</v>
      </c>
    </row>
    <row r="83">
      <c r="A83" s="72">
        <v>8.247480499</v>
      </c>
    </row>
    <row r="84">
      <c r="A84" s="72">
        <v>2.269136586</v>
      </c>
    </row>
  </sheetData>
  <autoFilter ref="$F$24:$F$32">
    <sortState ref="F24:F32">
      <sortCondition descending="1" ref="F24:F32"/>
    </sortState>
  </autoFilter>
  <mergeCells count="5">
    <mergeCell ref="I23:N23"/>
    <mergeCell ref="P23:U23"/>
    <mergeCell ref="C50:C55"/>
    <mergeCell ref="C56:C61"/>
    <mergeCell ref="C62:C67"/>
  </mergeCells>
  <hyperlinks>
    <hyperlink r:id="rId2" ref="C10"/>
    <hyperlink r:id="rId3" ref="C11"/>
    <hyperlink r:id="rId4" ref="C12"/>
    <hyperlink r:id="rId5" ref="C13"/>
    <hyperlink r:id="rId6" ref="C14"/>
    <hyperlink r:id="rId7" ref="C15"/>
    <hyperlink r:id="rId8" ref="C16"/>
    <hyperlink r:id="rId9" ref="C17"/>
    <hyperlink r:id="rId10" ref="C18"/>
    <hyperlink r:id="rId11" ref="C19"/>
  </hyperlinks>
  <drawing r:id="rId12"/>
  <legacyDrawing r:id="rId1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43"/>
    <col customWidth="1" min="2" max="2" width="11.0"/>
    <col customWidth="1" min="3" max="3" width="10.43"/>
    <col customWidth="1" min="4" max="4" width="11.57"/>
    <col customWidth="1" min="6" max="6" width="18.0"/>
    <col customWidth="1" min="10" max="10" width="10.71"/>
    <col customWidth="1" min="11" max="11" width="8.43"/>
    <col customWidth="1" min="12" max="17" width="7.29"/>
    <col customWidth="1" min="18" max="18" width="3.86"/>
    <col customWidth="1" min="19" max="19" width="4.43"/>
    <col customWidth="1" min="20" max="20" width="6.14"/>
    <col customWidth="1" min="21" max="21" width="4.43"/>
    <col customWidth="1" min="22" max="22" width="3.86"/>
    <col customWidth="1" min="23" max="23" width="4.43"/>
    <col customWidth="1" min="24" max="24" width="6.14"/>
    <col customWidth="1" min="25" max="25" width="4.43"/>
    <col customWidth="1" min="26" max="26" width="3.86"/>
    <col customWidth="1" min="27" max="27" width="4.43"/>
    <col customWidth="1" min="28" max="28" width="6.0"/>
    <col customWidth="1" min="29" max="29" width="4.43"/>
    <col customWidth="1" min="30" max="30" width="3.71"/>
    <col customWidth="1" min="31" max="31" width="4.43"/>
  </cols>
  <sheetData>
    <row r="1">
      <c r="A1" s="78" t="s">
        <v>122</v>
      </c>
      <c r="B1" s="78" t="s">
        <v>123</v>
      </c>
      <c r="C1" s="78" t="s">
        <v>124</v>
      </c>
      <c r="D1" s="78" t="s">
        <v>125</v>
      </c>
      <c r="E1" s="78" t="s">
        <v>124</v>
      </c>
      <c r="F1" s="78" t="s">
        <v>126</v>
      </c>
      <c r="G1" s="78" t="s">
        <v>127</v>
      </c>
      <c r="H1" s="78" t="s">
        <v>128</v>
      </c>
      <c r="I1" s="78" t="s">
        <v>129</v>
      </c>
      <c r="J1" s="58" t="s">
        <v>130</v>
      </c>
      <c r="K1" s="58" t="s">
        <v>131</v>
      </c>
      <c r="L1" s="58" t="s">
        <v>68</v>
      </c>
      <c r="M1" s="58">
        <f>COUNTIF($A:$A,RIGHT(L1,1))</f>
        <v>113</v>
      </c>
      <c r="N1" s="58" t="s">
        <v>69</v>
      </c>
      <c r="O1" s="58">
        <f>COUNTIF($A:$A,RIGHT(N1,1))</f>
        <v>112</v>
      </c>
      <c r="P1" s="58" t="s">
        <v>70</v>
      </c>
      <c r="Q1" s="58">
        <f>COUNTIF($A:$A,RIGHT(P1,1))</f>
        <v>272</v>
      </c>
      <c r="X1" s="76"/>
    </row>
    <row r="2">
      <c r="A2" s="79">
        <v>0.0</v>
      </c>
      <c r="B2" s="80"/>
      <c r="C2" s="79" t="str">
        <f t="shared" ref="C2:C898" si="1">CONCATENATE("Tier ",A2," - ",B2)</f>
        <v>Tier 0 - </v>
      </c>
      <c r="D2" s="80">
        <v>1.0</v>
      </c>
      <c r="E2" s="80">
        <v>1.0</v>
      </c>
      <c r="F2" s="81" t="s">
        <v>132</v>
      </c>
      <c r="G2" s="58" t="s">
        <v>133</v>
      </c>
      <c r="H2" s="58" t="s">
        <v>133</v>
      </c>
      <c r="I2" s="63" t="s">
        <v>134</v>
      </c>
    </row>
    <row r="3">
      <c r="A3" s="79">
        <v>0.0</v>
      </c>
      <c r="B3" s="80"/>
      <c r="C3" s="79" t="str">
        <f t="shared" si="1"/>
        <v>Tier 0 - </v>
      </c>
      <c r="D3" s="80">
        <v>2.0</v>
      </c>
      <c r="E3" s="80">
        <v>2.0</v>
      </c>
      <c r="F3" s="81" t="s">
        <v>135</v>
      </c>
      <c r="G3" s="58" t="s">
        <v>136</v>
      </c>
      <c r="H3" s="58" t="s">
        <v>136</v>
      </c>
      <c r="I3" s="63" t="s">
        <v>137</v>
      </c>
    </row>
    <row r="4">
      <c r="A4" s="79">
        <v>1.0</v>
      </c>
      <c r="B4" s="79">
        <v>1.0</v>
      </c>
      <c r="C4" s="79" t="str">
        <f t="shared" si="1"/>
        <v>Tier 1 - 1</v>
      </c>
      <c r="D4" s="79">
        <v>3.0</v>
      </c>
      <c r="E4" s="79" t="s">
        <v>138</v>
      </c>
      <c r="F4" s="82" t="s">
        <v>139</v>
      </c>
      <c r="G4" s="58" t="s">
        <v>140</v>
      </c>
      <c r="H4" s="58" t="s">
        <v>140</v>
      </c>
      <c r="I4" s="63" t="s">
        <v>141</v>
      </c>
      <c r="J4" s="83" t="s">
        <v>142</v>
      </c>
    </row>
    <row r="5">
      <c r="A5" s="79">
        <v>2.0</v>
      </c>
      <c r="B5" s="79">
        <v>1.0</v>
      </c>
      <c r="C5" s="79" t="str">
        <f t="shared" si="1"/>
        <v>Tier 2 - 1</v>
      </c>
      <c r="D5" s="80">
        <v>3.0</v>
      </c>
      <c r="E5" s="80">
        <v>3.0</v>
      </c>
      <c r="F5" s="81" t="s">
        <v>143</v>
      </c>
      <c r="G5" s="58" t="s">
        <v>144</v>
      </c>
      <c r="H5" s="58" t="s">
        <v>145</v>
      </c>
      <c r="I5" s="63" t="s">
        <v>146</v>
      </c>
      <c r="J5" s="83" t="s">
        <v>142</v>
      </c>
    </row>
    <row r="6">
      <c r="A6" s="79">
        <v>0.0</v>
      </c>
      <c r="B6" s="80"/>
      <c r="C6" s="79" t="str">
        <f t="shared" si="1"/>
        <v>Tier 0 - </v>
      </c>
      <c r="D6" s="80">
        <v>4.0</v>
      </c>
      <c r="E6" s="80">
        <v>4.0</v>
      </c>
      <c r="F6" s="81" t="s">
        <v>147</v>
      </c>
      <c r="G6" s="58" t="s">
        <v>133</v>
      </c>
      <c r="H6" s="58" t="s">
        <v>133</v>
      </c>
      <c r="I6" s="63" t="s">
        <v>148</v>
      </c>
    </row>
    <row r="7">
      <c r="A7" s="79">
        <v>0.0</v>
      </c>
      <c r="B7" s="80"/>
      <c r="C7" s="79" t="str">
        <f t="shared" si="1"/>
        <v>Tier 0 - </v>
      </c>
      <c r="D7" s="80">
        <v>5.0</v>
      </c>
      <c r="E7" s="80">
        <v>5.0</v>
      </c>
      <c r="F7" s="81" t="s">
        <v>149</v>
      </c>
      <c r="G7" s="58" t="s">
        <v>136</v>
      </c>
      <c r="H7" s="58" t="s">
        <v>136</v>
      </c>
      <c r="I7" s="63" t="s">
        <v>150</v>
      </c>
    </row>
    <row r="8">
      <c r="A8" s="79">
        <v>3.0</v>
      </c>
      <c r="B8" s="79">
        <v>1.0</v>
      </c>
      <c r="C8" s="79" t="str">
        <f t="shared" si="1"/>
        <v>Tier 3 - 1</v>
      </c>
      <c r="D8" s="80">
        <v>6.0</v>
      </c>
      <c r="E8" s="80">
        <v>6.0</v>
      </c>
      <c r="F8" s="81" t="s">
        <v>151</v>
      </c>
      <c r="G8" s="58" t="s">
        <v>152</v>
      </c>
      <c r="H8" s="58" t="s">
        <v>153</v>
      </c>
      <c r="I8" s="63" t="s">
        <v>154</v>
      </c>
      <c r="J8" s="83" t="s">
        <v>142</v>
      </c>
    </row>
    <row r="9">
      <c r="A9" s="79">
        <v>1.0</v>
      </c>
      <c r="B9" s="79">
        <v>2.0</v>
      </c>
      <c r="C9" s="79" t="str">
        <f t="shared" si="1"/>
        <v>Tier 1 - 2</v>
      </c>
      <c r="D9" s="79">
        <v>6.0</v>
      </c>
      <c r="E9" s="79" t="s">
        <v>155</v>
      </c>
      <c r="F9" s="82" t="s">
        <v>156</v>
      </c>
      <c r="G9" s="58" t="s">
        <v>140</v>
      </c>
      <c r="H9" s="58" t="s">
        <v>140</v>
      </c>
      <c r="I9" s="63" t="s">
        <v>157</v>
      </c>
      <c r="J9" s="83" t="s">
        <v>142</v>
      </c>
    </row>
    <row r="10">
      <c r="A10" s="79">
        <v>1.0</v>
      </c>
      <c r="B10" s="79">
        <v>3.0</v>
      </c>
      <c r="C10" s="79" t="str">
        <f t="shared" si="1"/>
        <v>Tier 1 - 3</v>
      </c>
      <c r="D10" s="79">
        <v>6.0</v>
      </c>
      <c r="E10" s="79" t="s">
        <v>158</v>
      </c>
      <c r="F10" s="82" t="s">
        <v>159</v>
      </c>
      <c r="G10" s="58" t="s">
        <v>140</v>
      </c>
      <c r="H10" s="58" t="s">
        <v>140</v>
      </c>
      <c r="I10" s="63" t="s">
        <v>160</v>
      </c>
      <c r="J10" s="83" t="s">
        <v>142</v>
      </c>
    </row>
    <row r="11">
      <c r="A11" s="79">
        <v>0.0</v>
      </c>
      <c r="B11" s="80"/>
      <c r="C11" s="79" t="str">
        <f t="shared" si="1"/>
        <v>Tier 0 - </v>
      </c>
      <c r="D11" s="80">
        <v>7.0</v>
      </c>
      <c r="E11" s="80">
        <v>7.0</v>
      </c>
      <c r="F11" s="81" t="s">
        <v>161</v>
      </c>
      <c r="G11" s="58" t="s">
        <v>133</v>
      </c>
      <c r="H11" s="58" t="s">
        <v>133</v>
      </c>
      <c r="I11" s="63" t="s">
        <v>162</v>
      </c>
    </row>
    <row r="12">
      <c r="A12" s="79">
        <v>0.0</v>
      </c>
      <c r="B12" s="80"/>
      <c r="C12" s="79" t="str">
        <f t="shared" si="1"/>
        <v>Tier 0 - </v>
      </c>
      <c r="D12" s="80">
        <v>8.0</v>
      </c>
      <c r="E12" s="80">
        <v>8.0</v>
      </c>
      <c r="F12" s="81" t="s">
        <v>163</v>
      </c>
      <c r="G12" s="58" t="s">
        <v>136</v>
      </c>
      <c r="H12" s="58" t="s">
        <v>136</v>
      </c>
      <c r="I12" s="63" t="s">
        <v>164</v>
      </c>
    </row>
    <row r="13">
      <c r="A13" s="79">
        <v>3.0</v>
      </c>
      <c r="B13" s="79">
        <v>2.0</v>
      </c>
      <c r="C13" s="79" t="str">
        <f t="shared" si="1"/>
        <v>Tier 3 - 2</v>
      </c>
      <c r="D13" s="80">
        <v>9.0</v>
      </c>
      <c r="E13" s="80">
        <v>9.0</v>
      </c>
      <c r="F13" s="81" t="s">
        <v>165</v>
      </c>
      <c r="G13" s="58" t="s">
        <v>144</v>
      </c>
      <c r="H13" s="58" t="s">
        <v>152</v>
      </c>
      <c r="I13" s="63" t="s">
        <v>166</v>
      </c>
      <c r="J13" s="83" t="s">
        <v>142</v>
      </c>
    </row>
    <row r="14">
      <c r="A14" s="79">
        <v>2.0</v>
      </c>
      <c r="B14" s="79">
        <v>2.0</v>
      </c>
      <c r="C14" s="79" t="str">
        <f t="shared" si="1"/>
        <v>Tier 2 - 2</v>
      </c>
      <c r="D14" s="79">
        <v>9.0</v>
      </c>
      <c r="E14" s="79" t="s">
        <v>167</v>
      </c>
      <c r="F14" s="82" t="s">
        <v>168</v>
      </c>
      <c r="G14" s="58" t="s">
        <v>169</v>
      </c>
      <c r="H14" s="58" t="s">
        <v>144</v>
      </c>
      <c r="I14" s="63" t="s">
        <v>170</v>
      </c>
      <c r="J14" s="83" t="s">
        <v>142</v>
      </c>
    </row>
    <row r="15">
      <c r="A15" s="79">
        <v>0.0</v>
      </c>
      <c r="B15" s="80"/>
      <c r="C15" s="79" t="str">
        <f t="shared" si="1"/>
        <v>Tier 0 - </v>
      </c>
      <c r="D15" s="80">
        <v>10.0</v>
      </c>
      <c r="E15" s="80">
        <v>10.0</v>
      </c>
      <c r="F15" s="81" t="s">
        <v>171</v>
      </c>
      <c r="G15" s="58" t="s">
        <v>133</v>
      </c>
      <c r="H15" s="58" t="s">
        <v>133</v>
      </c>
      <c r="I15" s="63" t="s">
        <v>172</v>
      </c>
    </row>
    <row r="16">
      <c r="A16" s="79">
        <v>0.0</v>
      </c>
      <c r="B16" s="80"/>
      <c r="C16" s="79" t="str">
        <f t="shared" si="1"/>
        <v>Tier 0 - </v>
      </c>
      <c r="D16" s="80">
        <v>11.0</v>
      </c>
      <c r="E16" s="80">
        <v>11.0</v>
      </c>
      <c r="F16" s="81" t="s">
        <v>173</v>
      </c>
      <c r="G16" s="58" t="s">
        <v>136</v>
      </c>
      <c r="H16" s="58" t="s">
        <v>136</v>
      </c>
      <c r="I16" s="63" t="s">
        <v>174</v>
      </c>
    </row>
    <row r="17">
      <c r="A17" s="79">
        <v>3.0</v>
      </c>
      <c r="B17" s="79">
        <v>3.0</v>
      </c>
      <c r="C17" s="79" t="str">
        <f t="shared" si="1"/>
        <v>Tier 3 - 3</v>
      </c>
      <c r="D17" s="80">
        <v>12.0</v>
      </c>
      <c r="E17" s="80">
        <v>12.0</v>
      </c>
      <c r="F17" s="81" t="s">
        <v>175</v>
      </c>
      <c r="G17" s="58" t="s">
        <v>176</v>
      </c>
      <c r="H17" s="58" t="s">
        <v>136</v>
      </c>
      <c r="I17" s="63" t="s">
        <v>177</v>
      </c>
      <c r="J17" s="83" t="s">
        <v>142</v>
      </c>
    </row>
    <row r="18">
      <c r="A18" s="79">
        <v>0.0</v>
      </c>
      <c r="B18" s="80"/>
      <c r="C18" s="79" t="str">
        <f t="shared" si="1"/>
        <v>Tier 0 - </v>
      </c>
      <c r="D18" s="80">
        <v>13.0</v>
      </c>
      <c r="E18" s="80">
        <v>13.0</v>
      </c>
      <c r="F18" s="81" t="s">
        <v>178</v>
      </c>
      <c r="G18" s="58" t="s">
        <v>133</v>
      </c>
      <c r="H18" s="58" t="s">
        <v>133</v>
      </c>
      <c r="I18" s="63" t="s">
        <v>179</v>
      </c>
    </row>
    <row r="19">
      <c r="A19" s="79">
        <v>0.0</v>
      </c>
      <c r="B19" s="80"/>
      <c r="C19" s="79" t="str">
        <f t="shared" si="1"/>
        <v>Tier 0 - </v>
      </c>
      <c r="D19" s="80">
        <v>14.0</v>
      </c>
      <c r="E19" s="80">
        <v>14.0</v>
      </c>
      <c r="F19" s="81" t="s">
        <v>180</v>
      </c>
      <c r="G19" s="58" t="s">
        <v>136</v>
      </c>
      <c r="H19" s="58" t="s">
        <v>136</v>
      </c>
      <c r="I19" s="63" t="s">
        <v>181</v>
      </c>
    </row>
    <row r="20">
      <c r="A20" s="79">
        <v>3.0</v>
      </c>
      <c r="B20" s="79">
        <v>4.0</v>
      </c>
      <c r="C20" s="79" t="str">
        <f t="shared" si="1"/>
        <v>Tier 3 - 4</v>
      </c>
      <c r="D20" s="80">
        <v>15.0</v>
      </c>
      <c r="E20" s="80">
        <v>15.0</v>
      </c>
      <c r="F20" s="81" t="s">
        <v>182</v>
      </c>
      <c r="G20" s="58" t="s">
        <v>176</v>
      </c>
      <c r="H20" s="58" t="s">
        <v>136</v>
      </c>
      <c r="I20" s="63" t="s">
        <v>183</v>
      </c>
      <c r="J20" s="83" t="s">
        <v>142</v>
      </c>
    </row>
    <row r="21">
      <c r="A21" s="79">
        <v>1.0</v>
      </c>
      <c r="B21" s="79">
        <v>4.0</v>
      </c>
      <c r="C21" s="79" t="str">
        <f t="shared" si="1"/>
        <v>Tier 1 - 4</v>
      </c>
      <c r="D21" s="79">
        <v>15.0</v>
      </c>
      <c r="E21" s="79" t="s">
        <v>184</v>
      </c>
      <c r="F21" s="82" t="s">
        <v>185</v>
      </c>
      <c r="G21" s="58" t="s">
        <v>169</v>
      </c>
      <c r="H21" s="58" t="s">
        <v>169</v>
      </c>
      <c r="I21" s="63" t="s">
        <v>186</v>
      </c>
      <c r="J21" s="83" t="s">
        <v>142</v>
      </c>
    </row>
    <row r="22">
      <c r="A22" s="79">
        <v>0.0</v>
      </c>
      <c r="B22" s="80"/>
      <c r="C22" s="79" t="str">
        <f t="shared" si="1"/>
        <v>Tier 0 - </v>
      </c>
      <c r="D22" s="80">
        <v>16.0</v>
      </c>
      <c r="E22" s="80">
        <v>16.0</v>
      </c>
      <c r="F22" s="81" t="s">
        <v>187</v>
      </c>
      <c r="G22" s="58" t="s">
        <v>133</v>
      </c>
      <c r="H22" s="58" t="s">
        <v>133</v>
      </c>
      <c r="I22" s="63" t="s">
        <v>188</v>
      </c>
    </row>
    <row r="23">
      <c r="A23" s="79">
        <v>0.0</v>
      </c>
      <c r="B23" s="80"/>
      <c r="C23" s="79" t="str">
        <f t="shared" si="1"/>
        <v>Tier 0 - </v>
      </c>
      <c r="D23" s="80">
        <v>17.0</v>
      </c>
      <c r="E23" s="80">
        <v>17.0</v>
      </c>
      <c r="F23" s="81" t="s">
        <v>189</v>
      </c>
      <c r="G23" s="58" t="s">
        <v>136</v>
      </c>
      <c r="H23" s="58" t="s">
        <v>136</v>
      </c>
      <c r="I23" s="63" t="s">
        <v>190</v>
      </c>
    </row>
    <row r="24">
      <c r="A24" s="79">
        <v>1.0</v>
      </c>
      <c r="B24" s="79">
        <v>5.0</v>
      </c>
      <c r="C24" s="79" t="str">
        <f t="shared" si="1"/>
        <v>Tier 1 - 5</v>
      </c>
      <c r="D24" s="79">
        <v>18.0</v>
      </c>
      <c r="E24" s="79" t="s">
        <v>191</v>
      </c>
      <c r="F24" s="82" t="s">
        <v>192</v>
      </c>
      <c r="G24" s="58" t="s">
        <v>193</v>
      </c>
      <c r="H24" s="58" t="s">
        <v>169</v>
      </c>
      <c r="I24" s="63" t="s">
        <v>194</v>
      </c>
      <c r="J24" s="83" t="s">
        <v>142</v>
      </c>
    </row>
    <row r="25">
      <c r="A25" s="79">
        <v>3.0</v>
      </c>
      <c r="B25" s="79">
        <v>5.0</v>
      </c>
      <c r="C25" s="79" t="str">
        <f t="shared" si="1"/>
        <v>Tier 3 - 5</v>
      </c>
      <c r="D25" s="80">
        <v>18.0</v>
      </c>
      <c r="E25" s="80">
        <v>18.0</v>
      </c>
      <c r="F25" s="81" t="s">
        <v>195</v>
      </c>
      <c r="G25" s="58" t="s">
        <v>176</v>
      </c>
      <c r="H25" s="58" t="s">
        <v>136</v>
      </c>
      <c r="I25" s="63" t="s">
        <v>196</v>
      </c>
      <c r="J25" s="83" t="s">
        <v>142</v>
      </c>
    </row>
    <row r="26">
      <c r="A26" s="79">
        <v>0.0</v>
      </c>
      <c r="B26" s="79"/>
      <c r="C26" s="79" t="str">
        <f t="shared" si="1"/>
        <v>Tier 0 - </v>
      </c>
      <c r="D26" s="79">
        <v>19.0</v>
      </c>
      <c r="E26" s="79" t="s">
        <v>197</v>
      </c>
      <c r="F26" s="82" t="s">
        <v>198</v>
      </c>
      <c r="G26" s="58" t="s">
        <v>136</v>
      </c>
      <c r="H26" s="58" t="s">
        <v>133</v>
      </c>
      <c r="I26" s="63" t="s">
        <v>199</v>
      </c>
    </row>
    <row r="27">
      <c r="A27" s="79">
        <v>0.0</v>
      </c>
      <c r="B27" s="80"/>
      <c r="C27" s="79" t="str">
        <f t="shared" si="1"/>
        <v>Tier 0 - </v>
      </c>
      <c r="D27" s="80">
        <v>19.0</v>
      </c>
      <c r="E27" s="80">
        <v>19.0</v>
      </c>
      <c r="F27" s="81" t="s">
        <v>200</v>
      </c>
      <c r="G27" s="58" t="s">
        <v>133</v>
      </c>
      <c r="H27" s="58" t="s">
        <v>133</v>
      </c>
      <c r="I27" s="63" t="s">
        <v>201</v>
      </c>
    </row>
    <row r="28">
      <c r="A28" s="84">
        <v>3.0</v>
      </c>
      <c r="B28" s="79">
        <v>6.0</v>
      </c>
      <c r="C28" s="79" t="str">
        <f t="shared" si="1"/>
        <v>Tier 3 - 6</v>
      </c>
      <c r="D28" s="79">
        <v>20.0</v>
      </c>
      <c r="E28" s="79" t="s">
        <v>202</v>
      </c>
      <c r="F28" s="82" t="s">
        <v>203</v>
      </c>
      <c r="G28" s="85" t="s">
        <v>176</v>
      </c>
      <c r="H28" s="58" t="s">
        <v>136</v>
      </c>
      <c r="I28" s="63" t="s">
        <v>204</v>
      </c>
      <c r="J28" s="83" t="s">
        <v>142</v>
      </c>
    </row>
    <row r="29">
      <c r="A29" s="79">
        <v>3.0</v>
      </c>
      <c r="B29" s="79">
        <v>7.0</v>
      </c>
      <c r="C29" s="79" t="str">
        <f t="shared" si="1"/>
        <v>Tier 3 - 7</v>
      </c>
      <c r="D29" s="80">
        <v>20.0</v>
      </c>
      <c r="E29" s="80">
        <v>20.0</v>
      </c>
      <c r="F29" s="81" t="s">
        <v>205</v>
      </c>
      <c r="G29" s="58" t="s">
        <v>176</v>
      </c>
      <c r="H29" s="58" t="s">
        <v>136</v>
      </c>
      <c r="I29" s="63" t="s">
        <v>206</v>
      </c>
      <c r="J29" s="83" t="s">
        <v>142</v>
      </c>
    </row>
    <row r="30">
      <c r="A30" s="79">
        <v>0.0</v>
      </c>
      <c r="B30" s="80"/>
      <c r="C30" s="79" t="str">
        <f t="shared" si="1"/>
        <v>Tier 0 - </v>
      </c>
      <c r="D30" s="80">
        <v>21.0</v>
      </c>
      <c r="E30" s="80">
        <v>21.0</v>
      </c>
      <c r="F30" s="81" t="s">
        <v>207</v>
      </c>
      <c r="G30" s="58" t="s">
        <v>133</v>
      </c>
      <c r="H30" s="58" t="s">
        <v>133</v>
      </c>
      <c r="I30" s="63" t="s">
        <v>208</v>
      </c>
    </row>
    <row r="31">
      <c r="A31" s="79">
        <v>3.0</v>
      </c>
      <c r="B31" s="79">
        <v>8.0</v>
      </c>
      <c r="C31" s="79" t="str">
        <f t="shared" si="1"/>
        <v>Tier 3 - 8</v>
      </c>
      <c r="D31" s="80">
        <v>22.0</v>
      </c>
      <c r="E31" s="80">
        <v>22.0</v>
      </c>
      <c r="F31" s="81" t="s">
        <v>209</v>
      </c>
      <c r="G31" s="58" t="s">
        <v>176</v>
      </c>
      <c r="H31" s="58" t="s">
        <v>136</v>
      </c>
      <c r="I31" s="63" t="s">
        <v>210</v>
      </c>
      <c r="J31" s="83" t="s">
        <v>142</v>
      </c>
    </row>
    <row r="32">
      <c r="A32" s="79">
        <v>0.0</v>
      </c>
      <c r="B32" s="80"/>
      <c r="C32" s="79" t="str">
        <f t="shared" si="1"/>
        <v>Tier 0 - </v>
      </c>
      <c r="D32" s="80">
        <v>23.0</v>
      </c>
      <c r="E32" s="80">
        <v>23.0</v>
      </c>
      <c r="F32" s="81" t="s">
        <v>211</v>
      </c>
      <c r="G32" s="58" t="s">
        <v>133</v>
      </c>
      <c r="H32" s="58" t="s">
        <v>133</v>
      </c>
      <c r="I32" s="63" t="s">
        <v>212</v>
      </c>
    </row>
    <row r="33">
      <c r="A33" s="79">
        <v>3.0</v>
      </c>
      <c r="B33" s="79">
        <v>9.0</v>
      </c>
      <c r="C33" s="79" t="str">
        <f t="shared" si="1"/>
        <v>Tier 3 - 9</v>
      </c>
      <c r="D33" s="80">
        <v>24.0</v>
      </c>
      <c r="E33" s="80">
        <v>24.0</v>
      </c>
      <c r="F33" s="81" t="s">
        <v>213</v>
      </c>
      <c r="G33" s="58" t="s">
        <v>176</v>
      </c>
      <c r="H33" s="58" t="s">
        <v>136</v>
      </c>
      <c r="I33" s="63" t="s">
        <v>214</v>
      </c>
      <c r="J33" s="83" t="s">
        <v>142</v>
      </c>
    </row>
    <row r="34">
      <c r="A34" s="79">
        <v>0.0</v>
      </c>
      <c r="B34" s="80"/>
      <c r="C34" s="79" t="str">
        <f t="shared" si="1"/>
        <v>Tier 0 - </v>
      </c>
      <c r="D34" s="80">
        <v>25.0</v>
      </c>
      <c r="E34" s="80">
        <v>25.0</v>
      </c>
      <c r="F34" s="81" t="s">
        <v>215</v>
      </c>
      <c r="G34" s="58" t="s">
        <v>136</v>
      </c>
      <c r="H34" s="58" t="s">
        <v>136</v>
      </c>
      <c r="I34" s="63" t="s">
        <v>216</v>
      </c>
    </row>
    <row r="35">
      <c r="A35" s="79">
        <v>3.0</v>
      </c>
      <c r="B35" s="79">
        <v>10.0</v>
      </c>
      <c r="C35" s="79" t="str">
        <f t="shared" si="1"/>
        <v>Tier 3 - 10</v>
      </c>
      <c r="D35" s="79">
        <v>26.0</v>
      </c>
      <c r="E35" s="79" t="s">
        <v>217</v>
      </c>
      <c r="F35" s="82" t="s">
        <v>218</v>
      </c>
      <c r="G35" s="58" t="s">
        <v>136</v>
      </c>
      <c r="H35" s="58" t="s">
        <v>176</v>
      </c>
      <c r="I35" s="63" t="s">
        <v>219</v>
      </c>
      <c r="J35" s="83" t="s">
        <v>142</v>
      </c>
    </row>
    <row r="36">
      <c r="A36" s="79">
        <v>3.0</v>
      </c>
      <c r="B36" s="79">
        <v>11.0</v>
      </c>
      <c r="C36" s="79" t="str">
        <f t="shared" si="1"/>
        <v>Tier 3 - 11</v>
      </c>
      <c r="D36" s="80">
        <v>26.0</v>
      </c>
      <c r="E36" s="80">
        <v>26.0</v>
      </c>
      <c r="F36" s="81" t="s">
        <v>220</v>
      </c>
      <c r="G36" s="58" t="s">
        <v>176</v>
      </c>
      <c r="H36" s="58" t="s">
        <v>136</v>
      </c>
      <c r="I36" s="63" t="s">
        <v>221</v>
      </c>
      <c r="J36" s="83" t="s">
        <v>142</v>
      </c>
    </row>
    <row r="37">
      <c r="A37" s="79">
        <v>0.0</v>
      </c>
      <c r="B37" s="79"/>
      <c r="C37" s="79" t="str">
        <f t="shared" si="1"/>
        <v>Tier 0 - </v>
      </c>
      <c r="D37" s="79">
        <v>27.0</v>
      </c>
      <c r="E37" s="79" t="s">
        <v>222</v>
      </c>
      <c r="F37" s="82" t="s">
        <v>223</v>
      </c>
      <c r="G37" s="58" t="s">
        <v>136</v>
      </c>
      <c r="H37" s="58" t="s">
        <v>133</v>
      </c>
      <c r="I37" s="63" t="s">
        <v>224</v>
      </c>
    </row>
    <row r="38">
      <c r="A38" s="79">
        <v>0.0</v>
      </c>
      <c r="B38" s="80"/>
      <c r="C38" s="79" t="str">
        <f t="shared" si="1"/>
        <v>Tier 0 - </v>
      </c>
      <c r="D38" s="80">
        <v>27.0</v>
      </c>
      <c r="E38" s="80">
        <v>27.0</v>
      </c>
      <c r="F38" s="81" t="s">
        <v>225</v>
      </c>
      <c r="G38" s="58" t="s">
        <v>133</v>
      </c>
      <c r="H38" s="58" t="s">
        <v>133</v>
      </c>
      <c r="I38" s="63" t="s">
        <v>226</v>
      </c>
    </row>
    <row r="39">
      <c r="A39" s="79">
        <v>3.0</v>
      </c>
      <c r="B39" s="79">
        <v>12.0</v>
      </c>
      <c r="C39" s="79" t="str">
        <f t="shared" si="1"/>
        <v>Tier 3 - 12</v>
      </c>
      <c r="D39" s="79">
        <v>28.0</v>
      </c>
      <c r="E39" s="79" t="s">
        <v>227</v>
      </c>
      <c r="F39" s="82" t="s">
        <v>228</v>
      </c>
      <c r="G39" s="58" t="s">
        <v>136</v>
      </c>
      <c r="H39" s="58" t="s">
        <v>176</v>
      </c>
      <c r="I39" s="63" t="s">
        <v>229</v>
      </c>
      <c r="J39" s="83" t="s">
        <v>142</v>
      </c>
    </row>
    <row r="40">
      <c r="A40" s="79">
        <v>3.0</v>
      </c>
      <c r="B40" s="79">
        <v>13.0</v>
      </c>
      <c r="C40" s="79" t="str">
        <f t="shared" si="1"/>
        <v>Tier 3 - 13</v>
      </c>
      <c r="D40" s="80">
        <v>28.0</v>
      </c>
      <c r="E40" s="80">
        <v>28.0</v>
      </c>
      <c r="F40" s="81" t="s">
        <v>230</v>
      </c>
      <c r="G40" s="58" t="s">
        <v>152</v>
      </c>
      <c r="H40" s="58" t="s">
        <v>136</v>
      </c>
      <c r="I40" s="63" t="s">
        <v>231</v>
      </c>
      <c r="J40" s="83" t="s">
        <v>142</v>
      </c>
    </row>
    <row r="41">
      <c r="A41" s="79">
        <v>0.0</v>
      </c>
      <c r="B41" s="80"/>
      <c r="C41" s="79" t="str">
        <f t="shared" si="1"/>
        <v>Tier 0 - </v>
      </c>
      <c r="D41" s="80">
        <v>29.0</v>
      </c>
      <c r="E41" s="80">
        <v>29.0</v>
      </c>
      <c r="F41" s="81" t="s">
        <v>232</v>
      </c>
      <c r="G41" s="58" t="s">
        <v>133</v>
      </c>
      <c r="H41" s="58" t="s">
        <v>133</v>
      </c>
      <c r="I41" s="63" t="s">
        <v>233</v>
      </c>
    </row>
    <row r="42">
      <c r="A42" s="79">
        <v>0.0</v>
      </c>
      <c r="B42" s="80"/>
      <c r="C42" s="79" t="str">
        <f t="shared" si="1"/>
        <v>Tier 0 - </v>
      </c>
      <c r="D42" s="80">
        <v>30.0</v>
      </c>
      <c r="E42" s="80">
        <v>30.0</v>
      </c>
      <c r="F42" s="81" t="s">
        <v>234</v>
      </c>
      <c r="G42" s="58" t="s">
        <v>136</v>
      </c>
      <c r="H42" s="58" t="s">
        <v>136</v>
      </c>
      <c r="I42" s="63" t="s">
        <v>235</v>
      </c>
    </row>
    <row r="43">
      <c r="A43" s="79">
        <v>2.0</v>
      </c>
      <c r="B43" s="79">
        <v>3.0</v>
      </c>
      <c r="C43" s="79" t="str">
        <f t="shared" si="1"/>
        <v>Tier 2 - 3</v>
      </c>
      <c r="D43" s="80">
        <v>31.0</v>
      </c>
      <c r="E43" s="80">
        <v>31.0</v>
      </c>
      <c r="F43" s="81" t="s">
        <v>236</v>
      </c>
      <c r="G43" s="58" t="s">
        <v>169</v>
      </c>
      <c r="H43" s="58" t="s">
        <v>144</v>
      </c>
      <c r="I43" s="63" t="s">
        <v>237</v>
      </c>
      <c r="J43" s="83" t="s">
        <v>142</v>
      </c>
    </row>
    <row r="44">
      <c r="A44" s="79">
        <v>0.0</v>
      </c>
      <c r="B44" s="80"/>
      <c r="C44" s="79" t="str">
        <f t="shared" si="1"/>
        <v>Tier 0 - </v>
      </c>
      <c r="D44" s="80">
        <v>32.0</v>
      </c>
      <c r="E44" s="80">
        <v>32.0</v>
      </c>
      <c r="F44" s="81" t="s">
        <v>238</v>
      </c>
      <c r="G44" s="58" t="s">
        <v>133</v>
      </c>
      <c r="H44" s="58" t="s">
        <v>133</v>
      </c>
      <c r="I44" s="63" t="s">
        <v>239</v>
      </c>
    </row>
    <row r="45">
      <c r="A45" s="79">
        <v>0.0</v>
      </c>
      <c r="B45" s="80"/>
      <c r="C45" s="79" t="str">
        <f t="shared" si="1"/>
        <v>Tier 0 - </v>
      </c>
      <c r="D45" s="80">
        <v>33.0</v>
      </c>
      <c r="E45" s="80">
        <v>33.0</v>
      </c>
      <c r="F45" s="81" t="s">
        <v>240</v>
      </c>
      <c r="G45" s="58" t="s">
        <v>136</v>
      </c>
      <c r="H45" s="58" t="s">
        <v>136</v>
      </c>
      <c r="I45" s="63" t="s">
        <v>241</v>
      </c>
    </row>
    <row r="46">
      <c r="A46" s="79">
        <v>1.0</v>
      </c>
      <c r="B46" s="79">
        <v>6.0</v>
      </c>
      <c r="C46" s="79" t="str">
        <f t="shared" si="1"/>
        <v>Tier 1 - 6</v>
      </c>
      <c r="D46" s="80">
        <v>34.0</v>
      </c>
      <c r="E46" s="80">
        <v>34.0</v>
      </c>
      <c r="F46" s="81" t="s">
        <v>242</v>
      </c>
      <c r="G46" s="58" t="s">
        <v>169</v>
      </c>
      <c r="H46" s="58" t="s">
        <v>169</v>
      </c>
      <c r="I46" s="63" t="s">
        <v>243</v>
      </c>
      <c r="J46" s="83" t="s">
        <v>142</v>
      </c>
    </row>
    <row r="47">
      <c r="A47" s="79">
        <v>3.0</v>
      </c>
      <c r="B47" s="79">
        <v>14.0</v>
      </c>
      <c r="C47" s="79" t="str">
        <f t="shared" si="1"/>
        <v>Tier 3 - 14</v>
      </c>
      <c r="D47" s="80">
        <v>35.0</v>
      </c>
      <c r="E47" s="80">
        <v>35.0</v>
      </c>
      <c r="F47" s="81" t="s">
        <v>244</v>
      </c>
      <c r="G47" s="58" t="s">
        <v>176</v>
      </c>
      <c r="H47" s="58" t="s">
        <v>176</v>
      </c>
      <c r="I47" s="63" t="s">
        <v>245</v>
      </c>
      <c r="J47" s="83" t="s">
        <v>142</v>
      </c>
    </row>
    <row r="48">
      <c r="A48" s="84">
        <v>2.0</v>
      </c>
      <c r="B48" s="79">
        <v>4.0</v>
      </c>
      <c r="C48" s="79" t="str">
        <f t="shared" si="1"/>
        <v>Tier 2 - 4</v>
      </c>
      <c r="D48" s="80">
        <v>36.0</v>
      </c>
      <c r="E48" s="80">
        <v>36.0</v>
      </c>
      <c r="F48" s="81" t="s">
        <v>246</v>
      </c>
      <c r="G48" s="58" t="s">
        <v>140</v>
      </c>
      <c r="H48" s="58" t="s">
        <v>140</v>
      </c>
      <c r="I48" s="63" t="s">
        <v>247</v>
      </c>
      <c r="J48" s="83" t="s">
        <v>248</v>
      </c>
      <c r="K48" s="58" t="s">
        <v>249</v>
      </c>
    </row>
    <row r="49">
      <c r="A49" s="79">
        <v>3.0</v>
      </c>
      <c r="B49" s="79">
        <v>15.0</v>
      </c>
      <c r="C49" s="79" t="str">
        <f t="shared" si="1"/>
        <v>Tier 3 - 15</v>
      </c>
      <c r="D49" s="79">
        <v>37.0</v>
      </c>
      <c r="E49" s="79" t="s">
        <v>250</v>
      </c>
      <c r="F49" s="82" t="s">
        <v>251</v>
      </c>
      <c r="G49" s="58" t="s">
        <v>136</v>
      </c>
      <c r="H49" s="58" t="s">
        <v>133</v>
      </c>
      <c r="I49" s="63" t="s">
        <v>252</v>
      </c>
    </row>
    <row r="50">
      <c r="A50" s="79">
        <v>3.0</v>
      </c>
      <c r="B50" s="79">
        <v>16.0</v>
      </c>
      <c r="C50" s="79" t="str">
        <f t="shared" si="1"/>
        <v>Tier 3 - 16</v>
      </c>
      <c r="D50" s="80">
        <v>37.0</v>
      </c>
      <c r="E50" s="80">
        <v>37.0</v>
      </c>
      <c r="F50" s="81" t="s">
        <v>253</v>
      </c>
      <c r="G50" s="58" t="s">
        <v>133</v>
      </c>
      <c r="H50" s="85" t="s">
        <v>133</v>
      </c>
      <c r="I50" s="63" t="s">
        <v>254</v>
      </c>
    </row>
    <row r="51">
      <c r="A51" s="79">
        <v>1.0</v>
      </c>
      <c r="B51" s="79">
        <v>7.0</v>
      </c>
      <c r="C51" s="79" t="str">
        <f t="shared" si="1"/>
        <v>Tier 1 - 7</v>
      </c>
      <c r="D51" s="80">
        <v>38.0</v>
      </c>
      <c r="E51" s="79" t="s">
        <v>255</v>
      </c>
      <c r="F51" s="82" t="s">
        <v>256</v>
      </c>
      <c r="G51" s="58" t="s">
        <v>136</v>
      </c>
      <c r="H51" s="58" t="s">
        <v>193</v>
      </c>
      <c r="I51" s="63" t="s">
        <v>257</v>
      </c>
      <c r="J51" s="83" t="s">
        <v>142</v>
      </c>
    </row>
    <row r="52">
      <c r="A52" s="79">
        <v>2.0</v>
      </c>
      <c r="B52" s="79">
        <v>5.0</v>
      </c>
      <c r="C52" s="79" t="str">
        <f t="shared" si="1"/>
        <v>Tier 2 - 5</v>
      </c>
      <c r="D52" s="80">
        <v>38.0</v>
      </c>
      <c r="E52" s="80">
        <v>38.0</v>
      </c>
      <c r="F52" s="81" t="s">
        <v>258</v>
      </c>
      <c r="G52" s="58" t="s">
        <v>176</v>
      </c>
      <c r="H52" s="58" t="s">
        <v>144</v>
      </c>
      <c r="I52" s="63" t="s">
        <v>259</v>
      </c>
      <c r="J52" s="83" t="s">
        <v>142</v>
      </c>
    </row>
    <row r="53">
      <c r="A53" s="79">
        <v>0.0</v>
      </c>
      <c r="B53" s="80"/>
      <c r="C53" s="79" t="str">
        <f t="shared" si="1"/>
        <v>Tier 0 - </v>
      </c>
      <c r="D53" s="80">
        <v>39.0</v>
      </c>
      <c r="E53" s="80">
        <v>39.0</v>
      </c>
      <c r="F53" s="81" t="s">
        <v>260</v>
      </c>
      <c r="G53" s="58" t="s">
        <v>136</v>
      </c>
      <c r="H53" s="58" t="s">
        <v>136</v>
      </c>
      <c r="I53" s="63" t="s">
        <v>261</v>
      </c>
    </row>
    <row r="54">
      <c r="A54" s="79">
        <v>3.0</v>
      </c>
      <c r="B54" s="79">
        <v>17.0</v>
      </c>
      <c r="C54" s="79" t="str">
        <f t="shared" si="1"/>
        <v>Tier 3 - 17</v>
      </c>
      <c r="D54" s="80">
        <v>40.0</v>
      </c>
      <c r="E54" s="80">
        <v>40.0</v>
      </c>
      <c r="F54" s="81" t="s">
        <v>262</v>
      </c>
      <c r="G54" s="58" t="s">
        <v>176</v>
      </c>
      <c r="H54" s="58" t="s">
        <v>136</v>
      </c>
      <c r="I54" s="63" t="s">
        <v>263</v>
      </c>
      <c r="J54" s="83" t="s">
        <v>142</v>
      </c>
    </row>
    <row r="55">
      <c r="A55" s="79">
        <v>0.0</v>
      </c>
      <c r="B55" s="80"/>
      <c r="C55" s="79" t="str">
        <f t="shared" si="1"/>
        <v>Tier 0 - </v>
      </c>
      <c r="D55" s="80">
        <v>41.0</v>
      </c>
      <c r="E55" s="80">
        <v>41.0</v>
      </c>
      <c r="F55" s="81" t="s">
        <v>264</v>
      </c>
      <c r="G55" s="58" t="s">
        <v>133</v>
      </c>
      <c r="H55" s="58" t="s">
        <v>133</v>
      </c>
      <c r="I55" s="63" t="s">
        <v>265</v>
      </c>
    </row>
    <row r="56">
      <c r="A56" s="79">
        <v>3.0</v>
      </c>
      <c r="B56" s="79">
        <v>18.0</v>
      </c>
      <c r="C56" s="79" t="str">
        <f t="shared" si="1"/>
        <v>Tier 3 - 18</v>
      </c>
      <c r="D56" s="80">
        <v>42.0</v>
      </c>
      <c r="E56" s="80">
        <v>42.0</v>
      </c>
      <c r="F56" s="81" t="s">
        <v>266</v>
      </c>
      <c r="G56" s="58" t="s">
        <v>144</v>
      </c>
      <c r="H56" s="58" t="s">
        <v>152</v>
      </c>
      <c r="I56" s="63" t="s">
        <v>267</v>
      </c>
      <c r="J56" s="83" t="s">
        <v>142</v>
      </c>
    </row>
    <row r="57">
      <c r="A57" s="79">
        <v>0.0</v>
      </c>
      <c r="B57" s="80"/>
      <c r="C57" s="79" t="str">
        <f t="shared" si="1"/>
        <v>Tier 0 - </v>
      </c>
      <c r="D57" s="80">
        <v>43.0</v>
      </c>
      <c r="E57" s="80">
        <v>43.0</v>
      </c>
      <c r="F57" s="81" t="s">
        <v>268</v>
      </c>
      <c r="G57" s="58" t="s">
        <v>133</v>
      </c>
      <c r="H57" s="58" t="s">
        <v>133</v>
      </c>
      <c r="I57" s="63" t="s">
        <v>269</v>
      </c>
    </row>
    <row r="58">
      <c r="A58" s="79">
        <v>0.0</v>
      </c>
      <c r="B58" s="80"/>
      <c r="C58" s="79" t="str">
        <f t="shared" si="1"/>
        <v>Tier 0 - </v>
      </c>
      <c r="D58" s="80">
        <v>44.0</v>
      </c>
      <c r="E58" s="80">
        <v>44.0</v>
      </c>
      <c r="F58" s="81" t="s">
        <v>270</v>
      </c>
      <c r="G58" s="58" t="s">
        <v>136</v>
      </c>
      <c r="H58" s="58" t="s">
        <v>136</v>
      </c>
      <c r="I58" s="63" t="s">
        <v>271</v>
      </c>
    </row>
    <row r="59">
      <c r="A59" s="79">
        <v>3.0</v>
      </c>
      <c r="B59" s="79">
        <v>19.0</v>
      </c>
      <c r="C59" s="79" t="str">
        <f t="shared" si="1"/>
        <v>Tier 3 - 19</v>
      </c>
      <c r="D59" s="80">
        <v>45.0</v>
      </c>
      <c r="E59" s="80">
        <v>45.0</v>
      </c>
      <c r="F59" s="81" t="s">
        <v>272</v>
      </c>
      <c r="G59" s="58" t="s">
        <v>152</v>
      </c>
      <c r="H59" s="58" t="s">
        <v>152</v>
      </c>
      <c r="I59" s="63" t="s">
        <v>273</v>
      </c>
      <c r="J59" s="83" t="s">
        <v>142</v>
      </c>
    </row>
    <row r="60">
      <c r="A60" s="79">
        <v>0.0</v>
      </c>
      <c r="B60" s="80"/>
      <c r="C60" s="79" t="str">
        <f t="shared" si="1"/>
        <v>Tier 0 - </v>
      </c>
      <c r="D60" s="80">
        <v>46.0</v>
      </c>
      <c r="E60" s="80">
        <v>46.0</v>
      </c>
      <c r="F60" s="81" t="s">
        <v>274</v>
      </c>
      <c r="G60" s="58" t="s">
        <v>133</v>
      </c>
      <c r="H60" s="58" t="s">
        <v>133</v>
      </c>
      <c r="I60" s="63" t="s">
        <v>275</v>
      </c>
    </row>
    <row r="61">
      <c r="A61" s="79">
        <v>3.0</v>
      </c>
      <c r="B61" s="79">
        <v>20.0</v>
      </c>
      <c r="C61" s="79" t="str">
        <f t="shared" si="1"/>
        <v>Tier 3 - 20</v>
      </c>
      <c r="D61" s="80">
        <v>47.0</v>
      </c>
      <c r="E61" s="80">
        <v>47.0</v>
      </c>
      <c r="F61" s="81" t="s">
        <v>276</v>
      </c>
      <c r="G61" s="58" t="s">
        <v>176</v>
      </c>
      <c r="H61" s="58" t="s">
        <v>136</v>
      </c>
      <c r="I61" s="63" t="s">
        <v>277</v>
      </c>
      <c r="J61" s="83" t="s">
        <v>142</v>
      </c>
    </row>
    <row r="62">
      <c r="A62" s="79">
        <v>0.0</v>
      </c>
      <c r="B62" s="80"/>
      <c r="C62" s="79" t="str">
        <f t="shared" si="1"/>
        <v>Tier 0 - </v>
      </c>
      <c r="D62" s="80">
        <v>48.0</v>
      </c>
      <c r="E62" s="80">
        <v>48.0</v>
      </c>
      <c r="F62" s="81" t="s">
        <v>278</v>
      </c>
      <c r="G62" s="58" t="s">
        <v>133</v>
      </c>
      <c r="H62" s="58" t="s">
        <v>133</v>
      </c>
      <c r="I62" s="63" t="s">
        <v>279</v>
      </c>
    </row>
    <row r="63">
      <c r="A63" s="79">
        <v>2.0</v>
      </c>
      <c r="B63" s="79">
        <v>6.0</v>
      </c>
      <c r="C63" s="79" t="str">
        <f t="shared" si="1"/>
        <v>Tier 2 - 6</v>
      </c>
      <c r="D63" s="80">
        <v>49.0</v>
      </c>
      <c r="E63" s="80">
        <v>49.0</v>
      </c>
      <c r="F63" s="81" t="s">
        <v>280</v>
      </c>
      <c r="G63" s="58" t="s">
        <v>281</v>
      </c>
      <c r="H63" s="58" t="s">
        <v>281</v>
      </c>
      <c r="I63" s="63" t="s">
        <v>282</v>
      </c>
      <c r="J63" s="83" t="s">
        <v>142</v>
      </c>
    </row>
    <row r="64">
      <c r="A64" s="79">
        <v>0.0</v>
      </c>
      <c r="B64" s="79"/>
      <c r="C64" s="79" t="str">
        <f t="shared" si="1"/>
        <v>Tier 0 - </v>
      </c>
      <c r="D64" s="79">
        <v>50.0</v>
      </c>
      <c r="E64" s="79" t="s">
        <v>283</v>
      </c>
      <c r="F64" s="82" t="s">
        <v>284</v>
      </c>
      <c r="G64" s="58" t="s">
        <v>136</v>
      </c>
      <c r="H64" s="58" t="s">
        <v>133</v>
      </c>
      <c r="I64" s="63" t="s">
        <v>285</v>
      </c>
    </row>
    <row r="65">
      <c r="A65" s="79">
        <v>0.0</v>
      </c>
      <c r="B65" s="80"/>
      <c r="C65" s="79" t="str">
        <f t="shared" si="1"/>
        <v>Tier 0 - </v>
      </c>
      <c r="D65" s="80">
        <v>50.0</v>
      </c>
      <c r="E65" s="80">
        <v>50.0</v>
      </c>
      <c r="F65" s="81" t="s">
        <v>286</v>
      </c>
      <c r="G65" s="58" t="s">
        <v>133</v>
      </c>
      <c r="H65" s="58" t="s">
        <v>133</v>
      </c>
      <c r="I65" s="63" t="s">
        <v>287</v>
      </c>
    </row>
    <row r="66">
      <c r="A66" s="79">
        <v>3.0</v>
      </c>
      <c r="B66" s="79">
        <v>21.0</v>
      </c>
      <c r="C66" s="79" t="str">
        <f t="shared" si="1"/>
        <v>Tier 3 - 21</v>
      </c>
      <c r="D66" s="79">
        <v>51.0</v>
      </c>
      <c r="E66" s="79" t="s">
        <v>288</v>
      </c>
      <c r="F66" s="82" t="s">
        <v>289</v>
      </c>
      <c r="G66" s="58" t="s">
        <v>136</v>
      </c>
      <c r="H66" s="58" t="s">
        <v>176</v>
      </c>
      <c r="I66" s="63" t="s">
        <v>290</v>
      </c>
      <c r="J66" s="83" t="s">
        <v>142</v>
      </c>
    </row>
    <row r="67">
      <c r="A67" s="79">
        <v>3.0</v>
      </c>
      <c r="B67" s="79">
        <v>22.0</v>
      </c>
      <c r="C67" s="79" t="str">
        <f t="shared" si="1"/>
        <v>Tier 3 - 22</v>
      </c>
      <c r="D67" s="80">
        <v>51.0</v>
      </c>
      <c r="E67" s="80">
        <v>51.0</v>
      </c>
      <c r="F67" s="81" t="s">
        <v>291</v>
      </c>
      <c r="G67" s="58" t="s">
        <v>140</v>
      </c>
      <c r="H67" s="58" t="s">
        <v>136</v>
      </c>
      <c r="I67" s="63" t="s">
        <v>292</v>
      </c>
      <c r="J67" s="83" t="s">
        <v>142</v>
      </c>
    </row>
    <row r="68">
      <c r="A68" s="79">
        <v>0.0</v>
      </c>
      <c r="B68" s="79"/>
      <c r="C68" s="79" t="str">
        <f t="shared" si="1"/>
        <v>Tier 0 - </v>
      </c>
      <c r="D68" s="79">
        <v>52.0</v>
      </c>
      <c r="E68" s="79" t="s">
        <v>293</v>
      </c>
      <c r="F68" s="82" t="s">
        <v>294</v>
      </c>
      <c r="G68" s="58" t="s">
        <v>136</v>
      </c>
      <c r="H68" s="58" t="s">
        <v>133</v>
      </c>
      <c r="I68" s="63" t="s">
        <v>295</v>
      </c>
    </row>
    <row r="69">
      <c r="A69" s="79">
        <v>0.0</v>
      </c>
      <c r="B69" s="80"/>
      <c r="C69" s="79" t="str">
        <f t="shared" si="1"/>
        <v>Tier 0 - </v>
      </c>
      <c r="D69" s="80">
        <v>52.0</v>
      </c>
      <c r="E69" s="80">
        <v>52.0</v>
      </c>
      <c r="F69" s="81" t="s">
        <v>296</v>
      </c>
      <c r="G69" s="58" t="s">
        <v>133</v>
      </c>
      <c r="H69" s="58" t="s">
        <v>133</v>
      </c>
      <c r="I69" s="63" t="s">
        <v>297</v>
      </c>
    </row>
    <row r="70">
      <c r="A70" s="79">
        <v>3.0</v>
      </c>
      <c r="B70" s="79">
        <v>23.0</v>
      </c>
      <c r="C70" s="79" t="str">
        <f t="shared" si="1"/>
        <v>Tier 3 - 23</v>
      </c>
      <c r="D70" s="79">
        <v>53.0</v>
      </c>
      <c r="E70" s="79" t="s">
        <v>298</v>
      </c>
      <c r="F70" s="82" t="s">
        <v>299</v>
      </c>
      <c r="G70" s="58" t="s">
        <v>136</v>
      </c>
      <c r="H70" s="58" t="s">
        <v>176</v>
      </c>
      <c r="I70" s="63" t="s">
        <v>300</v>
      </c>
      <c r="J70" s="83" t="s">
        <v>142</v>
      </c>
    </row>
    <row r="71">
      <c r="A71" s="79">
        <v>3.0</v>
      </c>
      <c r="B71" s="79">
        <v>24.0</v>
      </c>
      <c r="C71" s="79" t="str">
        <f t="shared" si="1"/>
        <v>Tier 3 - 24</v>
      </c>
      <c r="D71" s="80">
        <v>53.0</v>
      </c>
      <c r="E71" s="80">
        <v>53.0</v>
      </c>
      <c r="F71" s="81" t="s">
        <v>301</v>
      </c>
      <c r="G71" s="58" t="s">
        <v>176</v>
      </c>
      <c r="H71" s="58" t="s">
        <v>136</v>
      </c>
      <c r="I71" s="63" t="s">
        <v>302</v>
      </c>
      <c r="J71" s="83" t="s">
        <v>142</v>
      </c>
    </row>
    <row r="72">
      <c r="A72" s="79">
        <v>0.0</v>
      </c>
      <c r="B72" s="80"/>
      <c r="C72" s="79" t="str">
        <f t="shared" si="1"/>
        <v>Tier 0 - </v>
      </c>
      <c r="D72" s="80">
        <v>54.0</v>
      </c>
      <c r="E72" s="80">
        <v>54.0</v>
      </c>
      <c r="F72" s="81" t="s">
        <v>303</v>
      </c>
      <c r="G72" s="58" t="s">
        <v>133</v>
      </c>
      <c r="H72" s="58" t="s">
        <v>133</v>
      </c>
      <c r="I72" s="63" t="s">
        <v>304</v>
      </c>
    </row>
    <row r="73">
      <c r="A73" s="79">
        <v>3.0</v>
      </c>
      <c r="B73" s="79">
        <v>25.0</v>
      </c>
      <c r="C73" s="79" t="str">
        <f t="shared" si="1"/>
        <v>Tier 3 - 25</v>
      </c>
      <c r="D73" s="80">
        <v>55.0</v>
      </c>
      <c r="E73" s="80">
        <v>55.0</v>
      </c>
      <c r="F73" s="81" t="s">
        <v>305</v>
      </c>
      <c r="G73" s="58" t="s">
        <v>176</v>
      </c>
      <c r="H73" s="58" t="s">
        <v>136</v>
      </c>
      <c r="I73" s="63" t="s">
        <v>306</v>
      </c>
      <c r="J73" s="83" t="s">
        <v>142</v>
      </c>
    </row>
    <row r="74">
      <c r="A74" s="79">
        <v>0.0</v>
      </c>
      <c r="B74" s="80"/>
      <c r="C74" s="79" t="str">
        <f t="shared" si="1"/>
        <v>Tier 0 - </v>
      </c>
      <c r="D74" s="80">
        <v>56.0</v>
      </c>
      <c r="E74" s="80">
        <v>56.0</v>
      </c>
      <c r="F74" s="81" t="s">
        <v>307</v>
      </c>
      <c r="G74" s="58" t="s">
        <v>133</v>
      </c>
      <c r="H74" s="58" t="s">
        <v>133</v>
      </c>
      <c r="I74" s="63" t="s">
        <v>308</v>
      </c>
    </row>
    <row r="75">
      <c r="A75" s="79">
        <v>3.0</v>
      </c>
      <c r="B75" s="79">
        <v>26.0</v>
      </c>
      <c r="C75" s="79" t="str">
        <f t="shared" si="1"/>
        <v>Tier 3 - 26</v>
      </c>
      <c r="D75" s="80">
        <v>57.0</v>
      </c>
      <c r="E75" s="80">
        <v>57.0</v>
      </c>
      <c r="F75" s="81" t="s">
        <v>309</v>
      </c>
      <c r="G75" s="58" t="s">
        <v>152</v>
      </c>
      <c r="H75" s="58" t="s">
        <v>176</v>
      </c>
      <c r="I75" s="63" t="s">
        <v>310</v>
      </c>
      <c r="J75" s="83" t="s">
        <v>142</v>
      </c>
    </row>
    <row r="76">
      <c r="A76" s="79">
        <v>0.0</v>
      </c>
      <c r="B76" s="80"/>
      <c r="C76" s="79" t="str">
        <f t="shared" si="1"/>
        <v>Tier 0 - </v>
      </c>
      <c r="D76" s="80">
        <v>58.0</v>
      </c>
      <c r="E76" s="80">
        <v>58.0</v>
      </c>
      <c r="F76" s="81" t="s">
        <v>311</v>
      </c>
      <c r="G76" s="58" t="s">
        <v>133</v>
      </c>
      <c r="H76" s="58" t="s">
        <v>133</v>
      </c>
      <c r="I76" s="63" t="s">
        <v>312</v>
      </c>
    </row>
    <row r="77">
      <c r="A77" s="79">
        <v>2.0</v>
      </c>
      <c r="B77" s="79">
        <v>7.0</v>
      </c>
      <c r="C77" s="79" t="str">
        <f t="shared" si="1"/>
        <v>Tier 2 - 7</v>
      </c>
      <c r="D77" s="80">
        <v>59.0</v>
      </c>
      <c r="E77" s="80">
        <v>59.0</v>
      </c>
      <c r="F77" s="81" t="s">
        <v>313</v>
      </c>
      <c r="G77" s="58" t="s">
        <v>169</v>
      </c>
      <c r="H77" s="58" t="s">
        <v>144</v>
      </c>
      <c r="I77" s="63" t="s">
        <v>314</v>
      </c>
      <c r="J77" s="83" t="s">
        <v>142</v>
      </c>
    </row>
    <row r="78">
      <c r="A78" s="79">
        <v>0.0</v>
      </c>
      <c r="B78" s="80"/>
      <c r="C78" s="79" t="str">
        <f t="shared" si="1"/>
        <v>Tier 0 - </v>
      </c>
      <c r="D78" s="80">
        <v>60.0</v>
      </c>
      <c r="E78" s="80">
        <v>60.0</v>
      </c>
      <c r="F78" s="81" t="s">
        <v>315</v>
      </c>
      <c r="G78" s="58" t="s">
        <v>133</v>
      </c>
      <c r="H78" s="58" t="s">
        <v>133</v>
      </c>
      <c r="I78" s="63" t="s">
        <v>316</v>
      </c>
    </row>
    <row r="79">
      <c r="A79" s="79">
        <v>0.0</v>
      </c>
      <c r="B79" s="80"/>
      <c r="C79" s="79" t="str">
        <f t="shared" si="1"/>
        <v>Tier 0 - </v>
      </c>
      <c r="D79" s="80">
        <v>61.0</v>
      </c>
      <c r="E79" s="80">
        <v>61.0</v>
      </c>
      <c r="F79" s="81" t="s">
        <v>317</v>
      </c>
      <c r="G79" s="58" t="s">
        <v>136</v>
      </c>
      <c r="H79" s="58" t="s">
        <v>136</v>
      </c>
      <c r="I79" s="63" t="s">
        <v>318</v>
      </c>
    </row>
    <row r="80">
      <c r="A80" s="79">
        <v>3.0</v>
      </c>
      <c r="B80" s="79">
        <v>27.0</v>
      </c>
      <c r="C80" s="79" t="str">
        <f t="shared" si="1"/>
        <v>Tier 3 - 27</v>
      </c>
      <c r="D80" s="80">
        <v>62.0</v>
      </c>
      <c r="E80" s="80">
        <v>62.0</v>
      </c>
      <c r="F80" s="81" t="s">
        <v>319</v>
      </c>
      <c r="G80" s="58" t="s">
        <v>152</v>
      </c>
      <c r="H80" s="58" t="s">
        <v>176</v>
      </c>
      <c r="I80" s="63" t="s">
        <v>320</v>
      </c>
      <c r="J80" s="83" t="s">
        <v>142</v>
      </c>
    </row>
    <row r="81">
      <c r="A81" s="79">
        <v>0.0</v>
      </c>
      <c r="B81" s="80"/>
      <c r="C81" s="79" t="str">
        <f t="shared" si="1"/>
        <v>Tier 0 - </v>
      </c>
      <c r="D81" s="80">
        <v>63.0</v>
      </c>
      <c r="E81" s="80">
        <v>63.0</v>
      </c>
      <c r="F81" s="81" t="s">
        <v>321</v>
      </c>
      <c r="G81" s="58" t="s">
        <v>133</v>
      </c>
      <c r="H81" s="58" t="s">
        <v>133</v>
      </c>
      <c r="I81" s="63" t="s">
        <v>322</v>
      </c>
    </row>
    <row r="82">
      <c r="A82" s="79">
        <v>3.0</v>
      </c>
      <c r="B82" s="79">
        <v>28.0</v>
      </c>
      <c r="C82" s="79" t="str">
        <f t="shared" si="1"/>
        <v>Tier 3 - 28</v>
      </c>
      <c r="D82" s="80">
        <v>64.0</v>
      </c>
      <c r="E82" s="80">
        <v>64.0</v>
      </c>
      <c r="F82" s="81" t="s">
        <v>323</v>
      </c>
      <c r="G82" s="58" t="s">
        <v>176</v>
      </c>
      <c r="H82" s="58" t="s">
        <v>136</v>
      </c>
      <c r="I82" s="63" t="s">
        <v>324</v>
      </c>
      <c r="J82" s="83" t="s">
        <v>142</v>
      </c>
    </row>
    <row r="83">
      <c r="A83" s="79">
        <v>1.0</v>
      </c>
      <c r="B83" s="79">
        <v>8.0</v>
      </c>
      <c r="C83" s="79" t="str">
        <f t="shared" si="1"/>
        <v>Tier 1 - 8</v>
      </c>
      <c r="D83" s="80">
        <v>65.0</v>
      </c>
      <c r="E83" s="80">
        <v>65.0</v>
      </c>
      <c r="F83" s="81" t="s">
        <v>325</v>
      </c>
      <c r="G83" s="58" t="s">
        <v>193</v>
      </c>
      <c r="H83" s="58" t="s">
        <v>193</v>
      </c>
      <c r="I83" s="63" t="s">
        <v>326</v>
      </c>
      <c r="J83" s="83" t="s">
        <v>142</v>
      </c>
    </row>
    <row r="84">
      <c r="A84" s="79">
        <v>1.0</v>
      </c>
      <c r="B84" s="79">
        <v>9.0</v>
      </c>
      <c r="C84" s="79" t="str">
        <f t="shared" si="1"/>
        <v>Tier 1 - 9</v>
      </c>
      <c r="D84" s="79">
        <v>65.0</v>
      </c>
      <c r="E84" s="79" t="s">
        <v>327</v>
      </c>
      <c r="F84" s="82" t="s">
        <v>328</v>
      </c>
      <c r="G84" s="58" t="s">
        <v>193</v>
      </c>
      <c r="H84" s="58" t="s">
        <v>140</v>
      </c>
      <c r="I84" s="63" t="s">
        <v>329</v>
      </c>
      <c r="J84" s="83" t="s">
        <v>142</v>
      </c>
    </row>
    <row r="85">
      <c r="A85" s="79">
        <v>0.0</v>
      </c>
      <c r="B85" s="80"/>
      <c r="C85" s="79" t="str">
        <f t="shared" si="1"/>
        <v>Tier 0 - </v>
      </c>
      <c r="D85" s="80">
        <v>66.0</v>
      </c>
      <c r="E85" s="80">
        <v>66.0</v>
      </c>
      <c r="F85" s="81" t="s">
        <v>330</v>
      </c>
      <c r="G85" s="58" t="s">
        <v>133</v>
      </c>
      <c r="H85" s="58" t="s">
        <v>133</v>
      </c>
      <c r="I85" s="63" t="s">
        <v>331</v>
      </c>
    </row>
    <row r="86">
      <c r="A86" s="79">
        <v>3.0</v>
      </c>
      <c r="B86" s="79">
        <v>29.0</v>
      </c>
      <c r="C86" s="79" t="str">
        <f t="shared" si="1"/>
        <v>Tier 3 - 29</v>
      </c>
      <c r="D86" s="80">
        <v>67.0</v>
      </c>
      <c r="E86" s="80">
        <v>67.0</v>
      </c>
      <c r="F86" s="81" t="s">
        <v>332</v>
      </c>
      <c r="G86" s="58" t="s">
        <v>153</v>
      </c>
      <c r="H86" s="58" t="s">
        <v>136</v>
      </c>
      <c r="I86" s="63" t="s">
        <v>333</v>
      </c>
      <c r="J86" s="83" t="s">
        <v>142</v>
      </c>
    </row>
    <row r="87">
      <c r="A87" s="79">
        <v>2.0</v>
      </c>
      <c r="B87" s="79">
        <v>8.0</v>
      </c>
      <c r="C87" s="79" t="str">
        <f t="shared" si="1"/>
        <v>Tier 2 - 8</v>
      </c>
      <c r="D87" s="80">
        <v>68.0</v>
      </c>
      <c r="E87" s="80">
        <v>68.0</v>
      </c>
      <c r="F87" s="81" t="s">
        <v>334</v>
      </c>
      <c r="G87" s="58" t="s">
        <v>169</v>
      </c>
      <c r="H87" s="58" t="s">
        <v>144</v>
      </c>
      <c r="I87" s="63" t="s">
        <v>335</v>
      </c>
      <c r="J87" s="83" t="s">
        <v>336</v>
      </c>
      <c r="K87" s="58" t="s">
        <v>337</v>
      </c>
    </row>
    <row r="88">
      <c r="A88" s="79">
        <v>0.0</v>
      </c>
      <c r="B88" s="80"/>
      <c r="C88" s="79" t="str">
        <f t="shared" si="1"/>
        <v>Tier 0 - </v>
      </c>
      <c r="D88" s="80">
        <v>69.0</v>
      </c>
      <c r="E88" s="80">
        <v>69.0</v>
      </c>
      <c r="F88" s="81" t="s">
        <v>338</v>
      </c>
      <c r="G88" s="58" t="s">
        <v>133</v>
      </c>
      <c r="H88" s="58" t="s">
        <v>133</v>
      </c>
      <c r="I88" s="63" t="s">
        <v>339</v>
      </c>
    </row>
    <row r="89">
      <c r="A89" s="79">
        <v>0.0</v>
      </c>
      <c r="B89" s="80"/>
      <c r="C89" s="79" t="str">
        <f t="shared" si="1"/>
        <v>Tier 0 - </v>
      </c>
      <c r="D89" s="80">
        <v>70.0</v>
      </c>
      <c r="E89" s="80">
        <v>70.0</v>
      </c>
      <c r="F89" s="81" t="s">
        <v>340</v>
      </c>
      <c r="G89" s="58" t="s">
        <v>136</v>
      </c>
      <c r="H89" s="58" t="s">
        <v>136</v>
      </c>
      <c r="I89" s="63" t="s">
        <v>341</v>
      </c>
    </row>
    <row r="90">
      <c r="A90" s="79">
        <v>3.0</v>
      </c>
      <c r="B90" s="79">
        <v>30.0</v>
      </c>
      <c r="C90" s="79" t="str">
        <f t="shared" si="1"/>
        <v>Tier 3 - 30</v>
      </c>
      <c r="D90" s="80">
        <v>71.0</v>
      </c>
      <c r="E90" s="80">
        <v>71.0</v>
      </c>
      <c r="F90" s="81" t="s">
        <v>342</v>
      </c>
      <c r="G90" s="58" t="s">
        <v>153</v>
      </c>
      <c r="H90" s="58" t="s">
        <v>176</v>
      </c>
      <c r="I90" s="63" t="s">
        <v>343</v>
      </c>
      <c r="J90" s="83" t="s">
        <v>142</v>
      </c>
    </row>
    <row r="91">
      <c r="A91" s="79">
        <v>0.0</v>
      </c>
      <c r="B91" s="80"/>
      <c r="C91" s="79" t="str">
        <f t="shared" si="1"/>
        <v>Tier 0 - </v>
      </c>
      <c r="D91" s="80">
        <v>72.0</v>
      </c>
      <c r="E91" s="80">
        <v>72.0</v>
      </c>
      <c r="F91" s="81" t="s">
        <v>344</v>
      </c>
      <c r="G91" s="58" t="s">
        <v>133</v>
      </c>
      <c r="H91" s="58" t="s">
        <v>133</v>
      </c>
      <c r="I91" s="63" t="s">
        <v>345</v>
      </c>
    </row>
    <row r="92">
      <c r="A92" s="84">
        <v>2.0</v>
      </c>
      <c r="B92" s="79">
        <v>9.0</v>
      </c>
      <c r="C92" s="79" t="str">
        <f t="shared" si="1"/>
        <v>Tier 2 - 9</v>
      </c>
      <c r="D92" s="80">
        <v>73.0</v>
      </c>
      <c r="E92" s="80">
        <v>73.0</v>
      </c>
      <c r="F92" s="81" t="s">
        <v>346</v>
      </c>
      <c r="G92" s="58" t="s">
        <v>169</v>
      </c>
      <c r="H92" s="58" t="s">
        <v>169</v>
      </c>
      <c r="I92" s="63" t="s">
        <v>347</v>
      </c>
      <c r="J92" s="83" t="s">
        <v>348</v>
      </c>
      <c r="K92" s="58" t="s">
        <v>349</v>
      </c>
    </row>
    <row r="93">
      <c r="A93" s="79">
        <v>0.0</v>
      </c>
      <c r="B93" s="79"/>
      <c r="C93" s="79" t="str">
        <f t="shared" si="1"/>
        <v>Tier 0 - </v>
      </c>
      <c r="D93" s="79">
        <v>74.0</v>
      </c>
      <c r="E93" s="79" t="s">
        <v>350</v>
      </c>
      <c r="F93" s="82" t="s">
        <v>351</v>
      </c>
      <c r="G93" s="58" t="s">
        <v>136</v>
      </c>
      <c r="H93" s="58" t="s">
        <v>133</v>
      </c>
      <c r="I93" s="63" t="s">
        <v>352</v>
      </c>
    </row>
    <row r="94">
      <c r="A94" s="79">
        <v>0.0</v>
      </c>
      <c r="B94" s="80"/>
      <c r="C94" s="79" t="str">
        <f t="shared" si="1"/>
        <v>Tier 0 - </v>
      </c>
      <c r="D94" s="80">
        <v>74.0</v>
      </c>
      <c r="E94" s="80">
        <v>74.0</v>
      </c>
      <c r="F94" s="81" t="s">
        <v>353</v>
      </c>
      <c r="G94" s="58" t="s">
        <v>133</v>
      </c>
      <c r="H94" s="58" t="s">
        <v>133</v>
      </c>
      <c r="I94" s="63" t="s">
        <v>354</v>
      </c>
    </row>
    <row r="95">
      <c r="A95" s="79">
        <v>0.0</v>
      </c>
      <c r="B95" s="79"/>
      <c r="C95" s="79" t="str">
        <f t="shared" si="1"/>
        <v>Tier 0 - </v>
      </c>
      <c r="D95" s="79">
        <v>75.0</v>
      </c>
      <c r="E95" s="79" t="s">
        <v>355</v>
      </c>
      <c r="F95" s="82" t="s">
        <v>356</v>
      </c>
      <c r="G95" s="58" t="s">
        <v>136</v>
      </c>
      <c r="H95" s="58" t="s">
        <v>136</v>
      </c>
      <c r="I95" s="63" t="s">
        <v>357</v>
      </c>
    </row>
    <row r="96">
      <c r="A96" s="79">
        <v>0.0</v>
      </c>
      <c r="B96" s="80"/>
      <c r="C96" s="79" t="str">
        <f t="shared" si="1"/>
        <v>Tier 0 - </v>
      </c>
      <c r="D96" s="80">
        <v>75.0</v>
      </c>
      <c r="E96" s="80">
        <v>75.0</v>
      </c>
      <c r="F96" s="81" t="s">
        <v>358</v>
      </c>
      <c r="G96" s="58" t="s">
        <v>136</v>
      </c>
      <c r="H96" s="58" t="s">
        <v>136</v>
      </c>
      <c r="I96" s="63" t="s">
        <v>359</v>
      </c>
    </row>
    <row r="97">
      <c r="A97" s="79">
        <v>0.0</v>
      </c>
      <c r="B97" s="79"/>
      <c r="C97" s="79" t="str">
        <f t="shared" si="1"/>
        <v>Tier 0 - </v>
      </c>
      <c r="D97" s="79">
        <v>76.0</v>
      </c>
      <c r="E97" s="79" t="s">
        <v>360</v>
      </c>
      <c r="F97" s="82" t="s">
        <v>361</v>
      </c>
      <c r="G97" s="58" t="s">
        <v>136</v>
      </c>
      <c r="H97" s="58" t="s">
        <v>136</v>
      </c>
      <c r="I97" s="63" t="s">
        <v>362</v>
      </c>
    </row>
    <row r="98">
      <c r="A98" s="79">
        <v>3.0</v>
      </c>
      <c r="B98" s="79">
        <v>31.0</v>
      </c>
      <c r="C98" s="79" t="str">
        <f t="shared" si="1"/>
        <v>Tier 3 - 31</v>
      </c>
      <c r="D98" s="80">
        <v>76.0</v>
      </c>
      <c r="E98" s="80">
        <v>76.0</v>
      </c>
      <c r="F98" s="81" t="s">
        <v>363</v>
      </c>
      <c r="G98" s="58" t="s">
        <v>176</v>
      </c>
      <c r="H98" s="58" t="s">
        <v>136</v>
      </c>
      <c r="I98" s="63" t="s">
        <v>364</v>
      </c>
      <c r="J98" s="83" t="s">
        <v>142</v>
      </c>
    </row>
    <row r="99">
      <c r="A99" s="79">
        <v>0.0</v>
      </c>
      <c r="B99" s="80"/>
      <c r="C99" s="79" t="str">
        <f t="shared" si="1"/>
        <v>Tier 0 - </v>
      </c>
      <c r="D99" s="80">
        <v>77.0</v>
      </c>
      <c r="E99" s="80">
        <v>77.0</v>
      </c>
      <c r="F99" s="81" t="s">
        <v>365</v>
      </c>
      <c r="G99" s="58" t="s">
        <v>133</v>
      </c>
      <c r="H99" s="58" t="s">
        <v>133</v>
      </c>
      <c r="I99" s="63" t="s">
        <v>366</v>
      </c>
    </row>
    <row r="100">
      <c r="A100" s="79">
        <v>3.0</v>
      </c>
      <c r="B100" s="79">
        <v>32.0</v>
      </c>
      <c r="C100" s="79" t="str">
        <f t="shared" si="1"/>
        <v>Tier 3 - 32</v>
      </c>
      <c r="D100" s="80">
        <v>78.0</v>
      </c>
      <c r="E100" s="80">
        <v>78.0</v>
      </c>
      <c r="F100" s="81" t="s">
        <v>367</v>
      </c>
      <c r="G100" s="58" t="s">
        <v>176</v>
      </c>
      <c r="H100" s="58" t="s">
        <v>136</v>
      </c>
      <c r="I100" s="63" t="s">
        <v>368</v>
      </c>
      <c r="J100" s="83" t="s">
        <v>142</v>
      </c>
    </row>
    <row r="101">
      <c r="A101" s="79">
        <v>0.0</v>
      </c>
      <c r="B101" s="80"/>
      <c r="C101" s="79" t="str">
        <f t="shared" si="1"/>
        <v>Tier 0 - </v>
      </c>
      <c r="D101" s="80">
        <v>79.0</v>
      </c>
      <c r="E101" s="80">
        <v>79.0</v>
      </c>
      <c r="F101" s="81" t="s">
        <v>369</v>
      </c>
      <c r="G101" s="58" t="s">
        <v>133</v>
      </c>
      <c r="H101" s="58" t="s">
        <v>133</v>
      </c>
      <c r="I101" s="63" t="s">
        <v>370</v>
      </c>
    </row>
    <row r="102">
      <c r="A102" s="79">
        <v>1.0</v>
      </c>
      <c r="B102" s="79">
        <v>10.0</v>
      </c>
      <c r="C102" s="79" t="str">
        <f t="shared" si="1"/>
        <v>Tier 1 - 10</v>
      </c>
      <c r="D102" s="79">
        <v>80.0</v>
      </c>
      <c r="E102" s="79" t="s">
        <v>371</v>
      </c>
      <c r="F102" s="82" t="s">
        <v>372</v>
      </c>
      <c r="G102" s="58" t="s">
        <v>140</v>
      </c>
      <c r="H102" s="58" t="s">
        <v>281</v>
      </c>
      <c r="I102" s="63" t="s">
        <v>373</v>
      </c>
      <c r="J102" s="83" t="s">
        <v>142</v>
      </c>
    </row>
    <row r="103">
      <c r="A103" s="79">
        <v>2.0</v>
      </c>
      <c r="B103" s="79">
        <v>10.0</v>
      </c>
      <c r="C103" s="79" t="str">
        <f t="shared" si="1"/>
        <v>Tier 2 - 10</v>
      </c>
      <c r="D103" s="80">
        <v>80.0</v>
      </c>
      <c r="E103" s="80">
        <v>80.0</v>
      </c>
      <c r="F103" s="81" t="s">
        <v>374</v>
      </c>
      <c r="G103" s="58" t="s">
        <v>140</v>
      </c>
      <c r="H103" s="58" t="s">
        <v>144</v>
      </c>
      <c r="I103" s="63" t="s">
        <v>375</v>
      </c>
      <c r="J103" s="83" t="s">
        <v>142</v>
      </c>
    </row>
    <row r="104">
      <c r="A104" s="79">
        <v>0.0</v>
      </c>
      <c r="B104" s="80"/>
      <c r="C104" s="79" t="str">
        <f t="shared" si="1"/>
        <v>Tier 0 - </v>
      </c>
      <c r="D104" s="80">
        <v>81.0</v>
      </c>
      <c r="E104" s="80">
        <v>81.0</v>
      </c>
      <c r="F104" s="81" t="s">
        <v>376</v>
      </c>
      <c r="G104" s="58" t="s">
        <v>133</v>
      </c>
      <c r="H104" s="58" t="s">
        <v>133</v>
      </c>
      <c r="I104" s="63" t="s">
        <v>377</v>
      </c>
    </row>
    <row r="105">
      <c r="A105" s="79">
        <v>1.0</v>
      </c>
      <c r="B105" s="79">
        <v>11.0</v>
      </c>
      <c r="C105" s="79" t="str">
        <f t="shared" si="1"/>
        <v>Tier 1 - 11</v>
      </c>
      <c r="D105" s="80">
        <v>82.0</v>
      </c>
      <c r="E105" s="80">
        <v>82.0</v>
      </c>
      <c r="F105" s="81" t="s">
        <v>378</v>
      </c>
      <c r="G105" s="58" t="s">
        <v>144</v>
      </c>
      <c r="H105" s="58" t="s">
        <v>169</v>
      </c>
      <c r="I105" s="63" t="s">
        <v>379</v>
      </c>
      <c r="J105" s="83" t="s">
        <v>142</v>
      </c>
    </row>
    <row r="106">
      <c r="A106" s="79">
        <v>3.0</v>
      </c>
      <c r="B106" s="79">
        <v>33.0</v>
      </c>
      <c r="C106" s="79" t="str">
        <f t="shared" si="1"/>
        <v>Tier 3 - 33</v>
      </c>
      <c r="D106" s="80">
        <v>83.0</v>
      </c>
      <c r="E106" s="80">
        <v>83.0</v>
      </c>
      <c r="F106" s="81" t="s">
        <v>380</v>
      </c>
      <c r="G106" s="58" t="s">
        <v>176</v>
      </c>
      <c r="H106" s="58" t="s">
        <v>136</v>
      </c>
      <c r="I106" s="63" t="s">
        <v>381</v>
      </c>
      <c r="J106" s="83" t="s">
        <v>142</v>
      </c>
    </row>
    <row r="107">
      <c r="A107" s="79">
        <v>0.0</v>
      </c>
      <c r="B107" s="80"/>
      <c r="C107" s="79" t="str">
        <f t="shared" si="1"/>
        <v>Tier 0 - </v>
      </c>
      <c r="D107" s="80">
        <v>84.0</v>
      </c>
      <c r="E107" s="80">
        <v>84.0</v>
      </c>
      <c r="F107" s="81" t="s">
        <v>382</v>
      </c>
      <c r="G107" s="58" t="s">
        <v>133</v>
      </c>
      <c r="H107" s="58" t="s">
        <v>133</v>
      </c>
      <c r="I107" s="63" t="s">
        <v>383</v>
      </c>
    </row>
    <row r="108">
      <c r="A108" s="79">
        <v>3.0</v>
      </c>
      <c r="B108" s="79">
        <v>34.0</v>
      </c>
      <c r="C108" s="79" t="str">
        <f t="shared" si="1"/>
        <v>Tier 3 - 34</v>
      </c>
      <c r="D108" s="80">
        <v>85.0</v>
      </c>
      <c r="E108" s="80">
        <v>85.0</v>
      </c>
      <c r="F108" s="81" t="s">
        <v>384</v>
      </c>
      <c r="G108" s="58" t="s">
        <v>176</v>
      </c>
      <c r="H108" s="58" t="s">
        <v>176</v>
      </c>
      <c r="I108" s="63" t="s">
        <v>385</v>
      </c>
      <c r="J108" s="83" t="s">
        <v>142</v>
      </c>
    </row>
    <row r="109">
      <c r="A109" s="79">
        <v>0.0</v>
      </c>
      <c r="B109" s="80"/>
      <c r="C109" s="79" t="str">
        <f t="shared" si="1"/>
        <v>Tier 0 - </v>
      </c>
      <c r="D109" s="80">
        <v>86.0</v>
      </c>
      <c r="E109" s="80">
        <v>86.0</v>
      </c>
      <c r="F109" s="81" t="s">
        <v>386</v>
      </c>
      <c r="G109" s="58" t="s">
        <v>133</v>
      </c>
      <c r="H109" s="58" t="s">
        <v>133</v>
      </c>
      <c r="I109" s="63" t="s">
        <v>387</v>
      </c>
    </row>
    <row r="110">
      <c r="A110" s="79">
        <v>3.0</v>
      </c>
      <c r="B110" s="79">
        <v>35.0</v>
      </c>
      <c r="C110" s="79" t="str">
        <f t="shared" si="1"/>
        <v>Tier 3 - 35</v>
      </c>
      <c r="D110" s="80">
        <v>87.0</v>
      </c>
      <c r="E110" s="80">
        <v>87.0</v>
      </c>
      <c r="F110" s="81" t="s">
        <v>388</v>
      </c>
      <c r="G110" s="58" t="s">
        <v>176</v>
      </c>
      <c r="H110" s="58" t="s">
        <v>136</v>
      </c>
      <c r="I110" s="63" t="s">
        <v>389</v>
      </c>
      <c r="J110" s="83" t="s">
        <v>142</v>
      </c>
    </row>
    <row r="111">
      <c r="A111" s="79">
        <v>0.0</v>
      </c>
      <c r="B111" s="79"/>
      <c r="C111" s="79" t="str">
        <f t="shared" si="1"/>
        <v>Tier 0 - </v>
      </c>
      <c r="D111" s="79">
        <v>88.0</v>
      </c>
      <c r="E111" s="79" t="s">
        <v>390</v>
      </c>
      <c r="F111" s="82" t="s">
        <v>391</v>
      </c>
      <c r="G111" s="58" t="s">
        <v>136</v>
      </c>
      <c r="H111" s="58" t="s">
        <v>133</v>
      </c>
      <c r="I111" s="63" t="s">
        <v>392</v>
      </c>
    </row>
    <row r="112">
      <c r="A112" s="79">
        <v>0.0</v>
      </c>
      <c r="B112" s="80"/>
      <c r="C112" s="79" t="str">
        <f t="shared" si="1"/>
        <v>Tier 0 - </v>
      </c>
      <c r="D112" s="80">
        <v>88.0</v>
      </c>
      <c r="E112" s="80">
        <v>88.0</v>
      </c>
      <c r="F112" s="81" t="s">
        <v>393</v>
      </c>
      <c r="G112" s="58" t="s">
        <v>133</v>
      </c>
      <c r="H112" s="58" t="s">
        <v>133</v>
      </c>
      <c r="I112" s="63" t="s">
        <v>394</v>
      </c>
    </row>
    <row r="113">
      <c r="A113" s="79">
        <v>1.0</v>
      </c>
      <c r="B113" s="79">
        <v>12.0</v>
      </c>
      <c r="C113" s="79" t="str">
        <f t="shared" si="1"/>
        <v>Tier 1 - 12</v>
      </c>
      <c r="D113" s="79">
        <v>89.0</v>
      </c>
      <c r="E113" s="79" t="s">
        <v>395</v>
      </c>
      <c r="F113" s="82" t="s">
        <v>396</v>
      </c>
      <c r="G113" s="58" t="s">
        <v>136</v>
      </c>
      <c r="H113" s="58" t="s">
        <v>169</v>
      </c>
      <c r="I113" s="63" t="s">
        <v>397</v>
      </c>
      <c r="J113" s="83" t="s">
        <v>142</v>
      </c>
    </row>
    <row r="114">
      <c r="A114" s="79">
        <v>3.0</v>
      </c>
      <c r="B114" s="79">
        <v>36.0</v>
      </c>
      <c r="C114" s="79" t="str">
        <f t="shared" si="1"/>
        <v>Tier 3 - 36</v>
      </c>
      <c r="D114" s="80">
        <v>89.0</v>
      </c>
      <c r="E114" s="80">
        <v>89.0</v>
      </c>
      <c r="F114" s="81" t="s">
        <v>398</v>
      </c>
      <c r="G114" s="58" t="s">
        <v>176</v>
      </c>
      <c r="H114" s="58" t="s">
        <v>136</v>
      </c>
      <c r="I114" s="63" t="s">
        <v>399</v>
      </c>
      <c r="J114" s="83" t="s">
        <v>142</v>
      </c>
    </row>
    <row r="115">
      <c r="A115" s="79">
        <v>0.0</v>
      </c>
      <c r="B115" s="80"/>
      <c r="C115" s="79" t="str">
        <f t="shared" si="1"/>
        <v>Tier 0 - </v>
      </c>
      <c r="D115" s="80">
        <v>90.0</v>
      </c>
      <c r="E115" s="80">
        <v>90.0</v>
      </c>
      <c r="F115" s="81" t="s">
        <v>400</v>
      </c>
      <c r="G115" s="58" t="s">
        <v>133</v>
      </c>
      <c r="H115" s="58" t="s">
        <v>133</v>
      </c>
      <c r="I115" s="63" t="s">
        <v>401</v>
      </c>
    </row>
    <row r="116">
      <c r="A116" s="79">
        <v>2.0</v>
      </c>
      <c r="B116" s="79">
        <v>11.0</v>
      </c>
      <c r="C116" s="79" t="str">
        <f t="shared" si="1"/>
        <v>Tier 2 - 11</v>
      </c>
      <c r="D116" s="80">
        <v>91.0</v>
      </c>
      <c r="E116" s="80">
        <v>91.0</v>
      </c>
      <c r="F116" s="81" t="s">
        <v>402</v>
      </c>
      <c r="G116" s="58" t="s">
        <v>169</v>
      </c>
      <c r="H116" s="58" t="s">
        <v>144</v>
      </c>
      <c r="I116" s="63" t="s">
        <v>403</v>
      </c>
      <c r="J116" s="83" t="s">
        <v>142</v>
      </c>
    </row>
    <row r="117">
      <c r="A117" s="79">
        <v>0.0</v>
      </c>
      <c r="B117" s="80"/>
      <c r="C117" s="79" t="str">
        <f t="shared" si="1"/>
        <v>Tier 0 - </v>
      </c>
      <c r="D117" s="80">
        <v>92.0</v>
      </c>
      <c r="E117" s="80">
        <v>92.0</v>
      </c>
      <c r="F117" s="81" t="s">
        <v>404</v>
      </c>
      <c r="G117" s="58" t="s">
        <v>133</v>
      </c>
      <c r="H117" s="58" t="s">
        <v>133</v>
      </c>
      <c r="I117" s="63" t="s">
        <v>405</v>
      </c>
    </row>
    <row r="118">
      <c r="A118" s="79">
        <v>3.0</v>
      </c>
      <c r="B118" s="79">
        <v>37.0</v>
      </c>
      <c r="C118" s="79" t="str">
        <f t="shared" si="1"/>
        <v>Tier 3 - 37</v>
      </c>
      <c r="D118" s="80">
        <v>93.0</v>
      </c>
      <c r="E118" s="80">
        <v>93.0</v>
      </c>
      <c r="F118" s="81" t="s">
        <v>406</v>
      </c>
      <c r="G118" s="58" t="s">
        <v>176</v>
      </c>
      <c r="H118" s="58" t="s">
        <v>176</v>
      </c>
      <c r="I118" s="63" t="s">
        <v>407</v>
      </c>
      <c r="J118" s="83" t="s">
        <v>142</v>
      </c>
    </row>
    <row r="119">
      <c r="A119" s="79">
        <v>1.0</v>
      </c>
      <c r="B119" s="79">
        <v>13.0</v>
      </c>
      <c r="C119" s="79" t="str">
        <f t="shared" si="1"/>
        <v>Tier 1 - 13</v>
      </c>
      <c r="D119" s="80">
        <v>94.0</v>
      </c>
      <c r="E119" s="80">
        <v>94.0</v>
      </c>
      <c r="F119" s="81" t="s">
        <v>408</v>
      </c>
      <c r="G119" s="58" t="s">
        <v>140</v>
      </c>
      <c r="H119" s="58" t="s">
        <v>169</v>
      </c>
      <c r="I119" s="63" t="s">
        <v>409</v>
      </c>
      <c r="J119" s="83" t="s">
        <v>142</v>
      </c>
    </row>
    <row r="120">
      <c r="A120" s="79" t="s">
        <v>410</v>
      </c>
      <c r="B120" s="79"/>
      <c r="C120" s="79" t="str">
        <f t="shared" si="1"/>
        <v>Tier Uber - </v>
      </c>
      <c r="D120" s="79">
        <v>94.0</v>
      </c>
      <c r="E120" s="79" t="s">
        <v>411</v>
      </c>
      <c r="F120" s="82" t="s">
        <v>412</v>
      </c>
      <c r="G120" s="58" t="s">
        <v>410</v>
      </c>
      <c r="H120" s="58" t="s">
        <v>410</v>
      </c>
      <c r="I120" s="63" t="s">
        <v>413</v>
      </c>
    </row>
    <row r="121">
      <c r="A121" s="79">
        <v>0.0</v>
      </c>
      <c r="B121" s="80"/>
      <c r="C121" s="79" t="str">
        <f t="shared" si="1"/>
        <v>Tier 0 - </v>
      </c>
      <c r="D121" s="80">
        <v>95.0</v>
      </c>
      <c r="E121" s="80">
        <v>95.0</v>
      </c>
      <c r="F121" s="81" t="s">
        <v>414</v>
      </c>
      <c r="G121" s="58" t="s">
        <v>133</v>
      </c>
      <c r="H121" s="58" t="s">
        <v>133</v>
      </c>
      <c r="I121" s="63" t="s">
        <v>415</v>
      </c>
    </row>
    <row r="122">
      <c r="A122" s="79">
        <v>0.0</v>
      </c>
      <c r="B122" s="80"/>
      <c r="C122" s="79" t="str">
        <f t="shared" si="1"/>
        <v>Tier 0 - </v>
      </c>
      <c r="D122" s="80">
        <v>96.0</v>
      </c>
      <c r="E122" s="80">
        <v>96.0</v>
      </c>
      <c r="F122" s="81" t="s">
        <v>416</v>
      </c>
      <c r="G122" s="58" t="s">
        <v>133</v>
      </c>
      <c r="H122" s="58" t="s">
        <v>133</v>
      </c>
      <c r="I122" s="63" t="s">
        <v>417</v>
      </c>
    </row>
    <row r="123">
      <c r="A123" s="79">
        <v>3.0</v>
      </c>
      <c r="B123" s="79">
        <v>38.0</v>
      </c>
      <c r="C123" s="79" t="str">
        <f t="shared" si="1"/>
        <v>Tier 3 - 38</v>
      </c>
      <c r="D123" s="80">
        <v>97.0</v>
      </c>
      <c r="E123" s="80">
        <v>97.0</v>
      </c>
      <c r="F123" s="81" t="s">
        <v>418</v>
      </c>
      <c r="G123" s="58" t="s">
        <v>176</v>
      </c>
      <c r="H123" s="58" t="s">
        <v>136</v>
      </c>
      <c r="I123" s="63" t="s">
        <v>419</v>
      </c>
      <c r="J123" s="83" t="s">
        <v>142</v>
      </c>
    </row>
    <row r="124">
      <c r="A124" s="79">
        <v>0.0</v>
      </c>
      <c r="B124" s="80"/>
      <c r="C124" s="79" t="str">
        <f t="shared" si="1"/>
        <v>Tier 0 - </v>
      </c>
      <c r="D124" s="80">
        <v>98.0</v>
      </c>
      <c r="E124" s="80">
        <v>98.0</v>
      </c>
      <c r="F124" s="81" t="s">
        <v>420</v>
      </c>
      <c r="G124" s="58" t="s">
        <v>133</v>
      </c>
      <c r="H124" s="58" t="s">
        <v>133</v>
      </c>
      <c r="I124" s="63" t="s">
        <v>421</v>
      </c>
    </row>
    <row r="125">
      <c r="A125" s="79">
        <v>3.0</v>
      </c>
      <c r="B125" s="79">
        <v>39.0</v>
      </c>
      <c r="C125" s="79" t="str">
        <f t="shared" si="1"/>
        <v>Tier 3 - 39</v>
      </c>
      <c r="D125" s="80">
        <v>99.0</v>
      </c>
      <c r="E125" s="80">
        <v>99.0</v>
      </c>
      <c r="F125" s="81" t="s">
        <v>422</v>
      </c>
      <c r="G125" s="58" t="s">
        <v>176</v>
      </c>
      <c r="H125" s="58" t="s">
        <v>153</v>
      </c>
      <c r="I125" s="63" t="s">
        <v>423</v>
      </c>
      <c r="J125" s="83" t="s">
        <v>142</v>
      </c>
    </row>
    <row r="126">
      <c r="A126" s="79">
        <v>0.0</v>
      </c>
      <c r="B126" s="80"/>
      <c r="C126" s="79" t="str">
        <f t="shared" si="1"/>
        <v>Tier 0 - </v>
      </c>
      <c r="D126" s="80">
        <v>100.0</v>
      </c>
      <c r="E126" s="80">
        <v>100.0</v>
      </c>
      <c r="F126" s="81" t="s">
        <v>424</v>
      </c>
      <c r="G126" s="58" t="s">
        <v>133</v>
      </c>
      <c r="H126" s="58" t="s">
        <v>133</v>
      </c>
      <c r="I126" s="63" t="s">
        <v>425</v>
      </c>
    </row>
    <row r="127">
      <c r="A127" s="79">
        <v>3.0</v>
      </c>
      <c r="B127" s="79">
        <v>40.0</v>
      </c>
      <c r="C127" s="79" t="str">
        <f t="shared" si="1"/>
        <v>Tier 3 - 40</v>
      </c>
      <c r="D127" s="80">
        <v>101.0</v>
      </c>
      <c r="E127" s="80">
        <v>101.0</v>
      </c>
      <c r="F127" s="81" t="s">
        <v>426</v>
      </c>
      <c r="G127" s="58" t="s">
        <v>176</v>
      </c>
      <c r="H127" s="58" t="s">
        <v>136</v>
      </c>
      <c r="I127" s="63" t="s">
        <v>427</v>
      </c>
      <c r="J127" s="83" t="s">
        <v>142</v>
      </c>
    </row>
    <row r="128">
      <c r="A128" s="79">
        <v>0.0</v>
      </c>
      <c r="B128" s="80"/>
      <c r="C128" s="79" t="str">
        <f t="shared" si="1"/>
        <v>Tier 0 - </v>
      </c>
      <c r="D128" s="80">
        <v>102.0</v>
      </c>
      <c r="E128" s="80">
        <v>102.0</v>
      </c>
      <c r="F128" s="81" t="s">
        <v>428</v>
      </c>
      <c r="G128" s="58" t="s">
        <v>133</v>
      </c>
      <c r="H128" s="58" t="s">
        <v>133</v>
      </c>
      <c r="I128" s="63" t="s">
        <v>429</v>
      </c>
    </row>
    <row r="129">
      <c r="A129" s="79">
        <v>3.0</v>
      </c>
      <c r="B129" s="79">
        <v>41.0</v>
      </c>
      <c r="C129" s="79" t="str">
        <f t="shared" si="1"/>
        <v>Tier 3 - 41</v>
      </c>
      <c r="D129" s="79">
        <v>103.0</v>
      </c>
      <c r="E129" s="79" t="s">
        <v>430</v>
      </c>
      <c r="F129" s="82" t="s">
        <v>431</v>
      </c>
      <c r="G129" s="58" t="s">
        <v>136</v>
      </c>
      <c r="H129" s="58" t="s">
        <v>152</v>
      </c>
      <c r="I129" s="63" t="s">
        <v>432</v>
      </c>
      <c r="J129" s="83" t="s">
        <v>142</v>
      </c>
    </row>
    <row r="130">
      <c r="A130" s="79">
        <v>3.0</v>
      </c>
      <c r="B130" s="79">
        <v>42.0</v>
      </c>
      <c r="C130" s="79" t="str">
        <f t="shared" si="1"/>
        <v>Tier 3 - 42</v>
      </c>
      <c r="D130" s="80">
        <v>103.0</v>
      </c>
      <c r="E130" s="80">
        <v>103.0</v>
      </c>
      <c r="F130" s="81" t="s">
        <v>433</v>
      </c>
      <c r="G130" s="58" t="s">
        <v>153</v>
      </c>
      <c r="H130" s="58" t="s">
        <v>136</v>
      </c>
      <c r="I130" s="63" t="s">
        <v>434</v>
      </c>
      <c r="J130" s="83" t="s">
        <v>142</v>
      </c>
    </row>
    <row r="131">
      <c r="A131" s="79">
        <v>0.0</v>
      </c>
      <c r="B131" s="79"/>
      <c r="C131" s="79" t="str">
        <f t="shared" si="1"/>
        <v>Tier 0 - </v>
      </c>
      <c r="D131" s="79">
        <v>104.0</v>
      </c>
      <c r="E131" s="79">
        <v>104.0</v>
      </c>
      <c r="F131" s="82" t="s">
        <v>435</v>
      </c>
      <c r="G131" s="58" t="s">
        <v>133</v>
      </c>
      <c r="H131" s="58" t="s">
        <v>133</v>
      </c>
      <c r="I131" s="63" t="s">
        <v>436</v>
      </c>
    </row>
    <row r="132">
      <c r="A132" s="79">
        <v>2.0</v>
      </c>
      <c r="B132" s="79">
        <v>12.0</v>
      </c>
      <c r="C132" s="79" t="str">
        <f t="shared" si="1"/>
        <v>Tier 2 - 12</v>
      </c>
      <c r="D132" s="79">
        <v>105.0</v>
      </c>
      <c r="E132" s="79" t="s">
        <v>437</v>
      </c>
      <c r="F132" s="82" t="s">
        <v>438</v>
      </c>
      <c r="G132" s="58" t="s">
        <v>136</v>
      </c>
      <c r="H132" s="58" t="s">
        <v>144</v>
      </c>
      <c r="I132" s="63" t="s">
        <v>439</v>
      </c>
      <c r="J132" s="83" t="s">
        <v>142</v>
      </c>
    </row>
    <row r="133">
      <c r="A133" s="79">
        <v>3.0</v>
      </c>
      <c r="B133" s="79">
        <v>43.0</v>
      </c>
      <c r="C133" s="79" t="str">
        <f t="shared" si="1"/>
        <v>Tier 3 - 43</v>
      </c>
      <c r="D133" s="80">
        <v>105.0</v>
      </c>
      <c r="E133" s="80">
        <v>105.0</v>
      </c>
      <c r="F133" s="81" t="s">
        <v>440</v>
      </c>
      <c r="G133" s="58" t="s">
        <v>176</v>
      </c>
      <c r="H133" s="58" t="s">
        <v>136</v>
      </c>
      <c r="I133" s="63" t="s">
        <v>441</v>
      </c>
      <c r="J133" s="83" t="s">
        <v>142</v>
      </c>
    </row>
    <row r="134">
      <c r="A134" s="79">
        <v>3.0</v>
      </c>
      <c r="B134" s="79">
        <v>44.0</v>
      </c>
      <c r="C134" s="79" t="str">
        <f t="shared" si="1"/>
        <v>Tier 3 - 44</v>
      </c>
      <c r="D134" s="80">
        <v>106.0</v>
      </c>
      <c r="E134" s="80">
        <v>106.0</v>
      </c>
      <c r="F134" s="81" t="s">
        <v>442</v>
      </c>
      <c r="G134" s="58" t="s">
        <v>144</v>
      </c>
      <c r="H134" s="58" t="s">
        <v>152</v>
      </c>
      <c r="I134" s="63" t="s">
        <v>443</v>
      </c>
      <c r="J134" s="83" t="s">
        <v>142</v>
      </c>
    </row>
    <row r="135">
      <c r="A135" s="79">
        <v>3.0</v>
      </c>
      <c r="B135" s="79">
        <v>45.0</v>
      </c>
      <c r="C135" s="79" t="str">
        <f t="shared" si="1"/>
        <v>Tier 3 - 45</v>
      </c>
      <c r="D135" s="80">
        <v>107.0</v>
      </c>
      <c r="E135" s="80">
        <v>107.0</v>
      </c>
      <c r="F135" s="81" t="s">
        <v>444</v>
      </c>
      <c r="G135" s="58" t="s">
        <v>152</v>
      </c>
      <c r="H135" s="58" t="s">
        <v>176</v>
      </c>
      <c r="I135" s="63" t="s">
        <v>445</v>
      </c>
      <c r="J135" s="83" t="s">
        <v>142</v>
      </c>
    </row>
    <row r="136">
      <c r="A136" s="79">
        <v>0.0</v>
      </c>
      <c r="B136" s="80"/>
      <c r="C136" s="79" t="str">
        <f t="shared" si="1"/>
        <v>Tier 0 - </v>
      </c>
      <c r="D136" s="80">
        <v>108.0</v>
      </c>
      <c r="E136" s="80">
        <v>108.0</v>
      </c>
      <c r="F136" s="81" t="s">
        <v>446</v>
      </c>
      <c r="G136" s="58" t="s">
        <v>133</v>
      </c>
      <c r="H136" s="58" t="s">
        <v>133</v>
      </c>
      <c r="I136" s="63" t="s">
        <v>447</v>
      </c>
    </row>
    <row r="137">
      <c r="A137" s="79">
        <v>0.0</v>
      </c>
      <c r="B137" s="80"/>
      <c r="C137" s="79" t="str">
        <f t="shared" si="1"/>
        <v>Tier 0 - </v>
      </c>
      <c r="D137" s="80">
        <v>109.0</v>
      </c>
      <c r="E137" s="80">
        <v>109.0</v>
      </c>
      <c r="F137" s="81" t="s">
        <v>448</v>
      </c>
      <c r="G137" s="58" t="s">
        <v>133</v>
      </c>
      <c r="H137" s="58" t="s">
        <v>133</v>
      </c>
      <c r="I137" s="63" t="s">
        <v>449</v>
      </c>
    </row>
    <row r="138">
      <c r="A138" s="79">
        <v>3.0</v>
      </c>
      <c r="B138" s="79">
        <v>46.0</v>
      </c>
      <c r="C138" s="79" t="str">
        <f t="shared" si="1"/>
        <v>Tier 3 - 46</v>
      </c>
      <c r="D138" s="80">
        <v>110.0</v>
      </c>
      <c r="E138" s="80">
        <v>110.0</v>
      </c>
      <c r="F138" s="81" t="s">
        <v>450</v>
      </c>
      <c r="G138" s="58" t="s">
        <v>152</v>
      </c>
      <c r="H138" s="58" t="s">
        <v>152</v>
      </c>
      <c r="I138" s="63" t="s">
        <v>451</v>
      </c>
      <c r="J138" s="83" t="s">
        <v>142</v>
      </c>
    </row>
    <row r="139">
      <c r="A139" s="79">
        <v>0.0</v>
      </c>
      <c r="B139" s="80"/>
      <c r="C139" s="79" t="str">
        <f t="shared" si="1"/>
        <v>Tier 0 - </v>
      </c>
      <c r="D139" s="80">
        <v>111.0</v>
      </c>
      <c r="E139" s="80">
        <v>111.0</v>
      </c>
      <c r="F139" s="81" t="s">
        <v>452</v>
      </c>
      <c r="G139" s="58" t="s">
        <v>133</v>
      </c>
      <c r="H139" s="58" t="s">
        <v>133</v>
      </c>
      <c r="I139" s="63" t="s">
        <v>453</v>
      </c>
    </row>
    <row r="140">
      <c r="A140" s="79">
        <v>3.0</v>
      </c>
      <c r="B140" s="79">
        <v>47.0</v>
      </c>
      <c r="C140" s="79" t="str">
        <f t="shared" si="1"/>
        <v>Tier 3 - 47</v>
      </c>
      <c r="D140" s="80">
        <v>112.0</v>
      </c>
      <c r="E140" s="80">
        <v>112.0</v>
      </c>
      <c r="F140" s="81" t="s">
        <v>454</v>
      </c>
      <c r="G140" s="58" t="s">
        <v>152</v>
      </c>
      <c r="H140" s="58" t="s">
        <v>152</v>
      </c>
      <c r="I140" s="63" t="s">
        <v>455</v>
      </c>
      <c r="J140" s="83" t="s">
        <v>142</v>
      </c>
    </row>
    <row r="141">
      <c r="A141" s="79">
        <v>1.0</v>
      </c>
      <c r="B141" s="79">
        <v>14.0</v>
      </c>
      <c r="C141" s="79" t="str">
        <f t="shared" si="1"/>
        <v>Tier 1 - 14</v>
      </c>
      <c r="D141" s="80">
        <v>113.0</v>
      </c>
      <c r="E141" s="80">
        <v>113.0</v>
      </c>
      <c r="F141" s="81" t="s">
        <v>456</v>
      </c>
      <c r="G141" s="58" t="s">
        <v>140</v>
      </c>
      <c r="H141" s="58" t="s">
        <v>140</v>
      </c>
      <c r="I141" s="63" t="s">
        <v>457</v>
      </c>
      <c r="J141" s="83" t="s">
        <v>142</v>
      </c>
    </row>
    <row r="142">
      <c r="A142" s="79">
        <v>3.0</v>
      </c>
      <c r="B142" s="79">
        <v>48.0</v>
      </c>
      <c r="C142" s="79" t="str">
        <f t="shared" si="1"/>
        <v>Tier 3 - 48</v>
      </c>
      <c r="D142" s="80">
        <v>114.0</v>
      </c>
      <c r="E142" s="80">
        <v>114.0</v>
      </c>
      <c r="F142" s="81" t="s">
        <v>458</v>
      </c>
      <c r="G142" s="58" t="s">
        <v>176</v>
      </c>
      <c r="H142" s="58" t="s">
        <v>176</v>
      </c>
      <c r="I142" s="63" t="s">
        <v>459</v>
      </c>
      <c r="J142" s="83" t="s">
        <v>142</v>
      </c>
    </row>
    <row r="143">
      <c r="A143" s="79">
        <v>3.0</v>
      </c>
      <c r="B143" s="79">
        <v>49.0</v>
      </c>
      <c r="C143" s="79" t="str">
        <f t="shared" si="1"/>
        <v>Tier 3 - 49</v>
      </c>
      <c r="D143" s="80">
        <v>115.0</v>
      </c>
      <c r="E143" s="80">
        <v>115.0</v>
      </c>
      <c r="F143" s="81" t="s">
        <v>460</v>
      </c>
      <c r="G143" s="58" t="s">
        <v>152</v>
      </c>
      <c r="H143" s="58" t="s">
        <v>176</v>
      </c>
      <c r="I143" s="63" t="s">
        <v>461</v>
      </c>
      <c r="J143" s="83" t="s">
        <v>142</v>
      </c>
    </row>
    <row r="144">
      <c r="A144" s="79" t="s">
        <v>410</v>
      </c>
      <c r="B144" s="79"/>
      <c r="C144" s="79" t="str">
        <f t="shared" si="1"/>
        <v>Tier Uber - </v>
      </c>
      <c r="D144" s="79">
        <v>115.0</v>
      </c>
      <c r="E144" s="79" t="s">
        <v>462</v>
      </c>
      <c r="F144" s="82" t="s">
        <v>463</v>
      </c>
      <c r="G144" s="58" t="s">
        <v>410</v>
      </c>
      <c r="H144" s="58" t="s">
        <v>410</v>
      </c>
      <c r="I144" s="63" t="s">
        <v>464</v>
      </c>
    </row>
    <row r="145">
      <c r="A145" s="79">
        <v>0.0</v>
      </c>
      <c r="B145" s="80"/>
      <c r="C145" s="79" t="str">
        <f t="shared" si="1"/>
        <v>Tier 0 - </v>
      </c>
      <c r="D145" s="80">
        <v>116.0</v>
      </c>
      <c r="E145" s="80">
        <v>116.0</v>
      </c>
      <c r="F145" s="81" t="s">
        <v>465</v>
      </c>
      <c r="G145" s="58" t="s">
        <v>133</v>
      </c>
      <c r="H145" s="58" t="s">
        <v>133</v>
      </c>
      <c r="I145" s="63" t="s">
        <v>466</v>
      </c>
    </row>
    <row r="146">
      <c r="A146" s="79">
        <v>0.0</v>
      </c>
      <c r="B146" s="80"/>
      <c r="C146" s="79" t="str">
        <f t="shared" si="1"/>
        <v>Tier 0 - </v>
      </c>
      <c r="D146" s="80">
        <v>117.0</v>
      </c>
      <c r="E146" s="80">
        <v>117.0</v>
      </c>
      <c r="F146" s="81" t="s">
        <v>467</v>
      </c>
      <c r="G146" s="58" t="s">
        <v>136</v>
      </c>
      <c r="H146" s="58" t="s">
        <v>136</v>
      </c>
      <c r="I146" s="63" t="s">
        <v>468</v>
      </c>
    </row>
    <row r="147">
      <c r="A147" s="79">
        <v>0.0</v>
      </c>
      <c r="B147" s="80"/>
      <c r="C147" s="79" t="str">
        <f t="shared" si="1"/>
        <v>Tier 0 - </v>
      </c>
      <c r="D147" s="80">
        <v>118.0</v>
      </c>
      <c r="E147" s="80">
        <v>118.0</v>
      </c>
      <c r="F147" s="81" t="s">
        <v>469</v>
      </c>
      <c r="G147" s="58" t="s">
        <v>133</v>
      </c>
      <c r="H147" s="58" t="s">
        <v>133</v>
      </c>
      <c r="I147" s="63" t="s">
        <v>470</v>
      </c>
    </row>
    <row r="148">
      <c r="A148" s="79">
        <v>3.0</v>
      </c>
      <c r="B148" s="79">
        <v>50.0</v>
      </c>
      <c r="C148" s="79" t="str">
        <f t="shared" si="1"/>
        <v>Tier 3 - 50</v>
      </c>
      <c r="D148" s="80">
        <v>119.0</v>
      </c>
      <c r="E148" s="80">
        <v>119.0</v>
      </c>
      <c r="F148" s="81" t="s">
        <v>471</v>
      </c>
      <c r="G148" s="58" t="s">
        <v>176</v>
      </c>
      <c r="H148" s="58" t="s">
        <v>136</v>
      </c>
      <c r="I148" s="63" t="s">
        <v>472</v>
      </c>
      <c r="J148" s="83" t="s">
        <v>142</v>
      </c>
    </row>
    <row r="149">
      <c r="A149" s="79">
        <v>0.0</v>
      </c>
      <c r="B149" s="80"/>
      <c r="C149" s="79" t="str">
        <f t="shared" si="1"/>
        <v>Tier 0 - </v>
      </c>
      <c r="D149" s="80">
        <v>120.0</v>
      </c>
      <c r="E149" s="80">
        <v>120.0</v>
      </c>
      <c r="F149" s="81" t="s">
        <v>473</v>
      </c>
      <c r="G149" s="58" t="s">
        <v>133</v>
      </c>
      <c r="H149" s="58" t="s">
        <v>133</v>
      </c>
      <c r="I149" s="63" t="s">
        <v>474</v>
      </c>
    </row>
    <row r="150">
      <c r="A150" s="79">
        <v>1.0</v>
      </c>
      <c r="B150" s="79">
        <v>15.0</v>
      </c>
      <c r="C150" s="79" t="str">
        <f t="shared" si="1"/>
        <v>Tier 1 - 15</v>
      </c>
      <c r="D150" s="80">
        <v>121.0</v>
      </c>
      <c r="E150" s="80">
        <v>121.0</v>
      </c>
      <c r="F150" s="81" t="s">
        <v>475</v>
      </c>
      <c r="G150" s="58" t="s">
        <v>140</v>
      </c>
      <c r="H150" s="58" t="s">
        <v>169</v>
      </c>
      <c r="I150" s="63" t="s">
        <v>476</v>
      </c>
      <c r="J150" s="83" t="s">
        <v>142</v>
      </c>
    </row>
    <row r="151">
      <c r="A151" s="79">
        <v>3.0</v>
      </c>
      <c r="B151" s="79">
        <v>51.0</v>
      </c>
      <c r="C151" s="79" t="str">
        <f t="shared" si="1"/>
        <v>Tier 3 - 51</v>
      </c>
      <c r="D151" s="80">
        <v>122.0</v>
      </c>
      <c r="E151" s="80">
        <v>122.0</v>
      </c>
      <c r="F151" s="81" t="s">
        <v>477</v>
      </c>
      <c r="G151" s="58" t="s">
        <v>176</v>
      </c>
      <c r="H151" s="58" t="s">
        <v>136</v>
      </c>
      <c r="I151" s="63" t="s">
        <v>478</v>
      </c>
      <c r="J151" s="83" t="s">
        <v>142</v>
      </c>
    </row>
    <row r="152">
      <c r="A152" s="79">
        <v>3.0</v>
      </c>
      <c r="B152" s="79">
        <v>52.0</v>
      </c>
      <c r="C152" s="79" t="str">
        <f t="shared" si="1"/>
        <v>Tier 3 - 52</v>
      </c>
      <c r="D152" s="80">
        <v>123.0</v>
      </c>
      <c r="E152" s="80">
        <v>123.0</v>
      </c>
      <c r="F152" s="81" t="s">
        <v>479</v>
      </c>
      <c r="G152" s="58" t="s">
        <v>152</v>
      </c>
      <c r="H152" s="58" t="s">
        <v>176</v>
      </c>
      <c r="I152" s="63" t="s">
        <v>480</v>
      </c>
      <c r="J152" s="83" t="s">
        <v>142</v>
      </c>
    </row>
    <row r="153">
      <c r="A153" s="79">
        <v>3.0</v>
      </c>
      <c r="B153" s="79">
        <v>53.0</v>
      </c>
      <c r="C153" s="79" t="str">
        <f t="shared" si="1"/>
        <v>Tier 3 - 53</v>
      </c>
      <c r="D153" s="80">
        <v>124.0</v>
      </c>
      <c r="E153" s="80">
        <v>124.0</v>
      </c>
      <c r="F153" s="81" t="s">
        <v>481</v>
      </c>
      <c r="G153" s="58" t="s">
        <v>152</v>
      </c>
      <c r="H153" s="58" t="s">
        <v>136</v>
      </c>
      <c r="I153" s="63" t="s">
        <v>482</v>
      </c>
      <c r="J153" s="83" t="s">
        <v>142</v>
      </c>
    </row>
    <row r="154">
      <c r="A154" s="79">
        <v>0.0</v>
      </c>
      <c r="B154" s="80"/>
      <c r="C154" s="79" t="str">
        <f t="shared" si="1"/>
        <v>Tier 0 - </v>
      </c>
      <c r="D154" s="80">
        <v>125.0</v>
      </c>
      <c r="E154" s="80">
        <v>125.0</v>
      </c>
      <c r="F154" s="81" t="s">
        <v>483</v>
      </c>
      <c r="G154" s="58" t="s">
        <v>136</v>
      </c>
      <c r="H154" s="58" t="s">
        <v>136</v>
      </c>
      <c r="I154" s="63" t="s">
        <v>484</v>
      </c>
    </row>
    <row r="155">
      <c r="A155" s="79">
        <v>0.0</v>
      </c>
      <c r="B155" s="80"/>
      <c r="C155" s="79" t="str">
        <f t="shared" si="1"/>
        <v>Tier 0 - </v>
      </c>
      <c r="D155" s="80">
        <v>126.0</v>
      </c>
      <c r="E155" s="80">
        <v>126.0</v>
      </c>
      <c r="F155" s="81" t="s">
        <v>485</v>
      </c>
      <c r="G155" s="58" t="s">
        <v>136</v>
      </c>
      <c r="H155" s="58" t="s">
        <v>136</v>
      </c>
      <c r="I155" s="63" t="s">
        <v>486</v>
      </c>
    </row>
    <row r="156">
      <c r="A156" s="79">
        <v>1.0</v>
      </c>
      <c r="B156" s="79">
        <v>16.0</v>
      </c>
      <c r="C156" s="79" t="str">
        <f t="shared" si="1"/>
        <v>Tier 1 - 16</v>
      </c>
      <c r="D156" s="79">
        <v>127.0</v>
      </c>
      <c r="E156" s="79" t="s">
        <v>487</v>
      </c>
      <c r="F156" s="82" t="s">
        <v>488</v>
      </c>
      <c r="G156" s="58" t="s">
        <v>140</v>
      </c>
      <c r="H156" s="58" t="s">
        <v>140</v>
      </c>
      <c r="I156" s="63" t="s">
        <v>489</v>
      </c>
      <c r="J156" s="83" t="s">
        <v>142</v>
      </c>
    </row>
    <row r="157">
      <c r="A157" s="79">
        <v>3.0</v>
      </c>
      <c r="B157" s="79">
        <v>54.0</v>
      </c>
      <c r="C157" s="79" t="str">
        <f t="shared" si="1"/>
        <v>Tier 3 - 54</v>
      </c>
      <c r="D157" s="80">
        <v>127.0</v>
      </c>
      <c r="E157" s="80">
        <v>127.0</v>
      </c>
      <c r="F157" s="81" t="s">
        <v>490</v>
      </c>
      <c r="G157" s="58" t="s">
        <v>152</v>
      </c>
      <c r="H157" s="58" t="s">
        <v>136</v>
      </c>
      <c r="I157" s="63" t="s">
        <v>491</v>
      </c>
      <c r="J157" s="83" t="s">
        <v>142</v>
      </c>
    </row>
    <row r="158">
      <c r="A158" s="79">
        <v>3.0</v>
      </c>
      <c r="B158" s="79">
        <v>55.0</v>
      </c>
      <c r="C158" s="79" t="str">
        <f t="shared" si="1"/>
        <v>Tier 3 - 55</v>
      </c>
      <c r="D158" s="80">
        <v>128.0</v>
      </c>
      <c r="E158" s="80">
        <v>128.0</v>
      </c>
      <c r="F158" s="81" t="s">
        <v>492</v>
      </c>
      <c r="G158" s="58" t="s">
        <v>152</v>
      </c>
      <c r="H158" s="58" t="s">
        <v>153</v>
      </c>
      <c r="I158" s="63" t="s">
        <v>493</v>
      </c>
      <c r="J158" s="83" t="s">
        <v>142</v>
      </c>
    </row>
    <row r="159">
      <c r="A159" s="79">
        <v>0.0</v>
      </c>
      <c r="B159" s="80"/>
      <c r="C159" s="79" t="str">
        <f t="shared" si="1"/>
        <v>Tier 0 - </v>
      </c>
      <c r="D159" s="80">
        <v>129.0</v>
      </c>
      <c r="E159" s="80">
        <v>129.0</v>
      </c>
      <c r="F159" s="81" t="s">
        <v>494</v>
      </c>
      <c r="G159" s="58" t="s">
        <v>133</v>
      </c>
      <c r="H159" s="58" t="s">
        <v>133</v>
      </c>
      <c r="I159" s="63" t="s">
        <v>495</v>
      </c>
    </row>
    <row r="160">
      <c r="A160" s="79">
        <v>1.0</v>
      </c>
      <c r="B160" s="79">
        <v>17.0</v>
      </c>
      <c r="C160" s="79" t="str">
        <f t="shared" si="1"/>
        <v>Tier 1 - 17</v>
      </c>
      <c r="D160" s="80">
        <v>130.0</v>
      </c>
      <c r="E160" s="80">
        <v>130.0</v>
      </c>
      <c r="F160" s="81" t="s">
        <v>496</v>
      </c>
      <c r="G160" s="58" t="s">
        <v>169</v>
      </c>
      <c r="H160" s="58" t="s">
        <v>193</v>
      </c>
      <c r="I160" s="63" t="s">
        <v>497</v>
      </c>
      <c r="J160" s="83" t="s">
        <v>142</v>
      </c>
    </row>
    <row r="161">
      <c r="A161" s="79">
        <v>1.0</v>
      </c>
      <c r="B161" s="79">
        <v>18.0</v>
      </c>
      <c r="C161" s="79" t="str">
        <f t="shared" si="1"/>
        <v>Tier 1 - 18</v>
      </c>
      <c r="D161" s="79">
        <v>130.0</v>
      </c>
      <c r="E161" s="79" t="s">
        <v>498</v>
      </c>
      <c r="F161" s="82" t="s">
        <v>499</v>
      </c>
      <c r="G161" s="58" t="s">
        <v>193</v>
      </c>
      <c r="H161" s="58" t="s">
        <v>140</v>
      </c>
      <c r="I161" s="63" t="s">
        <v>500</v>
      </c>
      <c r="J161" s="83" t="s">
        <v>142</v>
      </c>
    </row>
    <row r="162">
      <c r="A162" s="79">
        <v>3.0</v>
      </c>
      <c r="B162" s="79">
        <v>56.0</v>
      </c>
      <c r="C162" s="79" t="str">
        <f t="shared" si="1"/>
        <v>Tier 3 - 56</v>
      </c>
      <c r="D162" s="80">
        <v>131.0</v>
      </c>
      <c r="E162" s="80">
        <v>131.0</v>
      </c>
      <c r="F162" s="81" t="s">
        <v>501</v>
      </c>
      <c r="G162" s="58" t="s">
        <v>176</v>
      </c>
      <c r="H162" s="58" t="s">
        <v>136</v>
      </c>
      <c r="I162" s="63" t="s">
        <v>502</v>
      </c>
      <c r="J162" s="83" t="s">
        <v>142</v>
      </c>
    </row>
    <row r="163">
      <c r="A163" s="79">
        <v>3.0</v>
      </c>
      <c r="B163" s="79">
        <v>57.0</v>
      </c>
      <c r="C163" s="79" t="str">
        <f t="shared" si="1"/>
        <v>Tier 3 - 57</v>
      </c>
      <c r="D163" s="80">
        <v>132.0</v>
      </c>
      <c r="E163" s="80">
        <v>132.0</v>
      </c>
      <c r="F163" s="81" t="s">
        <v>503</v>
      </c>
      <c r="G163" s="58" t="s">
        <v>176</v>
      </c>
      <c r="H163" s="58" t="s">
        <v>136</v>
      </c>
      <c r="I163" s="63" t="s">
        <v>504</v>
      </c>
      <c r="J163" s="83" t="s">
        <v>142</v>
      </c>
    </row>
    <row r="164">
      <c r="A164" s="79">
        <v>0.0</v>
      </c>
      <c r="B164" s="80"/>
      <c r="C164" s="79" t="str">
        <f t="shared" si="1"/>
        <v>Tier 0 - </v>
      </c>
      <c r="D164" s="80">
        <v>133.0</v>
      </c>
      <c r="E164" s="80">
        <v>133.0</v>
      </c>
      <c r="F164" s="81" t="s">
        <v>505</v>
      </c>
      <c r="G164" s="58" t="s">
        <v>133</v>
      </c>
      <c r="H164" s="58" t="s">
        <v>133</v>
      </c>
      <c r="I164" s="63" t="s">
        <v>506</v>
      </c>
    </row>
    <row r="165">
      <c r="A165" s="79">
        <v>3.0</v>
      </c>
      <c r="B165" s="79">
        <v>58.0</v>
      </c>
      <c r="C165" s="79" t="str">
        <f t="shared" si="1"/>
        <v>Tier 3 - 58</v>
      </c>
      <c r="D165" s="80">
        <v>134.0</v>
      </c>
      <c r="E165" s="80">
        <v>134.0</v>
      </c>
      <c r="F165" s="81" t="s">
        <v>507</v>
      </c>
      <c r="G165" s="58" t="s">
        <v>169</v>
      </c>
      <c r="H165" s="58" t="s">
        <v>152</v>
      </c>
      <c r="I165" s="63" t="s">
        <v>508</v>
      </c>
      <c r="J165" s="83" t="s">
        <v>142</v>
      </c>
    </row>
    <row r="166">
      <c r="A166" s="79">
        <v>2.0</v>
      </c>
      <c r="B166" s="79">
        <v>13.0</v>
      </c>
      <c r="C166" s="79" t="str">
        <f t="shared" si="1"/>
        <v>Tier 2 - 13</v>
      </c>
      <c r="D166" s="80">
        <v>135.0</v>
      </c>
      <c r="E166" s="80">
        <v>135.0</v>
      </c>
      <c r="F166" s="81" t="s">
        <v>509</v>
      </c>
      <c r="G166" s="58" t="s">
        <v>144</v>
      </c>
      <c r="H166" s="58" t="s">
        <v>144</v>
      </c>
      <c r="I166" s="63" t="s">
        <v>510</v>
      </c>
      <c r="J166" s="83" t="s">
        <v>142</v>
      </c>
    </row>
    <row r="167">
      <c r="A167" s="79">
        <v>3.0</v>
      </c>
      <c r="B167" s="79">
        <v>59.0</v>
      </c>
      <c r="C167" s="79" t="str">
        <f t="shared" si="1"/>
        <v>Tier 3 - 59</v>
      </c>
      <c r="D167" s="80">
        <v>136.0</v>
      </c>
      <c r="E167" s="80">
        <v>136.0</v>
      </c>
      <c r="F167" s="81" t="s">
        <v>511</v>
      </c>
      <c r="G167" s="58" t="s">
        <v>176</v>
      </c>
      <c r="H167" s="58" t="s">
        <v>136</v>
      </c>
      <c r="I167" s="63" t="s">
        <v>512</v>
      </c>
      <c r="J167" s="83" t="s">
        <v>142</v>
      </c>
    </row>
    <row r="168">
      <c r="A168" s="79">
        <v>0.0</v>
      </c>
      <c r="B168" s="80"/>
      <c r="C168" s="79" t="str">
        <f t="shared" si="1"/>
        <v>Tier 0 - </v>
      </c>
      <c r="D168" s="80">
        <v>137.0</v>
      </c>
      <c r="E168" s="80">
        <v>137.0</v>
      </c>
      <c r="F168" s="81" t="s">
        <v>513</v>
      </c>
      <c r="G168" s="58" t="s">
        <v>133</v>
      </c>
      <c r="H168" s="58" t="s">
        <v>136</v>
      </c>
      <c r="I168" s="63" t="s">
        <v>514</v>
      </c>
    </row>
    <row r="169">
      <c r="A169" s="79">
        <v>0.0</v>
      </c>
      <c r="B169" s="80"/>
      <c r="C169" s="79" t="str">
        <f t="shared" si="1"/>
        <v>Tier 0 - </v>
      </c>
      <c r="D169" s="80">
        <v>138.0</v>
      </c>
      <c r="E169" s="80">
        <v>138.0</v>
      </c>
      <c r="F169" s="81" t="s">
        <v>515</v>
      </c>
      <c r="G169" s="58" t="s">
        <v>133</v>
      </c>
      <c r="H169" s="58" t="s">
        <v>133</v>
      </c>
      <c r="I169" s="63" t="s">
        <v>516</v>
      </c>
    </row>
    <row r="170">
      <c r="A170" s="79">
        <v>3.0</v>
      </c>
      <c r="B170" s="79">
        <v>60.0</v>
      </c>
      <c r="C170" s="79" t="str">
        <f t="shared" si="1"/>
        <v>Tier 3 - 60</v>
      </c>
      <c r="D170" s="80">
        <v>139.0</v>
      </c>
      <c r="E170" s="80">
        <v>139.0</v>
      </c>
      <c r="F170" s="81" t="s">
        <v>517</v>
      </c>
      <c r="G170" s="58" t="s">
        <v>152</v>
      </c>
      <c r="H170" s="58" t="s">
        <v>176</v>
      </c>
      <c r="I170" s="63" t="s">
        <v>518</v>
      </c>
      <c r="J170" s="83" t="s">
        <v>142</v>
      </c>
    </row>
    <row r="171">
      <c r="A171" s="79">
        <v>0.0</v>
      </c>
      <c r="B171" s="80"/>
      <c r="C171" s="79" t="str">
        <f t="shared" si="1"/>
        <v>Tier 0 - </v>
      </c>
      <c r="D171" s="80">
        <v>140.0</v>
      </c>
      <c r="E171" s="80">
        <v>140.0</v>
      </c>
      <c r="F171" s="81" t="s">
        <v>519</v>
      </c>
      <c r="G171" s="58" t="s">
        <v>133</v>
      </c>
      <c r="H171" s="58" t="s">
        <v>133</v>
      </c>
      <c r="I171" s="63" t="s">
        <v>520</v>
      </c>
    </row>
    <row r="172">
      <c r="A172" s="79">
        <v>3.0</v>
      </c>
      <c r="B172" s="79">
        <v>61.0</v>
      </c>
      <c r="C172" s="79" t="str">
        <f t="shared" si="1"/>
        <v>Tier 3 - 61</v>
      </c>
      <c r="D172" s="80">
        <v>141.0</v>
      </c>
      <c r="E172" s="80">
        <v>141.0</v>
      </c>
      <c r="F172" s="81" t="s">
        <v>521</v>
      </c>
      <c r="G172" s="58" t="s">
        <v>176</v>
      </c>
      <c r="H172" s="58" t="s">
        <v>176</v>
      </c>
      <c r="I172" s="63" t="s">
        <v>522</v>
      </c>
      <c r="J172" s="83" t="s">
        <v>142</v>
      </c>
    </row>
    <row r="173">
      <c r="A173" s="79">
        <v>3.0</v>
      </c>
      <c r="B173" s="79">
        <v>62.0</v>
      </c>
      <c r="C173" s="79" t="str">
        <f t="shared" si="1"/>
        <v>Tier 3 - 62</v>
      </c>
      <c r="D173" s="80">
        <v>142.0</v>
      </c>
      <c r="E173" s="80">
        <v>142.0</v>
      </c>
      <c r="F173" s="81" t="s">
        <v>523</v>
      </c>
      <c r="G173" s="58" t="s">
        <v>144</v>
      </c>
      <c r="H173" s="58" t="s">
        <v>152</v>
      </c>
      <c r="I173" s="63" t="s">
        <v>524</v>
      </c>
      <c r="J173" s="83" t="s">
        <v>142</v>
      </c>
    </row>
    <row r="174">
      <c r="A174" s="79">
        <v>1.0</v>
      </c>
      <c r="B174" s="79">
        <v>19.0</v>
      </c>
      <c r="C174" s="79" t="str">
        <f t="shared" si="1"/>
        <v>Tier 1 - 19</v>
      </c>
      <c r="D174" s="79">
        <v>142.0</v>
      </c>
      <c r="E174" s="79" t="s">
        <v>525</v>
      </c>
      <c r="F174" s="82" t="s">
        <v>526</v>
      </c>
      <c r="G174" s="58" t="s">
        <v>169</v>
      </c>
      <c r="H174" s="58" t="s">
        <v>169</v>
      </c>
      <c r="I174" s="63" t="s">
        <v>527</v>
      </c>
      <c r="J174" s="83" t="s">
        <v>142</v>
      </c>
    </row>
    <row r="175">
      <c r="A175" s="79">
        <v>2.0</v>
      </c>
      <c r="B175" s="79">
        <v>14.0</v>
      </c>
      <c r="C175" s="79" t="str">
        <f t="shared" si="1"/>
        <v>Tier 2 - 14</v>
      </c>
      <c r="D175" s="80">
        <v>143.0</v>
      </c>
      <c r="E175" s="80">
        <v>143.0</v>
      </c>
      <c r="F175" s="81" t="s">
        <v>528</v>
      </c>
      <c r="G175" s="58" t="s">
        <v>169</v>
      </c>
      <c r="H175" s="58" t="s">
        <v>144</v>
      </c>
      <c r="I175" s="63" t="s">
        <v>529</v>
      </c>
      <c r="J175" s="83" t="s">
        <v>142</v>
      </c>
    </row>
    <row r="176">
      <c r="A176" s="84">
        <v>2.0</v>
      </c>
      <c r="B176" s="79">
        <v>15.0</v>
      </c>
      <c r="C176" s="79" t="str">
        <f t="shared" si="1"/>
        <v>Tier 2 - 15</v>
      </c>
      <c r="D176" s="80">
        <v>144.0</v>
      </c>
      <c r="E176" s="80">
        <v>144.0</v>
      </c>
      <c r="F176" s="81" t="s">
        <v>530</v>
      </c>
      <c r="G176" s="58" t="s">
        <v>176</v>
      </c>
      <c r="H176" s="58" t="s">
        <v>176</v>
      </c>
      <c r="I176" s="63" t="s">
        <v>531</v>
      </c>
      <c r="J176" s="83" t="s">
        <v>532</v>
      </c>
      <c r="K176" s="58" t="s">
        <v>533</v>
      </c>
    </row>
    <row r="177">
      <c r="A177" s="79">
        <v>1.0</v>
      </c>
      <c r="B177" s="79">
        <v>20.0</v>
      </c>
      <c r="C177" s="79" t="str">
        <f t="shared" si="1"/>
        <v>Tier 1 - 20</v>
      </c>
      <c r="D177" s="80">
        <v>145.0</v>
      </c>
      <c r="E177" s="80">
        <v>145.0</v>
      </c>
      <c r="F177" s="81" t="s">
        <v>534</v>
      </c>
      <c r="G177" s="58" t="s">
        <v>140</v>
      </c>
      <c r="H177" s="58" t="s">
        <v>140</v>
      </c>
      <c r="I177" s="63" t="s">
        <v>535</v>
      </c>
      <c r="J177" s="83" t="s">
        <v>142</v>
      </c>
    </row>
    <row r="178">
      <c r="A178" s="79">
        <v>1.0</v>
      </c>
      <c r="B178" s="79">
        <v>21.0</v>
      </c>
      <c r="C178" s="79" t="str">
        <f t="shared" si="1"/>
        <v>Tier 1 - 21</v>
      </c>
      <c r="D178" s="80">
        <v>146.0</v>
      </c>
      <c r="E178" s="80">
        <v>146.0</v>
      </c>
      <c r="F178" s="81" t="s">
        <v>536</v>
      </c>
      <c r="G178" s="58" t="s">
        <v>281</v>
      </c>
      <c r="H178" s="58" t="s">
        <v>169</v>
      </c>
      <c r="I178" s="63" t="s">
        <v>537</v>
      </c>
      <c r="J178" s="83" t="s">
        <v>142</v>
      </c>
    </row>
    <row r="179">
      <c r="A179" s="79">
        <v>0.0</v>
      </c>
      <c r="B179" s="80"/>
      <c r="C179" s="79" t="str">
        <f t="shared" si="1"/>
        <v>Tier 0 - </v>
      </c>
      <c r="D179" s="80">
        <v>147.0</v>
      </c>
      <c r="E179" s="80">
        <v>147.0</v>
      </c>
      <c r="F179" s="81" t="s">
        <v>538</v>
      </c>
      <c r="G179" s="58" t="s">
        <v>133</v>
      </c>
      <c r="H179" s="58" t="s">
        <v>133</v>
      </c>
      <c r="I179" s="63" t="s">
        <v>539</v>
      </c>
    </row>
    <row r="180">
      <c r="A180" s="79">
        <v>0.0</v>
      </c>
      <c r="B180" s="80"/>
      <c r="C180" s="79" t="str">
        <f t="shared" si="1"/>
        <v>Tier 0 - </v>
      </c>
      <c r="D180" s="80">
        <v>148.0</v>
      </c>
      <c r="E180" s="80">
        <v>148.0</v>
      </c>
      <c r="F180" s="81" t="s">
        <v>540</v>
      </c>
      <c r="G180" s="58" t="s">
        <v>136</v>
      </c>
      <c r="H180" s="58" t="s">
        <v>136</v>
      </c>
      <c r="I180" s="63" t="s">
        <v>541</v>
      </c>
    </row>
    <row r="181">
      <c r="A181" s="79">
        <v>1.0</v>
      </c>
      <c r="B181" s="79">
        <v>22.0</v>
      </c>
      <c r="C181" s="79" t="str">
        <f t="shared" si="1"/>
        <v>Tier 1 - 22</v>
      </c>
      <c r="D181" s="80">
        <v>149.0</v>
      </c>
      <c r="E181" s="80">
        <v>149.0</v>
      </c>
      <c r="F181" s="81" t="s">
        <v>542</v>
      </c>
      <c r="G181" s="58" t="s">
        <v>140</v>
      </c>
      <c r="H181" s="58" t="s">
        <v>193</v>
      </c>
      <c r="I181" s="63" t="s">
        <v>543</v>
      </c>
      <c r="J181" s="83" t="s">
        <v>142</v>
      </c>
    </row>
    <row r="182">
      <c r="A182" s="79" t="s">
        <v>410</v>
      </c>
      <c r="B182" s="79"/>
      <c r="C182" s="79" t="str">
        <f t="shared" si="1"/>
        <v>Tier Uber - </v>
      </c>
      <c r="D182" s="79">
        <v>150.0</v>
      </c>
      <c r="E182" s="79" t="s">
        <v>544</v>
      </c>
      <c r="F182" s="86" t="s">
        <v>545</v>
      </c>
      <c r="G182" s="58" t="s">
        <v>410</v>
      </c>
      <c r="H182" s="58" t="s">
        <v>410</v>
      </c>
      <c r="I182" s="63" t="s">
        <v>546</v>
      </c>
    </row>
    <row r="183">
      <c r="A183" s="79" t="s">
        <v>410</v>
      </c>
      <c r="B183" s="79"/>
      <c r="C183" s="79" t="str">
        <f t="shared" si="1"/>
        <v>Tier Uber - </v>
      </c>
      <c r="D183" s="79">
        <v>150.0</v>
      </c>
      <c r="E183" s="79" t="s">
        <v>547</v>
      </c>
      <c r="F183" s="86" t="s">
        <v>548</v>
      </c>
      <c r="G183" s="58" t="s">
        <v>410</v>
      </c>
      <c r="H183" s="58" t="s">
        <v>410</v>
      </c>
      <c r="I183" s="63" t="s">
        <v>549</v>
      </c>
    </row>
    <row r="184">
      <c r="A184" s="79" t="s">
        <v>410</v>
      </c>
      <c r="B184" s="80"/>
      <c r="C184" s="79" t="str">
        <f t="shared" si="1"/>
        <v>Tier Uber - </v>
      </c>
      <c r="D184" s="80">
        <v>150.0</v>
      </c>
      <c r="E184" s="80">
        <v>150.0</v>
      </c>
      <c r="F184" s="81" t="s">
        <v>550</v>
      </c>
      <c r="G184" s="58" t="s">
        <v>410</v>
      </c>
      <c r="H184" s="58" t="s">
        <v>410</v>
      </c>
      <c r="I184" s="87" t="s">
        <v>551</v>
      </c>
    </row>
    <row r="185">
      <c r="A185" s="84" t="s">
        <v>410</v>
      </c>
      <c r="B185" s="79">
        <v>24.0</v>
      </c>
      <c r="C185" s="79" t="str">
        <f t="shared" si="1"/>
        <v>Tier Uber - 24</v>
      </c>
      <c r="D185" s="80">
        <v>151.0</v>
      </c>
      <c r="E185" s="80">
        <v>151.0</v>
      </c>
      <c r="F185" s="81" t="s">
        <v>552</v>
      </c>
      <c r="G185" s="58" t="s">
        <v>140</v>
      </c>
      <c r="H185" s="58" t="s">
        <v>140</v>
      </c>
      <c r="I185" s="63" t="s">
        <v>553</v>
      </c>
      <c r="J185" s="83" t="s">
        <v>142</v>
      </c>
    </row>
    <row r="186">
      <c r="A186" s="79">
        <v>0.0</v>
      </c>
      <c r="B186" s="80"/>
      <c r="C186" s="79" t="str">
        <f t="shared" si="1"/>
        <v>Tier 0 - </v>
      </c>
      <c r="D186" s="80">
        <v>152.0</v>
      </c>
      <c r="E186" s="80">
        <v>152.0</v>
      </c>
      <c r="F186" s="81" t="s">
        <v>554</v>
      </c>
      <c r="G186" s="58" t="s">
        <v>133</v>
      </c>
      <c r="H186" s="58" t="s">
        <v>133</v>
      </c>
      <c r="I186" s="63" t="s">
        <v>555</v>
      </c>
    </row>
    <row r="187">
      <c r="A187" s="79">
        <v>0.0</v>
      </c>
      <c r="B187" s="80"/>
      <c r="C187" s="79" t="str">
        <f t="shared" si="1"/>
        <v>Tier 0 - </v>
      </c>
      <c r="D187" s="80">
        <v>153.0</v>
      </c>
      <c r="E187" s="80">
        <v>153.0</v>
      </c>
      <c r="F187" s="81" t="s">
        <v>556</v>
      </c>
      <c r="G187" s="58" t="s">
        <v>136</v>
      </c>
      <c r="H187" s="58" t="s">
        <v>136</v>
      </c>
      <c r="I187" s="63" t="s">
        <v>557</v>
      </c>
    </row>
    <row r="188">
      <c r="A188" s="79">
        <v>3.0</v>
      </c>
      <c r="B188" s="79">
        <v>63.0</v>
      </c>
      <c r="C188" s="79" t="str">
        <f t="shared" si="1"/>
        <v>Tier 3 - 63</v>
      </c>
      <c r="D188" s="80">
        <v>154.0</v>
      </c>
      <c r="E188" s="80">
        <v>154.0</v>
      </c>
      <c r="F188" s="81" t="s">
        <v>558</v>
      </c>
      <c r="G188" s="58" t="s">
        <v>176</v>
      </c>
      <c r="H188" s="58" t="s">
        <v>136</v>
      </c>
      <c r="I188" s="63" t="s">
        <v>559</v>
      </c>
      <c r="J188" s="83" t="s">
        <v>142</v>
      </c>
    </row>
    <row r="189">
      <c r="A189" s="79">
        <v>0.0</v>
      </c>
      <c r="B189" s="80"/>
      <c r="C189" s="79" t="str">
        <f t="shared" si="1"/>
        <v>Tier 0 - </v>
      </c>
      <c r="D189" s="80">
        <v>155.0</v>
      </c>
      <c r="E189" s="80">
        <v>155.0</v>
      </c>
      <c r="F189" s="81" t="s">
        <v>560</v>
      </c>
      <c r="G189" s="58" t="s">
        <v>133</v>
      </c>
      <c r="H189" s="58" t="s">
        <v>133</v>
      </c>
      <c r="I189" s="63" t="s">
        <v>561</v>
      </c>
    </row>
    <row r="190">
      <c r="A190" s="79">
        <v>0.0</v>
      </c>
      <c r="B190" s="80"/>
      <c r="C190" s="79" t="str">
        <f t="shared" si="1"/>
        <v>Tier 0 - </v>
      </c>
      <c r="D190" s="80">
        <v>156.0</v>
      </c>
      <c r="E190" s="80">
        <v>156.0</v>
      </c>
      <c r="F190" s="81" t="s">
        <v>562</v>
      </c>
      <c r="G190" s="58" t="s">
        <v>136</v>
      </c>
      <c r="H190" s="58" t="s">
        <v>136</v>
      </c>
      <c r="I190" s="63" t="s">
        <v>563</v>
      </c>
    </row>
    <row r="191">
      <c r="A191" s="79">
        <v>3.0</v>
      </c>
      <c r="B191" s="79">
        <v>64.0</v>
      </c>
      <c r="C191" s="79" t="str">
        <f t="shared" si="1"/>
        <v>Tier 3 - 64</v>
      </c>
      <c r="D191" s="80">
        <v>157.0</v>
      </c>
      <c r="E191" s="80">
        <v>157.0</v>
      </c>
      <c r="F191" s="81" t="s">
        <v>564</v>
      </c>
      <c r="G191" s="58" t="s">
        <v>144</v>
      </c>
      <c r="H191" s="58" t="s">
        <v>152</v>
      </c>
      <c r="I191" s="63" t="s">
        <v>565</v>
      </c>
      <c r="J191" s="83" t="s">
        <v>142</v>
      </c>
    </row>
    <row r="192">
      <c r="A192" s="79">
        <v>0.0</v>
      </c>
      <c r="B192" s="80"/>
      <c r="C192" s="79" t="str">
        <f t="shared" si="1"/>
        <v>Tier 0 - </v>
      </c>
      <c r="D192" s="80">
        <v>158.0</v>
      </c>
      <c r="E192" s="80">
        <v>158.0</v>
      </c>
      <c r="F192" s="81" t="s">
        <v>566</v>
      </c>
      <c r="G192" s="58" t="s">
        <v>133</v>
      </c>
      <c r="H192" s="58" t="s">
        <v>133</v>
      </c>
      <c r="I192" s="63" t="s">
        <v>567</v>
      </c>
    </row>
    <row r="193">
      <c r="A193" s="79">
        <v>0.0</v>
      </c>
      <c r="B193" s="80"/>
      <c r="C193" s="79" t="str">
        <f t="shared" si="1"/>
        <v>Tier 0 - </v>
      </c>
      <c r="D193" s="80">
        <v>159.0</v>
      </c>
      <c r="E193" s="80">
        <v>159.0</v>
      </c>
      <c r="F193" s="81" t="s">
        <v>568</v>
      </c>
      <c r="G193" s="58" t="s">
        <v>136</v>
      </c>
      <c r="H193" s="58" t="s">
        <v>136</v>
      </c>
      <c r="I193" s="63" t="s">
        <v>569</v>
      </c>
    </row>
    <row r="194">
      <c r="A194" s="79">
        <v>2.0</v>
      </c>
      <c r="B194" s="79">
        <v>16.0</v>
      </c>
      <c r="C194" s="79" t="str">
        <f t="shared" si="1"/>
        <v>Tier 2 - 16</v>
      </c>
      <c r="D194" s="80">
        <v>160.0</v>
      </c>
      <c r="E194" s="80">
        <v>160.0</v>
      </c>
      <c r="F194" s="81" t="s">
        <v>570</v>
      </c>
      <c r="G194" s="58" t="s">
        <v>169</v>
      </c>
      <c r="H194" s="58" t="s">
        <v>144</v>
      </c>
      <c r="I194" s="63" t="s">
        <v>571</v>
      </c>
      <c r="J194" s="83" t="s">
        <v>142</v>
      </c>
    </row>
    <row r="195">
      <c r="A195" s="79">
        <v>0.0</v>
      </c>
      <c r="B195" s="80"/>
      <c r="C195" s="79" t="str">
        <f t="shared" si="1"/>
        <v>Tier 0 - </v>
      </c>
      <c r="D195" s="80">
        <v>161.0</v>
      </c>
      <c r="E195" s="80">
        <v>161.0</v>
      </c>
      <c r="F195" s="81" t="s">
        <v>572</v>
      </c>
      <c r="G195" s="58" t="s">
        <v>133</v>
      </c>
      <c r="H195" s="58" t="s">
        <v>133</v>
      </c>
      <c r="I195" s="63" t="s">
        <v>573</v>
      </c>
    </row>
    <row r="196">
      <c r="A196" s="79">
        <v>3.0</v>
      </c>
      <c r="B196" s="79">
        <v>65.0</v>
      </c>
      <c r="C196" s="79" t="str">
        <f t="shared" si="1"/>
        <v>Tier 3 - 65</v>
      </c>
      <c r="D196" s="80">
        <v>162.0</v>
      </c>
      <c r="E196" s="80">
        <v>162.0</v>
      </c>
      <c r="F196" s="81" t="s">
        <v>574</v>
      </c>
      <c r="G196" s="58" t="s">
        <v>176</v>
      </c>
      <c r="H196" s="58" t="s">
        <v>136</v>
      </c>
      <c r="I196" s="63" t="s">
        <v>575</v>
      </c>
      <c r="J196" s="83" t="s">
        <v>142</v>
      </c>
    </row>
    <row r="197">
      <c r="A197" s="79">
        <v>0.0</v>
      </c>
      <c r="B197" s="80"/>
      <c r="C197" s="79" t="str">
        <f t="shared" si="1"/>
        <v>Tier 0 - </v>
      </c>
      <c r="D197" s="80">
        <v>163.0</v>
      </c>
      <c r="E197" s="80">
        <v>163.0</v>
      </c>
      <c r="F197" s="81" t="s">
        <v>576</v>
      </c>
      <c r="G197" s="58" t="s">
        <v>133</v>
      </c>
      <c r="H197" s="58" t="s">
        <v>133</v>
      </c>
      <c r="I197" s="63" t="s">
        <v>577</v>
      </c>
    </row>
    <row r="198">
      <c r="A198" s="79">
        <v>3.0</v>
      </c>
      <c r="B198" s="79">
        <v>66.0</v>
      </c>
      <c r="C198" s="79" t="str">
        <f t="shared" si="1"/>
        <v>Tier 3 - 66</v>
      </c>
      <c r="D198" s="80">
        <v>164.0</v>
      </c>
      <c r="E198" s="80">
        <v>164.0</v>
      </c>
      <c r="F198" s="81" t="s">
        <v>578</v>
      </c>
      <c r="G198" s="58" t="s">
        <v>176</v>
      </c>
      <c r="H198" s="58" t="s">
        <v>136</v>
      </c>
      <c r="I198" s="63" t="s">
        <v>579</v>
      </c>
      <c r="J198" s="83" t="s">
        <v>142</v>
      </c>
    </row>
    <row r="199">
      <c r="A199" s="79">
        <v>0.0</v>
      </c>
      <c r="B199" s="80"/>
      <c r="C199" s="79" t="str">
        <f t="shared" si="1"/>
        <v>Tier 0 - </v>
      </c>
      <c r="D199" s="80">
        <v>165.0</v>
      </c>
      <c r="E199" s="80">
        <v>165.0</v>
      </c>
      <c r="F199" s="81" t="s">
        <v>580</v>
      </c>
      <c r="G199" s="58" t="s">
        <v>133</v>
      </c>
      <c r="H199" s="58" t="s">
        <v>133</v>
      </c>
      <c r="I199" s="63" t="s">
        <v>581</v>
      </c>
    </row>
    <row r="200">
      <c r="A200" s="79">
        <v>3.0</v>
      </c>
      <c r="B200" s="79">
        <v>67.0</v>
      </c>
      <c r="C200" s="79" t="str">
        <f t="shared" si="1"/>
        <v>Tier 3 - 67</v>
      </c>
      <c r="D200" s="80">
        <v>166.0</v>
      </c>
      <c r="E200" s="80">
        <v>166.0</v>
      </c>
      <c r="F200" s="81" t="s">
        <v>582</v>
      </c>
      <c r="G200" s="58" t="s">
        <v>176</v>
      </c>
      <c r="H200" s="58" t="s">
        <v>136</v>
      </c>
      <c r="I200" s="63" t="s">
        <v>583</v>
      </c>
      <c r="J200" s="83" t="s">
        <v>142</v>
      </c>
    </row>
    <row r="201">
      <c r="A201" s="79">
        <v>0.0</v>
      </c>
      <c r="B201" s="80"/>
      <c r="C201" s="79" t="str">
        <f t="shared" si="1"/>
        <v>Tier 0 - </v>
      </c>
      <c r="D201" s="80">
        <v>167.0</v>
      </c>
      <c r="E201" s="80">
        <v>167.0</v>
      </c>
      <c r="F201" s="81" t="s">
        <v>584</v>
      </c>
      <c r="G201" s="58" t="s">
        <v>133</v>
      </c>
      <c r="H201" s="58" t="s">
        <v>133</v>
      </c>
      <c r="I201" s="63" t="s">
        <v>585</v>
      </c>
    </row>
    <row r="202">
      <c r="A202" s="79">
        <v>3.0</v>
      </c>
      <c r="B202" s="79">
        <v>68.0</v>
      </c>
      <c r="C202" s="79" t="str">
        <f t="shared" si="1"/>
        <v>Tier 3 - 68</v>
      </c>
      <c r="D202" s="80">
        <v>168.0</v>
      </c>
      <c r="E202" s="80">
        <v>168.0</v>
      </c>
      <c r="F202" s="81" t="s">
        <v>586</v>
      </c>
      <c r="G202" s="58" t="s">
        <v>176</v>
      </c>
      <c r="H202" s="58" t="s">
        <v>136</v>
      </c>
      <c r="I202" s="63" t="s">
        <v>587</v>
      </c>
      <c r="J202" s="83" t="s">
        <v>142</v>
      </c>
    </row>
    <row r="203">
      <c r="A203" s="79">
        <v>1.0</v>
      </c>
      <c r="B203" s="79">
        <v>23.0</v>
      </c>
      <c r="C203" s="79" t="str">
        <f t="shared" si="1"/>
        <v>Tier 1 - 23</v>
      </c>
      <c r="D203" s="80">
        <v>169.0</v>
      </c>
      <c r="E203" s="80">
        <v>169.0</v>
      </c>
      <c r="F203" s="81" t="s">
        <v>588</v>
      </c>
      <c r="G203" s="58" t="s">
        <v>169</v>
      </c>
      <c r="H203" s="58" t="s">
        <v>169</v>
      </c>
      <c r="I203" s="63" t="s">
        <v>589</v>
      </c>
      <c r="J203" s="83" t="s">
        <v>142</v>
      </c>
    </row>
    <row r="204">
      <c r="A204" s="79">
        <v>0.0</v>
      </c>
      <c r="B204" s="80"/>
      <c r="C204" s="79" t="str">
        <f t="shared" si="1"/>
        <v>Tier 0 - </v>
      </c>
      <c r="D204" s="80">
        <v>170.0</v>
      </c>
      <c r="E204" s="80">
        <v>170.0</v>
      </c>
      <c r="F204" s="81" t="s">
        <v>590</v>
      </c>
      <c r="G204" s="58" t="s">
        <v>133</v>
      </c>
      <c r="H204" s="58" t="s">
        <v>133</v>
      </c>
      <c r="I204" s="63" t="s">
        <v>591</v>
      </c>
    </row>
    <row r="205">
      <c r="A205" s="79">
        <v>3.0</v>
      </c>
      <c r="B205" s="79">
        <v>69.0</v>
      </c>
      <c r="C205" s="79" t="str">
        <f t="shared" si="1"/>
        <v>Tier 3 - 69</v>
      </c>
      <c r="D205" s="80">
        <v>171.0</v>
      </c>
      <c r="E205" s="80">
        <v>171.0</v>
      </c>
      <c r="F205" s="81" t="s">
        <v>592</v>
      </c>
      <c r="G205" s="58" t="s">
        <v>152</v>
      </c>
      <c r="H205" s="58" t="s">
        <v>176</v>
      </c>
      <c r="I205" s="63" t="s">
        <v>593</v>
      </c>
      <c r="J205" s="83" t="s">
        <v>142</v>
      </c>
    </row>
    <row r="206">
      <c r="A206" s="79">
        <v>0.0</v>
      </c>
      <c r="B206" s="80"/>
      <c r="C206" s="79" t="str">
        <f t="shared" si="1"/>
        <v>Tier 0 - </v>
      </c>
      <c r="D206" s="80">
        <v>172.0</v>
      </c>
      <c r="E206" s="80">
        <v>172.0</v>
      </c>
      <c r="F206" s="81" t="s">
        <v>594</v>
      </c>
      <c r="G206" s="58" t="s">
        <v>133</v>
      </c>
      <c r="H206" s="58" t="s">
        <v>133</v>
      </c>
      <c r="I206" s="63" t="s">
        <v>595</v>
      </c>
    </row>
    <row r="207">
      <c r="A207" s="79">
        <v>0.0</v>
      </c>
      <c r="B207" s="80"/>
      <c r="C207" s="79" t="str">
        <f t="shared" si="1"/>
        <v>Tier 0 - </v>
      </c>
      <c r="D207" s="80">
        <v>173.0</v>
      </c>
      <c r="E207" s="80">
        <v>173.0</v>
      </c>
      <c r="F207" s="81" t="s">
        <v>596</v>
      </c>
      <c r="G207" s="58" t="s">
        <v>133</v>
      </c>
      <c r="H207" s="58" t="s">
        <v>133</v>
      </c>
      <c r="I207" s="63" t="s">
        <v>597</v>
      </c>
    </row>
    <row r="208">
      <c r="A208" s="79">
        <v>0.0</v>
      </c>
      <c r="B208" s="80"/>
      <c r="C208" s="79" t="str">
        <f t="shared" si="1"/>
        <v>Tier 0 - </v>
      </c>
      <c r="D208" s="80">
        <v>174.0</v>
      </c>
      <c r="E208" s="80">
        <v>174.0</v>
      </c>
      <c r="F208" s="81" t="s">
        <v>598</v>
      </c>
      <c r="G208" s="58" t="s">
        <v>133</v>
      </c>
      <c r="H208" s="58" t="s">
        <v>133</v>
      </c>
      <c r="I208" s="63" t="s">
        <v>599</v>
      </c>
    </row>
    <row r="209">
      <c r="A209" s="79">
        <v>0.0</v>
      </c>
      <c r="B209" s="80"/>
      <c r="C209" s="79" t="str">
        <f t="shared" si="1"/>
        <v>Tier 0 - </v>
      </c>
      <c r="D209" s="80">
        <v>175.0</v>
      </c>
      <c r="E209" s="80">
        <v>175.0</v>
      </c>
      <c r="F209" s="81" t="s">
        <v>600</v>
      </c>
      <c r="G209" s="58" t="s">
        <v>133</v>
      </c>
      <c r="H209" s="58" t="s">
        <v>133</v>
      </c>
      <c r="I209" s="63" t="s">
        <v>601</v>
      </c>
    </row>
    <row r="210">
      <c r="A210" s="79">
        <v>2.0</v>
      </c>
      <c r="B210" s="79">
        <v>17.0</v>
      </c>
      <c r="C210" s="79" t="str">
        <f t="shared" si="1"/>
        <v>Tier 2 - 17</v>
      </c>
      <c r="D210" s="80">
        <v>176.0</v>
      </c>
      <c r="E210" s="80">
        <v>176.0</v>
      </c>
      <c r="F210" s="81" t="s">
        <v>602</v>
      </c>
      <c r="G210" s="58" t="s">
        <v>144</v>
      </c>
      <c r="H210" s="58" t="s">
        <v>136</v>
      </c>
      <c r="I210" s="63" t="s">
        <v>603</v>
      </c>
      <c r="J210" s="83" t="s">
        <v>142</v>
      </c>
    </row>
    <row r="211">
      <c r="A211" s="79">
        <v>0.0</v>
      </c>
      <c r="B211" s="80"/>
      <c r="C211" s="79" t="str">
        <f t="shared" si="1"/>
        <v>Tier 0 - </v>
      </c>
      <c r="D211" s="80">
        <v>177.0</v>
      </c>
      <c r="E211" s="80">
        <v>177.0</v>
      </c>
      <c r="F211" s="81" t="s">
        <v>604</v>
      </c>
      <c r="G211" s="58" t="s">
        <v>133</v>
      </c>
      <c r="H211" s="58" t="s">
        <v>133</v>
      </c>
      <c r="I211" s="63" t="s">
        <v>605</v>
      </c>
    </row>
    <row r="212">
      <c r="A212" s="79">
        <v>3.0</v>
      </c>
      <c r="B212" s="79">
        <v>70.0</v>
      </c>
      <c r="C212" s="79" t="str">
        <f t="shared" si="1"/>
        <v>Tier 3 - 70</v>
      </c>
      <c r="D212" s="80">
        <v>178.0</v>
      </c>
      <c r="E212" s="80">
        <v>178.0</v>
      </c>
      <c r="F212" s="81" t="s">
        <v>606</v>
      </c>
      <c r="G212" s="58" t="s">
        <v>152</v>
      </c>
      <c r="H212" s="58" t="s">
        <v>152</v>
      </c>
      <c r="I212" s="63" t="s">
        <v>607</v>
      </c>
      <c r="J212" s="83" t="s">
        <v>142</v>
      </c>
    </row>
    <row r="213">
      <c r="A213" s="79">
        <v>0.0</v>
      </c>
      <c r="B213" s="80"/>
      <c r="C213" s="79" t="str">
        <f t="shared" si="1"/>
        <v>Tier 0 - </v>
      </c>
      <c r="D213" s="80">
        <v>179.0</v>
      </c>
      <c r="E213" s="80">
        <v>179.0</v>
      </c>
      <c r="F213" s="81" t="s">
        <v>608</v>
      </c>
      <c r="G213" s="58" t="s">
        <v>133</v>
      </c>
      <c r="H213" s="58" t="s">
        <v>133</v>
      </c>
      <c r="I213" s="63" t="s">
        <v>609</v>
      </c>
    </row>
    <row r="214">
      <c r="A214" s="79">
        <v>0.0</v>
      </c>
      <c r="B214" s="80"/>
      <c r="C214" s="79" t="str">
        <f t="shared" si="1"/>
        <v>Tier 0 - </v>
      </c>
      <c r="D214" s="80">
        <v>180.0</v>
      </c>
      <c r="E214" s="80">
        <v>180.0</v>
      </c>
      <c r="F214" s="81" t="s">
        <v>610</v>
      </c>
      <c r="G214" s="58" t="s">
        <v>136</v>
      </c>
      <c r="H214" s="58" t="s">
        <v>136</v>
      </c>
      <c r="I214" s="63" t="s">
        <v>611</v>
      </c>
    </row>
    <row r="215">
      <c r="A215" s="79">
        <v>3.0</v>
      </c>
      <c r="B215" s="79">
        <v>71.0</v>
      </c>
      <c r="C215" s="79" t="str">
        <f t="shared" si="1"/>
        <v>Tier 3 - 71</v>
      </c>
      <c r="D215" s="80">
        <v>181.0</v>
      </c>
      <c r="E215" s="80">
        <v>181.0</v>
      </c>
      <c r="F215" s="81" t="s">
        <v>612</v>
      </c>
      <c r="G215" s="58" t="s">
        <v>176</v>
      </c>
      <c r="H215" s="58" t="s">
        <v>136</v>
      </c>
      <c r="I215" s="63" t="s">
        <v>613</v>
      </c>
      <c r="J215" s="83" t="s">
        <v>142</v>
      </c>
    </row>
    <row r="216">
      <c r="A216" s="84">
        <v>1.0</v>
      </c>
      <c r="B216" s="79">
        <v>24.0</v>
      </c>
      <c r="C216" s="79" t="str">
        <f t="shared" si="1"/>
        <v>Tier 1 - 24</v>
      </c>
      <c r="D216" s="79">
        <v>181.0</v>
      </c>
      <c r="E216" s="79" t="s">
        <v>614</v>
      </c>
      <c r="F216" s="82" t="s">
        <v>615</v>
      </c>
      <c r="G216" s="58" t="s">
        <v>169</v>
      </c>
      <c r="H216" s="58" t="s">
        <v>144</v>
      </c>
      <c r="I216" s="63" t="s">
        <v>616</v>
      </c>
      <c r="J216" s="83" t="s">
        <v>617</v>
      </c>
      <c r="K216" s="58" t="s">
        <v>618</v>
      </c>
    </row>
    <row r="217">
      <c r="A217" s="79">
        <v>3.0</v>
      </c>
      <c r="B217" s="79">
        <v>72.0</v>
      </c>
      <c r="C217" s="79" t="str">
        <f t="shared" si="1"/>
        <v>Tier 3 - 72</v>
      </c>
      <c r="D217" s="80">
        <v>182.0</v>
      </c>
      <c r="E217" s="80">
        <v>182.0</v>
      </c>
      <c r="F217" s="81" t="s">
        <v>619</v>
      </c>
      <c r="G217" s="58" t="s">
        <v>176</v>
      </c>
      <c r="H217" s="58" t="s">
        <v>136</v>
      </c>
      <c r="I217" s="63" t="s">
        <v>620</v>
      </c>
      <c r="J217" s="83" t="s">
        <v>142</v>
      </c>
    </row>
    <row r="218">
      <c r="A218" s="79">
        <v>0.0</v>
      </c>
      <c r="B218" s="80"/>
      <c r="C218" s="79" t="str">
        <f t="shared" si="1"/>
        <v>Tier 0 - </v>
      </c>
      <c r="D218" s="80">
        <v>183.0</v>
      </c>
      <c r="E218" s="80">
        <v>183.0</v>
      </c>
      <c r="F218" s="81" t="s">
        <v>621</v>
      </c>
      <c r="G218" s="58" t="s">
        <v>136</v>
      </c>
      <c r="H218" s="58" t="s">
        <v>136</v>
      </c>
      <c r="I218" s="63" t="s">
        <v>622</v>
      </c>
    </row>
    <row r="219">
      <c r="A219" s="79">
        <v>1.0</v>
      </c>
      <c r="B219" s="79">
        <v>25.0</v>
      </c>
      <c r="C219" s="79" t="str">
        <f t="shared" si="1"/>
        <v>Tier 1 - 25</v>
      </c>
      <c r="D219" s="80">
        <v>184.0</v>
      </c>
      <c r="E219" s="80">
        <v>184.0</v>
      </c>
      <c r="F219" s="81" t="s">
        <v>623</v>
      </c>
      <c r="G219" s="58" t="s">
        <v>140</v>
      </c>
      <c r="H219" s="58" t="s">
        <v>193</v>
      </c>
      <c r="I219" s="63" t="s">
        <v>624</v>
      </c>
      <c r="J219" s="83" t="s">
        <v>142</v>
      </c>
    </row>
    <row r="220">
      <c r="A220" s="79">
        <v>3.0</v>
      </c>
      <c r="B220" s="79">
        <v>73.0</v>
      </c>
      <c r="C220" s="79" t="str">
        <f t="shared" si="1"/>
        <v>Tier 3 - 73</v>
      </c>
      <c r="D220" s="80">
        <v>185.0</v>
      </c>
      <c r="E220" s="80">
        <v>185.0</v>
      </c>
      <c r="F220" s="81" t="s">
        <v>625</v>
      </c>
      <c r="G220" s="58" t="s">
        <v>176</v>
      </c>
      <c r="H220" s="58" t="s">
        <v>136</v>
      </c>
      <c r="I220" s="63" t="s">
        <v>626</v>
      </c>
      <c r="J220" s="83" t="s">
        <v>142</v>
      </c>
    </row>
    <row r="221">
      <c r="A221" s="79">
        <v>3.0</v>
      </c>
      <c r="B221" s="79">
        <v>74.0</v>
      </c>
      <c r="C221" s="79" t="str">
        <f t="shared" si="1"/>
        <v>Tier 3 - 74</v>
      </c>
      <c r="D221" s="80">
        <v>186.0</v>
      </c>
      <c r="E221" s="80">
        <v>186.0</v>
      </c>
      <c r="F221" s="81" t="s">
        <v>627</v>
      </c>
      <c r="G221" s="58" t="s">
        <v>176</v>
      </c>
      <c r="H221" s="58" t="s">
        <v>136</v>
      </c>
      <c r="I221" s="63" t="s">
        <v>628</v>
      </c>
      <c r="J221" s="83" t="s">
        <v>142</v>
      </c>
    </row>
    <row r="222">
      <c r="A222" s="79">
        <v>0.0</v>
      </c>
      <c r="B222" s="80"/>
      <c r="C222" s="79" t="str">
        <f t="shared" si="1"/>
        <v>Tier 0 - </v>
      </c>
      <c r="D222" s="80">
        <v>187.0</v>
      </c>
      <c r="E222" s="80">
        <v>187.0</v>
      </c>
      <c r="F222" s="81" t="s">
        <v>629</v>
      </c>
      <c r="G222" s="58" t="s">
        <v>133</v>
      </c>
      <c r="H222" s="58" t="s">
        <v>133</v>
      </c>
      <c r="I222" s="63" t="s">
        <v>630</v>
      </c>
    </row>
    <row r="223">
      <c r="A223" s="79">
        <v>0.0</v>
      </c>
      <c r="B223" s="80"/>
      <c r="C223" s="79" t="str">
        <f t="shared" si="1"/>
        <v>Tier 0 - </v>
      </c>
      <c r="D223" s="80">
        <v>188.0</v>
      </c>
      <c r="E223" s="80">
        <v>188.0</v>
      </c>
      <c r="F223" s="81" t="s">
        <v>631</v>
      </c>
      <c r="G223" s="58" t="s">
        <v>136</v>
      </c>
      <c r="H223" s="58" t="s">
        <v>136</v>
      </c>
      <c r="I223" s="63" t="s">
        <v>632</v>
      </c>
    </row>
    <row r="224">
      <c r="A224" s="79">
        <v>3.0</v>
      </c>
      <c r="B224" s="79">
        <v>75.0</v>
      </c>
      <c r="C224" s="79" t="str">
        <f t="shared" si="1"/>
        <v>Tier 3 - 75</v>
      </c>
      <c r="D224" s="80">
        <v>189.0</v>
      </c>
      <c r="E224" s="80">
        <v>189.0</v>
      </c>
      <c r="F224" s="81" t="s">
        <v>633</v>
      </c>
      <c r="G224" s="58" t="s">
        <v>176</v>
      </c>
      <c r="H224" s="58" t="s">
        <v>136</v>
      </c>
      <c r="I224" s="63" t="s">
        <v>634</v>
      </c>
      <c r="J224" s="83" t="s">
        <v>142</v>
      </c>
    </row>
    <row r="225">
      <c r="A225" s="79">
        <v>0.0</v>
      </c>
      <c r="B225" s="80"/>
      <c r="C225" s="79" t="str">
        <f t="shared" si="1"/>
        <v>Tier 0 - </v>
      </c>
      <c r="D225" s="80">
        <v>190.0</v>
      </c>
      <c r="E225" s="80">
        <v>190.0</v>
      </c>
      <c r="F225" s="81" t="s">
        <v>635</v>
      </c>
      <c r="G225" s="58" t="s">
        <v>133</v>
      </c>
      <c r="H225" s="58" t="s">
        <v>136</v>
      </c>
      <c r="I225" s="63" t="s">
        <v>636</v>
      </c>
    </row>
    <row r="226">
      <c r="A226" s="79">
        <v>0.0</v>
      </c>
      <c r="B226" s="80"/>
      <c r="C226" s="79" t="str">
        <f t="shared" si="1"/>
        <v>Tier 0 - </v>
      </c>
      <c r="D226" s="80">
        <v>191.0</v>
      </c>
      <c r="E226" s="80">
        <v>191.0</v>
      </c>
      <c r="F226" s="81" t="s">
        <v>637</v>
      </c>
      <c r="G226" s="58" t="s">
        <v>133</v>
      </c>
      <c r="H226" s="58" t="s">
        <v>133</v>
      </c>
      <c r="I226" s="63" t="s">
        <v>638</v>
      </c>
    </row>
    <row r="227">
      <c r="A227" s="79">
        <v>3.0</v>
      </c>
      <c r="B227" s="79">
        <v>76.0</v>
      </c>
      <c r="C227" s="79" t="str">
        <f t="shared" si="1"/>
        <v>Tier 3 - 76</v>
      </c>
      <c r="D227" s="80">
        <v>192.0</v>
      </c>
      <c r="E227" s="80">
        <v>192.0</v>
      </c>
      <c r="F227" s="81" t="s">
        <v>639</v>
      </c>
      <c r="G227" s="58" t="s">
        <v>176</v>
      </c>
      <c r="H227" s="58" t="s">
        <v>136</v>
      </c>
      <c r="I227" s="63" t="s">
        <v>640</v>
      </c>
      <c r="J227" s="83" t="s">
        <v>142</v>
      </c>
    </row>
    <row r="228">
      <c r="A228" s="79">
        <v>0.0</v>
      </c>
      <c r="B228" s="80"/>
      <c r="C228" s="79" t="str">
        <f t="shared" si="1"/>
        <v>Tier 0 - </v>
      </c>
      <c r="D228" s="80">
        <v>193.0</v>
      </c>
      <c r="E228" s="80">
        <v>193.0</v>
      </c>
      <c r="F228" s="81" t="s">
        <v>641</v>
      </c>
      <c r="G228" s="58" t="s">
        <v>136</v>
      </c>
      <c r="H228" s="58" t="s">
        <v>136</v>
      </c>
      <c r="I228" s="63" t="s">
        <v>642</v>
      </c>
    </row>
    <row r="229">
      <c r="A229" s="79">
        <v>0.0</v>
      </c>
      <c r="B229" s="80"/>
      <c r="C229" s="79" t="str">
        <f t="shared" si="1"/>
        <v>Tier 0 - </v>
      </c>
      <c r="D229" s="80">
        <v>194.0</v>
      </c>
      <c r="E229" s="80">
        <v>194.0</v>
      </c>
      <c r="F229" s="81" t="s">
        <v>643</v>
      </c>
      <c r="G229" s="58" t="s">
        <v>133</v>
      </c>
      <c r="H229" s="58" t="s">
        <v>133</v>
      </c>
      <c r="I229" s="63" t="s">
        <v>644</v>
      </c>
    </row>
    <row r="230">
      <c r="A230" s="79">
        <v>3.0</v>
      </c>
      <c r="B230" s="79">
        <v>77.0</v>
      </c>
      <c r="C230" s="79" t="str">
        <f t="shared" si="1"/>
        <v>Tier 3 - 77</v>
      </c>
      <c r="D230" s="80">
        <v>195.0</v>
      </c>
      <c r="E230" s="80">
        <v>195.0</v>
      </c>
      <c r="F230" s="81" t="s">
        <v>645</v>
      </c>
      <c r="G230" s="58" t="s">
        <v>153</v>
      </c>
      <c r="H230" s="58" t="s">
        <v>176</v>
      </c>
      <c r="I230" s="63" t="s">
        <v>646</v>
      </c>
      <c r="J230" s="83" t="s">
        <v>142</v>
      </c>
    </row>
    <row r="231">
      <c r="A231" s="79">
        <v>2.0</v>
      </c>
      <c r="B231" s="79">
        <v>18.0</v>
      </c>
      <c r="C231" s="79" t="str">
        <f t="shared" si="1"/>
        <v>Tier 2 - 18</v>
      </c>
      <c r="D231" s="80">
        <v>196.0</v>
      </c>
      <c r="E231" s="80">
        <v>196.0</v>
      </c>
      <c r="F231" s="81" t="s">
        <v>647</v>
      </c>
      <c r="G231" s="58" t="s">
        <v>169</v>
      </c>
      <c r="H231" s="58" t="s">
        <v>144</v>
      </c>
      <c r="I231" s="63" t="s">
        <v>648</v>
      </c>
      <c r="J231" s="83" t="s">
        <v>142</v>
      </c>
    </row>
    <row r="232">
      <c r="A232" s="79">
        <v>2.0</v>
      </c>
      <c r="B232" s="79">
        <v>19.0</v>
      </c>
      <c r="C232" s="79" t="str">
        <f t="shared" si="1"/>
        <v>Tier 2 - 19</v>
      </c>
      <c r="D232" s="80">
        <v>197.0</v>
      </c>
      <c r="E232" s="80">
        <v>197.0</v>
      </c>
      <c r="F232" s="81" t="s">
        <v>649</v>
      </c>
      <c r="G232" s="58" t="s">
        <v>169</v>
      </c>
      <c r="H232" s="58" t="s">
        <v>144</v>
      </c>
      <c r="I232" s="63" t="s">
        <v>650</v>
      </c>
      <c r="J232" s="83" t="s">
        <v>142</v>
      </c>
    </row>
    <row r="233">
      <c r="A233" s="84">
        <v>2.0</v>
      </c>
      <c r="B233" s="79">
        <v>20.0</v>
      </c>
      <c r="C233" s="79" t="str">
        <f t="shared" si="1"/>
        <v>Tier 2 - 20</v>
      </c>
      <c r="D233" s="80">
        <v>198.0</v>
      </c>
      <c r="E233" s="80">
        <v>198.0</v>
      </c>
      <c r="F233" s="81" t="s">
        <v>651</v>
      </c>
      <c r="G233" s="85" t="s">
        <v>176</v>
      </c>
      <c r="H233" s="58" t="s">
        <v>136</v>
      </c>
      <c r="I233" s="63" t="s">
        <v>652</v>
      </c>
      <c r="J233" s="83" t="s">
        <v>653</v>
      </c>
      <c r="K233" s="58" t="s">
        <v>349</v>
      </c>
    </row>
    <row r="234">
      <c r="A234" s="79">
        <v>3.0</v>
      </c>
      <c r="B234" s="79">
        <v>78.0</v>
      </c>
      <c r="C234" s="79" t="str">
        <f t="shared" si="1"/>
        <v>Tier 3 - 78</v>
      </c>
      <c r="D234" s="80">
        <v>199.0</v>
      </c>
      <c r="E234" s="80">
        <v>199.0</v>
      </c>
      <c r="F234" s="81" t="s">
        <v>654</v>
      </c>
      <c r="G234" s="58" t="s">
        <v>144</v>
      </c>
      <c r="H234" s="58" t="s">
        <v>152</v>
      </c>
      <c r="I234" s="63" t="s">
        <v>655</v>
      </c>
      <c r="J234" s="83" t="s">
        <v>142</v>
      </c>
    </row>
    <row r="235">
      <c r="A235" s="79">
        <v>3.0</v>
      </c>
      <c r="B235" s="79">
        <v>79.0</v>
      </c>
      <c r="C235" s="79" t="str">
        <f t="shared" si="1"/>
        <v>Tier 3 - 79</v>
      </c>
      <c r="D235" s="80">
        <v>200.0</v>
      </c>
      <c r="E235" s="80">
        <v>200.0</v>
      </c>
      <c r="F235" s="81" t="s">
        <v>656</v>
      </c>
      <c r="G235" s="58" t="s">
        <v>176</v>
      </c>
      <c r="H235" s="58" t="s">
        <v>136</v>
      </c>
      <c r="I235" s="63" t="s">
        <v>657</v>
      </c>
      <c r="J235" s="83" t="s">
        <v>142</v>
      </c>
    </row>
    <row r="236">
      <c r="A236" s="79">
        <v>3.0</v>
      </c>
      <c r="B236" s="79">
        <v>80.0</v>
      </c>
      <c r="C236" s="79" t="str">
        <f t="shared" si="1"/>
        <v>Tier 3 - 80</v>
      </c>
      <c r="D236" s="80">
        <v>201.0</v>
      </c>
      <c r="E236" s="80">
        <v>201.0</v>
      </c>
      <c r="F236" s="81" t="s">
        <v>658</v>
      </c>
      <c r="G236" s="58" t="s">
        <v>176</v>
      </c>
      <c r="H236" s="58" t="s">
        <v>136</v>
      </c>
      <c r="I236" s="63" t="s">
        <v>659</v>
      </c>
      <c r="J236" s="83" t="s">
        <v>142</v>
      </c>
    </row>
    <row r="237">
      <c r="A237" s="79">
        <v>3.0</v>
      </c>
      <c r="B237" s="79">
        <v>81.0</v>
      </c>
      <c r="C237" s="79" t="str">
        <f t="shared" si="1"/>
        <v>Tier 3 - 81</v>
      </c>
      <c r="D237" s="80">
        <v>202.0</v>
      </c>
      <c r="E237" s="80">
        <v>202.0</v>
      </c>
      <c r="F237" s="81" t="s">
        <v>660</v>
      </c>
      <c r="G237" s="58" t="s">
        <v>176</v>
      </c>
      <c r="H237" s="58" t="s">
        <v>136</v>
      </c>
      <c r="I237" s="63" t="s">
        <v>661</v>
      </c>
      <c r="J237" s="83" t="s">
        <v>142</v>
      </c>
    </row>
    <row r="238">
      <c r="A238" s="79">
        <v>3.0</v>
      </c>
      <c r="B238" s="79">
        <v>82.0</v>
      </c>
      <c r="C238" s="79" t="str">
        <f t="shared" si="1"/>
        <v>Tier 3 - 82</v>
      </c>
      <c r="D238" s="80">
        <v>203.0</v>
      </c>
      <c r="E238" s="80">
        <v>203.0</v>
      </c>
      <c r="F238" s="81" t="s">
        <v>662</v>
      </c>
      <c r="G238" s="58" t="s">
        <v>176</v>
      </c>
      <c r="H238" s="58" t="s">
        <v>136</v>
      </c>
      <c r="I238" s="63" t="s">
        <v>663</v>
      </c>
      <c r="J238" s="83" t="s">
        <v>142</v>
      </c>
    </row>
    <row r="239">
      <c r="A239" s="79">
        <v>0.0</v>
      </c>
      <c r="B239" s="80"/>
      <c r="C239" s="79" t="str">
        <f t="shared" si="1"/>
        <v>Tier 0 - </v>
      </c>
      <c r="D239" s="80">
        <v>204.0</v>
      </c>
      <c r="E239" s="80">
        <v>204.0</v>
      </c>
      <c r="F239" s="81" t="s">
        <v>664</v>
      </c>
      <c r="G239" s="58" t="s">
        <v>133</v>
      </c>
      <c r="H239" s="58" t="s">
        <v>133</v>
      </c>
      <c r="I239" s="63" t="s">
        <v>665</v>
      </c>
    </row>
    <row r="240">
      <c r="A240" s="79">
        <v>2.0</v>
      </c>
      <c r="B240" s="79">
        <v>21.0</v>
      </c>
      <c r="C240" s="79" t="str">
        <f t="shared" si="1"/>
        <v>Tier 2 - 21</v>
      </c>
      <c r="D240" s="80">
        <v>205.0</v>
      </c>
      <c r="E240" s="80">
        <v>205.0</v>
      </c>
      <c r="F240" s="81" t="s">
        <v>666</v>
      </c>
      <c r="G240" s="58" t="s">
        <v>169</v>
      </c>
      <c r="H240" s="58" t="s">
        <v>144</v>
      </c>
      <c r="I240" s="63" t="s">
        <v>667</v>
      </c>
      <c r="J240" s="83" t="s">
        <v>142</v>
      </c>
    </row>
    <row r="241">
      <c r="A241" s="79">
        <v>3.0</v>
      </c>
      <c r="B241" s="79">
        <v>83.0</v>
      </c>
      <c r="C241" s="79" t="str">
        <f t="shared" si="1"/>
        <v>Tier 3 - 83</v>
      </c>
      <c r="D241" s="80">
        <v>206.0</v>
      </c>
      <c r="E241" s="80">
        <v>206.0</v>
      </c>
      <c r="F241" s="81" t="s">
        <v>668</v>
      </c>
      <c r="G241" s="58" t="s">
        <v>176</v>
      </c>
      <c r="H241" s="58" t="s">
        <v>136</v>
      </c>
      <c r="I241" s="63" t="s">
        <v>669</v>
      </c>
      <c r="J241" s="83" t="s">
        <v>142</v>
      </c>
    </row>
    <row r="242">
      <c r="A242" s="84">
        <v>2.0</v>
      </c>
      <c r="B242" s="79">
        <v>22.0</v>
      </c>
      <c r="C242" s="79" t="str">
        <f t="shared" si="1"/>
        <v>Tier 2 - 22</v>
      </c>
      <c r="D242" s="80">
        <v>207.0</v>
      </c>
      <c r="E242" s="80">
        <v>207.0</v>
      </c>
      <c r="F242" s="81" t="s">
        <v>670</v>
      </c>
      <c r="G242" s="58" t="s">
        <v>169</v>
      </c>
      <c r="H242" s="58" t="s">
        <v>169</v>
      </c>
      <c r="I242" s="63" t="s">
        <v>671</v>
      </c>
      <c r="J242" s="83" t="s">
        <v>672</v>
      </c>
      <c r="K242" s="58" t="s">
        <v>533</v>
      </c>
    </row>
    <row r="243">
      <c r="A243" s="79">
        <v>1.0</v>
      </c>
      <c r="B243" s="79">
        <v>26.0</v>
      </c>
      <c r="C243" s="79" t="str">
        <f t="shared" si="1"/>
        <v>Tier 1 - 26</v>
      </c>
      <c r="D243" s="79">
        <v>208.0</v>
      </c>
      <c r="E243" s="79" t="s">
        <v>673</v>
      </c>
      <c r="F243" s="82" t="s">
        <v>674</v>
      </c>
      <c r="G243" s="58" t="s">
        <v>281</v>
      </c>
      <c r="H243" s="58" t="s">
        <v>169</v>
      </c>
      <c r="I243" s="63" t="s">
        <v>675</v>
      </c>
      <c r="J243" s="83" t="s">
        <v>142</v>
      </c>
    </row>
    <row r="244">
      <c r="A244" s="79">
        <v>3.0</v>
      </c>
      <c r="B244" s="79">
        <v>84.0</v>
      </c>
      <c r="C244" s="79" t="str">
        <f t="shared" si="1"/>
        <v>Tier 3 - 84</v>
      </c>
      <c r="D244" s="80">
        <v>208.0</v>
      </c>
      <c r="E244" s="80">
        <v>208.0</v>
      </c>
      <c r="F244" s="81" t="s">
        <v>676</v>
      </c>
      <c r="G244" s="58" t="s">
        <v>152</v>
      </c>
      <c r="H244" s="58" t="s">
        <v>152</v>
      </c>
      <c r="I244" s="63" t="s">
        <v>677</v>
      </c>
      <c r="J244" s="83" t="s">
        <v>142</v>
      </c>
    </row>
    <row r="245">
      <c r="A245" s="79">
        <v>0.0</v>
      </c>
      <c r="B245" s="80"/>
      <c r="C245" s="79" t="str">
        <f t="shared" si="1"/>
        <v>Tier 0 - </v>
      </c>
      <c r="D245" s="80">
        <v>209.0</v>
      </c>
      <c r="E245" s="80">
        <v>209.0</v>
      </c>
      <c r="F245" s="81" t="s">
        <v>678</v>
      </c>
      <c r="G245" s="58" t="s">
        <v>133</v>
      </c>
      <c r="H245" s="58" t="s">
        <v>133</v>
      </c>
      <c r="I245" s="63" t="s">
        <v>679</v>
      </c>
    </row>
    <row r="246">
      <c r="A246" s="84">
        <v>3.0</v>
      </c>
      <c r="B246" s="79">
        <v>85.0</v>
      </c>
      <c r="C246" s="79" t="str">
        <f t="shared" si="1"/>
        <v>Tier 3 - 85</v>
      </c>
      <c r="D246" s="80">
        <v>210.0</v>
      </c>
      <c r="E246" s="80">
        <v>210.0</v>
      </c>
      <c r="F246" s="81" t="s">
        <v>680</v>
      </c>
      <c r="G246" s="58" t="s">
        <v>144</v>
      </c>
      <c r="H246" s="58" t="s">
        <v>136</v>
      </c>
      <c r="I246" s="63" t="s">
        <v>681</v>
      </c>
      <c r="J246" s="83" t="s">
        <v>142</v>
      </c>
    </row>
    <row r="247">
      <c r="A247" s="79">
        <v>3.0</v>
      </c>
      <c r="B247" s="79">
        <v>86.0</v>
      </c>
      <c r="C247" s="79" t="str">
        <f t="shared" si="1"/>
        <v>Tier 3 - 86</v>
      </c>
      <c r="D247" s="80">
        <v>211.0</v>
      </c>
      <c r="E247" s="80">
        <v>211.0</v>
      </c>
      <c r="F247" s="81" t="s">
        <v>682</v>
      </c>
      <c r="G247" s="58" t="s">
        <v>144</v>
      </c>
      <c r="H247" s="58" t="s">
        <v>176</v>
      </c>
      <c r="I247" s="63" t="s">
        <v>683</v>
      </c>
      <c r="J247" s="83" t="s">
        <v>142</v>
      </c>
    </row>
    <row r="248">
      <c r="A248" s="79">
        <v>1.0</v>
      </c>
      <c r="B248" s="79">
        <v>27.0</v>
      </c>
      <c r="C248" s="79" t="str">
        <f t="shared" si="1"/>
        <v>Tier 1 - 27</v>
      </c>
      <c r="D248" s="79">
        <v>212.0</v>
      </c>
      <c r="E248" s="79" t="s">
        <v>684</v>
      </c>
      <c r="F248" s="82" t="s">
        <v>685</v>
      </c>
      <c r="G248" s="58" t="s">
        <v>140</v>
      </c>
      <c r="H248" s="58" t="s">
        <v>140</v>
      </c>
      <c r="I248" s="63" t="s">
        <v>686</v>
      </c>
      <c r="J248" s="83" t="s">
        <v>142</v>
      </c>
    </row>
    <row r="249">
      <c r="A249" s="79">
        <v>1.0</v>
      </c>
      <c r="B249" s="79">
        <v>28.0</v>
      </c>
      <c r="C249" s="79" t="str">
        <f t="shared" si="1"/>
        <v>Tier 1 - 28</v>
      </c>
      <c r="D249" s="80">
        <v>212.0</v>
      </c>
      <c r="E249" s="80">
        <v>212.0</v>
      </c>
      <c r="F249" s="81" t="s">
        <v>687</v>
      </c>
      <c r="G249" s="58" t="s">
        <v>140</v>
      </c>
      <c r="H249" s="58" t="s">
        <v>169</v>
      </c>
      <c r="I249" s="63" t="s">
        <v>688</v>
      </c>
      <c r="J249" s="83" t="s">
        <v>142</v>
      </c>
    </row>
    <row r="250">
      <c r="A250" s="84">
        <v>3.0</v>
      </c>
      <c r="B250" s="79">
        <v>87.0</v>
      </c>
      <c r="C250" s="79" t="str">
        <f t="shared" si="1"/>
        <v>Tier 3 - 87</v>
      </c>
      <c r="D250" s="80">
        <v>213.0</v>
      </c>
      <c r="E250" s="80">
        <v>213.0</v>
      </c>
      <c r="F250" s="81" t="s">
        <v>689</v>
      </c>
      <c r="G250" s="58" t="s">
        <v>281</v>
      </c>
      <c r="H250" s="58" t="s">
        <v>136</v>
      </c>
      <c r="I250" s="63" t="s">
        <v>690</v>
      </c>
      <c r="J250" s="83" t="s">
        <v>142</v>
      </c>
    </row>
    <row r="251">
      <c r="A251" s="79">
        <v>2.0</v>
      </c>
      <c r="B251" s="79">
        <v>23.0</v>
      </c>
      <c r="C251" s="79" t="str">
        <f t="shared" si="1"/>
        <v>Tier 2 - 23</v>
      </c>
      <c r="D251" s="80">
        <v>214.0</v>
      </c>
      <c r="E251" s="80">
        <v>214.0</v>
      </c>
      <c r="F251" s="81" t="s">
        <v>691</v>
      </c>
      <c r="G251" s="58" t="s">
        <v>169</v>
      </c>
      <c r="H251" s="58" t="s">
        <v>281</v>
      </c>
      <c r="I251" s="63" t="s">
        <v>692</v>
      </c>
      <c r="J251" s="83" t="s">
        <v>142</v>
      </c>
    </row>
    <row r="252">
      <c r="A252" s="79">
        <v>1.0</v>
      </c>
      <c r="B252" s="79">
        <v>29.0</v>
      </c>
      <c r="C252" s="79" t="str">
        <f t="shared" si="1"/>
        <v>Tier 1 - 29</v>
      </c>
      <c r="D252" s="79">
        <v>214.0</v>
      </c>
      <c r="E252" s="79" t="s">
        <v>693</v>
      </c>
      <c r="F252" s="82" t="s">
        <v>694</v>
      </c>
      <c r="G252" s="58" t="s">
        <v>140</v>
      </c>
      <c r="H252" s="58" t="s">
        <v>193</v>
      </c>
      <c r="I252" s="63" t="s">
        <v>695</v>
      </c>
      <c r="J252" s="83" t="s">
        <v>142</v>
      </c>
    </row>
    <row r="253">
      <c r="A253" s="79">
        <v>3.0</v>
      </c>
      <c r="B253" s="79">
        <v>88.0</v>
      </c>
      <c r="C253" s="79" t="str">
        <f t="shared" si="1"/>
        <v>Tier 3 - 88</v>
      </c>
      <c r="D253" s="80">
        <v>215.0</v>
      </c>
      <c r="E253" s="80">
        <v>215.0</v>
      </c>
      <c r="F253" s="81" t="s">
        <v>696</v>
      </c>
      <c r="G253" s="58" t="s">
        <v>144</v>
      </c>
      <c r="H253" s="58" t="s">
        <v>152</v>
      </c>
      <c r="I253" s="63" t="s">
        <v>697</v>
      </c>
      <c r="J253" s="83" t="s">
        <v>142</v>
      </c>
    </row>
    <row r="254">
      <c r="A254" s="79">
        <v>0.0</v>
      </c>
      <c r="B254" s="80"/>
      <c r="C254" s="79" t="str">
        <f t="shared" si="1"/>
        <v>Tier 0 - </v>
      </c>
      <c r="D254" s="80">
        <v>216.0</v>
      </c>
      <c r="E254" s="80">
        <v>216.0</v>
      </c>
      <c r="F254" s="81" t="s">
        <v>698</v>
      </c>
      <c r="G254" s="58" t="s">
        <v>133</v>
      </c>
      <c r="H254" s="58" t="s">
        <v>133</v>
      </c>
      <c r="I254" s="63" t="s">
        <v>699</v>
      </c>
    </row>
    <row r="255">
      <c r="A255" s="79">
        <v>3.0</v>
      </c>
      <c r="B255" s="79">
        <v>89.0</v>
      </c>
      <c r="C255" s="79" t="str">
        <f t="shared" si="1"/>
        <v>Tier 3 - 89</v>
      </c>
      <c r="D255" s="80">
        <v>217.0</v>
      </c>
      <c r="E255" s="80">
        <v>217.0</v>
      </c>
      <c r="F255" s="81" t="s">
        <v>700</v>
      </c>
      <c r="G255" s="58" t="s">
        <v>176</v>
      </c>
      <c r="H255" s="58" t="s">
        <v>136</v>
      </c>
      <c r="I255" s="63" t="s">
        <v>701</v>
      </c>
      <c r="J255" s="83" t="s">
        <v>142</v>
      </c>
    </row>
    <row r="256">
      <c r="A256" s="79">
        <v>0.0</v>
      </c>
      <c r="B256" s="80"/>
      <c r="C256" s="79" t="str">
        <f t="shared" si="1"/>
        <v>Tier 0 - </v>
      </c>
      <c r="D256" s="80">
        <v>218.0</v>
      </c>
      <c r="E256" s="80">
        <v>218.0</v>
      </c>
      <c r="F256" s="81" t="s">
        <v>702</v>
      </c>
      <c r="G256" s="58" t="s">
        <v>133</v>
      </c>
      <c r="H256" s="58" t="s">
        <v>133</v>
      </c>
      <c r="I256" s="63" t="s">
        <v>703</v>
      </c>
    </row>
    <row r="257">
      <c r="A257" s="79">
        <v>3.0</v>
      </c>
      <c r="B257" s="79">
        <v>90.0</v>
      </c>
      <c r="C257" s="79" t="str">
        <f t="shared" si="1"/>
        <v>Tier 3 - 90</v>
      </c>
      <c r="D257" s="80">
        <v>219.0</v>
      </c>
      <c r="E257" s="80">
        <v>219.0</v>
      </c>
      <c r="F257" s="81" t="s">
        <v>704</v>
      </c>
      <c r="G257" s="58" t="s">
        <v>176</v>
      </c>
      <c r="H257" s="58" t="s">
        <v>136</v>
      </c>
      <c r="I257" s="63" t="s">
        <v>705</v>
      </c>
      <c r="J257" s="83" t="s">
        <v>142</v>
      </c>
    </row>
    <row r="258">
      <c r="A258" s="79">
        <v>0.0</v>
      </c>
      <c r="B258" s="80"/>
      <c r="C258" s="79" t="str">
        <f t="shared" si="1"/>
        <v>Tier 0 - </v>
      </c>
      <c r="D258" s="80">
        <v>220.0</v>
      </c>
      <c r="E258" s="80">
        <v>220.0</v>
      </c>
      <c r="F258" s="81" t="s">
        <v>706</v>
      </c>
      <c r="G258" s="58" t="s">
        <v>133</v>
      </c>
      <c r="H258" s="58" t="s">
        <v>133</v>
      </c>
      <c r="I258" s="63" t="s">
        <v>707</v>
      </c>
    </row>
    <row r="259">
      <c r="A259" s="79">
        <v>3.0</v>
      </c>
      <c r="B259" s="79">
        <v>91.0</v>
      </c>
      <c r="C259" s="79" t="str">
        <f t="shared" si="1"/>
        <v>Tier 3 - 91</v>
      </c>
      <c r="D259" s="80">
        <v>221.0</v>
      </c>
      <c r="E259" s="80">
        <v>221.0</v>
      </c>
      <c r="F259" s="81" t="s">
        <v>708</v>
      </c>
      <c r="G259" s="58" t="s">
        <v>152</v>
      </c>
      <c r="H259" s="58" t="s">
        <v>152</v>
      </c>
      <c r="I259" s="63" t="s">
        <v>709</v>
      </c>
      <c r="J259" s="83" t="s">
        <v>142</v>
      </c>
    </row>
    <row r="260">
      <c r="A260" s="79">
        <v>3.0</v>
      </c>
      <c r="B260" s="79">
        <v>92.0</v>
      </c>
      <c r="C260" s="79" t="str">
        <f t="shared" si="1"/>
        <v>Tier 3 - 92</v>
      </c>
      <c r="D260" s="80">
        <v>222.0</v>
      </c>
      <c r="E260" s="80">
        <v>222.0</v>
      </c>
      <c r="F260" s="81" t="s">
        <v>710</v>
      </c>
      <c r="G260" s="58" t="s">
        <v>176</v>
      </c>
      <c r="H260" s="58" t="s">
        <v>136</v>
      </c>
      <c r="I260" s="63" t="s">
        <v>711</v>
      </c>
      <c r="J260" s="83" t="s">
        <v>142</v>
      </c>
    </row>
    <row r="261">
      <c r="A261" s="79">
        <v>0.0</v>
      </c>
      <c r="B261" s="80"/>
      <c r="C261" s="79" t="str">
        <f t="shared" si="1"/>
        <v>Tier 0 - </v>
      </c>
      <c r="D261" s="80">
        <v>223.0</v>
      </c>
      <c r="E261" s="80">
        <v>223.0</v>
      </c>
      <c r="F261" s="81" t="s">
        <v>712</v>
      </c>
      <c r="G261" s="58" t="s">
        <v>133</v>
      </c>
      <c r="H261" s="58" t="s">
        <v>133</v>
      </c>
      <c r="I261" s="63" t="s">
        <v>713</v>
      </c>
    </row>
    <row r="262">
      <c r="A262" s="79">
        <v>3.0</v>
      </c>
      <c r="B262" s="79">
        <v>93.0</v>
      </c>
      <c r="C262" s="79" t="str">
        <f t="shared" si="1"/>
        <v>Tier 3 - 93</v>
      </c>
      <c r="D262" s="80">
        <v>224.0</v>
      </c>
      <c r="E262" s="80">
        <v>224.0</v>
      </c>
      <c r="F262" s="81" t="s">
        <v>714</v>
      </c>
      <c r="G262" s="58" t="s">
        <v>176</v>
      </c>
      <c r="H262" s="58" t="s">
        <v>136</v>
      </c>
      <c r="I262" s="63" t="s">
        <v>715</v>
      </c>
      <c r="J262" s="83" t="s">
        <v>142</v>
      </c>
    </row>
    <row r="263">
      <c r="A263" s="79">
        <v>3.0</v>
      </c>
      <c r="B263" s="79">
        <v>94.0</v>
      </c>
      <c r="C263" s="79" t="str">
        <f t="shared" si="1"/>
        <v>Tier 3 - 94</v>
      </c>
      <c r="D263" s="80">
        <v>225.0</v>
      </c>
      <c r="E263" s="80">
        <v>225.0</v>
      </c>
      <c r="F263" s="81" t="s">
        <v>716</v>
      </c>
      <c r="G263" s="58" t="s">
        <v>176</v>
      </c>
      <c r="H263" s="58" t="s">
        <v>136</v>
      </c>
      <c r="I263" s="63" t="s">
        <v>717</v>
      </c>
      <c r="J263" s="83" t="s">
        <v>142</v>
      </c>
    </row>
    <row r="264">
      <c r="A264" s="79">
        <v>2.0</v>
      </c>
      <c r="B264" s="79">
        <v>24.0</v>
      </c>
      <c r="C264" s="79" t="str">
        <f t="shared" si="1"/>
        <v>Tier 2 - 24</v>
      </c>
      <c r="D264" s="80">
        <v>226.0</v>
      </c>
      <c r="E264" s="80">
        <v>226.0</v>
      </c>
      <c r="F264" s="81" t="s">
        <v>718</v>
      </c>
      <c r="G264" s="58" t="s">
        <v>152</v>
      </c>
      <c r="H264" s="58" t="s">
        <v>144</v>
      </c>
      <c r="I264" s="63" t="s">
        <v>719</v>
      </c>
      <c r="J264" s="83" t="s">
        <v>142</v>
      </c>
    </row>
    <row r="265">
      <c r="A265" s="84">
        <v>2.0</v>
      </c>
      <c r="B265" s="79">
        <v>25.0</v>
      </c>
      <c r="C265" s="79" t="str">
        <f t="shared" si="1"/>
        <v>Tier 2 - 25</v>
      </c>
      <c r="D265" s="80">
        <v>227.0</v>
      </c>
      <c r="E265" s="80">
        <v>227.0</v>
      </c>
      <c r="F265" s="81" t="s">
        <v>720</v>
      </c>
      <c r="G265" s="58" t="s">
        <v>140</v>
      </c>
      <c r="H265" s="58" t="s">
        <v>140</v>
      </c>
      <c r="I265" s="63" t="s">
        <v>721</v>
      </c>
      <c r="J265" s="83" t="s">
        <v>348</v>
      </c>
      <c r="K265" s="58" t="s">
        <v>533</v>
      </c>
    </row>
    <row r="266">
      <c r="A266" s="79">
        <v>0.0</v>
      </c>
      <c r="B266" s="80"/>
      <c r="C266" s="79" t="str">
        <f t="shared" si="1"/>
        <v>Tier 0 - </v>
      </c>
      <c r="D266" s="80">
        <v>228.0</v>
      </c>
      <c r="E266" s="80">
        <v>228.0</v>
      </c>
      <c r="F266" s="81" t="s">
        <v>722</v>
      </c>
      <c r="G266" s="58" t="s">
        <v>133</v>
      </c>
      <c r="H266" s="58" t="s">
        <v>133</v>
      </c>
      <c r="I266" s="63" t="s">
        <v>723</v>
      </c>
    </row>
    <row r="267">
      <c r="A267" s="79">
        <v>3.0</v>
      </c>
      <c r="B267" s="79">
        <v>95.0</v>
      </c>
      <c r="C267" s="79" t="str">
        <f t="shared" si="1"/>
        <v>Tier 3 - 95</v>
      </c>
      <c r="D267" s="80">
        <v>229.0</v>
      </c>
      <c r="E267" s="80">
        <v>229.0</v>
      </c>
      <c r="F267" s="81" t="s">
        <v>724</v>
      </c>
      <c r="G267" s="58" t="s">
        <v>144</v>
      </c>
      <c r="H267" s="58" t="s">
        <v>153</v>
      </c>
      <c r="I267" s="63" t="s">
        <v>725</v>
      </c>
      <c r="J267" s="83" t="s">
        <v>142</v>
      </c>
    </row>
    <row r="268">
      <c r="A268" s="79">
        <v>2.0</v>
      </c>
      <c r="B268" s="79">
        <v>26.0</v>
      </c>
      <c r="C268" s="79" t="str">
        <f t="shared" si="1"/>
        <v>Tier 2 - 26</v>
      </c>
      <c r="D268" s="79">
        <v>229.0</v>
      </c>
      <c r="E268" s="79" t="s">
        <v>726</v>
      </c>
      <c r="F268" s="82" t="s">
        <v>727</v>
      </c>
      <c r="G268" s="58" t="s">
        <v>281</v>
      </c>
      <c r="H268" s="58" t="s">
        <v>281</v>
      </c>
      <c r="I268" s="63" t="s">
        <v>728</v>
      </c>
      <c r="J268" s="83" t="s">
        <v>142</v>
      </c>
    </row>
    <row r="269">
      <c r="A269" s="79">
        <v>2.0</v>
      </c>
      <c r="B269" s="79">
        <v>27.0</v>
      </c>
      <c r="C269" s="79" t="str">
        <f t="shared" si="1"/>
        <v>Tier 2 - 27</v>
      </c>
      <c r="D269" s="80">
        <v>230.0</v>
      </c>
      <c r="E269" s="80">
        <v>230.0</v>
      </c>
      <c r="F269" s="81" t="s">
        <v>729</v>
      </c>
      <c r="G269" s="58" t="s">
        <v>281</v>
      </c>
      <c r="H269" s="58" t="s">
        <v>145</v>
      </c>
      <c r="I269" s="63" t="s">
        <v>730</v>
      </c>
      <c r="J269" s="83" t="s">
        <v>142</v>
      </c>
    </row>
    <row r="270">
      <c r="A270" s="79">
        <v>0.0</v>
      </c>
      <c r="B270" s="80"/>
      <c r="C270" s="79" t="str">
        <f t="shared" si="1"/>
        <v>Tier 0 - </v>
      </c>
      <c r="D270" s="80">
        <v>231.0</v>
      </c>
      <c r="E270" s="80">
        <v>231.0</v>
      </c>
      <c r="F270" s="81" t="s">
        <v>731</v>
      </c>
      <c r="G270" s="58" t="s">
        <v>133</v>
      </c>
      <c r="H270" s="58" t="s">
        <v>133</v>
      </c>
      <c r="I270" s="63" t="s">
        <v>732</v>
      </c>
    </row>
    <row r="271">
      <c r="A271" s="79">
        <v>2.0</v>
      </c>
      <c r="B271" s="79">
        <v>28.0</v>
      </c>
      <c r="C271" s="79" t="str">
        <f t="shared" si="1"/>
        <v>Tier 2 - 28</v>
      </c>
      <c r="D271" s="80">
        <v>232.0</v>
      </c>
      <c r="E271" s="80">
        <v>232.0</v>
      </c>
      <c r="F271" s="81" t="s">
        <v>733</v>
      </c>
      <c r="G271" s="58" t="s">
        <v>169</v>
      </c>
      <c r="H271" s="58" t="s">
        <v>144</v>
      </c>
      <c r="I271" s="63" t="s">
        <v>734</v>
      </c>
      <c r="J271" s="83" t="s">
        <v>142</v>
      </c>
    </row>
    <row r="272">
      <c r="A272" s="79">
        <v>2.0</v>
      </c>
      <c r="B272" s="79">
        <v>29.0</v>
      </c>
      <c r="C272" s="79" t="str">
        <f t="shared" si="1"/>
        <v>Tier 2 - 29</v>
      </c>
      <c r="D272" s="80">
        <v>233.0</v>
      </c>
      <c r="E272" s="80">
        <v>233.0</v>
      </c>
      <c r="F272" s="81" t="s">
        <v>735</v>
      </c>
      <c r="G272" s="58" t="s">
        <v>169</v>
      </c>
      <c r="H272" s="58" t="s">
        <v>144</v>
      </c>
      <c r="I272" s="63" t="s">
        <v>736</v>
      </c>
      <c r="J272" s="83" t="s">
        <v>142</v>
      </c>
    </row>
    <row r="273">
      <c r="A273" s="79">
        <v>3.0</v>
      </c>
      <c r="B273" s="79">
        <v>96.0</v>
      </c>
      <c r="C273" s="79" t="str">
        <f t="shared" si="1"/>
        <v>Tier 3 - 96</v>
      </c>
      <c r="D273" s="80">
        <v>234.0</v>
      </c>
      <c r="E273" s="80">
        <v>234.0</v>
      </c>
      <c r="F273" s="81" t="s">
        <v>737</v>
      </c>
      <c r="G273" s="58" t="s">
        <v>176</v>
      </c>
      <c r="H273" s="58" t="s">
        <v>136</v>
      </c>
      <c r="I273" s="63" t="s">
        <v>738</v>
      </c>
      <c r="J273" s="83" t="s">
        <v>142</v>
      </c>
    </row>
    <row r="274">
      <c r="A274" s="79">
        <v>3.0</v>
      </c>
      <c r="B274" s="79">
        <v>97.0</v>
      </c>
      <c r="C274" s="79" t="str">
        <f t="shared" si="1"/>
        <v>Tier 3 - 97</v>
      </c>
      <c r="D274" s="80">
        <v>235.0</v>
      </c>
      <c r="E274" s="80">
        <v>235.0</v>
      </c>
      <c r="F274" s="81" t="s">
        <v>739</v>
      </c>
      <c r="G274" s="58" t="s">
        <v>176</v>
      </c>
      <c r="H274" s="58" t="s">
        <v>136</v>
      </c>
      <c r="I274" s="63" t="s">
        <v>740</v>
      </c>
      <c r="J274" s="83" t="s">
        <v>142</v>
      </c>
    </row>
    <row r="275">
      <c r="A275" s="79">
        <v>0.0</v>
      </c>
      <c r="B275" s="80"/>
      <c r="C275" s="79" t="str">
        <f t="shared" si="1"/>
        <v>Tier 0 - </v>
      </c>
      <c r="D275" s="80">
        <v>236.0</v>
      </c>
      <c r="E275" s="80">
        <v>236.0</v>
      </c>
      <c r="F275" s="81" t="s">
        <v>741</v>
      </c>
      <c r="G275" s="58" t="s">
        <v>133</v>
      </c>
      <c r="H275" s="58" t="s">
        <v>133</v>
      </c>
      <c r="I275" s="63" t="s">
        <v>742</v>
      </c>
    </row>
    <row r="276">
      <c r="A276" s="79">
        <v>3.0</v>
      </c>
      <c r="B276" s="79">
        <v>98.0</v>
      </c>
      <c r="C276" s="79" t="str">
        <f t="shared" si="1"/>
        <v>Tier 3 - 98</v>
      </c>
      <c r="D276" s="80">
        <v>237.0</v>
      </c>
      <c r="E276" s="80">
        <v>237.0</v>
      </c>
      <c r="F276" s="81" t="s">
        <v>743</v>
      </c>
      <c r="G276" s="58" t="s">
        <v>144</v>
      </c>
      <c r="H276" s="58" t="s">
        <v>152</v>
      </c>
      <c r="I276" s="63" t="s">
        <v>744</v>
      </c>
      <c r="J276" s="83" t="s">
        <v>142</v>
      </c>
    </row>
    <row r="277">
      <c r="A277" s="79">
        <v>0.0</v>
      </c>
      <c r="B277" s="80"/>
      <c r="C277" s="79" t="str">
        <f t="shared" si="1"/>
        <v>Tier 0 - </v>
      </c>
      <c r="D277" s="80">
        <v>238.0</v>
      </c>
      <c r="E277" s="80">
        <v>238.0</v>
      </c>
      <c r="F277" s="81" t="s">
        <v>745</v>
      </c>
      <c r="G277" s="58" t="s">
        <v>133</v>
      </c>
      <c r="H277" s="58" t="s">
        <v>133</v>
      </c>
      <c r="I277" s="63" t="s">
        <v>746</v>
      </c>
    </row>
    <row r="278">
      <c r="A278" s="79">
        <v>0.0</v>
      </c>
      <c r="B278" s="80"/>
      <c r="C278" s="79" t="str">
        <f t="shared" si="1"/>
        <v>Tier 0 - </v>
      </c>
      <c r="D278" s="80">
        <v>239.0</v>
      </c>
      <c r="E278" s="80">
        <v>239.0</v>
      </c>
      <c r="F278" s="81" t="s">
        <v>747</v>
      </c>
      <c r="G278" s="58" t="s">
        <v>133</v>
      </c>
      <c r="H278" s="58" t="s">
        <v>133</v>
      </c>
      <c r="I278" s="63" t="s">
        <v>748</v>
      </c>
    </row>
    <row r="279">
      <c r="A279" s="79">
        <v>0.0</v>
      </c>
      <c r="B279" s="80"/>
      <c r="C279" s="79" t="str">
        <f t="shared" si="1"/>
        <v>Tier 0 - </v>
      </c>
      <c r="D279" s="80">
        <v>240.0</v>
      </c>
      <c r="E279" s="80">
        <v>240.0</v>
      </c>
      <c r="F279" s="81" t="s">
        <v>749</v>
      </c>
      <c r="G279" s="58" t="s">
        <v>133</v>
      </c>
      <c r="H279" s="58" t="s">
        <v>133</v>
      </c>
      <c r="I279" s="63" t="s">
        <v>750</v>
      </c>
    </row>
    <row r="280">
      <c r="A280" s="79">
        <v>3.0</v>
      </c>
      <c r="B280" s="79">
        <v>99.0</v>
      </c>
      <c r="C280" s="79" t="str">
        <f t="shared" si="1"/>
        <v>Tier 3 - 99</v>
      </c>
      <c r="D280" s="80">
        <v>241.0</v>
      </c>
      <c r="E280" s="80">
        <v>241.0</v>
      </c>
      <c r="F280" s="81" t="s">
        <v>751</v>
      </c>
      <c r="G280" s="58" t="s">
        <v>152</v>
      </c>
      <c r="H280" s="58" t="s">
        <v>152</v>
      </c>
      <c r="I280" s="63" t="s">
        <v>752</v>
      </c>
      <c r="J280" s="83" t="s">
        <v>142</v>
      </c>
    </row>
    <row r="281">
      <c r="A281" s="79">
        <v>1.0</v>
      </c>
      <c r="B281" s="79">
        <v>30.0</v>
      </c>
      <c r="C281" s="79" t="str">
        <f t="shared" si="1"/>
        <v>Tier 1 - 30</v>
      </c>
      <c r="D281" s="80">
        <v>242.0</v>
      </c>
      <c r="E281" s="80">
        <v>242.0</v>
      </c>
      <c r="F281" s="81" t="s">
        <v>753</v>
      </c>
      <c r="G281" s="58" t="s">
        <v>169</v>
      </c>
      <c r="H281" s="58" t="s">
        <v>169</v>
      </c>
      <c r="I281" s="63" t="s">
        <v>754</v>
      </c>
      <c r="J281" s="83" t="s">
        <v>142</v>
      </c>
    </row>
    <row r="282">
      <c r="A282" s="79">
        <v>2.0</v>
      </c>
      <c r="B282" s="79">
        <v>30.0</v>
      </c>
      <c r="C282" s="79" t="str">
        <f t="shared" si="1"/>
        <v>Tier 2 - 30</v>
      </c>
      <c r="D282" s="80">
        <v>243.0</v>
      </c>
      <c r="E282" s="80">
        <v>243.0</v>
      </c>
      <c r="F282" s="81" t="s">
        <v>755</v>
      </c>
      <c r="G282" s="58" t="s">
        <v>140</v>
      </c>
      <c r="H282" s="58" t="s">
        <v>144</v>
      </c>
      <c r="I282" s="63" t="s">
        <v>756</v>
      </c>
      <c r="J282" s="83" t="s">
        <v>142</v>
      </c>
    </row>
    <row r="283">
      <c r="A283" s="79">
        <v>2.0</v>
      </c>
      <c r="B283" s="79">
        <v>31.0</v>
      </c>
      <c r="C283" s="79" t="str">
        <f t="shared" si="1"/>
        <v>Tier 2 - 31</v>
      </c>
      <c r="D283" s="80">
        <v>244.0</v>
      </c>
      <c r="E283" s="80">
        <v>244.0</v>
      </c>
      <c r="F283" s="81" t="s">
        <v>757</v>
      </c>
      <c r="G283" s="58" t="s">
        <v>169</v>
      </c>
      <c r="H283" s="58" t="s">
        <v>281</v>
      </c>
      <c r="I283" s="63" t="s">
        <v>758</v>
      </c>
      <c r="J283" s="83" t="s">
        <v>142</v>
      </c>
    </row>
    <row r="284">
      <c r="A284" s="79">
        <v>1.0</v>
      </c>
      <c r="B284" s="79">
        <v>31.0</v>
      </c>
      <c r="C284" s="79" t="str">
        <f t="shared" si="1"/>
        <v>Tier 1 - 31</v>
      </c>
      <c r="D284" s="80">
        <v>245.0</v>
      </c>
      <c r="E284" s="80">
        <v>245.0</v>
      </c>
      <c r="F284" s="81" t="s">
        <v>759</v>
      </c>
      <c r="G284" s="58" t="s">
        <v>169</v>
      </c>
      <c r="H284" s="58" t="s">
        <v>169</v>
      </c>
      <c r="I284" s="63" t="s">
        <v>760</v>
      </c>
      <c r="J284" s="83" t="s">
        <v>142</v>
      </c>
    </row>
    <row r="285">
      <c r="A285" s="79">
        <v>0.0</v>
      </c>
      <c r="B285" s="80"/>
      <c r="C285" s="79" t="str">
        <f t="shared" si="1"/>
        <v>Tier 0 - </v>
      </c>
      <c r="D285" s="80">
        <v>246.0</v>
      </c>
      <c r="E285" s="80">
        <v>246.0</v>
      </c>
      <c r="F285" s="81" t="s">
        <v>761</v>
      </c>
      <c r="G285" s="58" t="s">
        <v>133</v>
      </c>
      <c r="H285" s="58" t="s">
        <v>133</v>
      </c>
      <c r="I285" s="63" t="s">
        <v>762</v>
      </c>
    </row>
    <row r="286">
      <c r="A286" s="79">
        <v>0.0</v>
      </c>
      <c r="B286" s="80"/>
      <c r="C286" s="79" t="str">
        <f t="shared" si="1"/>
        <v>Tier 0 - </v>
      </c>
      <c r="D286" s="80">
        <v>247.0</v>
      </c>
      <c r="E286" s="80">
        <v>247.0</v>
      </c>
      <c r="F286" s="81" t="s">
        <v>763</v>
      </c>
      <c r="G286" s="58" t="s">
        <v>136</v>
      </c>
      <c r="H286" s="58" t="s">
        <v>136</v>
      </c>
      <c r="I286" s="63" t="s">
        <v>764</v>
      </c>
    </row>
    <row r="287">
      <c r="A287" s="79">
        <v>1.0</v>
      </c>
      <c r="B287" s="79">
        <v>32.0</v>
      </c>
      <c r="C287" s="79" t="str">
        <f t="shared" si="1"/>
        <v>Tier 1 - 32</v>
      </c>
      <c r="D287" s="79">
        <v>248.0</v>
      </c>
      <c r="E287" s="79" t="s">
        <v>765</v>
      </c>
      <c r="F287" s="82" t="s">
        <v>766</v>
      </c>
      <c r="G287" s="58" t="s">
        <v>140</v>
      </c>
      <c r="H287" s="58" t="s">
        <v>140</v>
      </c>
      <c r="I287" s="63" t="s">
        <v>767</v>
      </c>
      <c r="J287" s="83" t="s">
        <v>768</v>
      </c>
      <c r="K287" s="58" t="s">
        <v>769</v>
      </c>
    </row>
    <row r="288">
      <c r="A288" s="79">
        <v>1.0</v>
      </c>
      <c r="B288" s="79">
        <v>33.0</v>
      </c>
      <c r="C288" s="79" t="str">
        <f t="shared" si="1"/>
        <v>Tier 1 - 33</v>
      </c>
      <c r="D288" s="80">
        <v>248.0</v>
      </c>
      <c r="E288" s="80">
        <v>248.0</v>
      </c>
      <c r="F288" s="81" t="s">
        <v>770</v>
      </c>
      <c r="G288" s="58" t="s">
        <v>140</v>
      </c>
      <c r="H288" s="58" t="s">
        <v>140</v>
      </c>
      <c r="I288" s="63" t="s">
        <v>771</v>
      </c>
      <c r="J288" s="83" t="s">
        <v>772</v>
      </c>
      <c r="K288" s="58" t="s">
        <v>769</v>
      </c>
    </row>
    <row r="289">
      <c r="A289" s="79" t="s">
        <v>410</v>
      </c>
      <c r="B289" s="80"/>
      <c r="C289" s="79" t="str">
        <f t="shared" si="1"/>
        <v>Tier Uber - </v>
      </c>
      <c r="D289" s="80">
        <v>249.0</v>
      </c>
      <c r="E289" s="80">
        <v>249.0</v>
      </c>
      <c r="F289" s="81" t="s">
        <v>773</v>
      </c>
      <c r="G289" s="58" t="s">
        <v>410</v>
      </c>
      <c r="H289" s="58" t="s">
        <v>410</v>
      </c>
      <c r="I289" s="63" t="s">
        <v>774</v>
      </c>
    </row>
    <row r="290">
      <c r="A290" s="79" t="s">
        <v>410</v>
      </c>
      <c r="B290" s="80"/>
      <c r="C290" s="79" t="str">
        <f t="shared" si="1"/>
        <v>Tier Uber - </v>
      </c>
      <c r="D290" s="80">
        <v>250.0</v>
      </c>
      <c r="E290" s="80">
        <v>250.0</v>
      </c>
      <c r="F290" s="81" t="s">
        <v>775</v>
      </c>
      <c r="G290" s="58" t="s">
        <v>410</v>
      </c>
      <c r="H290" s="58" t="s">
        <v>410</v>
      </c>
      <c r="I290" s="63" t="s">
        <v>776</v>
      </c>
    </row>
    <row r="291">
      <c r="A291" s="84" t="s">
        <v>410</v>
      </c>
      <c r="B291" s="79">
        <v>37.0</v>
      </c>
      <c r="C291" s="79" t="str">
        <f t="shared" si="1"/>
        <v>Tier Uber - 37</v>
      </c>
      <c r="D291" s="80">
        <v>251.0</v>
      </c>
      <c r="E291" s="80">
        <v>251.0</v>
      </c>
      <c r="F291" s="81" t="s">
        <v>777</v>
      </c>
      <c r="G291" s="58" t="s">
        <v>169</v>
      </c>
      <c r="H291" s="58" t="s">
        <v>169</v>
      </c>
      <c r="I291" s="63" t="s">
        <v>778</v>
      </c>
      <c r="J291" s="83" t="s">
        <v>142</v>
      </c>
    </row>
    <row r="292">
      <c r="A292" s="79">
        <v>0.0</v>
      </c>
      <c r="B292" s="80"/>
      <c r="C292" s="79" t="str">
        <f t="shared" si="1"/>
        <v>Tier 0 - </v>
      </c>
      <c r="D292" s="80">
        <v>252.0</v>
      </c>
      <c r="E292" s="80">
        <v>252.0</v>
      </c>
      <c r="F292" s="81" t="s">
        <v>779</v>
      </c>
      <c r="G292" s="58" t="s">
        <v>133</v>
      </c>
      <c r="H292" s="58" t="s">
        <v>133</v>
      </c>
      <c r="I292" s="63" t="s">
        <v>780</v>
      </c>
    </row>
    <row r="293">
      <c r="A293" s="79">
        <v>0.0</v>
      </c>
      <c r="B293" s="80"/>
      <c r="C293" s="79" t="str">
        <f t="shared" si="1"/>
        <v>Tier 0 - </v>
      </c>
      <c r="D293" s="80">
        <v>253.0</v>
      </c>
      <c r="E293" s="80">
        <v>253.0</v>
      </c>
      <c r="F293" s="81" t="s">
        <v>781</v>
      </c>
      <c r="G293" s="58" t="s">
        <v>136</v>
      </c>
      <c r="H293" s="58" t="s">
        <v>136</v>
      </c>
      <c r="I293" s="63" t="s">
        <v>782</v>
      </c>
    </row>
    <row r="294">
      <c r="A294" s="79">
        <v>2.0</v>
      </c>
      <c r="B294" s="79">
        <v>32.0</v>
      </c>
      <c r="C294" s="79" t="str">
        <f t="shared" si="1"/>
        <v>Tier 2 - 32</v>
      </c>
      <c r="D294" s="79">
        <v>254.0</v>
      </c>
      <c r="E294" s="79" t="s">
        <v>783</v>
      </c>
      <c r="F294" s="82" t="s">
        <v>784</v>
      </c>
      <c r="G294" s="58" t="s">
        <v>169</v>
      </c>
      <c r="H294" s="58" t="s">
        <v>144</v>
      </c>
      <c r="I294" s="63" t="s">
        <v>785</v>
      </c>
      <c r="J294" s="83" t="s">
        <v>142</v>
      </c>
    </row>
    <row r="295">
      <c r="A295" s="79">
        <v>3.0</v>
      </c>
      <c r="B295" s="79">
        <v>100.0</v>
      </c>
      <c r="C295" s="79" t="str">
        <f t="shared" si="1"/>
        <v>Tier 3 - 100</v>
      </c>
      <c r="D295" s="80">
        <v>254.0</v>
      </c>
      <c r="E295" s="80">
        <v>254.0</v>
      </c>
      <c r="F295" s="81" t="s">
        <v>786</v>
      </c>
      <c r="G295" s="58" t="s">
        <v>145</v>
      </c>
      <c r="H295" s="58" t="s">
        <v>152</v>
      </c>
      <c r="I295" s="63" t="s">
        <v>787</v>
      </c>
      <c r="J295" s="83" t="s">
        <v>142</v>
      </c>
    </row>
    <row r="296">
      <c r="A296" s="79">
        <v>0.0</v>
      </c>
      <c r="B296" s="80"/>
      <c r="C296" s="79" t="str">
        <f t="shared" si="1"/>
        <v>Tier 0 - </v>
      </c>
      <c r="D296" s="80">
        <v>255.0</v>
      </c>
      <c r="E296" s="80">
        <v>255.0</v>
      </c>
      <c r="F296" s="81" t="s">
        <v>788</v>
      </c>
      <c r="G296" s="58" t="s">
        <v>133</v>
      </c>
      <c r="H296" s="58" t="s">
        <v>133</v>
      </c>
      <c r="I296" s="63" t="s">
        <v>789</v>
      </c>
    </row>
    <row r="297">
      <c r="A297" s="79">
        <v>3.0</v>
      </c>
      <c r="B297" s="79">
        <v>101.0</v>
      </c>
      <c r="C297" s="79" t="str">
        <f t="shared" si="1"/>
        <v>Tier 3 - 101</v>
      </c>
      <c r="D297" s="80">
        <v>256.0</v>
      </c>
      <c r="E297" s="80">
        <v>256.0</v>
      </c>
      <c r="F297" s="81" t="s">
        <v>790</v>
      </c>
      <c r="G297" s="58" t="s">
        <v>176</v>
      </c>
      <c r="H297" s="58" t="s">
        <v>136</v>
      </c>
      <c r="I297" s="63" t="s">
        <v>791</v>
      </c>
      <c r="J297" s="83" t="s">
        <v>142</v>
      </c>
    </row>
    <row r="298">
      <c r="A298" s="79" t="s">
        <v>410</v>
      </c>
      <c r="B298" s="80"/>
      <c r="C298" s="79" t="str">
        <f t="shared" si="1"/>
        <v>Tier Uber - </v>
      </c>
      <c r="D298" s="80">
        <v>257.0</v>
      </c>
      <c r="E298" s="80">
        <v>257.0</v>
      </c>
      <c r="F298" s="81" t="s">
        <v>792</v>
      </c>
      <c r="G298" s="58" t="s">
        <v>410</v>
      </c>
      <c r="H298" s="58" t="s">
        <v>410</v>
      </c>
      <c r="I298" s="63" t="s">
        <v>793</v>
      </c>
    </row>
    <row r="299">
      <c r="A299" s="79" t="s">
        <v>410</v>
      </c>
      <c r="B299" s="79"/>
      <c r="C299" s="79" t="str">
        <f t="shared" si="1"/>
        <v>Tier Uber - </v>
      </c>
      <c r="D299" s="79">
        <v>257.0</v>
      </c>
      <c r="E299" s="79" t="s">
        <v>794</v>
      </c>
      <c r="F299" s="82" t="s">
        <v>795</v>
      </c>
      <c r="G299" s="58" t="s">
        <v>410</v>
      </c>
      <c r="H299" s="58" t="s">
        <v>410</v>
      </c>
      <c r="I299" s="63" t="s">
        <v>796</v>
      </c>
    </row>
    <row r="300">
      <c r="A300" s="79">
        <v>0.0</v>
      </c>
      <c r="B300" s="80"/>
      <c r="C300" s="79" t="str">
        <f t="shared" si="1"/>
        <v>Tier 0 - </v>
      </c>
      <c r="D300" s="80">
        <v>258.0</v>
      </c>
      <c r="E300" s="80">
        <v>258.0</v>
      </c>
      <c r="F300" s="81" t="s">
        <v>797</v>
      </c>
      <c r="G300" s="58" t="s">
        <v>133</v>
      </c>
      <c r="H300" s="58" t="s">
        <v>133</v>
      </c>
      <c r="I300" s="63" t="s">
        <v>798</v>
      </c>
    </row>
    <row r="301">
      <c r="A301" s="79">
        <v>0.0</v>
      </c>
      <c r="B301" s="80"/>
      <c r="C301" s="79" t="str">
        <f t="shared" si="1"/>
        <v>Tier 0 - </v>
      </c>
      <c r="D301" s="80">
        <v>259.0</v>
      </c>
      <c r="E301" s="80">
        <v>259.0</v>
      </c>
      <c r="F301" s="81" t="s">
        <v>799</v>
      </c>
      <c r="G301" s="58" t="s">
        <v>136</v>
      </c>
      <c r="H301" s="58" t="s">
        <v>136</v>
      </c>
      <c r="I301" s="63" t="s">
        <v>800</v>
      </c>
    </row>
    <row r="302">
      <c r="A302" s="79">
        <v>1.0</v>
      </c>
      <c r="B302" s="79">
        <v>34.0</v>
      </c>
      <c r="C302" s="79" t="str">
        <f t="shared" si="1"/>
        <v>Tier 1 - 34</v>
      </c>
      <c r="D302" s="79">
        <v>260.0</v>
      </c>
      <c r="E302" s="79" t="s">
        <v>801</v>
      </c>
      <c r="F302" s="82" t="s">
        <v>802</v>
      </c>
      <c r="G302" s="58" t="s">
        <v>169</v>
      </c>
      <c r="H302" s="58" t="s">
        <v>140</v>
      </c>
      <c r="I302" s="63" t="s">
        <v>803</v>
      </c>
      <c r="J302" s="83" t="s">
        <v>142</v>
      </c>
    </row>
    <row r="303">
      <c r="A303" s="79">
        <v>1.0</v>
      </c>
      <c r="B303" s="79">
        <v>35.0</v>
      </c>
      <c r="C303" s="79" t="str">
        <f t="shared" si="1"/>
        <v>Tier 1 - 35</v>
      </c>
      <c r="D303" s="80">
        <v>260.0</v>
      </c>
      <c r="E303" s="80">
        <v>260.0</v>
      </c>
      <c r="F303" s="81" t="s">
        <v>804</v>
      </c>
      <c r="G303" s="58" t="s">
        <v>169</v>
      </c>
      <c r="H303" s="58" t="s">
        <v>169</v>
      </c>
      <c r="I303" s="63" t="s">
        <v>805</v>
      </c>
      <c r="J303" s="83" t="s">
        <v>142</v>
      </c>
    </row>
    <row r="304">
      <c r="A304" s="79">
        <v>0.0</v>
      </c>
      <c r="B304" s="80"/>
      <c r="C304" s="79" t="str">
        <f t="shared" si="1"/>
        <v>Tier 0 - </v>
      </c>
      <c r="D304" s="80">
        <v>261.0</v>
      </c>
      <c r="E304" s="80">
        <v>261.0</v>
      </c>
      <c r="F304" s="81" t="s">
        <v>806</v>
      </c>
      <c r="G304" s="58" t="s">
        <v>133</v>
      </c>
      <c r="H304" s="58" t="s">
        <v>133</v>
      </c>
      <c r="I304" s="63" t="s">
        <v>807</v>
      </c>
    </row>
    <row r="305">
      <c r="A305" s="79">
        <v>3.0</v>
      </c>
      <c r="B305" s="79">
        <v>102.0</v>
      </c>
      <c r="C305" s="79" t="str">
        <f t="shared" si="1"/>
        <v>Tier 3 - 102</v>
      </c>
      <c r="D305" s="80">
        <v>262.0</v>
      </c>
      <c r="E305" s="80">
        <v>262.0</v>
      </c>
      <c r="F305" s="81" t="s">
        <v>808</v>
      </c>
      <c r="G305" s="58" t="s">
        <v>176</v>
      </c>
      <c r="H305" s="58" t="s">
        <v>136</v>
      </c>
      <c r="I305" s="63" t="s">
        <v>809</v>
      </c>
      <c r="J305" s="83" t="s">
        <v>142</v>
      </c>
    </row>
    <row r="306">
      <c r="A306" s="79">
        <v>0.0</v>
      </c>
      <c r="B306" s="80"/>
      <c r="C306" s="79" t="str">
        <f t="shared" si="1"/>
        <v>Tier 0 - </v>
      </c>
      <c r="D306" s="80">
        <v>263.0</v>
      </c>
      <c r="E306" s="80">
        <v>263.0</v>
      </c>
      <c r="F306" s="81" t="s">
        <v>810</v>
      </c>
      <c r="G306" s="58" t="s">
        <v>133</v>
      </c>
      <c r="H306" s="58" t="s">
        <v>133</v>
      </c>
      <c r="I306" s="63" t="s">
        <v>807</v>
      </c>
    </row>
    <row r="307">
      <c r="A307" s="79">
        <v>2.0</v>
      </c>
      <c r="B307" s="79">
        <v>33.0</v>
      </c>
      <c r="C307" s="79" t="str">
        <f t="shared" si="1"/>
        <v>Tier 2 - 33</v>
      </c>
      <c r="D307" s="80">
        <v>264.0</v>
      </c>
      <c r="E307" s="80">
        <v>264.0</v>
      </c>
      <c r="F307" s="81" t="s">
        <v>811</v>
      </c>
      <c r="G307" s="58" t="s">
        <v>153</v>
      </c>
      <c r="H307" s="58" t="s">
        <v>144</v>
      </c>
      <c r="I307" s="63" t="s">
        <v>812</v>
      </c>
      <c r="J307" s="83" t="s">
        <v>142</v>
      </c>
    </row>
    <row r="308">
      <c r="A308" s="79">
        <v>0.0</v>
      </c>
      <c r="B308" s="80"/>
      <c r="C308" s="79" t="str">
        <f t="shared" si="1"/>
        <v>Tier 0 - </v>
      </c>
      <c r="D308" s="80">
        <v>265.0</v>
      </c>
      <c r="E308" s="80">
        <v>265.0</v>
      </c>
      <c r="F308" s="81" t="s">
        <v>813</v>
      </c>
      <c r="G308" s="58" t="s">
        <v>133</v>
      </c>
      <c r="H308" s="58" t="s">
        <v>133</v>
      </c>
      <c r="I308" s="63" t="s">
        <v>814</v>
      </c>
    </row>
    <row r="309">
      <c r="A309" s="79">
        <v>0.0</v>
      </c>
      <c r="B309" s="80"/>
      <c r="C309" s="79" t="str">
        <f t="shared" si="1"/>
        <v>Tier 0 - </v>
      </c>
      <c r="D309" s="80">
        <v>266.0</v>
      </c>
      <c r="E309" s="80">
        <v>266.0</v>
      </c>
      <c r="F309" s="81" t="s">
        <v>815</v>
      </c>
      <c r="G309" s="58" t="s">
        <v>136</v>
      </c>
      <c r="H309" s="58" t="s">
        <v>136</v>
      </c>
      <c r="I309" s="63" t="s">
        <v>816</v>
      </c>
    </row>
    <row r="310">
      <c r="A310" s="79">
        <v>3.0</v>
      </c>
      <c r="B310" s="79">
        <v>103.0</v>
      </c>
      <c r="C310" s="79" t="str">
        <f t="shared" si="1"/>
        <v>Tier 3 - 103</v>
      </c>
      <c r="D310" s="80">
        <v>267.0</v>
      </c>
      <c r="E310" s="80">
        <v>267.0</v>
      </c>
      <c r="F310" s="81" t="s">
        <v>817</v>
      </c>
      <c r="G310" s="58" t="s">
        <v>176</v>
      </c>
      <c r="H310" s="58" t="s">
        <v>136</v>
      </c>
      <c r="I310" s="63" t="s">
        <v>818</v>
      </c>
      <c r="J310" s="83" t="s">
        <v>142</v>
      </c>
    </row>
    <row r="311">
      <c r="A311" s="79">
        <v>0.0</v>
      </c>
      <c r="B311" s="80"/>
      <c r="C311" s="79" t="str">
        <f t="shared" si="1"/>
        <v>Tier 0 - </v>
      </c>
      <c r="D311" s="80">
        <v>268.0</v>
      </c>
      <c r="E311" s="80">
        <v>268.0</v>
      </c>
      <c r="F311" s="81" t="s">
        <v>819</v>
      </c>
      <c r="G311" s="58" t="s">
        <v>136</v>
      </c>
      <c r="H311" s="58" t="s">
        <v>136</v>
      </c>
      <c r="I311" s="63" t="s">
        <v>820</v>
      </c>
    </row>
    <row r="312">
      <c r="A312" s="79">
        <v>3.0</v>
      </c>
      <c r="B312" s="79">
        <v>104.0</v>
      </c>
      <c r="C312" s="79" t="str">
        <f t="shared" si="1"/>
        <v>Tier 3 - 104</v>
      </c>
      <c r="D312" s="80">
        <v>269.0</v>
      </c>
      <c r="E312" s="80">
        <v>269.0</v>
      </c>
      <c r="F312" s="81" t="s">
        <v>821</v>
      </c>
      <c r="G312" s="58" t="s">
        <v>176</v>
      </c>
      <c r="H312" s="58" t="s">
        <v>136</v>
      </c>
      <c r="I312" s="63" t="s">
        <v>822</v>
      </c>
      <c r="J312" s="83" t="s">
        <v>142</v>
      </c>
    </row>
    <row r="313">
      <c r="A313" s="79">
        <v>0.0</v>
      </c>
      <c r="B313" s="80"/>
      <c r="C313" s="79" t="str">
        <f t="shared" si="1"/>
        <v>Tier 0 - </v>
      </c>
      <c r="D313" s="80">
        <v>270.0</v>
      </c>
      <c r="E313" s="80">
        <v>270.0</v>
      </c>
      <c r="F313" s="81" t="s">
        <v>823</v>
      </c>
      <c r="G313" s="58" t="s">
        <v>133</v>
      </c>
      <c r="H313" s="58" t="s">
        <v>133</v>
      </c>
      <c r="I313" s="63" t="s">
        <v>824</v>
      </c>
    </row>
    <row r="314">
      <c r="A314" s="79">
        <v>0.0</v>
      </c>
      <c r="B314" s="80"/>
      <c r="C314" s="79" t="str">
        <f t="shared" si="1"/>
        <v>Tier 0 - </v>
      </c>
      <c r="D314" s="80">
        <v>271.0</v>
      </c>
      <c r="E314" s="80">
        <v>271.0</v>
      </c>
      <c r="F314" s="81" t="s">
        <v>825</v>
      </c>
      <c r="G314" s="58" t="s">
        <v>136</v>
      </c>
      <c r="H314" s="58" t="s">
        <v>136</v>
      </c>
      <c r="I314" s="63" t="s">
        <v>826</v>
      </c>
    </row>
    <row r="315">
      <c r="A315" s="79">
        <v>3.0</v>
      </c>
      <c r="B315" s="79">
        <v>105.0</v>
      </c>
      <c r="C315" s="79" t="str">
        <f t="shared" si="1"/>
        <v>Tier 3 - 105</v>
      </c>
      <c r="D315" s="80">
        <v>272.0</v>
      </c>
      <c r="E315" s="80">
        <v>272.0</v>
      </c>
      <c r="F315" s="81" t="s">
        <v>827</v>
      </c>
      <c r="G315" s="58" t="s">
        <v>152</v>
      </c>
      <c r="H315" s="58" t="s">
        <v>176</v>
      </c>
      <c r="I315" s="63" t="s">
        <v>828</v>
      </c>
      <c r="J315" s="83" t="s">
        <v>142</v>
      </c>
    </row>
    <row r="316">
      <c r="A316" s="79">
        <v>0.0</v>
      </c>
      <c r="B316" s="80"/>
      <c r="C316" s="79" t="str">
        <f t="shared" si="1"/>
        <v>Tier 0 - </v>
      </c>
      <c r="D316" s="80">
        <v>273.0</v>
      </c>
      <c r="E316" s="80">
        <v>273.0</v>
      </c>
      <c r="F316" s="81" t="s">
        <v>829</v>
      </c>
      <c r="G316" s="58" t="s">
        <v>133</v>
      </c>
      <c r="H316" s="58" t="s">
        <v>133</v>
      </c>
      <c r="I316" s="63" t="s">
        <v>830</v>
      </c>
    </row>
    <row r="317">
      <c r="A317" s="79">
        <v>0.0</v>
      </c>
      <c r="B317" s="80"/>
      <c r="C317" s="79" t="str">
        <f t="shared" si="1"/>
        <v>Tier 0 - </v>
      </c>
      <c r="D317" s="80">
        <v>274.0</v>
      </c>
      <c r="E317" s="80">
        <v>274.0</v>
      </c>
      <c r="F317" s="81" t="s">
        <v>831</v>
      </c>
      <c r="G317" s="58" t="s">
        <v>136</v>
      </c>
      <c r="H317" s="58" t="s">
        <v>136</v>
      </c>
      <c r="I317" s="63" t="s">
        <v>832</v>
      </c>
    </row>
    <row r="318">
      <c r="A318" s="79">
        <v>3.0</v>
      </c>
      <c r="B318" s="79">
        <v>106.0</v>
      </c>
      <c r="C318" s="79" t="str">
        <f t="shared" si="1"/>
        <v>Tier 3 - 106</v>
      </c>
      <c r="D318" s="80">
        <v>275.0</v>
      </c>
      <c r="E318" s="80">
        <v>275.0</v>
      </c>
      <c r="F318" s="81" t="s">
        <v>833</v>
      </c>
      <c r="G318" s="58" t="s">
        <v>152</v>
      </c>
      <c r="H318" s="58" t="s">
        <v>136</v>
      </c>
      <c r="I318" s="63" t="s">
        <v>834</v>
      </c>
      <c r="J318" s="83" t="s">
        <v>142</v>
      </c>
    </row>
    <row r="319">
      <c r="A319" s="79">
        <v>0.0</v>
      </c>
      <c r="B319" s="80"/>
      <c r="C319" s="79" t="str">
        <f t="shared" si="1"/>
        <v>Tier 0 - </v>
      </c>
      <c r="D319" s="80">
        <v>276.0</v>
      </c>
      <c r="E319" s="80">
        <v>276.0</v>
      </c>
      <c r="F319" s="81" t="s">
        <v>835</v>
      </c>
      <c r="G319" s="58" t="s">
        <v>133</v>
      </c>
      <c r="H319" s="58" t="s">
        <v>133</v>
      </c>
      <c r="I319" s="63" t="s">
        <v>836</v>
      </c>
    </row>
    <row r="320">
      <c r="A320" s="79">
        <v>2.0</v>
      </c>
      <c r="B320" s="79">
        <v>34.0</v>
      </c>
      <c r="C320" s="79" t="str">
        <f t="shared" si="1"/>
        <v>Tier 2 - 34</v>
      </c>
      <c r="D320" s="80">
        <v>277.0</v>
      </c>
      <c r="E320" s="80">
        <v>277.0</v>
      </c>
      <c r="F320" s="81" t="s">
        <v>837</v>
      </c>
      <c r="G320" s="58" t="s">
        <v>152</v>
      </c>
      <c r="H320" s="58" t="s">
        <v>144</v>
      </c>
      <c r="I320" s="63" t="s">
        <v>838</v>
      </c>
      <c r="J320" s="83" t="s">
        <v>142</v>
      </c>
    </row>
    <row r="321">
      <c r="A321" s="79">
        <v>0.0</v>
      </c>
      <c r="B321" s="80"/>
      <c r="C321" s="79" t="str">
        <f t="shared" si="1"/>
        <v>Tier 0 - </v>
      </c>
      <c r="D321" s="80">
        <v>278.0</v>
      </c>
      <c r="E321" s="80">
        <v>278.0</v>
      </c>
      <c r="F321" s="81" t="s">
        <v>839</v>
      </c>
      <c r="G321" s="58" t="s">
        <v>133</v>
      </c>
      <c r="H321" s="58" t="s">
        <v>136</v>
      </c>
      <c r="I321" s="63" t="s">
        <v>840</v>
      </c>
    </row>
    <row r="322">
      <c r="A322" s="84">
        <v>2.0</v>
      </c>
      <c r="B322" s="79">
        <v>35.0</v>
      </c>
      <c r="C322" s="79" t="str">
        <f t="shared" si="1"/>
        <v>Tier 2 - 35</v>
      </c>
      <c r="D322" s="80">
        <v>279.0</v>
      </c>
      <c r="E322" s="80">
        <v>279.0</v>
      </c>
      <c r="F322" s="81" t="s">
        <v>841</v>
      </c>
      <c r="G322" s="58" t="s">
        <v>176</v>
      </c>
      <c r="H322" s="58" t="s">
        <v>140</v>
      </c>
      <c r="I322" s="63" t="s">
        <v>842</v>
      </c>
      <c r="J322" s="83" t="s">
        <v>843</v>
      </c>
      <c r="K322" s="58" t="s">
        <v>844</v>
      </c>
    </row>
    <row r="323">
      <c r="A323" s="79">
        <v>0.0</v>
      </c>
      <c r="B323" s="80"/>
      <c r="C323" s="79" t="str">
        <f t="shared" si="1"/>
        <v>Tier 0 - </v>
      </c>
      <c r="D323" s="80">
        <v>280.0</v>
      </c>
      <c r="E323" s="80">
        <v>280.0</v>
      </c>
      <c r="F323" s="81" t="s">
        <v>845</v>
      </c>
      <c r="G323" s="58" t="s">
        <v>133</v>
      </c>
      <c r="H323" s="58" t="s">
        <v>133</v>
      </c>
      <c r="I323" s="63" t="s">
        <v>846</v>
      </c>
    </row>
    <row r="324">
      <c r="A324" s="79">
        <v>0.0</v>
      </c>
      <c r="B324" s="80"/>
      <c r="C324" s="79" t="str">
        <f t="shared" si="1"/>
        <v>Tier 0 - </v>
      </c>
      <c r="D324" s="80">
        <v>281.0</v>
      </c>
      <c r="E324" s="80">
        <v>281.0</v>
      </c>
      <c r="F324" s="81" t="s">
        <v>847</v>
      </c>
      <c r="G324" s="58" t="s">
        <v>136</v>
      </c>
      <c r="H324" s="58" t="s">
        <v>136</v>
      </c>
      <c r="I324" s="63" t="s">
        <v>848</v>
      </c>
    </row>
    <row r="325">
      <c r="A325" s="79">
        <v>2.0</v>
      </c>
      <c r="B325" s="79">
        <v>36.0</v>
      </c>
      <c r="C325" s="79" t="str">
        <f t="shared" si="1"/>
        <v>Tier 2 - 36</v>
      </c>
      <c r="D325" s="80">
        <v>282.0</v>
      </c>
      <c r="E325" s="80">
        <v>282.0</v>
      </c>
      <c r="F325" s="81" t="s">
        <v>849</v>
      </c>
      <c r="G325" s="58" t="s">
        <v>169</v>
      </c>
      <c r="H325" s="58" t="s">
        <v>144</v>
      </c>
      <c r="I325" s="63" t="s">
        <v>850</v>
      </c>
      <c r="J325" s="83" t="s">
        <v>142</v>
      </c>
    </row>
    <row r="326">
      <c r="A326" s="79">
        <v>1.0</v>
      </c>
      <c r="B326" s="79">
        <v>36.0</v>
      </c>
      <c r="C326" s="79" t="str">
        <f t="shared" si="1"/>
        <v>Tier 1 - 36</v>
      </c>
      <c r="D326" s="79">
        <v>282.0</v>
      </c>
      <c r="E326" s="79" t="s">
        <v>851</v>
      </c>
      <c r="F326" s="82" t="s">
        <v>852</v>
      </c>
      <c r="G326" s="58" t="s">
        <v>140</v>
      </c>
      <c r="H326" s="58" t="s">
        <v>193</v>
      </c>
      <c r="I326" s="63" t="s">
        <v>853</v>
      </c>
      <c r="J326" s="83" t="s">
        <v>142</v>
      </c>
    </row>
    <row r="327">
      <c r="A327" s="79">
        <v>0.0</v>
      </c>
      <c r="B327" s="80"/>
      <c r="C327" s="79" t="str">
        <f t="shared" si="1"/>
        <v>Tier 0 - </v>
      </c>
      <c r="D327" s="80">
        <v>283.0</v>
      </c>
      <c r="E327" s="80">
        <v>283.0</v>
      </c>
      <c r="F327" s="81" t="s">
        <v>854</v>
      </c>
      <c r="G327" s="58" t="s">
        <v>133</v>
      </c>
      <c r="H327" s="58" t="s">
        <v>133</v>
      </c>
      <c r="I327" s="63" t="s">
        <v>855</v>
      </c>
    </row>
    <row r="328">
      <c r="A328" s="79">
        <v>3.0</v>
      </c>
      <c r="B328" s="79">
        <v>107.0</v>
      </c>
      <c r="C328" s="79" t="str">
        <f t="shared" si="1"/>
        <v>Tier 3 - 107</v>
      </c>
      <c r="D328" s="80">
        <v>284.0</v>
      </c>
      <c r="E328" s="80">
        <v>284.0</v>
      </c>
      <c r="F328" s="81" t="s">
        <v>856</v>
      </c>
      <c r="G328" s="58" t="s">
        <v>176</v>
      </c>
      <c r="H328" s="58" t="s">
        <v>136</v>
      </c>
      <c r="I328" s="63" t="s">
        <v>857</v>
      </c>
      <c r="J328" s="83" t="s">
        <v>142</v>
      </c>
    </row>
    <row r="329">
      <c r="A329" s="79">
        <v>0.0</v>
      </c>
      <c r="B329" s="80"/>
      <c r="C329" s="79" t="str">
        <f t="shared" si="1"/>
        <v>Tier 0 - </v>
      </c>
      <c r="D329" s="80">
        <v>285.0</v>
      </c>
      <c r="E329" s="80">
        <v>285.0</v>
      </c>
      <c r="F329" s="81" t="s">
        <v>858</v>
      </c>
      <c r="G329" s="58" t="s">
        <v>133</v>
      </c>
      <c r="H329" s="58" t="s">
        <v>133</v>
      </c>
      <c r="I329" s="63" t="s">
        <v>859</v>
      </c>
    </row>
    <row r="330">
      <c r="A330" s="79">
        <v>1.0</v>
      </c>
      <c r="B330" s="79">
        <v>37.0</v>
      </c>
      <c r="C330" s="79" t="str">
        <f t="shared" si="1"/>
        <v>Tier 1 - 37</v>
      </c>
      <c r="D330" s="80">
        <v>286.0</v>
      </c>
      <c r="E330" s="80">
        <v>286.0</v>
      </c>
      <c r="F330" s="81" t="s">
        <v>860</v>
      </c>
      <c r="G330" s="58" t="s">
        <v>140</v>
      </c>
      <c r="H330" s="58" t="s">
        <v>193</v>
      </c>
      <c r="I330" s="63" t="s">
        <v>861</v>
      </c>
      <c r="J330" s="83" t="s">
        <v>142</v>
      </c>
    </row>
    <row r="331">
      <c r="A331" s="79">
        <v>0.0</v>
      </c>
      <c r="B331" s="80"/>
      <c r="C331" s="79" t="str">
        <f t="shared" si="1"/>
        <v>Tier 0 - </v>
      </c>
      <c r="D331" s="80">
        <v>287.0</v>
      </c>
      <c r="E331" s="80">
        <v>287.0</v>
      </c>
      <c r="F331" s="81" t="s">
        <v>862</v>
      </c>
      <c r="G331" s="58" t="s">
        <v>133</v>
      </c>
      <c r="H331" s="58" t="s">
        <v>133</v>
      </c>
      <c r="I331" s="63" t="s">
        <v>863</v>
      </c>
    </row>
    <row r="332">
      <c r="A332" s="79">
        <v>3.0</v>
      </c>
      <c r="B332" s="79">
        <v>108.0</v>
      </c>
      <c r="C332" s="79" t="str">
        <f t="shared" si="1"/>
        <v>Tier 3 - 108</v>
      </c>
      <c r="D332" s="80">
        <v>288.0</v>
      </c>
      <c r="E332" s="80">
        <v>288.0</v>
      </c>
      <c r="F332" s="81" t="s">
        <v>864</v>
      </c>
      <c r="G332" s="58" t="s">
        <v>153</v>
      </c>
      <c r="H332" s="58" t="s">
        <v>136</v>
      </c>
      <c r="I332" s="63" t="s">
        <v>865</v>
      </c>
      <c r="J332" s="83" t="s">
        <v>142</v>
      </c>
    </row>
    <row r="333">
      <c r="A333" s="84">
        <v>2.0</v>
      </c>
      <c r="B333" s="79">
        <v>37.0</v>
      </c>
      <c r="C333" s="79" t="str">
        <f t="shared" si="1"/>
        <v>Tier 2 - 37</v>
      </c>
      <c r="D333" s="80">
        <v>289.0</v>
      </c>
      <c r="E333" s="80">
        <v>289.0</v>
      </c>
      <c r="F333" s="81" t="s">
        <v>866</v>
      </c>
      <c r="G333" s="58" t="s">
        <v>176</v>
      </c>
      <c r="H333" s="58" t="s">
        <v>136</v>
      </c>
      <c r="I333" s="63" t="s">
        <v>867</v>
      </c>
      <c r="J333" s="83" t="s">
        <v>868</v>
      </c>
      <c r="K333" s="58" t="s">
        <v>844</v>
      </c>
    </row>
    <row r="334">
      <c r="A334" s="79">
        <v>0.0</v>
      </c>
      <c r="B334" s="80"/>
      <c r="C334" s="79" t="str">
        <f t="shared" si="1"/>
        <v>Tier 0 - </v>
      </c>
      <c r="D334" s="80">
        <v>290.0</v>
      </c>
      <c r="E334" s="80">
        <v>290.0</v>
      </c>
      <c r="F334" s="81" t="s">
        <v>869</v>
      </c>
      <c r="G334" s="58" t="s">
        <v>133</v>
      </c>
      <c r="H334" s="58" t="s">
        <v>133</v>
      </c>
      <c r="I334" s="63" t="s">
        <v>870</v>
      </c>
    </row>
    <row r="335">
      <c r="A335" s="79">
        <v>3.0</v>
      </c>
      <c r="B335" s="79">
        <v>109.0</v>
      </c>
      <c r="C335" s="79" t="str">
        <f t="shared" si="1"/>
        <v>Tier 3 - 109</v>
      </c>
      <c r="D335" s="80">
        <v>291.0</v>
      </c>
      <c r="E335" s="80">
        <v>291.0</v>
      </c>
      <c r="F335" s="81" t="s">
        <v>871</v>
      </c>
      <c r="G335" s="58" t="s">
        <v>176</v>
      </c>
      <c r="H335" s="58" t="s">
        <v>136</v>
      </c>
      <c r="I335" s="63" t="s">
        <v>872</v>
      </c>
      <c r="J335" s="83" t="s">
        <v>142</v>
      </c>
    </row>
    <row r="336">
      <c r="A336" s="79">
        <v>3.0</v>
      </c>
      <c r="B336" s="79">
        <v>110.0</v>
      </c>
      <c r="C336" s="79" t="str">
        <f t="shared" si="1"/>
        <v>Tier 3 - 110</v>
      </c>
      <c r="D336" s="80">
        <v>292.0</v>
      </c>
      <c r="E336" s="80">
        <v>292.0</v>
      </c>
      <c r="F336" s="81" t="s">
        <v>873</v>
      </c>
      <c r="G336" s="58" t="s">
        <v>176</v>
      </c>
      <c r="H336" s="58" t="s">
        <v>136</v>
      </c>
      <c r="I336" s="63" t="s">
        <v>874</v>
      </c>
      <c r="J336" s="83" t="s">
        <v>142</v>
      </c>
    </row>
    <row r="337">
      <c r="A337" s="79">
        <v>0.0</v>
      </c>
      <c r="B337" s="80"/>
      <c r="C337" s="79" t="str">
        <f t="shared" si="1"/>
        <v>Tier 0 - </v>
      </c>
      <c r="D337" s="80">
        <v>293.0</v>
      </c>
      <c r="E337" s="80">
        <v>293.0</v>
      </c>
      <c r="F337" s="81" t="s">
        <v>875</v>
      </c>
      <c r="G337" s="58" t="s">
        <v>133</v>
      </c>
      <c r="H337" s="58" t="s">
        <v>133</v>
      </c>
      <c r="I337" s="63" t="s">
        <v>876</v>
      </c>
    </row>
    <row r="338">
      <c r="A338" s="79">
        <v>0.0</v>
      </c>
      <c r="B338" s="80"/>
      <c r="C338" s="79" t="str">
        <f t="shared" si="1"/>
        <v>Tier 0 - </v>
      </c>
      <c r="D338" s="80">
        <v>294.0</v>
      </c>
      <c r="E338" s="80">
        <v>294.0</v>
      </c>
      <c r="F338" s="81" t="s">
        <v>877</v>
      </c>
      <c r="G338" s="58" t="s">
        <v>136</v>
      </c>
      <c r="H338" s="58" t="s">
        <v>136</v>
      </c>
      <c r="I338" s="63" t="s">
        <v>878</v>
      </c>
    </row>
    <row r="339">
      <c r="A339" s="79">
        <v>2.0</v>
      </c>
      <c r="B339" s="79">
        <v>38.0</v>
      </c>
      <c r="C339" s="79" t="str">
        <f t="shared" si="1"/>
        <v>Tier 2 - 38</v>
      </c>
      <c r="D339" s="80">
        <v>295.0</v>
      </c>
      <c r="E339" s="80">
        <v>295.0</v>
      </c>
      <c r="F339" s="81" t="s">
        <v>879</v>
      </c>
      <c r="G339" s="58" t="s">
        <v>144</v>
      </c>
      <c r="H339" s="58" t="s">
        <v>145</v>
      </c>
      <c r="I339" s="63" t="s">
        <v>880</v>
      </c>
      <c r="J339" s="83" t="s">
        <v>142</v>
      </c>
    </row>
    <row r="340">
      <c r="A340" s="79">
        <v>0.0</v>
      </c>
      <c r="B340" s="80"/>
      <c r="C340" s="79" t="str">
        <f t="shared" si="1"/>
        <v>Tier 0 - </v>
      </c>
      <c r="D340" s="80">
        <v>296.0</v>
      </c>
      <c r="E340" s="80">
        <v>296.0</v>
      </c>
      <c r="F340" s="81" t="s">
        <v>881</v>
      </c>
      <c r="G340" s="58" t="s">
        <v>133</v>
      </c>
      <c r="H340" s="58" t="s">
        <v>133</v>
      </c>
      <c r="I340" s="63" t="s">
        <v>882</v>
      </c>
    </row>
    <row r="341">
      <c r="A341" s="79">
        <v>3.0</v>
      </c>
      <c r="B341" s="79">
        <v>111.0</v>
      </c>
      <c r="C341" s="79" t="str">
        <f t="shared" si="1"/>
        <v>Tier 3 - 111</v>
      </c>
      <c r="D341" s="80">
        <v>297.0</v>
      </c>
      <c r="E341" s="80">
        <v>297.0</v>
      </c>
      <c r="F341" s="81" t="s">
        <v>883</v>
      </c>
      <c r="G341" s="58" t="s">
        <v>152</v>
      </c>
      <c r="H341" s="58" t="s">
        <v>152</v>
      </c>
      <c r="I341" s="63" t="s">
        <v>884</v>
      </c>
      <c r="J341" s="83" t="s">
        <v>142</v>
      </c>
    </row>
    <row r="342">
      <c r="A342" s="79">
        <v>0.0</v>
      </c>
      <c r="B342" s="80"/>
      <c r="C342" s="79" t="str">
        <f t="shared" si="1"/>
        <v>Tier 0 - </v>
      </c>
      <c r="D342" s="80">
        <v>298.0</v>
      </c>
      <c r="E342" s="80">
        <v>298.0</v>
      </c>
      <c r="F342" s="81" t="s">
        <v>885</v>
      </c>
      <c r="G342" s="58" t="s">
        <v>133</v>
      </c>
      <c r="H342" s="58" t="s">
        <v>133</v>
      </c>
      <c r="I342" s="63" t="s">
        <v>886</v>
      </c>
    </row>
    <row r="343">
      <c r="A343" s="79">
        <v>0.0</v>
      </c>
      <c r="B343" s="80"/>
      <c r="C343" s="79" t="str">
        <f t="shared" si="1"/>
        <v>Tier 0 - </v>
      </c>
      <c r="D343" s="80">
        <v>299.0</v>
      </c>
      <c r="E343" s="80">
        <v>299.0</v>
      </c>
      <c r="F343" s="81" t="s">
        <v>887</v>
      </c>
      <c r="G343" s="58" t="s">
        <v>133</v>
      </c>
      <c r="H343" s="58" t="s">
        <v>133</v>
      </c>
      <c r="I343" s="63" t="s">
        <v>888</v>
      </c>
    </row>
    <row r="344">
      <c r="A344" s="79">
        <v>0.0</v>
      </c>
      <c r="B344" s="80"/>
      <c r="C344" s="79" t="str">
        <f t="shared" si="1"/>
        <v>Tier 0 - </v>
      </c>
      <c r="D344" s="80">
        <v>300.0</v>
      </c>
      <c r="E344" s="80">
        <v>300.0</v>
      </c>
      <c r="F344" s="81" t="s">
        <v>889</v>
      </c>
      <c r="G344" s="58" t="s">
        <v>133</v>
      </c>
      <c r="H344" s="58" t="s">
        <v>133</v>
      </c>
      <c r="I344" s="63" t="s">
        <v>890</v>
      </c>
    </row>
    <row r="345">
      <c r="A345" s="79">
        <v>3.0</v>
      </c>
      <c r="B345" s="79">
        <v>112.0</v>
      </c>
      <c r="C345" s="79" t="str">
        <f t="shared" si="1"/>
        <v>Tier 3 - 112</v>
      </c>
      <c r="D345" s="80">
        <v>301.0</v>
      </c>
      <c r="E345" s="80">
        <v>301.0</v>
      </c>
      <c r="F345" s="81" t="s">
        <v>891</v>
      </c>
      <c r="G345" s="58" t="s">
        <v>176</v>
      </c>
      <c r="H345" s="58" t="s">
        <v>136</v>
      </c>
      <c r="I345" s="63" t="s">
        <v>892</v>
      </c>
      <c r="J345" s="83" t="s">
        <v>142</v>
      </c>
    </row>
    <row r="346">
      <c r="A346" s="79">
        <v>1.0</v>
      </c>
      <c r="B346" s="79">
        <v>38.0</v>
      </c>
      <c r="C346" s="79" t="str">
        <f t="shared" si="1"/>
        <v>Tier 1 - 38</v>
      </c>
      <c r="D346" s="79">
        <v>302.0</v>
      </c>
      <c r="E346" s="79" t="s">
        <v>893</v>
      </c>
      <c r="F346" s="82" t="s">
        <v>894</v>
      </c>
      <c r="G346" s="58" t="s">
        <v>410</v>
      </c>
      <c r="H346" s="58" t="s">
        <v>193</v>
      </c>
      <c r="I346" s="63" t="s">
        <v>895</v>
      </c>
      <c r="J346" s="83" t="s">
        <v>142</v>
      </c>
    </row>
    <row r="347">
      <c r="A347" s="84">
        <v>2.0</v>
      </c>
      <c r="B347" s="79">
        <v>39.0</v>
      </c>
      <c r="C347" s="79" t="str">
        <f t="shared" si="1"/>
        <v>Tier 2 - 39</v>
      </c>
      <c r="D347" s="80">
        <v>302.0</v>
      </c>
      <c r="E347" s="80">
        <v>302.0</v>
      </c>
      <c r="F347" s="81" t="s">
        <v>896</v>
      </c>
      <c r="G347" s="58" t="s">
        <v>281</v>
      </c>
      <c r="H347" s="58" t="s">
        <v>176</v>
      </c>
      <c r="I347" s="63" t="s">
        <v>897</v>
      </c>
      <c r="J347" s="83" t="s">
        <v>898</v>
      </c>
      <c r="K347" s="58" t="s">
        <v>533</v>
      </c>
    </row>
    <row r="348">
      <c r="A348" s="79">
        <v>3.0</v>
      </c>
      <c r="B348" s="79">
        <v>113.0</v>
      </c>
      <c r="C348" s="79" t="str">
        <f t="shared" si="1"/>
        <v>Tier 3 - 113</v>
      </c>
      <c r="D348" s="80">
        <v>303.0</v>
      </c>
      <c r="E348" s="80">
        <v>303.0</v>
      </c>
      <c r="F348" s="81" t="s">
        <v>899</v>
      </c>
      <c r="G348" s="58" t="s">
        <v>176</v>
      </c>
      <c r="H348" s="58" t="s">
        <v>136</v>
      </c>
      <c r="I348" s="63" t="s">
        <v>900</v>
      </c>
      <c r="J348" s="83" t="s">
        <v>142</v>
      </c>
    </row>
    <row r="349">
      <c r="A349" s="79">
        <v>1.0</v>
      </c>
      <c r="B349" s="79">
        <v>39.0</v>
      </c>
      <c r="C349" s="79" t="str">
        <f t="shared" si="1"/>
        <v>Tier 1 - 39</v>
      </c>
      <c r="D349" s="79">
        <v>303.0</v>
      </c>
      <c r="E349" s="79" t="s">
        <v>901</v>
      </c>
      <c r="F349" s="82" t="s">
        <v>902</v>
      </c>
      <c r="G349" s="58" t="s">
        <v>410</v>
      </c>
      <c r="H349" s="58" t="s">
        <v>140</v>
      </c>
      <c r="I349" s="63" t="s">
        <v>903</v>
      </c>
      <c r="J349" s="83" t="s">
        <v>142</v>
      </c>
    </row>
    <row r="350">
      <c r="A350" s="79">
        <v>0.0</v>
      </c>
      <c r="B350" s="80"/>
      <c r="C350" s="79" t="str">
        <f t="shared" si="1"/>
        <v>Tier 0 - </v>
      </c>
      <c r="D350" s="80">
        <v>304.0</v>
      </c>
      <c r="E350" s="80">
        <v>304.0</v>
      </c>
      <c r="F350" s="81" t="s">
        <v>904</v>
      </c>
      <c r="G350" s="58" t="s">
        <v>133</v>
      </c>
      <c r="H350" s="58" t="s">
        <v>133</v>
      </c>
      <c r="I350" s="63" t="s">
        <v>905</v>
      </c>
    </row>
    <row r="351">
      <c r="A351" s="79">
        <v>0.0</v>
      </c>
      <c r="B351" s="80"/>
      <c r="C351" s="79" t="str">
        <f t="shared" si="1"/>
        <v>Tier 0 - </v>
      </c>
      <c r="D351" s="80">
        <v>305.0</v>
      </c>
      <c r="E351" s="80">
        <v>305.0</v>
      </c>
      <c r="F351" s="81" t="s">
        <v>906</v>
      </c>
      <c r="G351" s="58" t="s">
        <v>136</v>
      </c>
      <c r="H351" s="58" t="s">
        <v>136</v>
      </c>
      <c r="I351" s="63" t="s">
        <v>907</v>
      </c>
    </row>
    <row r="352">
      <c r="A352" s="79">
        <v>3.0</v>
      </c>
      <c r="B352" s="79">
        <v>114.0</v>
      </c>
      <c r="C352" s="79" t="str">
        <f t="shared" si="1"/>
        <v>Tier 3 - 114</v>
      </c>
      <c r="D352" s="80">
        <v>306.0</v>
      </c>
      <c r="E352" s="80">
        <v>306.0</v>
      </c>
      <c r="F352" s="81" t="s">
        <v>908</v>
      </c>
      <c r="G352" s="58" t="s">
        <v>152</v>
      </c>
      <c r="H352" s="58" t="s">
        <v>176</v>
      </c>
      <c r="I352" s="63" t="s">
        <v>909</v>
      </c>
      <c r="J352" s="83" t="s">
        <v>142</v>
      </c>
    </row>
    <row r="353">
      <c r="A353" s="79">
        <v>1.0</v>
      </c>
      <c r="B353" s="79">
        <v>40.0</v>
      </c>
      <c r="C353" s="79" t="str">
        <f t="shared" si="1"/>
        <v>Tier 1 - 40</v>
      </c>
      <c r="D353" s="79">
        <v>306.0</v>
      </c>
      <c r="E353" s="79" t="s">
        <v>910</v>
      </c>
      <c r="F353" s="82" t="s">
        <v>911</v>
      </c>
      <c r="G353" s="58" t="s">
        <v>169</v>
      </c>
      <c r="H353" s="58" t="s">
        <v>169</v>
      </c>
      <c r="I353" s="63" t="s">
        <v>912</v>
      </c>
      <c r="J353" s="83" t="s">
        <v>142</v>
      </c>
    </row>
    <row r="354">
      <c r="A354" s="79">
        <v>0.0</v>
      </c>
      <c r="B354" s="80"/>
      <c r="C354" s="79" t="str">
        <f t="shared" si="1"/>
        <v>Tier 0 - </v>
      </c>
      <c r="D354" s="80">
        <v>307.0</v>
      </c>
      <c r="E354" s="80">
        <v>307.0</v>
      </c>
      <c r="F354" s="81" t="s">
        <v>913</v>
      </c>
      <c r="G354" s="58" t="s">
        <v>136</v>
      </c>
      <c r="H354" s="58" t="s">
        <v>136</v>
      </c>
      <c r="I354" s="63" t="s">
        <v>914</v>
      </c>
    </row>
    <row r="355">
      <c r="A355" s="79">
        <v>3.0</v>
      </c>
      <c r="B355" s="79">
        <v>115.0</v>
      </c>
      <c r="C355" s="79" t="str">
        <f t="shared" si="1"/>
        <v>Tier 3 - 115</v>
      </c>
      <c r="D355" s="80">
        <v>308.0</v>
      </c>
      <c r="E355" s="80">
        <v>308.0</v>
      </c>
      <c r="F355" s="81" t="s">
        <v>915</v>
      </c>
      <c r="G355" s="58" t="s">
        <v>144</v>
      </c>
      <c r="H355" s="58" t="s">
        <v>152</v>
      </c>
      <c r="I355" s="63" t="s">
        <v>916</v>
      </c>
      <c r="J355" s="83" t="s">
        <v>142</v>
      </c>
    </row>
    <row r="356">
      <c r="A356" s="79">
        <v>1.0</v>
      </c>
      <c r="B356" s="79">
        <v>41.0</v>
      </c>
      <c r="C356" s="79" t="str">
        <f t="shared" si="1"/>
        <v>Tier 1 - 41</v>
      </c>
      <c r="D356" s="79">
        <v>308.0</v>
      </c>
      <c r="E356" s="79" t="s">
        <v>917</v>
      </c>
      <c r="F356" s="82" t="s">
        <v>918</v>
      </c>
      <c r="G356" s="58" t="s">
        <v>140</v>
      </c>
      <c r="H356" s="58" t="s">
        <v>140</v>
      </c>
      <c r="I356" s="63" t="s">
        <v>919</v>
      </c>
      <c r="J356" s="83" t="s">
        <v>142</v>
      </c>
    </row>
    <row r="357">
      <c r="A357" s="79">
        <v>0.0</v>
      </c>
      <c r="B357" s="80"/>
      <c r="C357" s="79" t="str">
        <f t="shared" si="1"/>
        <v>Tier 0 - </v>
      </c>
      <c r="D357" s="80">
        <v>309.0</v>
      </c>
      <c r="E357" s="80">
        <v>309.0</v>
      </c>
      <c r="F357" s="81" t="s">
        <v>920</v>
      </c>
      <c r="G357" s="58" t="s">
        <v>133</v>
      </c>
      <c r="H357" s="58" t="s">
        <v>133</v>
      </c>
      <c r="I357" s="63" t="s">
        <v>921</v>
      </c>
    </row>
    <row r="358">
      <c r="A358" s="79">
        <v>3.0</v>
      </c>
      <c r="B358" s="79">
        <v>116.0</v>
      </c>
      <c r="C358" s="79" t="str">
        <f t="shared" si="1"/>
        <v>Tier 3 - 116</v>
      </c>
      <c r="D358" s="80">
        <v>310.0</v>
      </c>
      <c r="E358" s="80">
        <v>310.0</v>
      </c>
      <c r="F358" s="81" t="s">
        <v>922</v>
      </c>
      <c r="G358" s="58" t="s">
        <v>152</v>
      </c>
      <c r="H358" s="58" t="s">
        <v>176</v>
      </c>
      <c r="I358" s="63" t="s">
        <v>923</v>
      </c>
      <c r="J358" s="83" t="s">
        <v>142</v>
      </c>
    </row>
    <row r="359">
      <c r="A359" s="79">
        <v>1.0</v>
      </c>
      <c r="B359" s="79">
        <v>42.0</v>
      </c>
      <c r="C359" s="79" t="str">
        <f t="shared" si="1"/>
        <v>Tier 1 - 42</v>
      </c>
      <c r="D359" s="79">
        <v>310.0</v>
      </c>
      <c r="E359" s="79" t="s">
        <v>924</v>
      </c>
      <c r="F359" s="82" t="s">
        <v>925</v>
      </c>
      <c r="G359" s="58" t="s">
        <v>140</v>
      </c>
      <c r="H359" s="58" t="s">
        <v>169</v>
      </c>
      <c r="I359" s="63" t="s">
        <v>926</v>
      </c>
      <c r="J359" s="83" t="s">
        <v>142</v>
      </c>
    </row>
    <row r="360">
      <c r="A360" s="79">
        <v>3.0</v>
      </c>
      <c r="B360" s="79">
        <v>117.0</v>
      </c>
      <c r="C360" s="79" t="str">
        <f t="shared" si="1"/>
        <v>Tier 3 - 117</v>
      </c>
      <c r="D360" s="80">
        <v>311.0</v>
      </c>
      <c r="E360" s="80">
        <v>311.0</v>
      </c>
      <c r="F360" s="81" t="s">
        <v>927</v>
      </c>
      <c r="G360" s="58" t="s">
        <v>176</v>
      </c>
      <c r="H360" s="58" t="s">
        <v>136</v>
      </c>
      <c r="I360" s="63" t="s">
        <v>928</v>
      </c>
      <c r="J360" s="83" t="s">
        <v>142</v>
      </c>
    </row>
    <row r="361">
      <c r="A361" s="79">
        <v>3.0</v>
      </c>
      <c r="B361" s="79">
        <v>118.0</v>
      </c>
      <c r="C361" s="79" t="str">
        <f t="shared" si="1"/>
        <v>Tier 3 - 118</v>
      </c>
      <c r="D361" s="80">
        <v>312.0</v>
      </c>
      <c r="E361" s="80">
        <v>312.0</v>
      </c>
      <c r="F361" s="81" t="s">
        <v>929</v>
      </c>
      <c r="G361" s="58" t="s">
        <v>176</v>
      </c>
      <c r="H361" s="58" t="s">
        <v>136</v>
      </c>
      <c r="I361" s="63" t="s">
        <v>930</v>
      </c>
      <c r="J361" s="83" t="s">
        <v>142</v>
      </c>
    </row>
    <row r="362">
      <c r="A362" s="84">
        <v>2.0</v>
      </c>
      <c r="B362" s="79">
        <v>40.0</v>
      </c>
      <c r="C362" s="79" t="str">
        <f t="shared" si="1"/>
        <v>Tier 2 - 40</v>
      </c>
      <c r="D362" s="80">
        <v>313.0</v>
      </c>
      <c r="E362" s="80">
        <v>313.0</v>
      </c>
      <c r="F362" s="81" t="s">
        <v>931</v>
      </c>
      <c r="G362" s="58" t="s">
        <v>176</v>
      </c>
      <c r="H362" s="58" t="s">
        <v>136</v>
      </c>
      <c r="I362" s="63" t="s">
        <v>932</v>
      </c>
      <c r="J362" s="83" t="s">
        <v>933</v>
      </c>
      <c r="K362" s="58" t="s">
        <v>533</v>
      </c>
    </row>
    <row r="363">
      <c r="A363" s="84">
        <v>2.0</v>
      </c>
      <c r="B363" s="79">
        <v>41.0</v>
      </c>
      <c r="C363" s="79" t="str">
        <f t="shared" si="1"/>
        <v>Tier 2 - 41</v>
      </c>
      <c r="D363" s="80">
        <v>314.0</v>
      </c>
      <c r="E363" s="80">
        <v>314.0</v>
      </c>
      <c r="F363" s="81" t="s">
        <v>934</v>
      </c>
      <c r="G363" s="58" t="s">
        <v>176</v>
      </c>
      <c r="H363" s="58" t="s">
        <v>136</v>
      </c>
      <c r="I363" s="63" t="s">
        <v>935</v>
      </c>
      <c r="J363" s="83" t="s">
        <v>933</v>
      </c>
      <c r="K363" s="58" t="s">
        <v>533</v>
      </c>
    </row>
    <row r="364">
      <c r="A364" s="79">
        <v>3.0</v>
      </c>
      <c r="B364" s="79">
        <v>119.0</v>
      </c>
      <c r="C364" s="79" t="str">
        <f t="shared" si="1"/>
        <v>Tier 3 - 119</v>
      </c>
      <c r="D364" s="80">
        <v>315.0</v>
      </c>
      <c r="E364" s="80">
        <v>315.0</v>
      </c>
      <c r="F364" s="81" t="s">
        <v>936</v>
      </c>
      <c r="G364" s="58" t="s">
        <v>176</v>
      </c>
      <c r="H364" s="58" t="s">
        <v>176</v>
      </c>
      <c r="I364" s="63" t="s">
        <v>937</v>
      </c>
      <c r="J364" s="83" t="s">
        <v>142</v>
      </c>
    </row>
    <row r="365">
      <c r="A365" s="79">
        <v>0.0</v>
      </c>
      <c r="B365" s="80"/>
      <c r="C365" s="79" t="str">
        <f t="shared" si="1"/>
        <v>Tier 0 - </v>
      </c>
      <c r="D365" s="80">
        <v>316.0</v>
      </c>
      <c r="E365" s="80">
        <v>316.0</v>
      </c>
      <c r="F365" s="81" t="s">
        <v>938</v>
      </c>
      <c r="G365" s="58" t="s">
        <v>133</v>
      </c>
      <c r="H365" s="58" t="s">
        <v>133</v>
      </c>
      <c r="I365" s="63" t="s">
        <v>939</v>
      </c>
    </row>
    <row r="366">
      <c r="A366" s="79">
        <v>3.0</v>
      </c>
      <c r="B366" s="79">
        <v>120.0</v>
      </c>
      <c r="C366" s="79" t="str">
        <f t="shared" si="1"/>
        <v>Tier 3 - 120</v>
      </c>
      <c r="D366" s="80">
        <v>317.0</v>
      </c>
      <c r="E366" s="80">
        <v>317.0</v>
      </c>
      <c r="F366" s="81" t="s">
        <v>940</v>
      </c>
      <c r="G366" s="58" t="s">
        <v>176</v>
      </c>
      <c r="H366" s="58" t="s">
        <v>136</v>
      </c>
      <c r="I366" s="63" t="s">
        <v>941</v>
      </c>
      <c r="J366" s="83" t="s">
        <v>142</v>
      </c>
    </row>
    <row r="367">
      <c r="A367" s="79">
        <v>0.0</v>
      </c>
      <c r="B367" s="80"/>
      <c r="C367" s="79" t="str">
        <f t="shared" si="1"/>
        <v>Tier 0 - </v>
      </c>
      <c r="D367" s="80">
        <v>318.0</v>
      </c>
      <c r="E367" s="80">
        <v>318.0</v>
      </c>
      <c r="F367" s="81" t="s">
        <v>942</v>
      </c>
      <c r="G367" s="58" t="s">
        <v>133</v>
      </c>
      <c r="H367" s="58" t="s">
        <v>133</v>
      </c>
      <c r="I367" s="63" t="s">
        <v>943</v>
      </c>
    </row>
    <row r="368">
      <c r="A368" s="79">
        <v>1.0</v>
      </c>
      <c r="B368" s="79">
        <v>43.0</v>
      </c>
      <c r="C368" s="79" t="str">
        <f t="shared" si="1"/>
        <v>Tier 1 - 43</v>
      </c>
      <c r="D368" s="79">
        <v>319.0</v>
      </c>
      <c r="E368" s="79" t="s">
        <v>944</v>
      </c>
      <c r="F368" s="82" t="s">
        <v>945</v>
      </c>
      <c r="G368" s="58" t="s">
        <v>169</v>
      </c>
      <c r="H368" s="58" t="s">
        <v>169</v>
      </c>
      <c r="I368" s="63" t="s">
        <v>946</v>
      </c>
      <c r="J368" s="83" t="s">
        <v>142</v>
      </c>
    </row>
    <row r="369">
      <c r="A369" s="79">
        <v>2.0</v>
      </c>
      <c r="B369" s="79">
        <v>42.0</v>
      </c>
      <c r="C369" s="79" t="str">
        <f t="shared" si="1"/>
        <v>Tier 2 - 42</v>
      </c>
      <c r="D369" s="80">
        <v>319.0</v>
      </c>
      <c r="E369" s="80">
        <v>319.0</v>
      </c>
      <c r="F369" s="81" t="s">
        <v>947</v>
      </c>
      <c r="G369" s="58" t="s">
        <v>281</v>
      </c>
      <c r="H369" s="58" t="s">
        <v>281</v>
      </c>
      <c r="I369" s="63" t="s">
        <v>948</v>
      </c>
      <c r="J369" s="83" t="s">
        <v>142</v>
      </c>
    </row>
    <row r="370">
      <c r="A370" s="79">
        <v>0.0</v>
      </c>
      <c r="B370" s="80"/>
      <c r="C370" s="79" t="str">
        <f t="shared" si="1"/>
        <v>Tier 0 - </v>
      </c>
      <c r="D370" s="80">
        <v>320.0</v>
      </c>
      <c r="E370" s="80">
        <v>320.0</v>
      </c>
      <c r="F370" s="81" t="s">
        <v>949</v>
      </c>
      <c r="G370" s="58" t="s">
        <v>133</v>
      </c>
      <c r="H370" s="58" t="s">
        <v>133</v>
      </c>
      <c r="I370" s="63" t="s">
        <v>950</v>
      </c>
    </row>
    <row r="371">
      <c r="A371" s="79">
        <v>3.0</v>
      </c>
      <c r="B371" s="79">
        <v>121.0</v>
      </c>
      <c r="C371" s="79" t="str">
        <f t="shared" si="1"/>
        <v>Tier 3 - 121</v>
      </c>
      <c r="D371" s="80">
        <v>321.0</v>
      </c>
      <c r="E371" s="80">
        <v>321.0</v>
      </c>
      <c r="F371" s="81" t="s">
        <v>951</v>
      </c>
      <c r="G371" s="58" t="s">
        <v>176</v>
      </c>
      <c r="H371" s="58" t="s">
        <v>136</v>
      </c>
      <c r="I371" s="63" t="s">
        <v>952</v>
      </c>
      <c r="J371" s="83" t="s">
        <v>142</v>
      </c>
    </row>
    <row r="372">
      <c r="A372" s="79">
        <v>0.0</v>
      </c>
      <c r="B372" s="80"/>
      <c r="C372" s="79" t="str">
        <f t="shared" si="1"/>
        <v>Tier 0 - </v>
      </c>
      <c r="D372" s="80">
        <v>322.0</v>
      </c>
      <c r="E372" s="80">
        <v>322.0</v>
      </c>
      <c r="F372" s="81" t="s">
        <v>953</v>
      </c>
      <c r="G372" s="58" t="s">
        <v>133</v>
      </c>
      <c r="H372" s="58" t="s">
        <v>133</v>
      </c>
      <c r="I372" s="63" t="s">
        <v>954</v>
      </c>
    </row>
    <row r="373">
      <c r="A373" s="79">
        <v>3.0</v>
      </c>
      <c r="B373" s="79">
        <v>122.0</v>
      </c>
      <c r="C373" s="79" t="str">
        <f t="shared" si="1"/>
        <v>Tier 3 - 122</v>
      </c>
      <c r="D373" s="80">
        <v>323.0</v>
      </c>
      <c r="E373" s="80">
        <v>323.0</v>
      </c>
      <c r="F373" s="81" t="s">
        <v>955</v>
      </c>
      <c r="G373" s="58" t="s">
        <v>176</v>
      </c>
      <c r="H373" s="58" t="s">
        <v>136</v>
      </c>
      <c r="I373" s="63" t="s">
        <v>956</v>
      </c>
      <c r="J373" s="83" t="s">
        <v>142</v>
      </c>
    </row>
    <row r="374">
      <c r="A374" s="79">
        <v>2.0</v>
      </c>
      <c r="B374" s="79">
        <v>43.0</v>
      </c>
      <c r="C374" s="79" t="str">
        <f t="shared" si="1"/>
        <v>Tier 2 - 43</v>
      </c>
      <c r="D374" s="79">
        <v>323.0</v>
      </c>
      <c r="E374" s="79" t="s">
        <v>957</v>
      </c>
      <c r="F374" s="82" t="s">
        <v>958</v>
      </c>
      <c r="G374" s="58" t="s">
        <v>144</v>
      </c>
      <c r="H374" s="58" t="s">
        <v>145</v>
      </c>
      <c r="I374" s="63" t="s">
        <v>959</v>
      </c>
      <c r="J374" s="83" t="s">
        <v>142</v>
      </c>
    </row>
    <row r="375">
      <c r="A375" s="79">
        <v>3.0</v>
      </c>
      <c r="B375" s="79">
        <v>123.0</v>
      </c>
      <c r="C375" s="79" t="str">
        <f t="shared" si="1"/>
        <v>Tier 3 - 123</v>
      </c>
      <c r="D375" s="80">
        <v>324.0</v>
      </c>
      <c r="E375" s="80">
        <v>324.0</v>
      </c>
      <c r="F375" s="81" t="s">
        <v>960</v>
      </c>
      <c r="G375" s="58" t="s">
        <v>176</v>
      </c>
      <c r="H375" s="58" t="s">
        <v>136</v>
      </c>
      <c r="I375" s="63" t="s">
        <v>961</v>
      </c>
      <c r="J375" s="83" t="s">
        <v>142</v>
      </c>
    </row>
    <row r="376">
      <c r="A376" s="79">
        <v>0.0</v>
      </c>
      <c r="B376" s="80"/>
      <c r="C376" s="79" t="str">
        <f t="shared" si="1"/>
        <v>Tier 0 - </v>
      </c>
      <c r="D376" s="80">
        <v>325.0</v>
      </c>
      <c r="E376" s="80">
        <v>325.0</v>
      </c>
      <c r="F376" s="81" t="s">
        <v>962</v>
      </c>
      <c r="G376" s="58" t="s">
        <v>133</v>
      </c>
      <c r="H376" s="58" t="s">
        <v>133</v>
      </c>
      <c r="I376" s="63" t="s">
        <v>963</v>
      </c>
    </row>
    <row r="377">
      <c r="A377" s="79">
        <v>3.0</v>
      </c>
      <c r="B377" s="79">
        <v>124.0</v>
      </c>
      <c r="C377" s="79" t="str">
        <f t="shared" si="1"/>
        <v>Tier 3 - 124</v>
      </c>
      <c r="D377" s="80">
        <v>326.0</v>
      </c>
      <c r="E377" s="80">
        <v>326.0</v>
      </c>
      <c r="F377" s="81" t="s">
        <v>964</v>
      </c>
      <c r="G377" s="58" t="s">
        <v>176</v>
      </c>
      <c r="H377" s="58" t="s">
        <v>136</v>
      </c>
      <c r="I377" s="63" t="s">
        <v>965</v>
      </c>
      <c r="J377" s="83" t="s">
        <v>142</v>
      </c>
    </row>
    <row r="378">
      <c r="A378" s="79">
        <v>3.0</v>
      </c>
      <c r="B378" s="79">
        <v>125.0</v>
      </c>
      <c r="C378" s="79" t="str">
        <f t="shared" si="1"/>
        <v>Tier 3 - 125</v>
      </c>
      <c r="D378" s="80">
        <v>327.0</v>
      </c>
      <c r="E378" s="80">
        <v>327.0</v>
      </c>
      <c r="F378" s="81" t="s">
        <v>966</v>
      </c>
      <c r="G378" s="58" t="s">
        <v>176</v>
      </c>
      <c r="H378" s="58" t="s">
        <v>136</v>
      </c>
      <c r="I378" s="63" t="s">
        <v>967</v>
      </c>
      <c r="J378" s="83" t="s">
        <v>142</v>
      </c>
    </row>
    <row r="379">
      <c r="A379" s="79">
        <v>0.0</v>
      </c>
      <c r="B379" s="80"/>
      <c r="C379" s="79" t="str">
        <f t="shared" si="1"/>
        <v>Tier 0 - </v>
      </c>
      <c r="D379" s="80">
        <v>328.0</v>
      </c>
      <c r="E379" s="80">
        <v>328.0</v>
      </c>
      <c r="F379" s="81" t="s">
        <v>968</v>
      </c>
      <c r="G379" s="58" t="s">
        <v>133</v>
      </c>
      <c r="H379" s="58" t="s">
        <v>136</v>
      </c>
      <c r="I379" s="63" t="s">
        <v>969</v>
      </c>
    </row>
    <row r="380">
      <c r="A380" s="79">
        <v>0.0</v>
      </c>
      <c r="B380" s="80"/>
      <c r="C380" s="79" t="str">
        <f t="shared" si="1"/>
        <v>Tier 0 - </v>
      </c>
      <c r="D380" s="80">
        <v>329.0</v>
      </c>
      <c r="E380" s="80">
        <v>329.0</v>
      </c>
      <c r="F380" s="81" t="s">
        <v>970</v>
      </c>
      <c r="G380" s="58" t="s">
        <v>136</v>
      </c>
      <c r="H380" s="58" t="s">
        <v>136</v>
      </c>
      <c r="I380" s="63" t="s">
        <v>971</v>
      </c>
    </row>
    <row r="381">
      <c r="A381" s="79">
        <v>2.0</v>
      </c>
      <c r="B381" s="79">
        <v>44.0</v>
      </c>
      <c r="C381" s="79" t="str">
        <f t="shared" si="1"/>
        <v>Tier 2 - 44</v>
      </c>
      <c r="D381" s="80">
        <v>330.0</v>
      </c>
      <c r="E381" s="80">
        <v>330.0</v>
      </c>
      <c r="F381" s="81" t="s">
        <v>972</v>
      </c>
      <c r="G381" s="58" t="s">
        <v>144</v>
      </c>
      <c r="H381" s="58" t="s">
        <v>144</v>
      </c>
      <c r="I381" s="63" t="s">
        <v>973</v>
      </c>
      <c r="J381" s="83" t="s">
        <v>142</v>
      </c>
    </row>
    <row r="382">
      <c r="A382" s="79">
        <v>0.0</v>
      </c>
      <c r="B382" s="80"/>
      <c r="C382" s="79" t="str">
        <f t="shared" si="1"/>
        <v>Tier 0 - </v>
      </c>
      <c r="D382" s="80">
        <v>331.0</v>
      </c>
      <c r="E382" s="80">
        <v>331.0</v>
      </c>
      <c r="F382" s="81" t="s">
        <v>974</v>
      </c>
      <c r="G382" s="58" t="s">
        <v>133</v>
      </c>
      <c r="H382" s="58" t="s">
        <v>133</v>
      </c>
      <c r="I382" s="63" t="s">
        <v>975</v>
      </c>
    </row>
    <row r="383">
      <c r="A383" s="79">
        <v>3.0</v>
      </c>
      <c r="B383" s="79">
        <v>126.0</v>
      </c>
      <c r="C383" s="79" t="str">
        <f t="shared" si="1"/>
        <v>Tier 3 - 126</v>
      </c>
      <c r="D383" s="80">
        <v>332.0</v>
      </c>
      <c r="E383" s="80">
        <v>332.0</v>
      </c>
      <c r="F383" s="81" t="s">
        <v>976</v>
      </c>
      <c r="G383" s="58" t="s">
        <v>176</v>
      </c>
      <c r="H383" s="58" t="s">
        <v>136</v>
      </c>
      <c r="I383" s="63" t="s">
        <v>977</v>
      </c>
      <c r="J383" s="83" t="s">
        <v>142</v>
      </c>
    </row>
    <row r="384">
      <c r="A384" s="79">
        <v>0.0</v>
      </c>
      <c r="B384" s="80"/>
      <c r="C384" s="79" t="str">
        <f t="shared" si="1"/>
        <v>Tier 0 - </v>
      </c>
      <c r="D384" s="80">
        <v>333.0</v>
      </c>
      <c r="E384" s="80">
        <v>333.0</v>
      </c>
      <c r="F384" s="81" t="s">
        <v>978</v>
      </c>
      <c r="G384" s="58" t="s">
        <v>133</v>
      </c>
      <c r="H384" s="58" t="s">
        <v>133</v>
      </c>
      <c r="I384" s="63" t="s">
        <v>979</v>
      </c>
    </row>
    <row r="385">
      <c r="A385" s="79">
        <v>3.0</v>
      </c>
      <c r="B385" s="79">
        <v>127.0</v>
      </c>
      <c r="C385" s="79" t="str">
        <f t="shared" si="1"/>
        <v>Tier 3 - 127</v>
      </c>
      <c r="D385" s="80">
        <v>334.0</v>
      </c>
      <c r="E385" s="80">
        <v>334.0</v>
      </c>
      <c r="F385" s="81" t="s">
        <v>980</v>
      </c>
      <c r="G385" s="58" t="s">
        <v>176</v>
      </c>
      <c r="H385" s="58" t="s">
        <v>136</v>
      </c>
      <c r="I385" s="63" t="s">
        <v>981</v>
      </c>
      <c r="J385" s="83" t="s">
        <v>142</v>
      </c>
    </row>
    <row r="386">
      <c r="A386" s="79">
        <v>1.0</v>
      </c>
      <c r="B386" s="79">
        <v>44.0</v>
      </c>
      <c r="C386" s="79" t="str">
        <f t="shared" si="1"/>
        <v>Tier 1 - 44</v>
      </c>
      <c r="D386" s="79">
        <v>334.0</v>
      </c>
      <c r="E386" s="79" t="s">
        <v>982</v>
      </c>
      <c r="F386" s="82" t="s">
        <v>983</v>
      </c>
      <c r="G386" s="58" t="s">
        <v>193</v>
      </c>
      <c r="H386" s="58" t="s">
        <v>169</v>
      </c>
      <c r="I386" s="63" t="s">
        <v>984</v>
      </c>
      <c r="J386" s="83" t="s">
        <v>142</v>
      </c>
    </row>
    <row r="387">
      <c r="A387" s="79">
        <v>3.0</v>
      </c>
      <c r="B387" s="79">
        <v>128.0</v>
      </c>
      <c r="C387" s="79" t="str">
        <f t="shared" si="1"/>
        <v>Tier 3 - 128</v>
      </c>
      <c r="D387" s="80">
        <v>335.0</v>
      </c>
      <c r="E387" s="80">
        <v>335.0</v>
      </c>
      <c r="F387" s="81" t="s">
        <v>985</v>
      </c>
      <c r="G387" s="58" t="s">
        <v>152</v>
      </c>
      <c r="H387" s="58" t="s">
        <v>136</v>
      </c>
      <c r="I387" s="63" t="s">
        <v>986</v>
      </c>
      <c r="J387" s="83" t="s">
        <v>142</v>
      </c>
    </row>
    <row r="388">
      <c r="A388" s="79">
        <v>3.0</v>
      </c>
      <c r="B388" s="79">
        <v>129.0</v>
      </c>
      <c r="C388" s="79" t="str">
        <f t="shared" si="1"/>
        <v>Tier 3 - 129</v>
      </c>
      <c r="D388" s="80">
        <v>336.0</v>
      </c>
      <c r="E388" s="80">
        <v>336.0</v>
      </c>
      <c r="F388" s="81" t="s">
        <v>987</v>
      </c>
      <c r="G388" s="58" t="s">
        <v>176</v>
      </c>
      <c r="H388" s="58" t="s">
        <v>136</v>
      </c>
      <c r="I388" s="63" t="s">
        <v>988</v>
      </c>
      <c r="J388" s="83" t="s">
        <v>142</v>
      </c>
    </row>
    <row r="389">
      <c r="A389" s="79">
        <v>3.0</v>
      </c>
      <c r="B389" s="79">
        <v>130.0</v>
      </c>
      <c r="C389" s="79" t="str">
        <f t="shared" si="1"/>
        <v>Tier 3 - 130</v>
      </c>
      <c r="D389" s="80">
        <v>337.0</v>
      </c>
      <c r="E389" s="80">
        <v>337.0</v>
      </c>
      <c r="F389" s="81" t="s">
        <v>989</v>
      </c>
      <c r="G389" s="58" t="s">
        <v>176</v>
      </c>
      <c r="H389" s="58" t="s">
        <v>136</v>
      </c>
      <c r="I389" s="63" t="s">
        <v>990</v>
      </c>
      <c r="J389" s="83" t="s">
        <v>142</v>
      </c>
    </row>
    <row r="390">
      <c r="A390" s="79">
        <v>3.0</v>
      </c>
      <c r="B390" s="79">
        <v>131.0</v>
      </c>
      <c r="C390" s="79" t="str">
        <f t="shared" si="1"/>
        <v>Tier 3 - 131</v>
      </c>
      <c r="D390" s="80">
        <v>338.0</v>
      </c>
      <c r="E390" s="80">
        <v>338.0</v>
      </c>
      <c r="F390" s="81" t="s">
        <v>991</v>
      </c>
      <c r="G390" s="58" t="s">
        <v>176</v>
      </c>
      <c r="H390" s="58" t="s">
        <v>136</v>
      </c>
      <c r="I390" s="63" t="s">
        <v>992</v>
      </c>
      <c r="J390" s="83" t="s">
        <v>142</v>
      </c>
    </row>
    <row r="391">
      <c r="A391" s="79">
        <v>0.0</v>
      </c>
      <c r="B391" s="80"/>
      <c r="C391" s="79" t="str">
        <f t="shared" si="1"/>
        <v>Tier 0 - </v>
      </c>
      <c r="D391" s="80">
        <v>339.0</v>
      </c>
      <c r="E391" s="80">
        <v>339.0</v>
      </c>
      <c r="F391" s="81" t="s">
        <v>993</v>
      </c>
      <c r="G391" s="58" t="s">
        <v>133</v>
      </c>
      <c r="H391" s="58" t="s">
        <v>133</v>
      </c>
      <c r="I391" s="63" t="s">
        <v>994</v>
      </c>
    </row>
    <row r="392">
      <c r="A392" s="79">
        <v>3.0</v>
      </c>
      <c r="B392" s="79">
        <v>132.0</v>
      </c>
      <c r="C392" s="79" t="str">
        <f t="shared" si="1"/>
        <v>Tier 3 - 132</v>
      </c>
      <c r="D392" s="80">
        <v>340.0</v>
      </c>
      <c r="E392" s="80">
        <v>340.0</v>
      </c>
      <c r="F392" s="81" t="s">
        <v>995</v>
      </c>
      <c r="G392" s="58" t="s">
        <v>176</v>
      </c>
      <c r="H392" s="58" t="s">
        <v>136</v>
      </c>
      <c r="I392" s="63" t="s">
        <v>996</v>
      </c>
      <c r="J392" s="83" t="s">
        <v>142</v>
      </c>
    </row>
    <row r="393">
      <c r="A393" s="79">
        <v>0.0</v>
      </c>
      <c r="B393" s="80"/>
      <c r="C393" s="79" t="str">
        <f t="shared" si="1"/>
        <v>Tier 0 - </v>
      </c>
      <c r="D393" s="80">
        <v>341.0</v>
      </c>
      <c r="E393" s="80">
        <v>341.0</v>
      </c>
      <c r="F393" s="81" t="s">
        <v>997</v>
      </c>
      <c r="G393" s="58" t="s">
        <v>133</v>
      </c>
      <c r="H393" s="58" t="s">
        <v>133</v>
      </c>
      <c r="I393" s="63" t="s">
        <v>998</v>
      </c>
    </row>
    <row r="394">
      <c r="A394" s="79">
        <v>1.0</v>
      </c>
      <c r="B394" s="79">
        <v>45.0</v>
      </c>
      <c r="C394" s="79" t="str">
        <f t="shared" si="1"/>
        <v>Tier 1 - 45</v>
      </c>
      <c r="D394" s="80">
        <v>342.0</v>
      </c>
      <c r="E394" s="80">
        <v>342.0</v>
      </c>
      <c r="F394" s="81" t="s">
        <v>999</v>
      </c>
      <c r="G394" s="58" t="s">
        <v>169</v>
      </c>
      <c r="H394" s="58" t="s">
        <v>169</v>
      </c>
      <c r="I394" s="63" t="s">
        <v>1000</v>
      </c>
      <c r="J394" s="83" t="s">
        <v>142</v>
      </c>
    </row>
    <row r="395">
      <c r="A395" s="79">
        <v>0.0</v>
      </c>
      <c r="B395" s="80"/>
      <c r="C395" s="79" t="str">
        <f t="shared" si="1"/>
        <v>Tier 0 - </v>
      </c>
      <c r="D395" s="80">
        <v>343.0</v>
      </c>
      <c r="E395" s="80">
        <v>343.0</v>
      </c>
      <c r="F395" s="81" t="s">
        <v>1001</v>
      </c>
      <c r="G395" s="58" t="s">
        <v>133</v>
      </c>
      <c r="H395" s="58" t="s">
        <v>133</v>
      </c>
      <c r="I395" s="63" t="s">
        <v>1002</v>
      </c>
    </row>
    <row r="396">
      <c r="A396" s="79">
        <v>3.0</v>
      </c>
      <c r="B396" s="79">
        <v>133.0</v>
      </c>
      <c r="C396" s="79" t="str">
        <f t="shared" si="1"/>
        <v>Tier 3 - 133</v>
      </c>
      <c r="D396" s="80">
        <v>344.0</v>
      </c>
      <c r="E396" s="80">
        <v>344.0</v>
      </c>
      <c r="F396" s="81" t="s">
        <v>1003</v>
      </c>
      <c r="G396" s="58" t="s">
        <v>152</v>
      </c>
      <c r="H396" s="58" t="s">
        <v>176</v>
      </c>
      <c r="I396" s="63" t="s">
        <v>1004</v>
      </c>
      <c r="J396" s="83" t="s">
        <v>142</v>
      </c>
    </row>
    <row r="397">
      <c r="A397" s="79">
        <v>0.0</v>
      </c>
      <c r="B397" s="80"/>
      <c r="C397" s="79" t="str">
        <f t="shared" si="1"/>
        <v>Tier 0 - </v>
      </c>
      <c r="D397" s="80">
        <v>345.0</v>
      </c>
      <c r="E397" s="80">
        <v>345.0</v>
      </c>
      <c r="F397" s="81" t="s">
        <v>1005</v>
      </c>
      <c r="G397" s="58" t="s">
        <v>133</v>
      </c>
      <c r="H397" s="58" t="s">
        <v>133</v>
      </c>
      <c r="I397" s="63" t="s">
        <v>1006</v>
      </c>
    </row>
    <row r="398">
      <c r="A398" s="79">
        <v>3.0</v>
      </c>
      <c r="B398" s="79">
        <v>134.0</v>
      </c>
      <c r="C398" s="79" t="str">
        <f t="shared" si="1"/>
        <v>Tier 3 - 134</v>
      </c>
      <c r="D398" s="80">
        <v>346.0</v>
      </c>
      <c r="E398" s="80">
        <v>346.0</v>
      </c>
      <c r="F398" s="81" t="s">
        <v>1007</v>
      </c>
      <c r="G398" s="58" t="s">
        <v>152</v>
      </c>
      <c r="H398" s="58" t="s">
        <v>136</v>
      </c>
      <c r="I398" s="63" t="s">
        <v>1008</v>
      </c>
      <c r="J398" s="83" t="s">
        <v>142</v>
      </c>
    </row>
    <row r="399">
      <c r="A399" s="79">
        <v>0.0</v>
      </c>
      <c r="B399" s="80"/>
      <c r="C399" s="79" t="str">
        <f t="shared" si="1"/>
        <v>Tier 0 - </v>
      </c>
      <c r="D399" s="80">
        <v>347.0</v>
      </c>
      <c r="E399" s="80">
        <v>347.0</v>
      </c>
      <c r="F399" s="81" t="s">
        <v>1009</v>
      </c>
      <c r="G399" s="58" t="s">
        <v>133</v>
      </c>
      <c r="H399" s="58" t="s">
        <v>133</v>
      </c>
      <c r="I399" s="63" t="s">
        <v>1010</v>
      </c>
    </row>
    <row r="400">
      <c r="A400" s="79">
        <v>3.0</v>
      </c>
      <c r="B400" s="79">
        <v>135.0</v>
      </c>
      <c r="C400" s="79" t="str">
        <f t="shared" si="1"/>
        <v>Tier 3 - 135</v>
      </c>
      <c r="D400" s="80">
        <v>348.0</v>
      </c>
      <c r="E400" s="80">
        <v>348.0</v>
      </c>
      <c r="F400" s="81" t="s">
        <v>1011</v>
      </c>
      <c r="G400" s="58" t="s">
        <v>176</v>
      </c>
      <c r="H400" s="58" t="s">
        <v>136</v>
      </c>
      <c r="I400" s="63" t="s">
        <v>1012</v>
      </c>
      <c r="J400" s="83" t="s">
        <v>142</v>
      </c>
    </row>
    <row r="401">
      <c r="A401" s="79">
        <v>0.0</v>
      </c>
      <c r="B401" s="80"/>
      <c r="C401" s="79" t="str">
        <f t="shared" si="1"/>
        <v>Tier 0 - </v>
      </c>
      <c r="D401" s="80">
        <v>349.0</v>
      </c>
      <c r="E401" s="80">
        <v>349.0</v>
      </c>
      <c r="F401" s="81" t="s">
        <v>1013</v>
      </c>
      <c r="G401" s="58" t="s">
        <v>133</v>
      </c>
      <c r="H401" s="58" t="s">
        <v>133</v>
      </c>
      <c r="I401" s="63" t="s">
        <v>1014</v>
      </c>
    </row>
    <row r="402">
      <c r="A402" s="79">
        <v>2.0</v>
      </c>
      <c r="B402" s="79">
        <v>45.0</v>
      </c>
      <c r="C402" s="79" t="str">
        <f t="shared" si="1"/>
        <v>Tier 2 - 45</v>
      </c>
      <c r="D402" s="80">
        <v>350.0</v>
      </c>
      <c r="E402" s="80">
        <v>350.0</v>
      </c>
      <c r="F402" s="81" t="s">
        <v>1015</v>
      </c>
      <c r="G402" s="58" t="s">
        <v>169</v>
      </c>
      <c r="H402" s="58" t="s">
        <v>144</v>
      </c>
      <c r="I402" s="63" t="s">
        <v>1016</v>
      </c>
      <c r="J402" s="83" t="s">
        <v>142</v>
      </c>
    </row>
    <row r="403">
      <c r="A403" s="79">
        <v>3.0</v>
      </c>
      <c r="B403" s="79">
        <v>136.0</v>
      </c>
      <c r="C403" s="79" t="str">
        <f t="shared" si="1"/>
        <v>Tier 3 - 136</v>
      </c>
      <c r="D403" s="80">
        <v>351.0</v>
      </c>
      <c r="E403" s="80">
        <v>351.0</v>
      </c>
      <c r="F403" s="81" t="s">
        <v>1017</v>
      </c>
      <c r="G403" s="58" t="s">
        <v>176</v>
      </c>
      <c r="H403" s="58" t="s">
        <v>136</v>
      </c>
      <c r="I403" s="63" t="s">
        <v>1018</v>
      </c>
      <c r="J403" s="83" t="s">
        <v>142</v>
      </c>
    </row>
    <row r="404">
      <c r="A404" s="79">
        <v>3.0</v>
      </c>
      <c r="B404" s="79">
        <v>137.0</v>
      </c>
      <c r="C404" s="79" t="str">
        <f t="shared" si="1"/>
        <v>Tier 3 - 137</v>
      </c>
      <c r="D404" s="80">
        <v>352.0</v>
      </c>
      <c r="E404" s="80">
        <v>352.0</v>
      </c>
      <c r="F404" s="81" t="s">
        <v>1019</v>
      </c>
      <c r="G404" s="58" t="s">
        <v>152</v>
      </c>
      <c r="H404" s="58" t="s">
        <v>136</v>
      </c>
      <c r="I404" s="63" t="s">
        <v>1020</v>
      </c>
      <c r="J404" s="83" t="s">
        <v>142</v>
      </c>
    </row>
    <row r="405">
      <c r="A405" s="79">
        <v>0.0</v>
      </c>
      <c r="B405" s="80"/>
      <c r="C405" s="79" t="str">
        <f t="shared" si="1"/>
        <v>Tier 0 - </v>
      </c>
      <c r="D405" s="80">
        <v>353.0</v>
      </c>
      <c r="E405" s="80">
        <v>353.0</v>
      </c>
      <c r="F405" s="81" t="s">
        <v>1021</v>
      </c>
      <c r="G405" s="58" t="s">
        <v>133</v>
      </c>
      <c r="H405" s="58" t="s">
        <v>133</v>
      </c>
      <c r="I405" s="63" t="s">
        <v>1022</v>
      </c>
    </row>
    <row r="406">
      <c r="A406" s="79">
        <v>3.0</v>
      </c>
      <c r="B406" s="79">
        <v>138.0</v>
      </c>
      <c r="C406" s="79" t="str">
        <f t="shared" si="1"/>
        <v>Tier 3 - 138</v>
      </c>
      <c r="D406" s="80">
        <v>354.0</v>
      </c>
      <c r="E406" s="80">
        <v>354.0</v>
      </c>
      <c r="F406" s="81" t="s">
        <v>1023</v>
      </c>
      <c r="G406" s="58" t="s">
        <v>176</v>
      </c>
      <c r="H406" s="58" t="s">
        <v>136</v>
      </c>
      <c r="I406" s="63" t="s">
        <v>1024</v>
      </c>
      <c r="J406" s="83" t="s">
        <v>142</v>
      </c>
    </row>
    <row r="407">
      <c r="A407" s="79">
        <v>2.0</v>
      </c>
      <c r="B407" s="79">
        <v>46.0</v>
      </c>
      <c r="C407" s="79" t="str">
        <f t="shared" si="1"/>
        <v>Tier 2 - 46</v>
      </c>
      <c r="D407" s="79">
        <v>354.0</v>
      </c>
      <c r="E407" s="79" t="s">
        <v>1025</v>
      </c>
      <c r="F407" s="82" t="s">
        <v>1026</v>
      </c>
      <c r="G407" s="58" t="s">
        <v>144</v>
      </c>
      <c r="H407" s="58" t="s">
        <v>144</v>
      </c>
      <c r="I407" s="63" t="s">
        <v>1027</v>
      </c>
      <c r="J407" s="83" t="s">
        <v>142</v>
      </c>
    </row>
    <row r="408">
      <c r="A408" s="79">
        <v>0.0</v>
      </c>
      <c r="B408" s="80"/>
      <c r="C408" s="79" t="str">
        <f t="shared" si="1"/>
        <v>Tier 0 - </v>
      </c>
      <c r="D408" s="80">
        <v>355.0</v>
      </c>
      <c r="E408" s="80">
        <v>355.0</v>
      </c>
      <c r="F408" s="81" t="s">
        <v>1028</v>
      </c>
      <c r="G408" s="58" t="s">
        <v>133</v>
      </c>
      <c r="H408" s="58" t="s">
        <v>133</v>
      </c>
      <c r="I408" s="63" t="s">
        <v>1029</v>
      </c>
    </row>
    <row r="409">
      <c r="A409" s="84">
        <v>2.0</v>
      </c>
      <c r="B409" s="79">
        <v>47.0</v>
      </c>
      <c r="C409" s="79" t="str">
        <f t="shared" si="1"/>
        <v>Tier 2 - 47</v>
      </c>
      <c r="D409" s="80">
        <v>356.0</v>
      </c>
      <c r="E409" s="80">
        <v>356.0</v>
      </c>
      <c r="F409" s="81" t="s">
        <v>1030</v>
      </c>
      <c r="G409" s="85" t="s">
        <v>176</v>
      </c>
      <c r="H409" s="58" t="s">
        <v>136</v>
      </c>
      <c r="I409" s="63" t="s">
        <v>1031</v>
      </c>
      <c r="J409" s="83" t="s">
        <v>532</v>
      </c>
      <c r="K409" s="58" t="s">
        <v>533</v>
      </c>
    </row>
    <row r="410">
      <c r="A410" s="79">
        <v>3.0</v>
      </c>
      <c r="B410" s="79">
        <v>139.0</v>
      </c>
      <c r="C410" s="79" t="str">
        <f t="shared" si="1"/>
        <v>Tier 3 - 139</v>
      </c>
      <c r="D410" s="80">
        <v>357.0</v>
      </c>
      <c r="E410" s="80">
        <v>357.0</v>
      </c>
      <c r="F410" s="81" t="s">
        <v>1032</v>
      </c>
      <c r="G410" s="58" t="s">
        <v>176</v>
      </c>
      <c r="H410" s="58" t="s">
        <v>136</v>
      </c>
      <c r="I410" s="63" t="s">
        <v>1033</v>
      </c>
      <c r="J410" s="83" t="s">
        <v>142</v>
      </c>
    </row>
    <row r="411">
      <c r="A411" s="79">
        <v>3.0</v>
      </c>
      <c r="B411" s="79">
        <v>140.0</v>
      </c>
      <c r="C411" s="79" t="str">
        <f t="shared" si="1"/>
        <v>Tier 3 - 140</v>
      </c>
      <c r="D411" s="80">
        <v>358.0</v>
      </c>
      <c r="E411" s="80">
        <v>358.0</v>
      </c>
      <c r="F411" s="81" t="s">
        <v>1034</v>
      </c>
      <c r="G411" s="58" t="s">
        <v>176</v>
      </c>
      <c r="H411" s="58" t="s">
        <v>136</v>
      </c>
      <c r="I411" s="63" t="s">
        <v>1035</v>
      </c>
      <c r="J411" s="83" t="s">
        <v>142</v>
      </c>
    </row>
    <row r="412">
      <c r="A412" s="79">
        <v>3.0</v>
      </c>
      <c r="B412" s="79">
        <v>141.0</v>
      </c>
      <c r="C412" s="79" t="str">
        <f t="shared" si="1"/>
        <v>Tier 3 - 141</v>
      </c>
      <c r="D412" s="80">
        <v>359.0</v>
      </c>
      <c r="E412" s="80">
        <v>359.0</v>
      </c>
      <c r="F412" s="81" t="s">
        <v>1036</v>
      </c>
      <c r="G412" s="58" t="s">
        <v>144</v>
      </c>
      <c r="H412" s="58" t="s">
        <v>176</v>
      </c>
      <c r="I412" s="63" t="s">
        <v>1037</v>
      </c>
      <c r="J412" s="83" t="s">
        <v>142</v>
      </c>
    </row>
    <row r="413">
      <c r="A413" s="79">
        <v>2.0</v>
      </c>
      <c r="B413" s="79">
        <v>48.0</v>
      </c>
      <c r="C413" s="79" t="str">
        <f t="shared" si="1"/>
        <v>Tier 2 - 48</v>
      </c>
      <c r="D413" s="79">
        <v>359.0</v>
      </c>
      <c r="E413" s="79" t="s">
        <v>1038</v>
      </c>
      <c r="F413" s="82" t="s">
        <v>1039</v>
      </c>
      <c r="G413" s="58" t="s">
        <v>169</v>
      </c>
      <c r="H413" s="58" t="s">
        <v>281</v>
      </c>
      <c r="I413" s="63" t="s">
        <v>1040</v>
      </c>
      <c r="J413" s="83" t="s">
        <v>142</v>
      </c>
    </row>
    <row r="414">
      <c r="A414" s="79">
        <v>0.0</v>
      </c>
      <c r="B414" s="80"/>
      <c r="C414" s="79" t="str">
        <f t="shared" si="1"/>
        <v>Tier 0 - </v>
      </c>
      <c r="D414" s="80">
        <v>360.0</v>
      </c>
      <c r="E414" s="80">
        <v>360.0</v>
      </c>
      <c r="F414" s="81" t="s">
        <v>1041</v>
      </c>
      <c r="G414" s="58" t="s">
        <v>133</v>
      </c>
      <c r="H414" s="58" t="s">
        <v>133</v>
      </c>
      <c r="I414" s="63" t="s">
        <v>1042</v>
      </c>
    </row>
    <row r="415">
      <c r="A415" s="79">
        <v>0.0</v>
      </c>
      <c r="B415" s="80"/>
      <c r="C415" s="79" t="str">
        <f t="shared" si="1"/>
        <v>Tier 0 - </v>
      </c>
      <c r="D415" s="80">
        <v>361.0</v>
      </c>
      <c r="E415" s="80">
        <v>361.0</v>
      </c>
      <c r="F415" s="81" t="s">
        <v>1043</v>
      </c>
      <c r="G415" s="58" t="s">
        <v>133</v>
      </c>
      <c r="H415" s="58" t="s">
        <v>133</v>
      </c>
      <c r="I415" s="63" t="s">
        <v>1044</v>
      </c>
    </row>
    <row r="416">
      <c r="A416" s="79">
        <v>3.0</v>
      </c>
      <c r="B416" s="79">
        <v>142.0</v>
      </c>
      <c r="C416" s="79" t="str">
        <f t="shared" si="1"/>
        <v>Tier 3 - 142</v>
      </c>
      <c r="D416" s="80">
        <v>362.0</v>
      </c>
      <c r="E416" s="80">
        <v>362.0</v>
      </c>
      <c r="F416" s="81" t="s">
        <v>1045</v>
      </c>
      <c r="G416" s="58" t="s">
        <v>176</v>
      </c>
      <c r="H416" s="58" t="s">
        <v>136</v>
      </c>
      <c r="I416" s="63" t="s">
        <v>1046</v>
      </c>
      <c r="J416" s="83" t="s">
        <v>142</v>
      </c>
    </row>
    <row r="417">
      <c r="A417" s="79">
        <v>3.0</v>
      </c>
      <c r="B417" s="79">
        <v>143.0</v>
      </c>
      <c r="C417" s="79" t="str">
        <f t="shared" si="1"/>
        <v>Tier 3 - 143</v>
      </c>
      <c r="D417" s="79">
        <v>362.0</v>
      </c>
      <c r="E417" s="79" t="s">
        <v>1047</v>
      </c>
      <c r="F417" s="82" t="s">
        <v>1048</v>
      </c>
      <c r="G417" s="58" t="s">
        <v>144</v>
      </c>
      <c r="H417" s="58" t="s">
        <v>152</v>
      </c>
      <c r="I417" s="63" t="s">
        <v>1049</v>
      </c>
      <c r="J417" s="83" t="s">
        <v>1050</v>
      </c>
      <c r="K417" s="58" t="s">
        <v>1051</v>
      </c>
    </row>
    <row r="418">
      <c r="A418" s="79">
        <v>0.0</v>
      </c>
      <c r="B418" s="80"/>
      <c r="C418" s="79" t="str">
        <f t="shared" si="1"/>
        <v>Tier 0 - </v>
      </c>
      <c r="D418" s="80">
        <v>363.0</v>
      </c>
      <c r="E418" s="80">
        <v>363.0</v>
      </c>
      <c r="F418" s="81" t="s">
        <v>1052</v>
      </c>
      <c r="G418" s="58" t="s">
        <v>133</v>
      </c>
      <c r="H418" s="58" t="s">
        <v>133</v>
      </c>
      <c r="I418" s="63" t="s">
        <v>1053</v>
      </c>
    </row>
    <row r="419">
      <c r="A419" s="79">
        <v>0.0</v>
      </c>
      <c r="B419" s="80"/>
      <c r="C419" s="79" t="str">
        <f t="shared" si="1"/>
        <v>Tier 0 - </v>
      </c>
      <c r="D419" s="80">
        <v>364.0</v>
      </c>
      <c r="E419" s="80">
        <v>364.0</v>
      </c>
      <c r="F419" s="81" t="s">
        <v>1054</v>
      </c>
      <c r="G419" s="58" t="s">
        <v>136</v>
      </c>
      <c r="H419" s="58" t="s">
        <v>136</v>
      </c>
      <c r="I419" s="63" t="s">
        <v>1055</v>
      </c>
    </row>
    <row r="420">
      <c r="A420" s="79">
        <v>3.0</v>
      </c>
      <c r="B420" s="79">
        <v>144.0</v>
      </c>
      <c r="C420" s="79" t="str">
        <f t="shared" si="1"/>
        <v>Tier 3 - 144</v>
      </c>
      <c r="D420" s="80">
        <v>365.0</v>
      </c>
      <c r="E420" s="80">
        <v>365.0</v>
      </c>
      <c r="F420" s="81" t="s">
        <v>1056</v>
      </c>
      <c r="G420" s="58" t="s">
        <v>176</v>
      </c>
      <c r="H420" s="58" t="s">
        <v>136</v>
      </c>
      <c r="I420" s="63" t="s">
        <v>1057</v>
      </c>
      <c r="J420" s="83" t="s">
        <v>142</v>
      </c>
    </row>
    <row r="421">
      <c r="A421" s="79">
        <v>0.0</v>
      </c>
      <c r="B421" s="80"/>
      <c r="C421" s="79" t="str">
        <f t="shared" si="1"/>
        <v>Tier 0 - </v>
      </c>
      <c r="D421" s="80">
        <v>366.0</v>
      </c>
      <c r="E421" s="80">
        <v>366.0</v>
      </c>
      <c r="F421" s="81" t="s">
        <v>1058</v>
      </c>
      <c r="G421" s="58" t="s">
        <v>133</v>
      </c>
      <c r="H421" s="58" t="s">
        <v>133</v>
      </c>
      <c r="I421" s="63" t="s">
        <v>1059</v>
      </c>
    </row>
    <row r="422">
      <c r="A422" s="79">
        <v>3.0</v>
      </c>
      <c r="B422" s="79">
        <v>145.0</v>
      </c>
      <c r="C422" s="79" t="str">
        <f t="shared" si="1"/>
        <v>Tier 3 - 145</v>
      </c>
      <c r="D422" s="80">
        <v>367.0</v>
      </c>
      <c r="E422" s="80">
        <v>367.0</v>
      </c>
      <c r="F422" s="81" t="s">
        <v>1060</v>
      </c>
      <c r="G422" s="58" t="s">
        <v>176</v>
      </c>
      <c r="H422" s="58" t="s">
        <v>136</v>
      </c>
      <c r="I422" s="63" t="s">
        <v>1061</v>
      </c>
      <c r="J422" s="83" t="s">
        <v>142</v>
      </c>
    </row>
    <row r="423">
      <c r="A423" s="79">
        <v>3.0</v>
      </c>
      <c r="B423" s="79">
        <v>146.0</v>
      </c>
      <c r="C423" s="79" t="str">
        <f t="shared" si="1"/>
        <v>Tier 3 - 146</v>
      </c>
      <c r="D423" s="80">
        <v>368.0</v>
      </c>
      <c r="E423" s="80">
        <v>368.0</v>
      </c>
      <c r="F423" s="81" t="s">
        <v>1062</v>
      </c>
      <c r="G423" s="58" t="s">
        <v>176</v>
      </c>
      <c r="H423" s="58" t="s">
        <v>136</v>
      </c>
      <c r="I423" s="63" t="s">
        <v>1063</v>
      </c>
      <c r="J423" s="83" t="s">
        <v>142</v>
      </c>
    </row>
    <row r="424">
      <c r="A424" s="79">
        <v>3.0</v>
      </c>
      <c r="B424" s="79">
        <v>147.0</v>
      </c>
      <c r="C424" s="79" t="str">
        <f t="shared" si="1"/>
        <v>Tier 3 - 147</v>
      </c>
      <c r="D424" s="80">
        <v>369.0</v>
      </c>
      <c r="E424" s="80">
        <v>369.0</v>
      </c>
      <c r="F424" s="81" t="s">
        <v>1064</v>
      </c>
      <c r="G424" s="58" t="s">
        <v>176</v>
      </c>
      <c r="H424" s="58" t="s">
        <v>136</v>
      </c>
      <c r="I424" s="63" t="s">
        <v>1065</v>
      </c>
      <c r="J424" s="83" t="s">
        <v>142</v>
      </c>
    </row>
    <row r="425">
      <c r="A425" s="79">
        <v>3.0</v>
      </c>
      <c r="B425" s="79">
        <v>148.0</v>
      </c>
      <c r="C425" s="79" t="str">
        <f t="shared" si="1"/>
        <v>Tier 3 - 148</v>
      </c>
      <c r="D425" s="80">
        <v>370.0</v>
      </c>
      <c r="E425" s="80">
        <v>370.0</v>
      </c>
      <c r="F425" s="81" t="s">
        <v>1066</v>
      </c>
      <c r="G425" s="58" t="s">
        <v>176</v>
      </c>
      <c r="H425" s="58" t="s">
        <v>136</v>
      </c>
      <c r="I425" s="63" t="s">
        <v>1067</v>
      </c>
      <c r="J425" s="83" t="s">
        <v>142</v>
      </c>
    </row>
    <row r="426">
      <c r="A426" s="79">
        <v>0.0</v>
      </c>
      <c r="B426" s="80"/>
      <c r="C426" s="79" t="str">
        <f t="shared" si="1"/>
        <v>Tier 0 - </v>
      </c>
      <c r="D426" s="80">
        <v>371.0</v>
      </c>
      <c r="E426" s="80">
        <v>371.0</v>
      </c>
      <c r="F426" s="81" t="s">
        <v>1068</v>
      </c>
      <c r="G426" s="58" t="s">
        <v>133</v>
      </c>
      <c r="H426" s="58" t="s">
        <v>133</v>
      </c>
      <c r="I426" s="63" t="s">
        <v>1069</v>
      </c>
    </row>
    <row r="427">
      <c r="A427" s="79">
        <v>0.0</v>
      </c>
      <c r="B427" s="80"/>
      <c r="C427" s="79" t="str">
        <f t="shared" si="1"/>
        <v>Tier 0 - </v>
      </c>
      <c r="D427" s="80">
        <v>372.0</v>
      </c>
      <c r="E427" s="80">
        <v>372.0</v>
      </c>
      <c r="F427" s="81" t="s">
        <v>1070</v>
      </c>
      <c r="G427" s="58" t="s">
        <v>136</v>
      </c>
      <c r="H427" s="58" t="s">
        <v>136</v>
      </c>
      <c r="I427" s="63" t="s">
        <v>1071</v>
      </c>
    </row>
    <row r="428">
      <c r="A428" s="79" t="s">
        <v>410</v>
      </c>
      <c r="B428" s="79"/>
      <c r="C428" s="79" t="str">
        <f t="shared" si="1"/>
        <v>Tier Uber - </v>
      </c>
      <c r="D428" s="79">
        <v>373.0</v>
      </c>
      <c r="E428" s="79" t="s">
        <v>1072</v>
      </c>
      <c r="F428" s="82" t="s">
        <v>1073</v>
      </c>
      <c r="G428" s="58" t="s">
        <v>410</v>
      </c>
      <c r="H428" s="58" t="s">
        <v>410</v>
      </c>
      <c r="I428" s="63" t="s">
        <v>1074</v>
      </c>
    </row>
    <row r="429">
      <c r="A429" s="79">
        <v>1.0</v>
      </c>
      <c r="B429" s="79">
        <v>46.0</v>
      </c>
      <c r="C429" s="79" t="str">
        <f t="shared" si="1"/>
        <v>Tier 1 - 46</v>
      </c>
      <c r="D429" s="80">
        <v>373.0</v>
      </c>
      <c r="E429" s="80">
        <v>373.0</v>
      </c>
      <c r="F429" s="81" t="s">
        <v>1075</v>
      </c>
      <c r="G429" s="58" t="s">
        <v>193</v>
      </c>
      <c r="H429" s="58" t="s">
        <v>193</v>
      </c>
      <c r="I429" s="63" t="s">
        <v>1076</v>
      </c>
      <c r="J429" s="83" t="s">
        <v>142</v>
      </c>
    </row>
    <row r="430">
      <c r="A430" s="79">
        <v>0.0</v>
      </c>
      <c r="B430" s="80"/>
      <c r="C430" s="79" t="str">
        <f t="shared" si="1"/>
        <v>Tier 0 - </v>
      </c>
      <c r="D430" s="80">
        <v>374.0</v>
      </c>
      <c r="E430" s="80">
        <v>374.0</v>
      </c>
      <c r="F430" s="81" t="s">
        <v>1077</v>
      </c>
      <c r="G430" s="58" t="s">
        <v>133</v>
      </c>
      <c r="H430" s="58" t="s">
        <v>133</v>
      </c>
      <c r="I430" s="63" t="s">
        <v>1078</v>
      </c>
    </row>
    <row r="431">
      <c r="A431" s="79">
        <v>3.0</v>
      </c>
      <c r="B431" s="79">
        <v>149.0</v>
      </c>
      <c r="C431" s="79" t="str">
        <f t="shared" si="1"/>
        <v>Tier 3 - 149</v>
      </c>
      <c r="D431" s="80">
        <v>375.0</v>
      </c>
      <c r="E431" s="80">
        <v>375.0</v>
      </c>
      <c r="F431" s="81" t="s">
        <v>1079</v>
      </c>
      <c r="G431" s="58" t="s">
        <v>176</v>
      </c>
      <c r="H431" s="58" t="s">
        <v>136</v>
      </c>
      <c r="I431" s="63" t="s">
        <v>1080</v>
      </c>
      <c r="J431" s="83" t="s">
        <v>142</v>
      </c>
    </row>
    <row r="432">
      <c r="A432" s="79" t="s">
        <v>410</v>
      </c>
      <c r="B432" s="79"/>
      <c r="C432" s="79" t="str">
        <f t="shared" si="1"/>
        <v>Tier Uber - </v>
      </c>
      <c r="D432" s="79">
        <v>376.0</v>
      </c>
      <c r="E432" s="79" t="s">
        <v>1081</v>
      </c>
      <c r="F432" s="82" t="s">
        <v>1082</v>
      </c>
      <c r="G432" s="58" t="s">
        <v>140</v>
      </c>
      <c r="H432" s="58" t="s">
        <v>410</v>
      </c>
      <c r="I432" s="63" t="s">
        <v>1083</v>
      </c>
    </row>
    <row r="433">
      <c r="A433" s="84">
        <v>1.0</v>
      </c>
      <c r="B433" s="79">
        <v>47.0</v>
      </c>
      <c r="C433" s="79" t="str">
        <f t="shared" si="1"/>
        <v>Tier 1 - 47</v>
      </c>
      <c r="D433" s="80">
        <v>376.0</v>
      </c>
      <c r="E433" s="80">
        <v>376.0</v>
      </c>
      <c r="F433" s="81" t="s">
        <v>1084</v>
      </c>
      <c r="G433" s="58" t="s">
        <v>169</v>
      </c>
      <c r="H433" s="58" t="s">
        <v>144</v>
      </c>
      <c r="I433" s="63" t="s">
        <v>1085</v>
      </c>
      <c r="J433" s="83" t="s">
        <v>1086</v>
      </c>
      <c r="K433" s="58" t="s">
        <v>1087</v>
      </c>
    </row>
    <row r="434">
      <c r="A434" s="84">
        <v>2.0</v>
      </c>
      <c r="B434" s="79">
        <v>49.0</v>
      </c>
      <c r="C434" s="79" t="str">
        <f t="shared" si="1"/>
        <v>Tier 2 - 49</v>
      </c>
      <c r="D434" s="80">
        <v>377.0</v>
      </c>
      <c r="E434" s="80">
        <v>377.0</v>
      </c>
      <c r="F434" s="81" t="s">
        <v>1088</v>
      </c>
      <c r="G434" s="58" t="s">
        <v>152</v>
      </c>
      <c r="H434" s="58" t="s">
        <v>176</v>
      </c>
      <c r="I434" s="63" t="s">
        <v>1089</v>
      </c>
      <c r="J434" s="83" t="s">
        <v>1090</v>
      </c>
      <c r="K434" s="58" t="s">
        <v>533</v>
      </c>
    </row>
    <row r="435">
      <c r="A435" s="79">
        <v>3.0</v>
      </c>
      <c r="B435" s="79">
        <v>150.0</v>
      </c>
      <c r="C435" s="79" t="str">
        <f t="shared" si="1"/>
        <v>Tier 3 - 150</v>
      </c>
      <c r="D435" s="80">
        <v>378.0</v>
      </c>
      <c r="E435" s="80">
        <v>378.0</v>
      </c>
      <c r="F435" s="81" t="s">
        <v>1091</v>
      </c>
      <c r="G435" s="58" t="s">
        <v>176</v>
      </c>
      <c r="H435" s="58" t="s">
        <v>136</v>
      </c>
      <c r="I435" s="63" t="s">
        <v>1092</v>
      </c>
      <c r="J435" s="83" t="s">
        <v>142</v>
      </c>
    </row>
    <row r="436">
      <c r="A436" s="79">
        <v>2.0</v>
      </c>
      <c r="B436" s="79">
        <v>50.0</v>
      </c>
      <c r="C436" s="79" t="str">
        <f t="shared" si="1"/>
        <v>Tier 2 - 50</v>
      </c>
      <c r="D436" s="80">
        <v>379.0</v>
      </c>
      <c r="E436" s="80">
        <v>379.0</v>
      </c>
      <c r="F436" s="81" t="s">
        <v>1093</v>
      </c>
      <c r="G436" s="58" t="s">
        <v>144</v>
      </c>
      <c r="H436" s="58" t="s">
        <v>144</v>
      </c>
      <c r="I436" s="63" t="s">
        <v>1094</v>
      </c>
      <c r="J436" s="83" t="s">
        <v>142</v>
      </c>
    </row>
    <row r="437">
      <c r="A437" s="79">
        <v>1.0</v>
      </c>
      <c r="B437" s="79">
        <v>48.0</v>
      </c>
      <c r="C437" s="79" t="str">
        <f t="shared" si="1"/>
        <v>Tier 1 - 48</v>
      </c>
      <c r="D437" s="80">
        <v>380.0</v>
      </c>
      <c r="E437" s="80">
        <v>380.0</v>
      </c>
      <c r="F437" s="81" t="s">
        <v>1095</v>
      </c>
      <c r="G437" s="58" t="s">
        <v>140</v>
      </c>
      <c r="H437" s="58" t="s">
        <v>169</v>
      </c>
      <c r="I437" s="63" t="s">
        <v>1096</v>
      </c>
      <c r="J437" s="83" t="s">
        <v>1097</v>
      </c>
      <c r="K437" s="58" t="s">
        <v>1098</v>
      </c>
    </row>
    <row r="438">
      <c r="A438" s="79">
        <v>1.0</v>
      </c>
      <c r="B438" s="79">
        <v>49.0</v>
      </c>
      <c r="C438" s="79" t="str">
        <f t="shared" si="1"/>
        <v>Tier 1 - 49</v>
      </c>
      <c r="D438" s="79">
        <v>380.0</v>
      </c>
      <c r="E438" s="79" t="s">
        <v>1099</v>
      </c>
      <c r="F438" s="82" t="s">
        <v>1100</v>
      </c>
      <c r="G438" s="58" t="s">
        <v>140</v>
      </c>
      <c r="H438" s="58" t="s">
        <v>193</v>
      </c>
      <c r="I438" s="63" t="s">
        <v>1101</v>
      </c>
      <c r="J438" s="83" t="s">
        <v>1102</v>
      </c>
      <c r="K438" s="58" t="s">
        <v>769</v>
      </c>
    </row>
    <row r="439">
      <c r="A439" s="79">
        <v>1.0</v>
      </c>
      <c r="B439" s="79">
        <v>50.0</v>
      </c>
      <c r="C439" s="79" t="str">
        <f t="shared" si="1"/>
        <v>Tier 1 - 50</v>
      </c>
      <c r="D439" s="79">
        <v>381.0</v>
      </c>
      <c r="E439" s="79">
        <v>381.0</v>
      </c>
      <c r="F439" s="81" t="s">
        <v>1103</v>
      </c>
      <c r="G439" s="58" t="s">
        <v>140</v>
      </c>
      <c r="H439" s="58" t="s">
        <v>193</v>
      </c>
      <c r="I439" s="63" t="s">
        <v>1104</v>
      </c>
      <c r="J439" s="83" t="s">
        <v>1097</v>
      </c>
      <c r="K439" s="58" t="s">
        <v>1098</v>
      </c>
    </row>
    <row r="440">
      <c r="A440" s="79">
        <v>1.0</v>
      </c>
      <c r="B440" s="79">
        <v>51.0</v>
      </c>
      <c r="C440" s="79" t="str">
        <f t="shared" si="1"/>
        <v>Tier 1 - 51</v>
      </c>
      <c r="D440" s="79">
        <v>381.0</v>
      </c>
      <c r="E440" s="79" t="s">
        <v>1105</v>
      </c>
      <c r="F440" s="82" t="s">
        <v>1106</v>
      </c>
      <c r="G440" s="58" t="s">
        <v>140</v>
      </c>
      <c r="H440" s="58" t="s">
        <v>193</v>
      </c>
      <c r="I440" s="63" t="s">
        <v>1107</v>
      </c>
      <c r="J440" s="83" t="s">
        <v>1102</v>
      </c>
      <c r="K440" s="58" t="s">
        <v>769</v>
      </c>
    </row>
    <row r="441">
      <c r="A441" s="79" t="s">
        <v>410</v>
      </c>
      <c r="B441" s="80"/>
      <c r="C441" s="79" t="str">
        <f t="shared" si="1"/>
        <v>Tier Uber - </v>
      </c>
      <c r="D441" s="80">
        <v>382.0</v>
      </c>
      <c r="E441" s="80">
        <v>382.0</v>
      </c>
      <c r="F441" s="81" t="s">
        <v>1108</v>
      </c>
      <c r="G441" s="58" t="s">
        <v>410</v>
      </c>
      <c r="H441" s="58" t="s">
        <v>410</v>
      </c>
      <c r="I441" s="63" t="s">
        <v>1109</v>
      </c>
    </row>
    <row r="442">
      <c r="A442" s="79" t="s">
        <v>410</v>
      </c>
      <c r="B442" s="80"/>
      <c r="C442" s="79" t="str">
        <f t="shared" si="1"/>
        <v>Tier Uber - </v>
      </c>
      <c r="D442" s="80">
        <v>383.0</v>
      </c>
      <c r="E442" s="80">
        <v>383.0</v>
      </c>
      <c r="F442" s="81" t="s">
        <v>1110</v>
      </c>
      <c r="G442" s="58" t="s">
        <v>410</v>
      </c>
      <c r="H442" s="58" t="s">
        <v>410</v>
      </c>
      <c r="I442" s="63" t="s">
        <v>1111</v>
      </c>
    </row>
    <row r="443">
      <c r="A443" s="79" t="s">
        <v>410</v>
      </c>
      <c r="B443" s="79"/>
      <c r="C443" s="79" t="str">
        <f t="shared" si="1"/>
        <v>Tier Uber - </v>
      </c>
      <c r="D443" s="79">
        <v>384.0</v>
      </c>
      <c r="E443" s="79" t="s">
        <v>1112</v>
      </c>
      <c r="F443" s="82" t="s">
        <v>1113</v>
      </c>
      <c r="G443" s="58" t="s">
        <v>410</v>
      </c>
      <c r="H443" s="58" t="s">
        <v>410</v>
      </c>
      <c r="I443" s="63" t="s">
        <v>1114</v>
      </c>
    </row>
    <row r="444">
      <c r="A444" s="79" t="s">
        <v>410</v>
      </c>
      <c r="B444" s="80"/>
      <c r="C444" s="79" t="str">
        <f t="shared" si="1"/>
        <v>Tier Uber - </v>
      </c>
      <c r="D444" s="80">
        <v>384.0</v>
      </c>
      <c r="E444" s="80">
        <v>384.0</v>
      </c>
      <c r="F444" s="81" t="s">
        <v>1115</v>
      </c>
      <c r="G444" s="58" t="s">
        <v>410</v>
      </c>
      <c r="H444" s="58" t="s">
        <v>410</v>
      </c>
      <c r="I444" s="63" t="s">
        <v>1116</v>
      </c>
    </row>
    <row r="445">
      <c r="A445" s="79" t="s">
        <v>410</v>
      </c>
      <c r="B445" s="79">
        <v>56.0</v>
      </c>
      <c r="C445" s="79" t="str">
        <f t="shared" si="1"/>
        <v>Tier Uber - 56</v>
      </c>
      <c r="D445" s="80">
        <v>385.0</v>
      </c>
      <c r="E445" s="80">
        <v>385.0</v>
      </c>
      <c r="F445" s="81" t="s">
        <v>1117</v>
      </c>
      <c r="G445" s="58" t="s">
        <v>140</v>
      </c>
      <c r="H445" s="58" t="s">
        <v>140</v>
      </c>
      <c r="I445" s="63" t="s">
        <v>1118</v>
      </c>
      <c r="J445" s="83" t="s">
        <v>142</v>
      </c>
    </row>
    <row r="446">
      <c r="A446" s="79" t="s">
        <v>410</v>
      </c>
      <c r="B446" s="80"/>
      <c r="C446" s="79" t="str">
        <f t="shared" si="1"/>
        <v>Tier Uber - </v>
      </c>
      <c r="D446" s="80">
        <v>386.0</v>
      </c>
      <c r="E446" s="80">
        <v>386.0</v>
      </c>
      <c r="F446" s="81" t="s">
        <v>1119</v>
      </c>
      <c r="G446" s="58" t="s">
        <v>410</v>
      </c>
      <c r="H446" s="58" t="s">
        <v>410</v>
      </c>
      <c r="I446" s="63" t="s">
        <v>1120</v>
      </c>
    </row>
    <row r="447">
      <c r="A447" s="79">
        <v>0.0</v>
      </c>
      <c r="B447" s="80"/>
      <c r="C447" s="79" t="str">
        <f t="shared" si="1"/>
        <v>Tier 0 - </v>
      </c>
      <c r="D447" s="80">
        <v>387.0</v>
      </c>
      <c r="E447" s="80">
        <v>387.0</v>
      </c>
      <c r="F447" s="81" t="s">
        <v>1121</v>
      </c>
      <c r="G447" s="58" t="s">
        <v>133</v>
      </c>
      <c r="H447" s="58" t="s">
        <v>133</v>
      </c>
      <c r="I447" s="63" t="s">
        <v>1122</v>
      </c>
    </row>
    <row r="448">
      <c r="A448" s="79">
        <v>0.0</v>
      </c>
      <c r="B448" s="80"/>
      <c r="C448" s="79" t="str">
        <f t="shared" si="1"/>
        <v>Tier 0 - </v>
      </c>
      <c r="D448" s="80">
        <v>388.0</v>
      </c>
      <c r="E448" s="80">
        <v>388.0</v>
      </c>
      <c r="F448" s="81" t="s">
        <v>1123</v>
      </c>
      <c r="G448" s="58" t="s">
        <v>136</v>
      </c>
      <c r="H448" s="58" t="s">
        <v>136</v>
      </c>
      <c r="I448" s="63" t="s">
        <v>1124</v>
      </c>
    </row>
    <row r="449">
      <c r="A449" s="79">
        <v>3.0</v>
      </c>
      <c r="B449" s="79">
        <v>151.0</v>
      </c>
      <c r="C449" s="79" t="str">
        <f t="shared" si="1"/>
        <v>Tier 3 - 151</v>
      </c>
      <c r="D449" s="80">
        <v>389.0</v>
      </c>
      <c r="E449" s="80">
        <v>389.0</v>
      </c>
      <c r="F449" s="81" t="s">
        <v>1125</v>
      </c>
      <c r="G449" s="58" t="s">
        <v>152</v>
      </c>
      <c r="H449" s="58" t="s">
        <v>152</v>
      </c>
      <c r="I449" s="63" t="s">
        <v>1126</v>
      </c>
      <c r="J449" s="83" t="s">
        <v>142</v>
      </c>
    </row>
    <row r="450">
      <c r="A450" s="79">
        <v>0.0</v>
      </c>
      <c r="B450" s="80"/>
      <c r="C450" s="79" t="str">
        <f t="shared" si="1"/>
        <v>Tier 0 - </v>
      </c>
      <c r="D450" s="80">
        <v>390.0</v>
      </c>
      <c r="E450" s="80">
        <v>390.0</v>
      </c>
      <c r="F450" s="81" t="s">
        <v>1127</v>
      </c>
      <c r="G450" s="58" t="s">
        <v>133</v>
      </c>
      <c r="H450" s="58" t="s">
        <v>133</v>
      </c>
      <c r="I450" s="63" t="s">
        <v>1128</v>
      </c>
    </row>
    <row r="451">
      <c r="A451" s="79">
        <v>3.0</v>
      </c>
      <c r="B451" s="79">
        <v>152.0</v>
      </c>
      <c r="C451" s="79" t="str">
        <f t="shared" si="1"/>
        <v>Tier 3 - 152</v>
      </c>
      <c r="D451" s="80">
        <v>391.0</v>
      </c>
      <c r="E451" s="80">
        <v>391.0</v>
      </c>
      <c r="F451" s="81" t="s">
        <v>1129</v>
      </c>
      <c r="G451" s="58" t="s">
        <v>176</v>
      </c>
      <c r="H451" s="58" t="s">
        <v>136</v>
      </c>
      <c r="I451" s="63" t="s">
        <v>1130</v>
      </c>
      <c r="J451" s="83" t="s">
        <v>142</v>
      </c>
    </row>
    <row r="452">
      <c r="A452" s="79">
        <v>1.0</v>
      </c>
      <c r="B452" s="79">
        <v>52.0</v>
      </c>
      <c r="C452" s="79" t="str">
        <f t="shared" si="1"/>
        <v>Tier 1 - 52</v>
      </c>
      <c r="D452" s="80">
        <v>392.0</v>
      </c>
      <c r="E452" s="80">
        <v>392.0</v>
      </c>
      <c r="F452" s="81" t="s">
        <v>1131</v>
      </c>
      <c r="G452" s="58" t="s">
        <v>169</v>
      </c>
      <c r="H452" s="58" t="s">
        <v>169</v>
      </c>
      <c r="I452" s="63" t="s">
        <v>1132</v>
      </c>
      <c r="J452" s="83" t="s">
        <v>142</v>
      </c>
    </row>
    <row r="453">
      <c r="A453" s="79">
        <v>0.0</v>
      </c>
      <c r="B453" s="80"/>
      <c r="C453" s="79" t="str">
        <f t="shared" si="1"/>
        <v>Tier 0 - </v>
      </c>
      <c r="D453" s="80">
        <v>393.0</v>
      </c>
      <c r="E453" s="80">
        <v>393.0</v>
      </c>
      <c r="F453" s="81" t="s">
        <v>1133</v>
      </c>
      <c r="G453" s="58" t="s">
        <v>133</v>
      </c>
      <c r="H453" s="58" t="s">
        <v>133</v>
      </c>
      <c r="I453" s="63" t="s">
        <v>1134</v>
      </c>
    </row>
    <row r="454">
      <c r="A454" s="79">
        <v>3.0</v>
      </c>
      <c r="B454" s="79">
        <v>153.0</v>
      </c>
      <c r="C454" s="79" t="str">
        <f t="shared" si="1"/>
        <v>Tier 3 - 153</v>
      </c>
      <c r="D454" s="80">
        <v>394.0</v>
      </c>
      <c r="E454" s="80">
        <v>394.0</v>
      </c>
      <c r="F454" s="81" t="s">
        <v>1135</v>
      </c>
      <c r="G454" s="58" t="s">
        <v>176</v>
      </c>
      <c r="H454" s="58" t="s">
        <v>136</v>
      </c>
      <c r="I454" s="63" t="s">
        <v>1136</v>
      </c>
      <c r="J454" s="83" t="s">
        <v>142</v>
      </c>
    </row>
    <row r="455">
      <c r="A455" s="79">
        <v>1.0</v>
      </c>
      <c r="B455" s="79">
        <v>53.0</v>
      </c>
      <c r="C455" s="79" t="str">
        <f t="shared" si="1"/>
        <v>Tier 1 - 53</v>
      </c>
      <c r="D455" s="80">
        <v>395.0</v>
      </c>
      <c r="E455" s="80">
        <v>395.0</v>
      </c>
      <c r="F455" s="81" t="s">
        <v>1137</v>
      </c>
      <c r="G455" s="58" t="s">
        <v>169</v>
      </c>
      <c r="H455" s="58" t="s">
        <v>169</v>
      </c>
      <c r="I455" s="63" t="s">
        <v>1138</v>
      </c>
      <c r="J455" s="83" t="s">
        <v>142</v>
      </c>
    </row>
    <row r="456">
      <c r="A456" s="79">
        <v>0.0</v>
      </c>
      <c r="B456" s="80"/>
      <c r="C456" s="79" t="str">
        <f t="shared" si="1"/>
        <v>Tier 0 - </v>
      </c>
      <c r="D456" s="80">
        <v>396.0</v>
      </c>
      <c r="E456" s="80">
        <v>396.0</v>
      </c>
      <c r="F456" s="81" t="s">
        <v>1139</v>
      </c>
      <c r="G456" s="58" t="s">
        <v>133</v>
      </c>
      <c r="H456" s="58" t="s">
        <v>133</v>
      </c>
      <c r="I456" s="63" t="s">
        <v>1140</v>
      </c>
    </row>
    <row r="457">
      <c r="A457" s="79">
        <v>0.0</v>
      </c>
      <c r="B457" s="80"/>
      <c r="C457" s="79" t="str">
        <f t="shared" si="1"/>
        <v>Tier 0 - </v>
      </c>
      <c r="D457" s="80">
        <v>397.0</v>
      </c>
      <c r="E457" s="80">
        <v>397.0</v>
      </c>
      <c r="F457" s="81" t="s">
        <v>1141</v>
      </c>
      <c r="G457" s="58" t="s">
        <v>136</v>
      </c>
      <c r="H457" s="58" t="s">
        <v>136</v>
      </c>
      <c r="I457" s="63" t="s">
        <v>1142</v>
      </c>
    </row>
    <row r="458">
      <c r="A458" s="79">
        <v>1.0</v>
      </c>
      <c r="B458" s="79">
        <v>54.0</v>
      </c>
      <c r="C458" s="79" t="str">
        <f t="shared" si="1"/>
        <v>Tier 1 - 54</v>
      </c>
      <c r="D458" s="80">
        <v>398.0</v>
      </c>
      <c r="E458" s="80">
        <v>398.0</v>
      </c>
      <c r="F458" s="81" t="s">
        <v>1143</v>
      </c>
      <c r="G458" s="58" t="s">
        <v>193</v>
      </c>
      <c r="H458" s="58" t="s">
        <v>193</v>
      </c>
      <c r="I458" s="63" t="s">
        <v>1144</v>
      </c>
      <c r="J458" s="83" t="s">
        <v>142</v>
      </c>
    </row>
    <row r="459">
      <c r="A459" s="79">
        <v>0.0</v>
      </c>
      <c r="B459" s="80"/>
      <c r="C459" s="79" t="str">
        <f t="shared" si="1"/>
        <v>Tier 0 - </v>
      </c>
      <c r="D459" s="80">
        <v>399.0</v>
      </c>
      <c r="E459" s="80">
        <v>399.0</v>
      </c>
      <c r="F459" s="81" t="s">
        <v>1145</v>
      </c>
      <c r="G459" s="58" t="s">
        <v>133</v>
      </c>
      <c r="H459" s="58" t="s">
        <v>133</v>
      </c>
      <c r="I459" s="63" t="s">
        <v>1146</v>
      </c>
    </row>
    <row r="460">
      <c r="A460" s="84">
        <v>2.0</v>
      </c>
      <c r="B460" s="79">
        <v>51.0</v>
      </c>
      <c r="C460" s="79" t="str">
        <f t="shared" si="1"/>
        <v>Tier 2 - 51</v>
      </c>
      <c r="D460" s="80">
        <v>400.0</v>
      </c>
      <c r="E460" s="80">
        <v>400.0</v>
      </c>
      <c r="F460" s="81" t="s">
        <v>1147</v>
      </c>
      <c r="G460" s="58" t="s">
        <v>176</v>
      </c>
      <c r="H460" s="58" t="s">
        <v>136</v>
      </c>
      <c r="I460" s="63" t="s">
        <v>1148</v>
      </c>
      <c r="J460" s="83" t="s">
        <v>142</v>
      </c>
      <c r="K460" s="58" t="s">
        <v>533</v>
      </c>
    </row>
    <row r="461">
      <c r="A461" s="79">
        <v>0.0</v>
      </c>
      <c r="B461" s="80"/>
      <c r="C461" s="79" t="str">
        <f t="shared" si="1"/>
        <v>Tier 0 - </v>
      </c>
      <c r="D461" s="80">
        <v>401.0</v>
      </c>
      <c r="E461" s="80">
        <v>401.0</v>
      </c>
      <c r="F461" s="81" t="s">
        <v>1149</v>
      </c>
      <c r="G461" s="58" t="s">
        <v>133</v>
      </c>
      <c r="H461" s="58" t="s">
        <v>133</v>
      </c>
      <c r="I461" s="63" t="s">
        <v>1150</v>
      </c>
    </row>
    <row r="462">
      <c r="A462" s="79">
        <v>3.0</v>
      </c>
      <c r="B462" s="79">
        <v>154.0</v>
      </c>
      <c r="C462" s="79" t="str">
        <f t="shared" si="1"/>
        <v>Tier 3 - 154</v>
      </c>
      <c r="D462" s="80">
        <v>402.0</v>
      </c>
      <c r="E462" s="80">
        <v>402.0</v>
      </c>
      <c r="F462" s="81" t="s">
        <v>1151</v>
      </c>
      <c r="G462" s="58" t="s">
        <v>176</v>
      </c>
      <c r="H462" s="58" t="s">
        <v>136</v>
      </c>
      <c r="I462" s="63" t="s">
        <v>1152</v>
      </c>
      <c r="J462" s="83" t="s">
        <v>142</v>
      </c>
    </row>
    <row r="463">
      <c r="A463" s="79">
        <v>0.0</v>
      </c>
      <c r="B463" s="80"/>
      <c r="C463" s="79" t="str">
        <f t="shared" si="1"/>
        <v>Tier 0 - </v>
      </c>
      <c r="D463" s="80">
        <v>403.0</v>
      </c>
      <c r="E463" s="80">
        <v>403.0</v>
      </c>
      <c r="F463" s="81" t="s">
        <v>1153</v>
      </c>
      <c r="G463" s="58" t="s">
        <v>133</v>
      </c>
      <c r="H463" s="58" t="s">
        <v>133</v>
      </c>
      <c r="I463" s="63" t="s">
        <v>1154</v>
      </c>
    </row>
    <row r="464">
      <c r="A464" s="79">
        <v>0.0</v>
      </c>
      <c r="B464" s="80"/>
      <c r="C464" s="79" t="str">
        <f t="shared" si="1"/>
        <v>Tier 0 - </v>
      </c>
      <c r="D464" s="80">
        <v>404.0</v>
      </c>
      <c r="E464" s="80">
        <v>404.0</v>
      </c>
      <c r="F464" s="81" t="s">
        <v>1155</v>
      </c>
      <c r="G464" s="58" t="s">
        <v>136</v>
      </c>
      <c r="H464" s="58" t="s">
        <v>136</v>
      </c>
      <c r="I464" s="63" t="s">
        <v>1156</v>
      </c>
    </row>
    <row r="465">
      <c r="A465" s="79">
        <v>3.0</v>
      </c>
      <c r="B465" s="79">
        <v>155.0</v>
      </c>
      <c r="C465" s="79" t="str">
        <f t="shared" si="1"/>
        <v>Tier 3 - 155</v>
      </c>
      <c r="D465" s="80">
        <v>405.0</v>
      </c>
      <c r="E465" s="80">
        <v>405.0</v>
      </c>
      <c r="F465" s="81" t="s">
        <v>1157</v>
      </c>
      <c r="G465" s="58" t="s">
        <v>176</v>
      </c>
      <c r="H465" s="58" t="s">
        <v>136</v>
      </c>
      <c r="I465" s="63" t="s">
        <v>1158</v>
      </c>
      <c r="J465" s="83" t="s">
        <v>142</v>
      </c>
    </row>
    <row r="466">
      <c r="A466" s="79">
        <v>0.0</v>
      </c>
      <c r="B466" s="80"/>
      <c r="C466" s="79" t="str">
        <f t="shared" si="1"/>
        <v>Tier 0 - </v>
      </c>
      <c r="D466" s="80">
        <v>406.0</v>
      </c>
      <c r="E466" s="80">
        <v>406.0</v>
      </c>
      <c r="F466" s="81" t="s">
        <v>1159</v>
      </c>
      <c r="G466" s="58" t="s">
        <v>133</v>
      </c>
      <c r="H466" s="58" t="s">
        <v>133</v>
      </c>
      <c r="I466" s="63" t="s">
        <v>1160</v>
      </c>
    </row>
    <row r="467">
      <c r="A467" s="79">
        <v>2.0</v>
      </c>
      <c r="B467" s="79">
        <v>52.0</v>
      </c>
      <c r="C467" s="79" t="str">
        <f t="shared" si="1"/>
        <v>Tier 2 - 52</v>
      </c>
      <c r="D467" s="80">
        <v>407.0</v>
      </c>
      <c r="E467" s="80">
        <v>407.0</v>
      </c>
      <c r="F467" s="81" t="s">
        <v>1161</v>
      </c>
      <c r="G467" s="58" t="s">
        <v>169</v>
      </c>
      <c r="H467" s="58" t="s">
        <v>144</v>
      </c>
      <c r="I467" s="63" t="s">
        <v>1162</v>
      </c>
      <c r="J467" s="83" t="s">
        <v>142</v>
      </c>
    </row>
    <row r="468">
      <c r="A468" s="79">
        <v>0.0</v>
      </c>
      <c r="B468" s="80"/>
      <c r="C468" s="79" t="str">
        <f t="shared" si="1"/>
        <v>Tier 0 - </v>
      </c>
      <c r="D468" s="80">
        <v>408.0</v>
      </c>
      <c r="E468" s="80">
        <v>408.0</v>
      </c>
      <c r="F468" s="81" t="s">
        <v>1163</v>
      </c>
      <c r="G468" s="58" t="s">
        <v>133</v>
      </c>
      <c r="H468" s="58" t="s">
        <v>133</v>
      </c>
      <c r="I468" s="63" t="s">
        <v>1164</v>
      </c>
    </row>
    <row r="469">
      <c r="A469" s="79">
        <v>3.0</v>
      </c>
      <c r="B469" s="79">
        <v>156.0</v>
      </c>
      <c r="C469" s="79" t="str">
        <f t="shared" si="1"/>
        <v>Tier 3 - 156</v>
      </c>
      <c r="D469" s="80">
        <v>409.0</v>
      </c>
      <c r="E469" s="80">
        <v>409.0</v>
      </c>
      <c r="F469" s="81" t="s">
        <v>1165</v>
      </c>
      <c r="G469" s="58" t="s">
        <v>176</v>
      </c>
      <c r="H469" s="58" t="s">
        <v>136</v>
      </c>
      <c r="I469" s="63" t="s">
        <v>1166</v>
      </c>
      <c r="J469" s="83" t="s">
        <v>142</v>
      </c>
    </row>
    <row r="470">
      <c r="A470" s="79">
        <v>0.0</v>
      </c>
      <c r="B470" s="80"/>
      <c r="C470" s="79" t="str">
        <f t="shared" si="1"/>
        <v>Tier 0 - </v>
      </c>
      <c r="D470" s="80">
        <v>410.0</v>
      </c>
      <c r="E470" s="80">
        <v>410.0</v>
      </c>
      <c r="F470" s="81" t="s">
        <v>1167</v>
      </c>
      <c r="G470" s="58" t="s">
        <v>133</v>
      </c>
      <c r="H470" s="58" t="s">
        <v>133</v>
      </c>
      <c r="I470" s="63" t="s">
        <v>1168</v>
      </c>
    </row>
    <row r="471">
      <c r="A471" s="79">
        <v>3.0</v>
      </c>
      <c r="B471" s="79">
        <v>157.0</v>
      </c>
      <c r="C471" s="79" t="str">
        <f t="shared" si="1"/>
        <v>Tier 3 - 157</v>
      </c>
      <c r="D471" s="80">
        <v>411.0</v>
      </c>
      <c r="E471" s="80">
        <v>411.0</v>
      </c>
      <c r="F471" s="81" t="s">
        <v>1169</v>
      </c>
      <c r="G471" s="58" t="s">
        <v>176</v>
      </c>
      <c r="H471" s="58" t="s">
        <v>136</v>
      </c>
      <c r="I471" s="63" t="s">
        <v>1170</v>
      </c>
      <c r="J471" s="83" t="s">
        <v>142</v>
      </c>
    </row>
    <row r="472">
      <c r="A472" s="79">
        <v>0.0</v>
      </c>
      <c r="B472" s="80"/>
      <c r="C472" s="79" t="str">
        <f t="shared" si="1"/>
        <v>Tier 0 - </v>
      </c>
      <c r="D472" s="80">
        <v>412.0</v>
      </c>
      <c r="E472" s="80">
        <v>412.0</v>
      </c>
      <c r="F472" s="81" t="s">
        <v>1171</v>
      </c>
      <c r="G472" s="58" t="s">
        <v>133</v>
      </c>
      <c r="H472" s="58" t="s">
        <v>133</v>
      </c>
      <c r="I472" s="63" t="s">
        <v>1172</v>
      </c>
    </row>
    <row r="473">
      <c r="A473" s="79">
        <v>3.0</v>
      </c>
      <c r="B473" s="79">
        <v>158.0</v>
      </c>
      <c r="C473" s="79" t="str">
        <f t="shared" si="1"/>
        <v>Tier 3 - 158</v>
      </c>
      <c r="D473" s="79">
        <v>413.0</v>
      </c>
      <c r="E473" s="79" t="s">
        <v>1173</v>
      </c>
      <c r="F473" s="82" t="s">
        <v>1174</v>
      </c>
      <c r="G473" s="58" t="s">
        <v>176</v>
      </c>
      <c r="H473" s="58" t="s">
        <v>136</v>
      </c>
      <c r="I473" s="63" t="s">
        <v>1175</v>
      </c>
      <c r="J473" s="83" t="s">
        <v>142</v>
      </c>
    </row>
    <row r="474">
      <c r="A474" s="79">
        <v>3.0</v>
      </c>
      <c r="B474" s="79">
        <v>159.0</v>
      </c>
      <c r="C474" s="79" t="str">
        <f t="shared" si="1"/>
        <v>Tier 3 - 159</v>
      </c>
      <c r="D474" s="79">
        <v>413.0</v>
      </c>
      <c r="E474" s="79" t="s">
        <v>1176</v>
      </c>
      <c r="F474" s="82" t="s">
        <v>1177</v>
      </c>
      <c r="G474" s="58" t="s">
        <v>176</v>
      </c>
      <c r="H474" s="58" t="s">
        <v>136</v>
      </c>
      <c r="I474" s="88" t="s">
        <v>1178</v>
      </c>
      <c r="J474" s="83" t="s">
        <v>142</v>
      </c>
    </row>
    <row r="475">
      <c r="A475" s="79">
        <v>3.0</v>
      </c>
      <c r="B475" s="79">
        <v>160.0</v>
      </c>
      <c r="C475" s="79" t="str">
        <f t="shared" si="1"/>
        <v>Tier 3 - 160</v>
      </c>
      <c r="D475" s="79">
        <v>413.0</v>
      </c>
      <c r="E475" s="79" t="s">
        <v>1179</v>
      </c>
      <c r="F475" s="82" t="s">
        <v>1180</v>
      </c>
      <c r="G475" s="58" t="s">
        <v>176</v>
      </c>
      <c r="H475" s="58" t="s">
        <v>136</v>
      </c>
      <c r="I475" s="63" t="s">
        <v>1181</v>
      </c>
      <c r="J475" s="83" t="s">
        <v>142</v>
      </c>
    </row>
    <row r="476">
      <c r="A476" s="79">
        <v>3.0</v>
      </c>
      <c r="B476" s="79">
        <v>161.0</v>
      </c>
      <c r="C476" s="79" t="str">
        <f t="shared" si="1"/>
        <v>Tier 3 - 161</v>
      </c>
      <c r="D476" s="80">
        <v>414.0</v>
      </c>
      <c r="E476" s="80">
        <v>414.0</v>
      </c>
      <c r="F476" s="81" t="s">
        <v>1182</v>
      </c>
      <c r="G476" s="58" t="s">
        <v>176</v>
      </c>
      <c r="H476" s="58" t="s">
        <v>136</v>
      </c>
      <c r="I476" s="63" t="s">
        <v>1183</v>
      </c>
      <c r="J476" s="83" t="s">
        <v>142</v>
      </c>
    </row>
    <row r="477">
      <c r="A477" s="79">
        <v>0.0</v>
      </c>
      <c r="B477" s="80"/>
      <c r="C477" s="79" t="str">
        <f t="shared" si="1"/>
        <v>Tier 0 - </v>
      </c>
      <c r="D477" s="80">
        <v>415.0</v>
      </c>
      <c r="E477" s="80">
        <v>415.0</v>
      </c>
      <c r="F477" s="81" t="s">
        <v>1184</v>
      </c>
      <c r="G477" s="58" t="s">
        <v>133</v>
      </c>
      <c r="H477" s="58" t="s">
        <v>133</v>
      </c>
      <c r="I477" s="63" t="s">
        <v>1185</v>
      </c>
    </row>
    <row r="478">
      <c r="A478" s="79">
        <v>3.0</v>
      </c>
      <c r="B478" s="79">
        <v>162.0</v>
      </c>
      <c r="C478" s="79" t="str">
        <f t="shared" si="1"/>
        <v>Tier 3 - 162</v>
      </c>
      <c r="D478" s="80">
        <v>416.0</v>
      </c>
      <c r="E478" s="80">
        <v>416.0</v>
      </c>
      <c r="F478" s="81" t="s">
        <v>1186</v>
      </c>
      <c r="G478" s="58" t="s">
        <v>176</v>
      </c>
      <c r="H478" s="58" t="s">
        <v>136</v>
      </c>
      <c r="I478" s="63" t="s">
        <v>1187</v>
      </c>
      <c r="J478" s="83" t="s">
        <v>142</v>
      </c>
    </row>
    <row r="479">
      <c r="A479" s="84">
        <v>2.0</v>
      </c>
      <c r="B479" s="79">
        <v>53.0</v>
      </c>
      <c r="C479" s="79" t="str">
        <f t="shared" si="1"/>
        <v>Tier 2 - 53</v>
      </c>
      <c r="D479" s="80">
        <v>417.0</v>
      </c>
      <c r="E479" s="80">
        <v>417.0</v>
      </c>
      <c r="F479" s="81" t="s">
        <v>1188</v>
      </c>
      <c r="G479" s="58" t="s">
        <v>176</v>
      </c>
      <c r="H479" s="58" t="s">
        <v>136</v>
      </c>
      <c r="I479" s="63" t="s">
        <v>1189</v>
      </c>
      <c r="J479" s="83" t="s">
        <v>142</v>
      </c>
      <c r="K479" s="58" t="s">
        <v>533</v>
      </c>
    </row>
    <row r="480">
      <c r="A480" s="79">
        <v>0.0</v>
      </c>
      <c r="B480" s="80"/>
      <c r="C480" s="79" t="str">
        <f t="shared" si="1"/>
        <v>Tier 0 - </v>
      </c>
      <c r="D480" s="80">
        <v>418.0</v>
      </c>
      <c r="E480" s="80">
        <v>418.0</v>
      </c>
      <c r="F480" s="81" t="s">
        <v>1190</v>
      </c>
      <c r="G480" s="58" t="s">
        <v>133</v>
      </c>
      <c r="H480" s="58" t="s">
        <v>133</v>
      </c>
      <c r="I480" s="63" t="s">
        <v>1191</v>
      </c>
    </row>
    <row r="481">
      <c r="A481" s="79">
        <v>3.0</v>
      </c>
      <c r="B481" s="79">
        <v>163.0</v>
      </c>
      <c r="C481" s="79" t="str">
        <f t="shared" si="1"/>
        <v>Tier 3 - 163</v>
      </c>
      <c r="D481" s="80">
        <v>419.0</v>
      </c>
      <c r="E481" s="80">
        <v>419.0</v>
      </c>
      <c r="F481" s="81" t="s">
        <v>1192</v>
      </c>
      <c r="G481" s="58" t="s">
        <v>176</v>
      </c>
      <c r="H481" s="58" t="s">
        <v>136</v>
      </c>
      <c r="I481" s="63" t="s">
        <v>1193</v>
      </c>
      <c r="J481" s="83" t="s">
        <v>142</v>
      </c>
    </row>
    <row r="482">
      <c r="A482" s="79">
        <v>0.0</v>
      </c>
      <c r="B482" s="80"/>
      <c r="C482" s="79" t="str">
        <f t="shared" si="1"/>
        <v>Tier 0 - </v>
      </c>
      <c r="D482" s="80">
        <v>420.0</v>
      </c>
      <c r="E482" s="80">
        <v>420.0</v>
      </c>
      <c r="F482" s="81" t="s">
        <v>1194</v>
      </c>
      <c r="G482" s="58" t="s">
        <v>133</v>
      </c>
      <c r="H482" s="58" t="s">
        <v>133</v>
      </c>
      <c r="I482" s="63" t="s">
        <v>1195</v>
      </c>
    </row>
    <row r="483">
      <c r="A483" s="79">
        <v>3.0</v>
      </c>
      <c r="B483" s="79">
        <v>164.0</v>
      </c>
      <c r="C483" s="79" t="str">
        <f t="shared" si="1"/>
        <v>Tier 3 - 164</v>
      </c>
      <c r="D483" s="80">
        <v>421.0</v>
      </c>
      <c r="E483" s="80">
        <v>421.0</v>
      </c>
      <c r="F483" s="81" t="s">
        <v>1196</v>
      </c>
      <c r="G483" s="58" t="s">
        <v>176</v>
      </c>
      <c r="H483" s="58" t="s">
        <v>136</v>
      </c>
      <c r="I483" s="63" t="s">
        <v>1197</v>
      </c>
      <c r="J483" s="83" t="s">
        <v>142</v>
      </c>
    </row>
    <row r="484">
      <c r="A484" s="79">
        <v>0.0</v>
      </c>
      <c r="B484" s="80"/>
      <c r="C484" s="79" t="str">
        <f t="shared" si="1"/>
        <v>Tier 0 - </v>
      </c>
      <c r="D484" s="80">
        <v>422.0</v>
      </c>
      <c r="E484" s="80">
        <v>422.0</v>
      </c>
      <c r="F484" s="81" t="s">
        <v>1198</v>
      </c>
      <c r="G484" s="58" t="s">
        <v>133</v>
      </c>
      <c r="H484" s="58" t="s">
        <v>133</v>
      </c>
      <c r="I484" s="63" t="s">
        <v>1199</v>
      </c>
    </row>
    <row r="485">
      <c r="A485" s="84">
        <v>2.0</v>
      </c>
      <c r="B485" s="79">
        <v>54.0</v>
      </c>
      <c r="C485" s="79" t="str">
        <f t="shared" si="1"/>
        <v>Tier 2 - 54</v>
      </c>
      <c r="D485" s="80">
        <v>423.0</v>
      </c>
      <c r="E485" s="80">
        <v>423.0</v>
      </c>
      <c r="F485" s="81" t="s">
        <v>1200</v>
      </c>
      <c r="G485" s="58" t="s">
        <v>152</v>
      </c>
      <c r="H485" s="58" t="s">
        <v>176</v>
      </c>
      <c r="I485" s="63" t="s">
        <v>1201</v>
      </c>
      <c r="J485" s="83" t="s">
        <v>142</v>
      </c>
      <c r="K485" s="58" t="s">
        <v>533</v>
      </c>
    </row>
    <row r="486">
      <c r="A486" s="79">
        <v>3.0</v>
      </c>
      <c r="B486" s="79">
        <v>165.0</v>
      </c>
      <c r="C486" s="79" t="str">
        <f t="shared" si="1"/>
        <v>Tier 3 - 165</v>
      </c>
      <c r="D486" s="80">
        <v>424.0</v>
      </c>
      <c r="E486" s="80">
        <v>424.0</v>
      </c>
      <c r="F486" s="81" t="s">
        <v>1202</v>
      </c>
      <c r="G486" s="58" t="s">
        <v>144</v>
      </c>
      <c r="H486" s="58" t="s">
        <v>152</v>
      </c>
      <c r="I486" s="63" t="s">
        <v>1203</v>
      </c>
      <c r="J486" s="83" t="s">
        <v>142</v>
      </c>
    </row>
    <row r="487">
      <c r="A487" s="79">
        <v>0.0</v>
      </c>
      <c r="B487" s="80"/>
      <c r="C487" s="79" t="str">
        <f t="shared" si="1"/>
        <v>Tier 0 - </v>
      </c>
      <c r="D487" s="80">
        <v>425.0</v>
      </c>
      <c r="E487" s="80">
        <v>425.0</v>
      </c>
      <c r="F487" s="81" t="s">
        <v>1204</v>
      </c>
      <c r="G487" s="58" t="s">
        <v>136</v>
      </c>
      <c r="H487" s="58" t="s">
        <v>136</v>
      </c>
      <c r="I487" s="63" t="s">
        <v>1205</v>
      </c>
    </row>
    <row r="488">
      <c r="A488" s="84">
        <v>2.0</v>
      </c>
      <c r="B488" s="79">
        <v>55.0</v>
      </c>
      <c r="C488" s="79" t="str">
        <f t="shared" si="1"/>
        <v>Tier 2 - 55</v>
      </c>
      <c r="D488" s="80">
        <v>426.0</v>
      </c>
      <c r="E488" s="80">
        <v>426.0</v>
      </c>
      <c r="F488" s="81" t="s">
        <v>1206</v>
      </c>
      <c r="G488" s="58" t="s">
        <v>176</v>
      </c>
      <c r="H488" s="58" t="s">
        <v>136</v>
      </c>
      <c r="I488" s="63" t="s">
        <v>1207</v>
      </c>
      <c r="J488" s="83" t="s">
        <v>142</v>
      </c>
      <c r="K488" s="58" t="s">
        <v>533</v>
      </c>
    </row>
    <row r="489">
      <c r="A489" s="79">
        <v>0.0</v>
      </c>
      <c r="B489" s="80"/>
      <c r="C489" s="79" t="str">
        <f t="shared" si="1"/>
        <v>Tier 0 - </v>
      </c>
      <c r="D489" s="80">
        <v>427.0</v>
      </c>
      <c r="E489" s="80">
        <v>427.0</v>
      </c>
      <c r="F489" s="81" t="s">
        <v>1208</v>
      </c>
      <c r="G489" s="58" t="s">
        <v>133</v>
      </c>
      <c r="H489" s="58" t="s">
        <v>133</v>
      </c>
      <c r="I489" s="63" t="s">
        <v>1209</v>
      </c>
    </row>
    <row r="490">
      <c r="A490" s="79">
        <v>3.0</v>
      </c>
      <c r="B490" s="79">
        <v>166.0</v>
      </c>
      <c r="C490" s="79" t="str">
        <f t="shared" si="1"/>
        <v>Tier 3 - 166</v>
      </c>
      <c r="D490" s="80">
        <v>428.0</v>
      </c>
      <c r="E490" s="80">
        <v>428.0</v>
      </c>
      <c r="F490" s="81" t="s">
        <v>1210</v>
      </c>
      <c r="G490" s="58" t="s">
        <v>176</v>
      </c>
      <c r="H490" s="58" t="s">
        <v>136</v>
      </c>
      <c r="I490" s="63" t="s">
        <v>1211</v>
      </c>
      <c r="J490" s="83" t="s">
        <v>142</v>
      </c>
    </row>
    <row r="491">
      <c r="A491" s="79">
        <v>1.0</v>
      </c>
      <c r="B491" s="79">
        <v>55.0</v>
      </c>
      <c r="C491" s="79" t="str">
        <f t="shared" si="1"/>
        <v>Tier 1 - 55</v>
      </c>
      <c r="D491" s="79">
        <v>428.0</v>
      </c>
      <c r="E491" s="79" t="s">
        <v>1212</v>
      </c>
      <c r="F491" s="82" t="s">
        <v>1213</v>
      </c>
      <c r="G491" s="58" t="s">
        <v>140</v>
      </c>
      <c r="H491" s="58" t="s">
        <v>140</v>
      </c>
      <c r="I491" s="63" t="s">
        <v>1214</v>
      </c>
      <c r="J491" s="83" t="s">
        <v>142</v>
      </c>
    </row>
    <row r="492">
      <c r="A492" s="84">
        <v>2.0</v>
      </c>
      <c r="B492" s="79">
        <v>56.0</v>
      </c>
      <c r="C492" s="79" t="str">
        <f t="shared" si="1"/>
        <v>Tier 2 - 56</v>
      </c>
      <c r="D492" s="80">
        <v>429.0</v>
      </c>
      <c r="E492" s="80">
        <v>429.0</v>
      </c>
      <c r="F492" s="81" t="s">
        <v>1215</v>
      </c>
      <c r="G492" s="58" t="s">
        <v>152</v>
      </c>
      <c r="H492" s="58" t="s">
        <v>152</v>
      </c>
      <c r="I492" s="63" t="s">
        <v>1216</v>
      </c>
      <c r="J492" s="83" t="s">
        <v>1217</v>
      </c>
      <c r="K492" s="58" t="s">
        <v>533</v>
      </c>
    </row>
    <row r="493">
      <c r="A493" s="79">
        <v>2.0</v>
      </c>
      <c r="B493" s="79">
        <v>57.0</v>
      </c>
      <c r="C493" s="79" t="str">
        <f t="shared" si="1"/>
        <v>Tier 2 - 57</v>
      </c>
      <c r="D493" s="80">
        <v>430.0</v>
      </c>
      <c r="E493" s="80">
        <v>430.0</v>
      </c>
      <c r="F493" s="81" t="s">
        <v>1218</v>
      </c>
      <c r="G493" s="58" t="s">
        <v>281</v>
      </c>
      <c r="H493" s="58" t="s">
        <v>144</v>
      </c>
      <c r="I493" s="63" t="s">
        <v>1219</v>
      </c>
      <c r="J493" s="83" t="s">
        <v>142</v>
      </c>
    </row>
    <row r="494">
      <c r="A494" s="79">
        <v>0.0</v>
      </c>
      <c r="B494" s="80"/>
      <c r="C494" s="79" t="str">
        <f t="shared" si="1"/>
        <v>Tier 0 - </v>
      </c>
      <c r="D494" s="80">
        <v>431.0</v>
      </c>
      <c r="E494" s="80">
        <v>431.0</v>
      </c>
      <c r="F494" s="81" t="s">
        <v>1220</v>
      </c>
      <c r="G494" s="58" t="s">
        <v>133</v>
      </c>
      <c r="H494" s="58" t="s">
        <v>133</v>
      </c>
      <c r="I494" s="63" t="s">
        <v>1221</v>
      </c>
    </row>
    <row r="495">
      <c r="A495" s="79">
        <v>3.0</v>
      </c>
      <c r="B495" s="79">
        <v>167.0</v>
      </c>
      <c r="C495" s="79" t="str">
        <f t="shared" si="1"/>
        <v>Tier 3 - 167</v>
      </c>
      <c r="D495" s="80">
        <v>432.0</v>
      </c>
      <c r="E495" s="80">
        <v>432.0</v>
      </c>
      <c r="F495" s="81" t="s">
        <v>1222</v>
      </c>
      <c r="G495" s="58" t="s">
        <v>176</v>
      </c>
      <c r="H495" s="58" t="s">
        <v>136</v>
      </c>
      <c r="I495" s="63" t="s">
        <v>1223</v>
      </c>
      <c r="J495" s="83" t="s">
        <v>142</v>
      </c>
    </row>
    <row r="496">
      <c r="A496" s="79">
        <v>0.0</v>
      </c>
      <c r="B496" s="80"/>
      <c r="C496" s="79" t="str">
        <f t="shared" si="1"/>
        <v>Tier 0 - </v>
      </c>
      <c r="D496" s="80">
        <v>433.0</v>
      </c>
      <c r="E496" s="80">
        <v>433.0</v>
      </c>
      <c r="F496" s="81" t="s">
        <v>1224</v>
      </c>
      <c r="G496" s="58" t="s">
        <v>133</v>
      </c>
      <c r="H496" s="58" t="s">
        <v>133</v>
      </c>
      <c r="I496" s="63" t="s">
        <v>1225</v>
      </c>
    </row>
    <row r="497">
      <c r="A497" s="79">
        <v>0.0</v>
      </c>
      <c r="B497" s="80"/>
      <c r="C497" s="79" t="str">
        <f t="shared" si="1"/>
        <v>Tier 0 - </v>
      </c>
      <c r="D497" s="80">
        <v>434.0</v>
      </c>
      <c r="E497" s="80">
        <v>434.0</v>
      </c>
      <c r="F497" s="81" t="s">
        <v>1226</v>
      </c>
      <c r="G497" s="58" t="s">
        <v>133</v>
      </c>
      <c r="H497" s="58" t="s">
        <v>133</v>
      </c>
      <c r="I497" s="63" t="s">
        <v>1227</v>
      </c>
    </row>
    <row r="498">
      <c r="A498" s="79">
        <v>3.0</v>
      </c>
      <c r="B498" s="79">
        <v>168.0</v>
      </c>
      <c r="C498" s="79" t="str">
        <f t="shared" si="1"/>
        <v>Tier 3 - 168</v>
      </c>
      <c r="D498" s="80">
        <v>435.0</v>
      </c>
      <c r="E498" s="80">
        <v>435.0</v>
      </c>
      <c r="F498" s="81" t="s">
        <v>1228</v>
      </c>
      <c r="G498" s="58" t="s">
        <v>152</v>
      </c>
      <c r="H498" s="58" t="s">
        <v>176</v>
      </c>
      <c r="I498" s="63" t="s">
        <v>1229</v>
      </c>
      <c r="J498" s="83" t="s">
        <v>142</v>
      </c>
    </row>
    <row r="499">
      <c r="A499" s="79">
        <v>0.0</v>
      </c>
      <c r="B499" s="80"/>
      <c r="C499" s="79" t="str">
        <f t="shared" si="1"/>
        <v>Tier 0 - </v>
      </c>
      <c r="D499" s="80">
        <v>436.0</v>
      </c>
      <c r="E499" s="80">
        <v>436.0</v>
      </c>
      <c r="F499" s="81" t="s">
        <v>1230</v>
      </c>
      <c r="G499" s="58" t="s">
        <v>133</v>
      </c>
      <c r="H499" s="58" t="s">
        <v>133</v>
      </c>
      <c r="I499" s="63" t="s">
        <v>1231</v>
      </c>
    </row>
    <row r="500">
      <c r="A500" s="79">
        <v>2.0</v>
      </c>
      <c r="B500" s="79">
        <v>58.0</v>
      </c>
      <c r="C500" s="79" t="str">
        <f t="shared" si="1"/>
        <v>Tier 2 - 58</v>
      </c>
      <c r="D500" s="80">
        <v>437.0</v>
      </c>
      <c r="E500" s="80">
        <v>437.0</v>
      </c>
      <c r="F500" s="81" t="s">
        <v>1232</v>
      </c>
      <c r="G500" s="58" t="s">
        <v>144</v>
      </c>
      <c r="H500" s="58" t="s">
        <v>144</v>
      </c>
      <c r="I500" s="63" t="s">
        <v>1233</v>
      </c>
      <c r="J500" s="83" t="s">
        <v>142</v>
      </c>
    </row>
    <row r="501">
      <c r="A501" s="79">
        <v>0.0</v>
      </c>
      <c r="B501" s="80"/>
      <c r="C501" s="79" t="str">
        <f t="shared" si="1"/>
        <v>Tier 0 - </v>
      </c>
      <c r="D501" s="80">
        <v>438.0</v>
      </c>
      <c r="E501" s="80">
        <v>438.0</v>
      </c>
      <c r="F501" s="81" t="s">
        <v>1234</v>
      </c>
      <c r="G501" s="58" t="s">
        <v>133</v>
      </c>
      <c r="H501" s="58" t="s">
        <v>133</v>
      </c>
      <c r="I501" s="63" t="s">
        <v>1235</v>
      </c>
    </row>
    <row r="502">
      <c r="A502" s="79">
        <v>0.0</v>
      </c>
      <c r="B502" s="80"/>
      <c r="C502" s="79" t="str">
        <f t="shared" si="1"/>
        <v>Tier 0 - </v>
      </c>
      <c r="D502" s="80">
        <v>439.0</v>
      </c>
      <c r="E502" s="80">
        <v>439.0</v>
      </c>
      <c r="F502" s="81" t="s">
        <v>1236</v>
      </c>
      <c r="G502" s="58" t="s">
        <v>133</v>
      </c>
      <c r="H502" s="58" t="s">
        <v>133</v>
      </c>
      <c r="I502" s="63" t="s">
        <v>1237</v>
      </c>
    </row>
    <row r="503">
      <c r="A503" s="79">
        <v>0.0</v>
      </c>
      <c r="B503" s="80"/>
      <c r="C503" s="79" t="str">
        <f t="shared" si="1"/>
        <v>Tier 0 - </v>
      </c>
      <c r="D503" s="80">
        <v>440.0</v>
      </c>
      <c r="E503" s="80">
        <v>440.0</v>
      </c>
      <c r="F503" s="81" t="s">
        <v>1238</v>
      </c>
      <c r="G503" s="58" t="s">
        <v>133</v>
      </c>
      <c r="H503" s="58" t="s">
        <v>133</v>
      </c>
      <c r="I503" s="63" t="s">
        <v>1239</v>
      </c>
    </row>
    <row r="504">
      <c r="A504" s="79">
        <v>3.0</v>
      </c>
      <c r="B504" s="79">
        <v>169.0</v>
      </c>
      <c r="C504" s="79" t="str">
        <f t="shared" si="1"/>
        <v>Tier 3 - 169</v>
      </c>
      <c r="D504" s="80">
        <v>441.0</v>
      </c>
      <c r="E504" s="80">
        <v>441.0</v>
      </c>
      <c r="F504" s="81" t="s">
        <v>1240</v>
      </c>
      <c r="G504" s="58" t="s">
        <v>176</v>
      </c>
      <c r="H504" s="58" t="s">
        <v>136</v>
      </c>
      <c r="I504" s="63" t="s">
        <v>1241</v>
      </c>
      <c r="J504" s="83" t="s">
        <v>142</v>
      </c>
    </row>
    <row r="505">
      <c r="A505" s="84">
        <v>2.0</v>
      </c>
      <c r="B505" s="79">
        <v>59.0</v>
      </c>
      <c r="C505" s="79" t="str">
        <f t="shared" si="1"/>
        <v>Tier 2 - 59</v>
      </c>
      <c r="D505" s="80">
        <v>442.0</v>
      </c>
      <c r="E505" s="80">
        <v>442.0</v>
      </c>
      <c r="F505" s="81" t="s">
        <v>1242</v>
      </c>
      <c r="G505" s="58" t="s">
        <v>144</v>
      </c>
      <c r="H505" s="58" t="s">
        <v>176</v>
      </c>
      <c r="I505" s="63" t="s">
        <v>1243</v>
      </c>
      <c r="J505" s="83" t="s">
        <v>1244</v>
      </c>
      <c r="K505" s="58" t="s">
        <v>533</v>
      </c>
    </row>
    <row r="506">
      <c r="A506" s="79">
        <v>0.0</v>
      </c>
      <c r="B506" s="80"/>
      <c r="C506" s="79" t="str">
        <f t="shared" si="1"/>
        <v>Tier 0 - </v>
      </c>
      <c r="D506" s="80">
        <v>443.0</v>
      </c>
      <c r="E506" s="80">
        <v>443.0</v>
      </c>
      <c r="F506" s="81" t="s">
        <v>1245</v>
      </c>
      <c r="G506" s="58" t="s">
        <v>133</v>
      </c>
      <c r="H506" s="58" t="s">
        <v>133</v>
      </c>
      <c r="I506" s="63" t="s">
        <v>1246</v>
      </c>
    </row>
    <row r="507">
      <c r="A507" s="79">
        <v>3.0</v>
      </c>
      <c r="B507" s="79">
        <v>170.0</v>
      </c>
      <c r="C507" s="79" t="str">
        <f t="shared" si="1"/>
        <v>Tier 3 - 170</v>
      </c>
      <c r="D507" s="80">
        <v>444.0</v>
      </c>
      <c r="E507" s="80">
        <v>444.0</v>
      </c>
      <c r="F507" s="81" t="s">
        <v>1247</v>
      </c>
      <c r="G507" s="58" t="s">
        <v>176</v>
      </c>
      <c r="H507" s="58" t="s">
        <v>136</v>
      </c>
      <c r="I507" s="63" t="s">
        <v>1248</v>
      </c>
      <c r="J507" s="83" t="s">
        <v>142</v>
      </c>
    </row>
    <row r="508">
      <c r="A508" s="79">
        <v>1.0</v>
      </c>
      <c r="B508" s="79">
        <v>56.0</v>
      </c>
      <c r="C508" s="79" t="str">
        <f t="shared" si="1"/>
        <v>Tier 1 - 56</v>
      </c>
      <c r="D508" s="80">
        <v>445.0</v>
      </c>
      <c r="E508" s="80">
        <v>445.0</v>
      </c>
      <c r="F508" s="81" t="s">
        <v>1249</v>
      </c>
      <c r="G508" s="58" t="s">
        <v>140</v>
      </c>
      <c r="H508" s="58" t="s">
        <v>140</v>
      </c>
      <c r="I508" s="63" t="s">
        <v>1250</v>
      </c>
      <c r="J508" s="83" t="s">
        <v>1251</v>
      </c>
      <c r="K508" s="58" t="s">
        <v>769</v>
      </c>
    </row>
    <row r="509">
      <c r="A509" s="79">
        <v>1.0</v>
      </c>
      <c r="B509" s="79">
        <v>57.0</v>
      </c>
      <c r="C509" s="79" t="str">
        <f t="shared" si="1"/>
        <v>Tier 1 - 57</v>
      </c>
      <c r="D509" s="79">
        <v>445.0</v>
      </c>
      <c r="E509" s="79" t="s">
        <v>1252</v>
      </c>
      <c r="F509" s="82" t="s">
        <v>1253</v>
      </c>
      <c r="G509" s="58" t="s">
        <v>140</v>
      </c>
      <c r="H509" s="58" t="s">
        <v>140</v>
      </c>
      <c r="I509" s="63" t="s">
        <v>1254</v>
      </c>
      <c r="J509" s="83" t="s">
        <v>1255</v>
      </c>
      <c r="K509" s="58" t="s">
        <v>769</v>
      </c>
    </row>
    <row r="510">
      <c r="A510" s="79">
        <v>0.0</v>
      </c>
      <c r="B510" s="80"/>
      <c r="C510" s="79" t="str">
        <f t="shared" si="1"/>
        <v>Tier 0 - </v>
      </c>
      <c r="D510" s="80">
        <v>446.0</v>
      </c>
      <c r="E510" s="80">
        <v>446.0</v>
      </c>
      <c r="F510" s="81" t="s">
        <v>1256</v>
      </c>
      <c r="G510" s="58" t="s">
        <v>133</v>
      </c>
      <c r="H510" s="58" t="s">
        <v>133</v>
      </c>
      <c r="I510" s="63" t="s">
        <v>1257</v>
      </c>
    </row>
    <row r="511">
      <c r="A511" s="79">
        <v>0.0</v>
      </c>
      <c r="B511" s="80"/>
      <c r="C511" s="79" t="str">
        <f t="shared" si="1"/>
        <v>Tier 0 - </v>
      </c>
      <c r="D511" s="80">
        <v>447.0</v>
      </c>
      <c r="E511" s="80">
        <v>447.0</v>
      </c>
      <c r="F511" s="81" t="s">
        <v>1258</v>
      </c>
      <c r="G511" s="58" t="s">
        <v>133</v>
      </c>
      <c r="H511" s="58" t="s">
        <v>133</v>
      </c>
      <c r="I511" s="63" t="s">
        <v>1259</v>
      </c>
    </row>
    <row r="512">
      <c r="A512" s="79">
        <v>1.0</v>
      </c>
      <c r="B512" s="79">
        <v>58.0</v>
      </c>
      <c r="C512" s="79" t="str">
        <f t="shared" si="1"/>
        <v>Tier 1 - 58</v>
      </c>
      <c r="D512" s="80">
        <v>448.0</v>
      </c>
      <c r="E512" s="80">
        <v>448.0</v>
      </c>
      <c r="F512" s="81" t="s">
        <v>1260</v>
      </c>
      <c r="G512" s="58" t="s">
        <v>169</v>
      </c>
      <c r="H512" s="58" t="s">
        <v>169</v>
      </c>
      <c r="I512" s="63" t="s">
        <v>1261</v>
      </c>
      <c r="J512" s="83" t="s">
        <v>142</v>
      </c>
    </row>
    <row r="513">
      <c r="A513" s="79" t="s">
        <v>410</v>
      </c>
      <c r="B513" s="79"/>
      <c r="C513" s="79" t="str">
        <f t="shared" si="1"/>
        <v>Tier Uber - </v>
      </c>
      <c r="D513" s="79">
        <v>448.0</v>
      </c>
      <c r="E513" s="79" t="s">
        <v>1262</v>
      </c>
      <c r="F513" s="82" t="s">
        <v>1263</v>
      </c>
      <c r="G513" s="58" t="s">
        <v>410</v>
      </c>
      <c r="H513" s="58" t="s">
        <v>410</v>
      </c>
      <c r="I513" s="63" t="s">
        <v>1264</v>
      </c>
    </row>
    <row r="514">
      <c r="A514" s="79">
        <v>3.0</v>
      </c>
      <c r="B514" s="79">
        <v>171.0</v>
      </c>
      <c r="C514" s="79" t="str">
        <f t="shared" si="1"/>
        <v>Tier 3 - 171</v>
      </c>
      <c r="D514" s="80">
        <v>449.0</v>
      </c>
      <c r="E514" s="80">
        <v>449.0</v>
      </c>
      <c r="F514" s="81" t="s">
        <v>1265</v>
      </c>
      <c r="G514" s="58" t="s">
        <v>133</v>
      </c>
      <c r="H514" s="58" t="s">
        <v>133</v>
      </c>
      <c r="I514" s="63" t="s">
        <v>1266</v>
      </c>
    </row>
    <row r="515">
      <c r="A515" s="79">
        <v>1.0</v>
      </c>
      <c r="B515" s="79">
        <v>59.0</v>
      </c>
      <c r="C515" s="79" t="str">
        <f t="shared" si="1"/>
        <v>Tier 1 - 59</v>
      </c>
      <c r="D515" s="80">
        <v>450.0</v>
      </c>
      <c r="E515" s="80">
        <v>450.0</v>
      </c>
      <c r="F515" s="81" t="s">
        <v>1267</v>
      </c>
      <c r="G515" s="58" t="s">
        <v>140</v>
      </c>
      <c r="H515" s="58" t="s">
        <v>169</v>
      </c>
      <c r="I515" s="63" t="s">
        <v>1268</v>
      </c>
      <c r="J515" s="83" t="s">
        <v>142</v>
      </c>
    </row>
    <row r="516">
      <c r="A516" s="79">
        <v>0.0</v>
      </c>
      <c r="B516" s="80"/>
      <c r="C516" s="79" t="str">
        <f t="shared" si="1"/>
        <v>Tier 0 - </v>
      </c>
      <c r="D516" s="80">
        <v>451.0</v>
      </c>
      <c r="E516" s="80">
        <v>451.0</v>
      </c>
      <c r="F516" s="81" t="s">
        <v>1269</v>
      </c>
      <c r="G516" s="58" t="s">
        <v>133</v>
      </c>
      <c r="H516" s="58" t="s">
        <v>133</v>
      </c>
      <c r="I516" s="63" t="s">
        <v>1270</v>
      </c>
    </row>
    <row r="517">
      <c r="A517" s="79">
        <v>2.0</v>
      </c>
      <c r="B517" s="79">
        <v>60.0</v>
      </c>
      <c r="C517" s="79" t="str">
        <f t="shared" si="1"/>
        <v>Tier 2 - 60</v>
      </c>
      <c r="D517" s="80">
        <v>452.0</v>
      </c>
      <c r="E517" s="80">
        <v>452.0</v>
      </c>
      <c r="F517" s="81" t="s">
        <v>1271</v>
      </c>
      <c r="G517" s="58" t="s">
        <v>144</v>
      </c>
      <c r="H517" s="58" t="s">
        <v>144</v>
      </c>
      <c r="I517" s="63" t="s">
        <v>1272</v>
      </c>
      <c r="J517" s="83" t="s">
        <v>142</v>
      </c>
    </row>
    <row r="518">
      <c r="A518" s="79">
        <v>0.0</v>
      </c>
      <c r="B518" s="80"/>
      <c r="C518" s="79" t="str">
        <f t="shared" si="1"/>
        <v>Tier 0 - </v>
      </c>
      <c r="D518" s="80">
        <v>453.0</v>
      </c>
      <c r="E518" s="80">
        <v>453.0</v>
      </c>
      <c r="F518" s="81" t="s">
        <v>1273</v>
      </c>
      <c r="G518" s="58" t="s">
        <v>133</v>
      </c>
      <c r="H518" s="58" t="s">
        <v>133</v>
      </c>
      <c r="I518" s="63" t="s">
        <v>1274</v>
      </c>
    </row>
    <row r="519">
      <c r="A519" s="79">
        <v>2.0</v>
      </c>
      <c r="B519" s="79">
        <v>61.0</v>
      </c>
      <c r="C519" s="79" t="str">
        <f t="shared" si="1"/>
        <v>Tier 2 - 61</v>
      </c>
      <c r="D519" s="80">
        <v>454.0</v>
      </c>
      <c r="E519" s="80">
        <v>454.0</v>
      </c>
      <c r="F519" s="81" t="s">
        <v>1275</v>
      </c>
      <c r="G519" s="58" t="s">
        <v>169</v>
      </c>
      <c r="H519" s="58" t="s">
        <v>144</v>
      </c>
      <c r="I519" s="63" t="s">
        <v>1276</v>
      </c>
      <c r="J519" s="83" t="s">
        <v>142</v>
      </c>
    </row>
    <row r="520">
      <c r="A520" s="79">
        <v>3.0</v>
      </c>
      <c r="B520" s="79">
        <v>172.0</v>
      </c>
      <c r="C520" s="79" t="str">
        <f t="shared" si="1"/>
        <v>Tier 3 - 172</v>
      </c>
      <c r="D520" s="80">
        <v>455.0</v>
      </c>
      <c r="E520" s="80">
        <v>455.0</v>
      </c>
      <c r="F520" s="81" t="s">
        <v>1277</v>
      </c>
      <c r="G520" s="58" t="s">
        <v>176</v>
      </c>
      <c r="H520" s="58" t="s">
        <v>136</v>
      </c>
      <c r="I520" s="63" t="s">
        <v>1278</v>
      </c>
      <c r="J520" s="83" t="s">
        <v>142</v>
      </c>
    </row>
    <row r="521">
      <c r="A521" s="79">
        <v>0.0</v>
      </c>
      <c r="B521" s="80"/>
      <c r="C521" s="79" t="str">
        <f t="shared" si="1"/>
        <v>Tier 0 - </v>
      </c>
      <c r="D521" s="80">
        <v>456.0</v>
      </c>
      <c r="E521" s="80">
        <v>456.0</v>
      </c>
      <c r="F521" s="81" t="s">
        <v>1279</v>
      </c>
      <c r="G521" s="58" t="s">
        <v>133</v>
      </c>
      <c r="H521" s="58" t="s">
        <v>133</v>
      </c>
      <c r="I521" s="63" t="s">
        <v>1280</v>
      </c>
    </row>
    <row r="522">
      <c r="A522" s="79">
        <v>3.0</v>
      </c>
      <c r="B522" s="79">
        <v>173.0</v>
      </c>
      <c r="C522" s="79" t="str">
        <f t="shared" si="1"/>
        <v>Tier 3 - 173</v>
      </c>
      <c r="D522" s="80">
        <v>457.0</v>
      </c>
      <c r="E522" s="80">
        <v>457.0</v>
      </c>
      <c r="F522" s="81" t="s">
        <v>1281</v>
      </c>
      <c r="G522" s="58" t="s">
        <v>176</v>
      </c>
      <c r="H522" s="58" t="s">
        <v>136</v>
      </c>
      <c r="I522" s="63" t="s">
        <v>1282</v>
      </c>
      <c r="J522" s="83" t="s">
        <v>142</v>
      </c>
    </row>
    <row r="523">
      <c r="A523" s="79">
        <v>0.0</v>
      </c>
      <c r="B523" s="80"/>
      <c r="C523" s="79" t="str">
        <f t="shared" si="1"/>
        <v>Tier 0 - </v>
      </c>
      <c r="D523" s="80">
        <v>458.0</v>
      </c>
      <c r="E523" s="80">
        <v>458.0</v>
      </c>
      <c r="F523" s="81" t="s">
        <v>1283</v>
      </c>
      <c r="G523" s="58" t="s">
        <v>133</v>
      </c>
      <c r="H523" s="58" t="s">
        <v>133</v>
      </c>
      <c r="I523" s="63" t="s">
        <v>1284</v>
      </c>
    </row>
    <row r="524">
      <c r="A524" s="79">
        <v>3.0</v>
      </c>
      <c r="B524" s="79">
        <v>174.0</v>
      </c>
      <c r="C524" s="79" t="str">
        <f t="shared" si="1"/>
        <v>Tier 3 - 174</v>
      </c>
      <c r="D524" s="80">
        <v>459.0</v>
      </c>
      <c r="E524" s="80">
        <v>459.0</v>
      </c>
      <c r="F524" s="81" t="s">
        <v>1285</v>
      </c>
      <c r="G524" s="58" t="s">
        <v>133</v>
      </c>
      <c r="H524" s="58" t="s">
        <v>133</v>
      </c>
      <c r="I524" s="63" t="s">
        <v>1286</v>
      </c>
    </row>
    <row r="525">
      <c r="A525" s="79">
        <v>2.0</v>
      </c>
      <c r="B525" s="79">
        <v>62.0</v>
      </c>
      <c r="C525" s="79" t="str">
        <f t="shared" si="1"/>
        <v>Tier 2 - 62</v>
      </c>
      <c r="D525" s="80">
        <v>460.0</v>
      </c>
      <c r="E525" s="80">
        <v>460.0</v>
      </c>
      <c r="F525" s="81" t="s">
        <v>1287</v>
      </c>
      <c r="G525" s="58" t="s">
        <v>152</v>
      </c>
      <c r="H525" s="58" t="s">
        <v>136</v>
      </c>
      <c r="I525" s="63" t="s">
        <v>1288</v>
      </c>
      <c r="J525" s="83" t="s">
        <v>142</v>
      </c>
    </row>
    <row r="526">
      <c r="A526" s="84">
        <v>2.0</v>
      </c>
      <c r="B526" s="79">
        <v>63.0</v>
      </c>
      <c r="C526" s="79" t="str">
        <f t="shared" si="1"/>
        <v>Tier 2 - 63</v>
      </c>
      <c r="D526" s="79">
        <v>460.0</v>
      </c>
      <c r="E526" s="79" t="s">
        <v>1289</v>
      </c>
      <c r="F526" s="82" t="s">
        <v>1290</v>
      </c>
      <c r="G526" s="58" t="s">
        <v>281</v>
      </c>
      <c r="H526" s="58" t="s">
        <v>152</v>
      </c>
      <c r="I526" s="63" t="s">
        <v>1291</v>
      </c>
      <c r="J526" s="83" t="s">
        <v>1050</v>
      </c>
      <c r="K526" s="58" t="s">
        <v>533</v>
      </c>
    </row>
    <row r="527">
      <c r="A527" s="79">
        <v>1.0</v>
      </c>
      <c r="B527" s="79">
        <v>60.0</v>
      </c>
      <c r="C527" s="79" t="str">
        <f t="shared" si="1"/>
        <v>Tier 1 - 60</v>
      </c>
      <c r="D527" s="80">
        <v>461.0</v>
      </c>
      <c r="E527" s="80">
        <v>461.0</v>
      </c>
      <c r="F527" s="81" t="s">
        <v>1292</v>
      </c>
      <c r="G527" s="58" t="s">
        <v>140</v>
      </c>
      <c r="H527" s="58" t="s">
        <v>193</v>
      </c>
      <c r="I527" s="63" t="s">
        <v>1293</v>
      </c>
      <c r="J527" s="83" t="s">
        <v>142</v>
      </c>
    </row>
    <row r="528">
      <c r="A528" s="79">
        <v>1.0</v>
      </c>
      <c r="B528" s="79">
        <v>61.0</v>
      </c>
      <c r="C528" s="79" t="str">
        <f t="shared" si="1"/>
        <v>Tier 1 - 61</v>
      </c>
      <c r="D528" s="80">
        <v>462.0</v>
      </c>
      <c r="E528" s="80">
        <v>462.0</v>
      </c>
      <c r="F528" s="81" t="s">
        <v>1294</v>
      </c>
      <c r="G528" s="58" t="s">
        <v>140</v>
      </c>
      <c r="H528" s="58" t="s">
        <v>140</v>
      </c>
      <c r="I528" s="63" t="s">
        <v>1295</v>
      </c>
      <c r="J528" s="83" t="s">
        <v>142</v>
      </c>
    </row>
    <row r="529">
      <c r="A529" s="79">
        <v>3.0</v>
      </c>
      <c r="B529" s="79">
        <v>175.0</v>
      </c>
      <c r="C529" s="79" t="str">
        <f t="shared" si="1"/>
        <v>Tier 3 - 175</v>
      </c>
      <c r="D529" s="80">
        <v>463.0</v>
      </c>
      <c r="E529" s="80">
        <v>463.0</v>
      </c>
      <c r="F529" s="81" t="s">
        <v>1296</v>
      </c>
      <c r="G529" s="58" t="s">
        <v>176</v>
      </c>
      <c r="H529" s="58" t="s">
        <v>136</v>
      </c>
      <c r="I529" s="63" t="s">
        <v>1297</v>
      </c>
      <c r="J529" s="83" t="s">
        <v>142</v>
      </c>
    </row>
    <row r="530">
      <c r="A530" s="79">
        <v>2.0</v>
      </c>
      <c r="B530" s="79">
        <v>64.0</v>
      </c>
      <c r="C530" s="79" t="str">
        <f t="shared" si="1"/>
        <v>Tier 2 - 64</v>
      </c>
      <c r="D530" s="80">
        <v>464.0</v>
      </c>
      <c r="E530" s="80">
        <v>464.0</v>
      </c>
      <c r="F530" s="81" t="s">
        <v>1298</v>
      </c>
      <c r="G530" s="58" t="s">
        <v>144</v>
      </c>
      <c r="H530" s="58" t="s">
        <v>144</v>
      </c>
      <c r="I530" s="63" t="s">
        <v>1299</v>
      </c>
      <c r="J530" s="83" t="s">
        <v>142</v>
      </c>
    </row>
    <row r="531">
      <c r="A531" s="79">
        <v>1.0</v>
      </c>
      <c r="B531" s="79">
        <v>62.0</v>
      </c>
      <c r="C531" s="79" t="str">
        <f t="shared" si="1"/>
        <v>Tier 1 - 62</v>
      </c>
      <c r="D531" s="80">
        <v>465.0</v>
      </c>
      <c r="E531" s="80">
        <v>465.0</v>
      </c>
      <c r="F531" s="81" t="s">
        <v>1300</v>
      </c>
      <c r="G531" s="58" t="s">
        <v>140</v>
      </c>
      <c r="H531" s="58" t="s">
        <v>140</v>
      </c>
      <c r="I531" s="63" t="s">
        <v>1301</v>
      </c>
      <c r="J531" s="83" t="s">
        <v>142</v>
      </c>
    </row>
    <row r="532">
      <c r="A532" s="79">
        <v>3.0</v>
      </c>
      <c r="B532" s="79">
        <v>176.0</v>
      </c>
      <c r="C532" s="79" t="str">
        <f t="shared" si="1"/>
        <v>Tier 3 - 176</v>
      </c>
      <c r="D532" s="80">
        <v>466.0</v>
      </c>
      <c r="E532" s="80">
        <v>466.0</v>
      </c>
      <c r="F532" s="81" t="s">
        <v>1302</v>
      </c>
      <c r="G532" s="58" t="s">
        <v>152</v>
      </c>
      <c r="H532" s="58" t="s">
        <v>136</v>
      </c>
      <c r="I532" s="63" t="s">
        <v>1303</v>
      </c>
      <c r="J532" s="83" t="s">
        <v>142</v>
      </c>
    </row>
    <row r="533">
      <c r="A533" s="84">
        <v>2.0</v>
      </c>
      <c r="B533" s="79">
        <v>65.0</v>
      </c>
      <c r="C533" s="79" t="str">
        <f t="shared" si="1"/>
        <v>Tier 2 - 65</v>
      </c>
      <c r="D533" s="80">
        <v>467.0</v>
      </c>
      <c r="E533" s="80">
        <v>467.0</v>
      </c>
      <c r="F533" s="81" t="s">
        <v>1304</v>
      </c>
      <c r="G533" s="58" t="s">
        <v>152</v>
      </c>
      <c r="H533" s="58" t="s">
        <v>152</v>
      </c>
      <c r="I533" s="63" t="s">
        <v>1305</v>
      </c>
      <c r="J533" s="83" t="s">
        <v>1306</v>
      </c>
      <c r="K533" s="58" t="s">
        <v>533</v>
      </c>
    </row>
    <row r="534">
      <c r="A534" s="79">
        <v>1.0</v>
      </c>
      <c r="B534" s="79">
        <v>63.0</v>
      </c>
      <c r="C534" s="79" t="str">
        <f t="shared" si="1"/>
        <v>Tier 1 - 63</v>
      </c>
      <c r="D534" s="80">
        <v>468.0</v>
      </c>
      <c r="E534" s="80">
        <v>468.0</v>
      </c>
      <c r="F534" s="81" t="s">
        <v>1307</v>
      </c>
      <c r="G534" s="58" t="s">
        <v>193</v>
      </c>
      <c r="H534" s="58" t="s">
        <v>169</v>
      </c>
      <c r="I534" s="63" t="s">
        <v>1308</v>
      </c>
      <c r="J534" s="83" t="s">
        <v>142</v>
      </c>
    </row>
    <row r="535">
      <c r="A535" s="79">
        <v>2.0</v>
      </c>
      <c r="B535" s="79">
        <v>66.0</v>
      </c>
      <c r="C535" s="79" t="str">
        <f t="shared" si="1"/>
        <v>Tier 2 - 66</v>
      </c>
      <c r="D535" s="80">
        <v>469.0</v>
      </c>
      <c r="E535" s="80">
        <v>469.0</v>
      </c>
      <c r="F535" s="81" t="s">
        <v>1309</v>
      </c>
      <c r="G535" s="58" t="s">
        <v>1310</v>
      </c>
      <c r="H535" s="58" t="s">
        <v>144</v>
      </c>
      <c r="I535" s="63" t="s">
        <v>1311</v>
      </c>
      <c r="J535" s="83" t="s">
        <v>142</v>
      </c>
    </row>
    <row r="536">
      <c r="A536" s="79">
        <v>3.0</v>
      </c>
      <c r="B536" s="79">
        <v>177.0</v>
      </c>
      <c r="C536" s="79" t="str">
        <f t="shared" si="1"/>
        <v>Tier 3 - 177</v>
      </c>
      <c r="D536" s="80">
        <v>470.0</v>
      </c>
      <c r="E536" s="80">
        <v>470.0</v>
      </c>
      <c r="F536" s="81" t="s">
        <v>1312</v>
      </c>
      <c r="G536" s="58" t="s">
        <v>176</v>
      </c>
      <c r="H536" s="58" t="s">
        <v>136</v>
      </c>
      <c r="I536" s="63" t="s">
        <v>1313</v>
      </c>
      <c r="J536" s="83" t="s">
        <v>142</v>
      </c>
    </row>
    <row r="537">
      <c r="A537" s="79">
        <v>3.0</v>
      </c>
      <c r="B537" s="79">
        <v>178.0</v>
      </c>
      <c r="C537" s="79" t="str">
        <f t="shared" si="1"/>
        <v>Tier 3 - 178</v>
      </c>
      <c r="D537" s="80">
        <v>471.0</v>
      </c>
      <c r="E537" s="80">
        <v>471.0</v>
      </c>
      <c r="F537" s="81" t="s">
        <v>1314</v>
      </c>
      <c r="G537" s="58" t="s">
        <v>176</v>
      </c>
      <c r="H537" s="58" t="s">
        <v>136</v>
      </c>
      <c r="I537" s="63" t="s">
        <v>1315</v>
      </c>
      <c r="J537" s="83" t="s">
        <v>142</v>
      </c>
    </row>
    <row r="538">
      <c r="A538" s="79">
        <v>1.0</v>
      </c>
      <c r="B538" s="79">
        <v>64.0</v>
      </c>
      <c r="C538" s="79" t="str">
        <f t="shared" si="1"/>
        <v>Tier 1 - 64</v>
      </c>
      <c r="D538" s="80">
        <v>472.0</v>
      </c>
      <c r="E538" s="80">
        <v>472.0</v>
      </c>
      <c r="F538" s="81" t="s">
        <v>1316</v>
      </c>
      <c r="G538" s="58" t="s">
        <v>140</v>
      </c>
      <c r="H538" s="58" t="s">
        <v>140</v>
      </c>
      <c r="I538" s="63" t="s">
        <v>1317</v>
      </c>
      <c r="J538" s="83" t="s">
        <v>142</v>
      </c>
    </row>
    <row r="539">
      <c r="A539" s="79">
        <v>1.0</v>
      </c>
      <c r="B539" s="79">
        <v>65.0</v>
      </c>
      <c r="C539" s="79" t="str">
        <f t="shared" si="1"/>
        <v>Tier 1 - 65</v>
      </c>
      <c r="D539" s="80">
        <v>473.0</v>
      </c>
      <c r="E539" s="80">
        <v>473.0</v>
      </c>
      <c r="F539" s="81" t="s">
        <v>1318</v>
      </c>
      <c r="G539" s="58" t="s">
        <v>169</v>
      </c>
      <c r="H539" s="58" t="s">
        <v>169</v>
      </c>
      <c r="I539" s="63" t="s">
        <v>1319</v>
      </c>
      <c r="J539" s="83" t="s">
        <v>142</v>
      </c>
    </row>
    <row r="540">
      <c r="A540" s="79">
        <v>1.0</v>
      </c>
      <c r="B540" s="79">
        <v>66.0</v>
      </c>
      <c r="C540" s="79" t="str">
        <f t="shared" si="1"/>
        <v>Tier 1 - 66</v>
      </c>
      <c r="D540" s="80">
        <v>474.0</v>
      </c>
      <c r="E540" s="80">
        <v>474.0</v>
      </c>
      <c r="F540" s="81" t="s">
        <v>1320</v>
      </c>
      <c r="G540" s="58" t="s">
        <v>169</v>
      </c>
      <c r="H540" s="58" t="s">
        <v>193</v>
      </c>
      <c r="I540" s="63" t="s">
        <v>1321</v>
      </c>
      <c r="J540" s="83" t="s">
        <v>142</v>
      </c>
    </row>
    <row r="541">
      <c r="A541" s="84">
        <v>2.0</v>
      </c>
      <c r="B541" s="79">
        <v>67.0</v>
      </c>
      <c r="C541" s="79" t="str">
        <f t="shared" si="1"/>
        <v>Tier 2 - 67</v>
      </c>
      <c r="D541" s="80">
        <v>475.0</v>
      </c>
      <c r="E541" s="80">
        <v>475.0</v>
      </c>
      <c r="F541" s="81" t="s">
        <v>1322</v>
      </c>
      <c r="G541" s="58" t="s">
        <v>144</v>
      </c>
      <c r="H541" s="58" t="s">
        <v>153</v>
      </c>
      <c r="I541" s="63" t="s">
        <v>1323</v>
      </c>
      <c r="J541" s="83" t="s">
        <v>1324</v>
      </c>
      <c r="K541" s="58" t="s">
        <v>533</v>
      </c>
    </row>
    <row r="542">
      <c r="A542" s="79">
        <v>1.0</v>
      </c>
      <c r="B542" s="79">
        <v>67.0</v>
      </c>
      <c r="C542" s="79" t="str">
        <f t="shared" si="1"/>
        <v>Tier 1 - 67</v>
      </c>
      <c r="D542" s="79">
        <v>475.0</v>
      </c>
      <c r="E542" s="79" t="s">
        <v>1325</v>
      </c>
      <c r="F542" s="82" t="s">
        <v>1326</v>
      </c>
      <c r="G542" s="58" t="s">
        <v>193</v>
      </c>
      <c r="H542" s="58" t="s">
        <v>193</v>
      </c>
      <c r="I542" s="63" t="s">
        <v>1327</v>
      </c>
      <c r="J542" s="83" t="s">
        <v>142</v>
      </c>
    </row>
    <row r="543">
      <c r="A543" s="79">
        <v>3.0</v>
      </c>
      <c r="B543" s="79">
        <v>179.0</v>
      </c>
      <c r="C543" s="79" t="str">
        <f t="shared" si="1"/>
        <v>Tier 3 - 179</v>
      </c>
      <c r="D543" s="80">
        <v>476.0</v>
      </c>
      <c r="E543" s="80">
        <v>476.0</v>
      </c>
      <c r="F543" s="81" t="s">
        <v>1328</v>
      </c>
      <c r="G543" s="58" t="s">
        <v>176</v>
      </c>
      <c r="H543" s="58" t="s">
        <v>136</v>
      </c>
      <c r="I543" s="63" t="s">
        <v>1329</v>
      </c>
      <c r="J543" s="83" t="s">
        <v>142</v>
      </c>
    </row>
    <row r="544">
      <c r="A544" s="79">
        <v>3.0</v>
      </c>
      <c r="B544" s="79">
        <v>180.0</v>
      </c>
      <c r="C544" s="79" t="str">
        <f t="shared" si="1"/>
        <v>Tier 3 - 180</v>
      </c>
      <c r="D544" s="80">
        <v>477.0</v>
      </c>
      <c r="E544" s="80">
        <v>477.0</v>
      </c>
      <c r="F544" s="81" t="s">
        <v>1330</v>
      </c>
      <c r="G544" s="58" t="s">
        <v>176</v>
      </c>
      <c r="H544" s="58" t="s">
        <v>136</v>
      </c>
      <c r="I544" s="63" t="s">
        <v>1331</v>
      </c>
      <c r="J544" s="83" t="s">
        <v>142</v>
      </c>
    </row>
    <row r="545">
      <c r="A545" s="79">
        <v>3.0</v>
      </c>
      <c r="B545" s="79">
        <v>181.0</v>
      </c>
      <c r="C545" s="79" t="str">
        <f t="shared" si="1"/>
        <v>Tier 3 - 181</v>
      </c>
      <c r="D545" s="80">
        <v>478.0</v>
      </c>
      <c r="E545" s="80">
        <v>478.0</v>
      </c>
      <c r="F545" s="81" t="s">
        <v>1332</v>
      </c>
      <c r="G545" s="58" t="s">
        <v>281</v>
      </c>
      <c r="H545" s="58" t="s">
        <v>176</v>
      </c>
      <c r="I545" s="63" t="s">
        <v>1333</v>
      </c>
      <c r="J545" s="83" t="s">
        <v>142</v>
      </c>
    </row>
    <row r="546">
      <c r="A546" s="79">
        <v>3.0</v>
      </c>
      <c r="B546" s="79">
        <v>182.0</v>
      </c>
      <c r="C546" s="79" t="str">
        <f t="shared" si="1"/>
        <v>Tier 3 - 182</v>
      </c>
      <c r="D546" s="80">
        <v>479.0</v>
      </c>
      <c r="E546" s="80">
        <v>479.0</v>
      </c>
      <c r="F546" s="81" t="s">
        <v>1334</v>
      </c>
      <c r="G546" s="58" t="s">
        <v>152</v>
      </c>
      <c r="H546" s="58" t="s">
        <v>152</v>
      </c>
      <c r="I546" s="63" t="s">
        <v>1335</v>
      </c>
      <c r="J546" s="83" t="s">
        <v>142</v>
      </c>
    </row>
    <row r="547">
      <c r="A547" s="79">
        <v>3.0</v>
      </c>
      <c r="B547" s="79">
        <v>183.0</v>
      </c>
      <c r="C547" s="79" t="str">
        <f t="shared" si="1"/>
        <v>Tier 3 - 183</v>
      </c>
      <c r="D547" s="79">
        <v>479.0</v>
      </c>
      <c r="E547" s="79" t="s">
        <v>1336</v>
      </c>
      <c r="F547" s="82" t="s">
        <v>1337</v>
      </c>
      <c r="G547" s="58" t="s">
        <v>176</v>
      </c>
      <c r="H547" s="58" t="s">
        <v>136</v>
      </c>
      <c r="I547" s="63" t="s">
        <v>1338</v>
      </c>
      <c r="J547" s="83" t="s">
        <v>142</v>
      </c>
    </row>
    <row r="548">
      <c r="A548" s="79">
        <v>3.0</v>
      </c>
      <c r="B548" s="79">
        <v>184.0</v>
      </c>
      <c r="C548" s="79" t="str">
        <f t="shared" si="1"/>
        <v>Tier 3 - 184</v>
      </c>
      <c r="D548" s="79">
        <v>479.0</v>
      </c>
      <c r="E548" s="79" t="s">
        <v>1339</v>
      </c>
      <c r="F548" s="82" t="s">
        <v>1340</v>
      </c>
      <c r="G548" s="58" t="s">
        <v>176</v>
      </c>
      <c r="H548" s="58" t="s">
        <v>176</v>
      </c>
      <c r="I548" s="63" t="s">
        <v>1341</v>
      </c>
      <c r="J548" s="83" t="s">
        <v>142</v>
      </c>
    </row>
    <row r="549">
      <c r="A549" s="79">
        <v>1.0</v>
      </c>
      <c r="B549" s="79">
        <v>68.0</v>
      </c>
      <c r="C549" s="79" t="str">
        <f t="shared" si="1"/>
        <v>Tier 1 - 68</v>
      </c>
      <c r="D549" s="79">
        <v>479.0</v>
      </c>
      <c r="E549" s="79" t="s">
        <v>1342</v>
      </c>
      <c r="F549" s="82" t="s">
        <v>1343</v>
      </c>
      <c r="G549" s="58" t="s">
        <v>169</v>
      </c>
      <c r="H549" s="58" t="s">
        <v>169</v>
      </c>
      <c r="I549" s="63" t="s">
        <v>1344</v>
      </c>
      <c r="J549" s="83" t="s">
        <v>142</v>
      </c>
    </row>
    <row r="550">
      <c r="A550" s="79">
        <v>2.0</v>
      </c>
      <c r="B550" s="79">
        <v>68.0</v>
      </c>
      <c r="C550" s="79" t="str">
        <f t="shared" si="1"/>
        <v>Tier 2 - 68</v>
      </c>
      <c r="D550" s="79">
        <v>479.0</v>
      </c>
      <c r="E550" s="79" t="s">
        <v>1345</v>
      </c>
      <c r="F550" s="82" t="s">
        <v>1346</v>
      </c>
      <c r="G550" s="58" t="s">
        <v>144</v>
      </c>
      <c r="H550" s="58" t="s">
        <v>144</v>
      </c>
      <c r="I550" s="63" t="s">
        <v>1347</v>
      </c>
      <c r="J550" s="83" t="s">
        <v>142</v>
      </c>
    </row>
    <row r="551">
      <c r="A551" s="79">
        <v>1.0</v>
      </c>
      <c r="B551" s="79">
        <v>69.0</v>
      </c>
      <c r="C551" s="79" t="str">
        <f t="shared" si="1"/>
        <v>Tier 1 - 69</v>
      </c>
      <c r="D551" s="79">
        <v>479.0</v>
      </c>
      <c r="E551" s="79" t="s">
        <v>1348</v>
      </c>
      <c r="F551" s="82" t="s">
        <v>1349</v>
      </c>
      <c r="G551" s="58" t="s">
        <v>140</v>
      </c>
      <c r="H551" s="58" t="s">
        <v>140</v>
      </c>
      <c r="I551" s="63" t="s">
        <v>1350</v>
      </c>
      <c r="J551" s="83" t="s">
        <v>142</v>
      </c>
    </row>
    <row r="552">
      <c r="A552" s="79">
        <v>2.0</v>
      </c>
      <c r="B552" s="79">
        <v>69.0</v>
      </c>
      <c r="C552" s="79" t="str">
        <f t="shared" si="1"/>
        <v>Tier 2 - 69</v>
      </c>
      <c r="D552" s="80">
        <v>480.0</v>
      </c>
      <c r="E552" s="80">
        <v>480.0</v>
      </c>
      <c r="F552" s="81" t="s">
        <v>1351</v>
      </c>
      <c r="G552" s="58" t="s">
        <v>144</v>
      </c>
      <c r="H552" s="58" t="s">
        <v>144</v>
      </c>
      <c r="I552" s="63" t="s">
        <v>1352</v>
      </c>
      <c r="J552" s="83" t="s">
        <v>142</v>
      </c>
    </row>
    <row r="553">
      <c r="A553" s="79">
        <v>3.0</v>
      </c>
      <c r="B553" s="79">
        <v>185.0</v>
      </c>
      <c r="C553" s="79" t="str">
        <f t="shared" si="1"/>
        <v>Tier 3 - 185</v>
      </c>
      <c r="D553" s="80">
        <v>481.0</v>
      </c>
      <c r="E553" s="80">
        <v>481.0</v>
      </c>
      <c r="F553" s="81" t="s">
        <v>1353</v>
      </c>
      <c r="G553" s="58" t="s">
        <v>152</v>
      </c>
      <c r="H553" s="58" t="s">
        <v>176</v>
      </c>
      <c r="I553" s="63" t="s">
        <v>1354</v>
      </c>
      <c r="J553" s="83" t="s">
        <v>142</v>
      </c>
    </row>
    <row r="554">
      <c r="A554" s="79">
        <v>1.0</v>
      </c>
      <c r="B554" s="79">
        <v>70.0</v>
      </c>
      <c r="C554" s="79" t="str">
        <f t="shared" si="1"/>
        <v>Tier 1 - 70</v>
      </c>
      <c r="D554" s="80">
        <v>482.0</v>
      </c>
      <c r="E554" s="80">
        <v>482.0</v>
      </c>
      <c r="F554" s="81" t="s">
        <v>1355</v>
      </c>
      <c r="G554" s="58" t="s">
        <v>140</v>
      </c>
      <c r="H554" s="58" t="s">
        <v>169</v>
      </c>
      <c r="I554" s="63" t="s">
        <v>1356</v>
      </c>
      <c r="J554" s="83" t="s">
        <v>142</v>
      </c>
    </row>
    <row r="555">
      <c r="A555" s="79" t="s">
        <v>410</v>
      </c>
      <c r="B555" s="80"/>
      <c r="C555" s="79" t="str">
        <f t="shared" si="1"/>
        <v>Tier Uber - </v>
      </c>
      <c r="D555" s="80">
        <v>483.0</v>
      </c>
      <c r="E555" s="80">
        <v>483.0</v>
      </c>
      <c r="F555" s="81" t="s">
        <v>1357</v>
      </c>
      <c r="G555" s="58" t="s">
        <v>410</v>
      </c>
      <c r="H555" s="58" t="s">
        <v>410</v>
      </c>
      <c r="I555" s="63" t="s">
        <v>1358</v>
      </c>
    </row>
    <row r="556">
      <c r="A556" s="79" t="s">
        <v>410</v>
      </c>
      <c r="B556" s="80"/>
      <c r="C556" s="79" t="str">
        <f t="shared" si="1"/>
        <v>Tier Uber - </v>
      </c>
      <c r="D556" s="80">
        <v>484.0</v>
      </c>
      <c r="E556" s="80">
        <v>484.0</v>
      </c>
      <c r="F556" s="81" t="s">
        <v>1359</v>
      </c>
      <c r="G556" s="58" t="s">
        <v>410</v>
      </c>
      <c r="H556" s="58" t="s">
        <v>410</v>
      </c>
      <c r="I556" s="63" t="s">
        <v>1360</v>
      </c>
    </row>
    <row r="557">
      <c r="A557" s="79">
        <v>1.0</v>
      </c>
      <c r="B557" s="79">
        <v>71.0</v>
      </c>
      <c r="C557" s="79" t="str">
        <f t="shared" si="1"/>
        <v>Tier 1 - 71</v>
      </c>
      <c r="D557" s="80">
        <v>485.0</v>
      </c>
      <c r="E557" s="80">
        <v>485.0</v>
      </c>
      <c r="F557" s="81" t="s">
        <v>1361</v>
      </c>
      <c r="G557" s="58" t="s">
        <v>140</v>
      </c>
      <c r="H557" s="58" t="s">
        <v>140</v>
      </c>
      <c r="I557" s="63" t="s">
        <v>1362</v>
      </c>
      <c r="J557" s="83" t="s">
        <v>1363</v>
      </c>
      <c r="K557" s="58" t="s">
        <v>769</v>
      </c>
    </row>
    <row r="558">
      <c r="A558" s="84">
        <v>2.0</v>
      </c>
      <c r="B558" s="79">
        <v>70.0</v>
      </c>
      <c r="C558" s="79" t="str">
        <f t="shared" si="1"/>
        <v>Tier 2 - 70</v>
      </c>
      <c r="D558" s="80">
        <v>486.0</v>
      </c>
      <c r="E558" s="80">
        <v>486.0</v>
      </c>
      <c r="F558" s="81" t="s">
        <v>1364</v>
      </c>
      <c r="G558" s="58" t="s">
        <v>176</v>
      </c>
      <c r="H558" s="58" t="s">
        <v>136</v>
      </c>
      <c r="I558" s="63" t="s">
        <v>1365</v>
      </c>
      <c r="J558" s="83" t="s">
        <v>868</v>
      </c>
      <c r="K558" s="58" t="s">
        <v>533</v>
      </c>
    </row>
    <row r="559">
      <c r="A559" s="79" t="s">
        <v>410</v>
      </c>
      <c r="B559" s="80"/>
      <c r="C559" s="79" t="str">
        <f t="shared" si="1"/>
        <v>Tier Uber - </v>
      </c>
      <c r="D559" s="80">
        <v>487.0</v>
      </c>
      <c r="E559" s="80">
        <v>487.0</v>
      </c>
      <c r="F559" s="81" t="s">
        <v>1366</v>
      </c>
      <c r="G559" s="58" t="s">
        <v>410</v>
      </c>
      <c r="H559" s="58" t="s">
        <v>410</v>
      </c>
      <c r="I559" s="63" t="s">
        <v>1367</v>
      </c>
    </row>
    <row r="560">
      <c r="A560" s="84">
        <v>1.0</v>
      </c>
      <c r="B560" s="79">
        <v>72.0</v>
      </c>
      <c r="C560" s="79" t="str">
        <f t="shared" si="1"/>
        <v>Tier 1 - 72</v>
      </c>
      <c r="D560" s="80">
        <v>488.0</v>
      </c>
      <c r="E560" s="80">
        <v>488.0</v>
      </c>
      <c r="F560" s="81" t="s">
        <v>1368</v>
      </c>
      <c r="G560" s="58" t="s">
        <v>169</v>
      </c>
      <c r="H560" s="58" t="s">
        <v>144</v>
      </c>
      <c r="I560" s="63" t="s">
        <v>1369</v>
      </c>
      <c r="J560" s="83" t="s">
        <v>1370</v>
      </c>
      <c r="K560" s="58" t="s">
        <v>618</v>
      </c>
    </row>
    <row r="561">
      <c r="A561" s="79">
        <v>3.0</v>
      </c>
      <c r="B561" s="79">
        <v>186.0</v>
      </c>
      <c r="C561" s="79" t="str">
        <f t="shared" si="1"/>
        <v>Tier 3 - 186</v>
      </c>
      <c r="D561" s="80">
        <v>489.0</v>
      </c>
      <c r="E561" s="80">
        <v>489.0</v>
      </c>
      <c r="F561" s="81" t="s">
        <v>1371</v>
      </c>
      <c r="G561" s="58" t="s">
        <v>176</v>
      </c>
      <c r="H561" s="58" t="s">
        <v>136</v>
      </c>
      <c r="I561" s="63" t="s">
        <v>1372</v>
      </c>
      <c r="J561" s="83" t="s">
        <v>142</v>
      </c>
    </row>
    <row r="562">
      <c r="A562" s="79">
        <v>1.0</v>
      </c>
      <c r="B562" s="79">
        <v>73.0</v>
      </c>
      <c r="C562" s="79" t="str">
        <f t="shared" si="1"/>
        <v>Tier 1 - 73</v>
      </c>
      <c r="D562" s="80">
        <v>490.0</v>
      </c>
      <c r="E562" s="80">
        <v>490.0</v>
      </c>
      <c r="F562" s="81" t="s">
        <v>1373</v>
      </c>
      <c r="G562" s="58" t="s">
        <v>140</v>
      </c>
      <c r="H562" s="58" t="s">
        <v>193</v>
      </c>
      <c r="I562" s="63" t="s">
        <v>1374</v>
      </c>
      <c r="J562" s="83" t="s">
        <v>142</v>
      </c>
    </row>
    <row r="563">
      <c r="A563" s="79" t="s">
        <v>410</v>
      </c>
      <c r="B563" s="80"/>
      <c r="C563" s="79" t="str">
        <f t="shared" si="1"/>
        <v>Tier Uber - </v>
      </c>
      <c r="D563" s="80">
        <v>491.0</v>
      </c>
      <c r="E563" s="80">
        <v>491.0</v>
      </c>
      <c r="F563" s="81" t="s">
        <v>1375</v>
      </c>
      <c r="G563" s="58" t="s">
        <v>410</v>
      </c>
      <c r="H563" s="58" t="s">
        <v>410</v>
      </c>
      <c r="I563" s="63" t="s">
        <v>1376</v>
      </c>
    </row>
    <row r="564">
      <c r="A564" s="79">
        <v>2.0</v>
      </c>
      <c r="B564" s="79">
        <v>71.0</v>
      </c>
      <c r="C564" s="79" t="str">
        <f t="shared" si="1"/>
        <v>Tier 2 - 71</v>
      </c>
      <c r="D564" s="79">
        <v>492.0</v>
      </c>
      <c r="E564" s="79" t="s">
        <v>1377</v>
      </c>
      <c r="F564" s="82" t="s">
        <v>1378</v>
      </c>
      <c r="G564" s="58" t="s">
        <v>281</v>
      </c>
      <c r="H564" s="58" t="s">
        <v>144</v>
      </c>
      <c r="I564" s="63" t="s">
        <v>1379</v>
      </c>
      <c r="J564" s="83" t="s">
        <v>142</v>
      </c>
    </row>
    <row r="565">
      <c r="A565" s="79" t="s">
        <v>410</v>
      </c>
      <c r="B565" s="79"/>
      <c r="C565" s="79" t="str">
        <f t="shared" si="1"/>
        <v>Tier Uber - </v>
      </c>
      <c r="D565" s="79">
        <v>492.0</v>
      </c>
      <c r="E565" s="79" t="s">
        <v>1380</v>
      </c>
      <c r="F565" s="82" t="s">
        <v>1381</v>
      </c>
      <c r="G565" s="58" t="s">
        <v>410</v>
      </c>
      <c r="H565" s="58" t="s">
        <v>410</v>
      </c>
      <c r="I565" s="63" t="s">
        <v>1382</v>
      </c>
    </row>
    <row r="566">
      <c r="A566" s="79" t="s">
        <v>410</v>
      </c>
      <c r="B566" s="80"/>
      <c r="C566" s="79" t="str">
        <f t="shared" si="1"/>
        <v>Tier Uber - </v>
      </c>
      <c r="D566" s="80">
        <v>493.0</v>
      </c>
      <c r="E566" s="80">
        <v>493.0</v>
      </c>
      <c r="F566" s="81" t="s">
        <v>1383</v>
      </c>
      <c r="G566" s="58" t="s">
        <v>410</v>
      </c>
      <c r="H566" s="58" t="s">
        <v>410</v>
      </c>
      <c r="I566" s="63" t="s">
        <v>1384</v>
      </c>
    </row>
    <row r="567">
      <c r="A567" s="84" t="s">
        <v>410</v>
      </c>
      <c r="B567" s="79">
        <v>78.0</v>
      </c>
      <c r="C567" s="79" t="str">
        <f t="shared" si="1"/>
        <v>Tier Uber - 78</v>
      </c>
      <c r="D567" s="80">
        <v>494.0</v>
      </c>
      <c r="E567" s="80">
        <v>494.0</v>
      </c>
      <c r="F567" s="81" t="s">
        <v>1385</v>
      </c>
      <c r="G567" s="58" t="s">
        <v>193</v>
      </c>
      <c r="H567" s="58" t="s">
        <v>140</v>
      </c>
      <c r="I567" s="63" t="s">
        <v>1386</v>
      </c>
      <c r="J567" s="83" t="s">
        <v>1387</v>
      </c>
      <c r="K567" s="58" t="s">
        <v>3</v>
      </c>
    </row>
    <row r="568">
      <c r="A568" s="79">
        <v>0.0</v>
      </c>
      <c r="B568" s="80"/>
      <c r="C568" s="79" t="str">
        <f t="shared" si="1"/>
        <v>Tier 0 - </v>
      </c>
      <c r="D568" s="80">
        <v>495.0</v>
      </c>
      <c r="E568" s="80">
        <v>495.0</v>
      </c>
      <c r="F568" s="81" t="s">
        <v>1388</v>
      </c>
      <c r="G568" s="58" t="s">
        <v>133</v>
      </c>
      <c r="H568" s="58" t="s">
        <v>133</v>
      </c>
      <c r="I568" s="63" t="s">
        <v>1389</v>
      </c>
    </row>
    <row r="569">
      <c r="A569" s="79">
        <v>3.0</v>
      </c>
      <c r="B569" s="79">
        <v>187.0</v>
      </c>
      <c r="C569" s="79" t="str">
        <f t="shared" si="1"/>
        <v>Tier 3 - 187</v>
      </c>
      <c r="D569" s="80">
        <v>496.0</v>
      </c>
      <c r="E569" s="80">
        <v>496.0</v>
      </c>
      <c r="F569" s="81" t="s">
        <v>1390</v>
      </c>
      <c r="G569" s="58" t="s">
        <v>136</v>
      </c>
      <c r="H569" s="58" t="s">
        <v>136</v>
      </c>
      <c r="I569" s="63" t="s">
        <v>1391</v>
      </c>
    </row>
    <row r="570">
      <c r="A570" s="79">
        <v>1.0</v>
      </c>
      <c r="B570" s="79">
        <v>74.0</v>
      </c>
      <c r="C570" s="79" t="str">
        <f t="shared" si="1"/>
        <v>Tier 1 - 74</v>
      </c>
      <c r="D570" s="80">
        <v>497.0</v>
      </c>
      <c r="E570" s="80">
        <v>497.0</v>
      </c>
      <c r="F570" s="81" t="s">
        <v>1392</v>
      </c>
      <c r="G570" s="58" t="s">
        <v>140</v>
      </c>
      <c r="H570" s="58" t="s">
        <v>140</v>
      </c>
      <c r="I570" s="63" t="s">
        <v>1393</v>
      </c>
      <c r="J570" s="83" t="s">
        <v>142</v>
      </c>
    </row>
    <row r="571">
      <c r="A571" s="79">
        <v>0.0</v>
      </c>
      <c r="B571" s="80"/>
      <c r="C571" s="79" t="str">
        <f t="shared" si="1"/>
        <v>Tier 0 - </v>
      </c>
      <c r="D571" s="80">
        <v>498.0</v>
      </c>
      <c r="E571" s="80">
        <v>498.0</v>
      </c>
      <c r="F571" s="81" t="s">
        <v>1394</v>
      </c>
      <c r="G571" s="58" t="s">
        <v>133</v>
      </c>
      <c r="H571" s="58" t="s">
        <v>133</v>
      </c>
      <c r="I571" s="63" t="s">
        <v>1395</v>
      </c>
    </row>
    <row r="572">
      <c r="A572" s="79">
        <v>0.0</v>
      </c>
      <c r="B572" s="80"/>
      <c r="C572" s="79" t="str">
        <f t="shared" si="1"/>
        <v>Tier 0 - </v>
      </c>
      <c r="D572" s="80">
        <v>499.0</v>
      </c>
      <c r="E572" s="80">
        <v>499.0</v>
      </c>
      <c r="F572" s="81" t="s">
        <v>1396</v>
      </c>
      <c r="G572" s="58" t="s">
        <v>136</v>
      </c>
      <c r="H572" s="58" t="s">
        <v>136</v>
      </c>
      <c r="I572" s="63" t="s">
        <v>1397</v>
      </c>
    </row>
    <row r="573">
      <c r="A573" s="79">
        <v>2.0</v>
      </c>
      <c r="B573" s="79">
        <v>72.0</v>
      </c>
      <c r="C573" s="79" t="str">
        <f t="shared" si="1"/>
        <v>Tier 2 - 72</v>
      </c>
      <c r="D573" s="80">
        <v>500.0</v>
      </c>
      <c r="E573" s="80">
        <v>500.0</v>
      </c>
      <c r="F573" s="81" t="s">
        <v>1398</v>
      </c>
      <c r="G573" s="58" t="s">
        <v>144</v>
      </c>
      <c r="H573" s="58" t="s">
        <v>144</v>
      </c>
      <c r="I573" s="63" t="s">
        <v>1399</v>
      </c>
      <c r="J573" s="83" t="s">
        <v>142</v>
      </c>
    </row>
    <row r="574">
      <c r="A574" s="79">
        <v>0.0</v>
      </c>
      <c r="B574" s="80"/>
      <c r="C574" s="79" t="str">
        <f t="shared" si="1"/>
        <v>Tier 0 - </v>
      </c>
      <c r="D574" s="80">
        <v>501.0</v>
      </c>
      <c r="E574" s="80">
        <v>501.0</v>
      </c>
      <c r="F574" s="81" t="s">
        <v>1400</v>
      </c>
      <c r="G574" s="58" t="s">
        <v>133</v>
      </c>
      <c r="H574" s="58" t="s">
        <v>133</v>
      </c>
      <c r="I574" s="63" t="s">
        <v>1401</v>
      </c>
    </row>
    <row r="575">
      <c r="A575" s="79">
        <v>0.0</v>
      </c>
      <c r="B575" s="80"/>
      <c r="C575" s="79" t="str">
        <f t="shared" si="1"/>
        <v>Tier 0 - </v>
      </c>
      <c r="D575" s="80">
        <v>502.0</v>
      </c>
      <c r="E575" s="80">
        <v>502.0</v>
      </c>
      <c r="F575" s="81" t="s">
        <v>1402</v>
      </c>
      <c r="G575" s="58" t="s">
        <v>136</v>
      </c>
      <c r="H575" s="58" t="s">
        <v>136</v>
      </c>
      <c r="I575" s="63" t="s">
        <v>1403</v>
      </c>
    </row>
    <row r="576">
      <c r="A576" s="79">
        <v>3.0</v>
      </c>
      <c r="B576" s="79">
        <v>188.0</v>
      </c>
      <c r="C576" s="79" t="str">
        <f t="shared" si="1"/>
        <v>Tier 3 - 188</v>
      </c>
      <c r="D576" s="80">
        <v>503.0</v>
      </c>
      <c r="E576" s="80">
        <v>503.0</v>
      </c>
      <c r="F576" s="81" t="s">
        <v>1404</v>
      </c>
      <c r="G576" s="58" t="s">
        <v>152</v>
      </c>
      <c r="H576" s="58" t="s">
        <v>152</v>
      </c>
      <c r="I576" s="63" t="s">
        <v>1405</v>
      </c>
      <c r="J576" s="83" t="s">
        <v>142</v>
      </c>
    </row>
    <row r="577">
      <c r="A577" s="79">
        <v>0.0</v>
      </c>
      <c r="B577" s="80"/>
      <c r="C577" s="79" t="str">
        <f t="shared" si="1"/>
        <v>Tier 0 - </v>
      </c>
      <c r="D577" s="80">
        <v>504.0</v>
      </c>
      <c r="E577" s="80">
        <v>504.0</v>
      </c>
      <c r="F577" s="81" t="s">
        <v>1406</v>
      </c>
      <c r="G577" s="58" t="s">
        <v>133</v>
      </c>
      <c r="H577" s="58" t="s">
        <v>133</v>
      </c>
      <c r="I577" s="63" t="s">
        <v>1407</v>
      </c>
    </row>
    <row r="578">
      <c r="A578" s="79">
        <v>3.0</v>
      </c>
      <c r="B578" s="79">
        <v>189.0</v>
      </c>
      <c r="C578" s="79" t="str">
        <f t="shared" si="1"/>
        <v>Tier 3 - 189</v>
      </c>
      <c r="D578" s="80">
        <v>505.0</v>
      </c>
      <c r="E578" s="80">
        <v>505.0</v>
      </c>
      <c r="F578" s="81" t="s">
        <v>1408</v>
      </c>
      <c r="G578" s="58" t="s">
        <v>176</v>
      </c>
      <c r="H578" s="58" t="s">
        <v>136</v>
      </c>
      <c r="I578" s="63" t="s">
        <v>1409</v>
      </c>
      <c r="J578" s="83" t="s">
        <v>142</v>
      </c>
    </row>
    <row r="579">
      <c r="A579" s="79">
        <v>0.0</v>
      </c>
      <c r="B579" s="80"/>
      <c r="C579" s="79" t="str">
        <f t="shared" si="1"/>
        <v>Tier 0 - </v>
      </c>
      <c r="D579" s="80">
        <v>506.0</v>
      </c>
      <c r="E579" s="80">
        <v>506.0</v>
      </c>
      <c r="F579" s="81" t="s">
        <v>1410</v>
      </c>
      <c r="G579" s="58" t="s">
        <v>133</v>
      </c>
      <c r="H579" s="58" t="s">
        <v>133</v>
      </c>
      <c r="I579" s="63" t="s">
        <v>1411</v>
      </c>
    </row>
    <row r="580">
      <c r="A580" s="79">
        <v>0.0</v>
      </c>
      <c r="B580" s="80"/>
      <c r="C580" s="79" t="str">
        <f t="shared" si="1"/>
        <v>Tier 0 - </v>
      </c>
      <c r="D580" s="80">
        <v>507.0</v>
      </c>
      <c r="E580" s="80">
        <v>507.0</v>
      </c>
      <c r="F580" s="81" t="s">
        <v>1412</v>
      </c>
      <c r="G580" s="58" t="s">
        <v>136</v>
      </c>
      <c r="H580" s="58" t="s">
        <v>136</v>
      </c>
      <c r="I580" s="63" t="s">
        <v>1413</v>
      </c>
    </row>
    <row r="581">
      <c r="A581" s="79">
        <v>3.0</v>
      </c>
      <c r="B581" s="79">
        <v>190.0</v>
      </c>
      <c r="C581" s="79" t="str">
        <f t="shared" si="1"/>
        <v>Tier 3 - 190</v>
      </c>
      <c r="D581" s="80">
        <v>508.0</v>
      </c>
      <c r="E581" s="80">
        <v>508.0</v>
      </c>
      <c r="F581" s="81" t="s">
        <v>1414</v>
      </c>
      <c r="G581" s="58" t="s">
        <v>176</v>
      </c>
      <c r="H581" s="58" t="s">
        <v>176</v>
      </c>
      <c r="I581" s="63" t="s">
        <v>1415</v>
      </c>
      <c r="J581" s="83" t="s">
        <v>142</v>
      </c>
    </row>
    <row r="582">
      <c r="A582" s="79">
        <v>0.0</v>
      </c>
      <c r="B582" s="80"/>
      <c r="C582" s="79" t="str">
        <f t="shared" si="1"/>
        <v>Tier 0 - </v>
      </c>
      <c r="D582" s="80">
        <v>509.0</v>
      </c>
      <c r="E582" s="80">
        <v>509.0</v>
      </c>
      <c r="F582" s="81" t="s">
        <v>1416</v>
      </c>
      <c r="G582" s="58" t="s">
        <v>133</v>
      </c>
      <c r="H582" s="58" t="s">
        <v>133</v>
      </c>
      <c r="I582" s="63" t="s">
        <v>1417</v>
      </c>
    </row>
    <row r="583">
      <c r="A583" s="84">
        <v>2.0</v>
      </c>
      <c r="B583" s="79">
        <v>73.0</v>
      </c>
      <c r="C583" s="79" t="str">
        <f t="shared" si="1"/>
        <v>Tier 2 - 73</v>
      </c>
      <c r="D583" s="80">
        <v>510.0</v>
      </c>
      <c r="E583" s="80">
        <v>510.0</v>
      </c>
      <c r="F583" s="81" t="s">
        <v>1418</v>
      </c>
      <c r="G583" s="58" t="s">
        <v>152</v>
      </c>
      <c r="H583" s="58" t="s">
        <v>176</v>
      </c>
      <c r="I583" s="63" t="s">
        <v>1419</v>
      </c>
      <c r="J583" s="83" t="s">
        <v>1420</v>
      </c>
      <c r="K583" s="58" t="s">
        <v>533</v>
      </c>
    </row>
    <row r="584">
      <c r="A584" s="79">
        <v>0.0</v>
      </c>
      <c r="B584" s="80"/>
      <c r="C584" s="79" t="str">
        <f t="shared" si="1"/>
        <v>Tier 0 - </v>
      </c>
      <c r="D584" s="80">
        <v>511.0</v>
      </c>
      <c r="E584" s="80">
        <v>511.0</v>
      </c>
      <c r="F584" s="81" t="s">
        <v>1421</v>
      </c>
      <c r="G584" s="58" t="s">
        <v>133</v>
      </c>
      <c r="H584" s="58" t="s">
        <v>133</v>
      </c>
      <c r="I584" s="63" t="s">
        <v>1422</v>
      </c>
    </row>
    <row r="585">
      <c r="A585" s="79">
        <v>3.0</v>
      </c>
      <c r="B585" s="79">
        <v>191.0</v>
      </c>
      <c r="C585" s="79" t="str">
        <f t="shared" si="1"/>
        <v>Tier 3 - 191</v>
      </c>
      <c r="D585" s="80">
        <v>512.0</v>
      </c>
      <c r="E585" s="80">
        <v>512.0</v>
      </c>
      <c r="F585" s="81" t="s">
        <v>1423</v>
      </c>
      <c r="G585" s="58" t="s">
        <v>176</v>
      </c>
      <c r="H585" s="58" t="s">
        <v>136</v>
      </c>
      <c r="I585" s="63" t="s">
        <v>1424</v>
      </c>
      <c r="J585" s="83" t="s">
        <v>142</v>
      </c>
    </row>
    <row r="586">
      <c r="A586" s="79">
        <v>0.0</v>
      </c>
      <c r="B586" s="80"/>
      <c r="C586" s="79" t="str">
        <f t="shared" si="1"/>
        <v>Tier 0 - </v>
      </c>
      <c r="D586" s="80">
        <v>513.0</v>
      </c>
      <c r="E586" s="80">
        <v>513.0</v>
      </c>
      <c r="F586" s="81" t="s">
        <v>1425</v>
      </c>
      <c r="G586" s="58" t="s">
        <v>133</v>
      </c>
      <c r="H586" s="58" t="s">
        <v>133</v>
      </c>
      <c r="I586" s="63" t="s">
        <v>1426</v>
      </c>
    </row>
    <row r="587">
      <c r="A587" s="79">
        <v>3.0</v>
      </c>
      <c r="B587" s="79">
        <v>192.0</v>
      </c>
      <c r="C587" s="79" t="str">
        <f t="shared" si="1"/>
        <v>Tier 3 - 192</v>
      </c>
      <c r="D587" s="80">
        <v>514.0</v>
      </c>
      <c r="E587" s="80">
        <v>514.0</v>
      </c>
      <c r="F587" s="81" t="s">
        <v>1427</v>
      </c>
      <c r="G587" s="58" t="s">
        <v>176</v>
      </c>
      <c r="H587" s="58" t="s">
        <v>136</v>
      </c>
      <c r="I587" s="63" t="s">
        <v>1428</v>
      </c>
      <c r="J587" s="83" t="s">
        <v>142</v>
      </c>
    </row>
    <row r="588">
      <c r="A588" s="79">
        <v>0.0</v>
      </c>
      <c r="B588" s="80"/>
      <c r="C588" s="79" t="str">
        <f t="shared" si="1"/>
        <v>Tier 0 - </v>
      </c>
      <c r="D588" s="80">
        <v>515.0</v>
      </c>
      <c r="E588" s="80">
        <v>515.0</v>
      </c>
      <c r="F588" s="81" t="s">
        <v>1429</v>
      </c>
      <c r="G588" s="58" t="s">
        <v>133</v>
      </c>
      <c r="H588" s="58" t="s">
        <v>133</v>
      </c>
      <c r="I588" s="63" t="s">
        <v>1430</v>
      </c>
    </row>
    <row r="589">
      <c r="A589" s="79">
        <v>3.0</v>
      </c>
      <c r="B589" s="79">
        <v>193.0</v>
      </c>
      <c r="C589" s="79" t="str">
        <f t="shared" si="1"/>
        <v>Tier 3 - 193</v>
      </c>
      <c r="D589" s="80">
        <v>516.0</v>
      </c>
      <c r="E589" s="80">
        <v>516.0</v>
      </c>
      <c r="F589" s="81" t="s">
        <v>1431</v>
      </c>
      <c r="G589" s="58" t="s">
        <v>176</v>
      </c>
      <c r="H589" s="58" t="s">
        <v>136</v>
      </c>
      <c r="I589" s="63" t="s">
        <v>1432</v>
      </c>
      <c r="J589" s="83" t="s">
        <v>142</v>
      </c>
    </row>
    <row r="590">
      <c r="A590" s="79">
        <v>0.0</v>
      </c>
      <c r="B590" s="80"/>
      <c r="C590" s="79" t="str">
        <f t="shared" si="1"/>
        <v>Tier 0 - </v>
      </c>
      <c r="D590" s="80">
        <v>517.0</v>
      </c>
      <c r="E590" s="80">
        <v>517.0</v>
      </c>
      <c r="F590" s="81" t="s">
        <v>1433</v>
      </c>
      <c r="G590" s="58" t="s">
        <v>133</v>
      </c>
      <c r="H590" s="58" t="s">
        <v>133</v>
      </c>
      <c r="I590" s="63" t="s">
        <v>1434</v>
      </c>
    </row>
    <row r="591">
      <c r="A591" s="79">
        <v>0.0</v>
      </c>
      <c r="B591" s="80"/>
      <c r="C591" s="79" t="str">
        <f t="shared" si="1"/>
        <v>Tier 0 - </v>
      </c>
      <c r="D591" s="80">
        <v>518.0</v>
      </c>
      <c r="E591" s="80">
        <v>518.0</v>
      </c>
      <c r="F591" s="81" t="s">
        <v>1435</v>
      </c>
      <c r="G591" s="58" t="s">
        <v>136</v>
      </c>
      <c r="H591" s="58" t="s">
        <v>136</v>
      </c>
      <c r="I591" s="63" t="s">
        <v>1436</v>
      </c>
    </row>
    <row r="592">
      <c r="A592" s="79">
        <v>0.0</v>
      </c>
      <c r="B592" s="80"/>
      <c r="C592" s="79" t="str">
        <f t="shared" si="1"/>
        <v>Tier 0 - </v>
      </c>
      <c r="D592" s="80">
        <v>519.0</v>
      </c>
      <c r="E592" s="80">
        <v>519.0</v>
      </c>
      <c r="F592" s="81" t="s">
        <v>1437</v>
      </c>
      <c r="G592" s="58" t="s">
        <v>133</v>
      </c>
      <c r="H592" s="58" t="s">
        <v>133</v>
      </c>
      <c r="I592" s="63" t="s">
        <v>1438</v>
      </c>
    </row>
    <row r="593">
      <c r="A593" s="79">
        <v>0.0</v>
      </c>
      <c r="B593" s="80"/>
      <c r="C593" s="79" t="str">
        <f t="shared" si="1"/>
        <v>Tier 0 - </v>
      </c>
      <c r="D593" s="80">
        <v>520.0</v>
      </c>
      <c r="E593" s="80">
        <v>520.0</v>
      </c>
      <c r="F593" s="81" t="s">
        <v>1439</v>
      </c>
      <c r="G593" s="58" t="s">
        <v>136</v>
      </c>
      <c r="H593" s="58" t="s">
        <v>136</v>
      </c>
      <c r="I593" s="63" t="s">
        <v>1440</v>
      </c>
    </row>
    <row r="594">
      <c r="A594" s="79">
        <v>3.0</v>
      </c>
      <c r="B594" s="79">
        <v>194.0</v>
      </c>
      <c r="C594" s="79" t="str">
        <f t="shared" si="1"/>
        <v>Tier 3 - 194</v>
      </c>
      <c r="D594" s="80">
        <v>521.0</v>
      </c>
      <c r="E594" s="80">
        <v>521.0</v>
      </c>
      <c r="F594" s="81" t="s">
        <v>1441</v>
      </c>
      <c r="G594" s="58" t="s">
        <v>176</v>
      </c>
      <c r="H594" s="58" t="s">
        <v>136</v>
      </c>
      <c r="I594" s="63" t="s">
        <v>1442</v>
      </c>
      <c r="J594" s="83" t="s">
        <v>142</v>
      </c>
    </row>
    <row r="595">
      <c r="A595" s="79">
        <v>0.0</v>
      </c>
      <c r="B595" s="80"/>
      <c r="C595" s="79" t="str">
        <f t="shared" si="1"/>
        <v>Tier 0 - </v>
      </c>
      <c r="D595" s="80">
        <v>522.0</v>
      </c>
      <c r="E595" s="80">
        <v>522.0</v>
      </c>
      <c r="F595" s="81" t="s">
        <v>1443</v>
      </c>
      <c r="G595" s="58" t="s">
        <v>133</v>
      </c>
      <c r="H595" s="58" t="s">
        <v>133</v>
      </c>
      <c r="I595" s="63" t="s">
        <v>1444</v>
      </c>
    </row>
    <row r="596">
      <c r="A596" s="79">
        <v>3.0</v>
      </c>
      <c r="B596" s="79">
        <v>195.0</v>
      </c>
      <c r="C596" s="79" t="str">
        <f t="shared" si="1"/>
        <v>Tier 3 - 195</v>
      </c>
      <c r="D596" s="80">
        <v>523.0</v>
      </c>
      <c r="E596" s="80">
        <v>523.0</v>
      </c>
      <c r="F596" s="81" t="s">
        <v>1445</v>
      </c>
      <c r="G596" s="58" t="s">
        <v>176</v>
      </c>
      <c r="H596" s="58" t="s">
        <v>136</v>
      </c>
      <c r="I596" s="63" t="s">
        <v>1446</v>
      </c>
      <c r="J596" s="83" t="s">
        <v>142</v>
      </c>
    </row>
    <row r="597">
      <c r="A597" s="79">
        <v>0.0</v>
      </c>
      <c r="B597" s="80"/>
      <c r="C597" s="79" t="str">
        <f t="shared" si="1"/>
        <v>Tier 0 - </v>
      </c>
      <c r="D597" s="80">
        <v>524.0</v>
      </c>
      <c r="E597" s="80">
        <v>524.0</v>
      </c>
      <c r="F597" s="81" t="s">
        <v>1447</v>
      </c>
      <c r="G597" s="58" t="s">
        <v>133</v>
      </c>
      <c r="H597" s="58" t="s">
        <v>133</v>
      </c>
      <c r="I597" s="63" t="s">
        <v>1448</v>
      </c>
    </row>
    <row r="598">
      <c r="A598" s="79">
        <v>0.0</v>
      </c>
      <c r="B598" s="80"/>
      <c r="C598" s="79" t="str">
        <f t="shared" si="1"/>
        <v>Tier 0 - </v>
      </c>
      <c r="D598" s="80">
        <v>525.0</v>
      </c>
      <c r="E598" s="80">
        <v>525.0</v>
      </c>
      <c r="F598" s="81" t="s">
        <v>1449</v>
      </c>
      <c r="G598" s="58" t="s">
        <v>136</v>
      </c>
      <c r="H598" s="58" t="s">
        <v>136</v>
      </c>
      <c r="I598" s="63" t="s">
        <v>1450</v>
      </c>
    </row>
    <row r="599">
      <c r="A599" s="79">
        <v>2.0</v>
      </c>
      <c r="B599" s="79">
        <v>74.0</v>
      </c>
      <c r="C599" s="79" t="str">
        <f t="shared" si="1"/>
        <v>Tier 2 - 74</v>
      </c>
      <c r="D599" s="80">
        <v>526.0</v>
      </c>
      <c r="E599" s="80">
        <v>526.0</v>
      </c>
      <c r="F599" s="81" t="s">
        <v>1451</v>
      </c>
      <c r="G599" s="58" t="s">
        <v>176</v>
      </c>
      <c r="H599" s="58" t="s">
        <v>145</v>
      </c>
      <c r="I599" s="63" t="s">
        <v>1452</v>
      </c>
      <c r="J599" s="83" t="s">
        <v>142</v>
      </c>
    </row>
    <row r="600">
      <c r="A600" s="79">
        <v>0.0</v>
      </c>
      <c r="B600" s="80"/>
      <c r="C600" s="79" t="str">
        <f t="shared" si="1"/>
        <v>Tier 0 - </v>
      </c>
      <c r="D600" s="80">
        <v>527.0</v>
      </c>
      <c r="E600" s="80">
        <v>527.0</v>
      </c>
      <c r="F600" s="81" t="s">
        <v>1453</v>
      </c>
      <c r="G600" s="58" t="s">
        <v>133</v>
      </c>
      <c r="H600" s="58" t="s">
        <v>133</v>
      </c>
      <c r="I600" s="63" t="s">
        <v>1454</v>
      </c>
    </row>
    <row r="601">
      <c r="A601" s="79">
        <v>3.0</v>
      </c>
      <c r="B601" s="79">
        <v>196.0</v>
      </c>
      <c r="C601" s="79" t="str">
        <f t="shared" si="1"/>
        <v>Tier 3 - 196</v>
      </c>
      <c r="D601" s="80">
        <v>528.0</v>
      </c>
      <c r="E601" s="80">
        <v>528.0</v>
      </c>
      <c r="F601" s="81" t="s">
        <v>1455</v>
      </c>
      <c r="G601" s="58" t="s">
        <v>176</v>
      </c>
      <c r="H601" s="58" t="s">
        <v>136</v>
      </c>
      <c r="I601" s="63" t="s">
        <v>1456</v>
      </c>
      <c r="J601" s="83" t="s">
        <v>142</v>
      </c>
    </row>
    <row r="602">
      <c r="A602" s="79">
        <v>0.0</v>
      </c>
      <c r="B602" s="80"/>
      <c r="C602" s="79" t="str">
        <f t="shared" si="1"/>
        <v>Tier 0 - </v>
      </c>
      <c r="D602" s="80">
        <v>529.0</v>
      </c>
      <c r="E602" s="80">
        <v>529.0</v>
      </c>
      <c r="F602" s="81" t="s">
        <v>1457</v>
      </c>
      <c r="G602" s="58" t="s">
        <v>133</v>
      </c>
      <c r="H602" s="58" t="s">
        <v>133</v>
      </c>
      <c r="I602" s="63" t="s">
        <v>1458</v>
      </c>
    </row>
    <row r="603">
      <c r="A603" s="79">
        <v>1.0</v>
      </c>
      <c r="B603" s="79">
        <v>75.0</v>
      </c>
      <c r="C603" s="79" t="str">
        <f t="shared" si="1"/>
        <v>Tier 1 - 75</v>
      </c>
      <c r="D603" s="80">
        <v>530.0</v>
      </c>
      <c r="E603" s="80">
        <v>530.0</v>
      </c>
      <c r="F603" s="81" t="s">
        <v>1459</v>
      </c>
      <c r="G603" s="58" t="s">
        <v>140</v>
      </c>
      <c r="H603" s="58" t="s">
        <v>140</v>
      </c>
      <c r="I603" s="63" t="s">
        <v>1460</v>
      </c>
      <c r="J603" s="83" t="s">
        <v>1461</v>
      </c>
      <c r="K603" s="58" t="s">
        <v>337</v>
      </c>
    </row>
    <row r="604">
      <c r="A604" s="79">
        <v>3.0</v>
      </c>
      <c r="B604" s="79">
        <v>197.0</v>
      </c>
      <c r="C604" s="79" t="str">
        <f t="shared" si="1"/>
        <v>Tier 3 - 197</v>
      </c>
      <c r="D604" s="80">
        <v>531.0</v>
      </c>
      <c r="E604" s="80">
        <v>531.0</v>
      </c>
      <c r="F604" s="81" t="s">
        <v>1462</v>
      </c>
      <c r="G604" s="58" t="s">
        <v>176</v>
      </c>
      <c r="H604" s="58" t="s">
        <v>176</v>
      </c>
      <c r="I604" s="63" t="s">
        <v>1463</v>
      </c>
      <c r="J604" s="83" t="s">
        <v>142</v>
      </c>
    </row>
    <row r="605">
      <c r="A605" s="84">
        <v>2.0</v>
      </c>
      <c r="B605" s="79">
        <v>75.0</v>
      </c>
      <c r="C605" s="79" t="str">
        <f t="shared" si="1"/>
        <v>Tier 2 - 75</v>
      </c>
      <c r="D605" s="79">
        <v>531.0</v>
      </c>
      <c r="E605" s="79" t="s">
        <v>1464</v>
      </c>
      <c r="F605" s="82" t="s">
        <v>1465</v>
      </c>
      <c r="G605" s="58" t="s">
        <v>152</v>
      </c>
      <c r="H605" s="58" t="s">
        <v>152</v>
      </c>
      <c r="I605" s="63" t="s">
        <v>1466</v>
      </c>
      <c r="J605" s="83" t="s">
        <v>1050</v>
      </c>
      <c r="K605" s="58" t="s">
        <v>533</v>
      </c>
    </row>
    <row r="606">
      <c r="A606" s="79">
        <v>0.0</v>
      </c>
      <c r="B606" s="80"/>
      <c r="C606" s="79" t="str">
        <f t="shared" si="1"/>
        <v>Tier 0 - </v>
      </c>
      <c r="D606" s="80">
        <v>532.0</v>
      </c>
      <c r="E606" s="80">
        <v>532.0</v>
      </c>
      <c r="F606" s="81" t="s">
        <v>1467</v>
      </c>
      <c r="G606" s="58" t="s">
        <v>133</v>
      </c>
      <c r="H606" s="58" t="s">
        <v>133</v>
      </c>
      <c r="I606" s="63" t="s">
        <v>1468</v>
      </c>
    </row>
    <row r="607">
      <c r="A607" s="79">
        <v>3.0</v>
      </c>
      <c r="B607" s="79">
        <v>198.0</v>
      </c>
      <c r="C607" s="79" t="str">
        <f t="shared" si="1"/>
        <v>Tier 3 - 198</v>
      </c>
      <c r="D607" s="80">
        <v>533.0</v>
      </c>
      <c r="E607" s="80">
        <v>533.0</v>
      </c>
      <c r="F607" s="81" t="s">
        <v>1469</v>
      </c>
      <c r="G607" s="58" t="s">
        <v>152</v>
      </c>
      <c r="H607" s="58" t="s">
        <v>176</v>
      </c>
      <c r="I607" s="63" t="s">
        <v>1470</v>
      </c>
      <c r="J607" s="83" t="s">
        <v>142</v>
      </c>
    </row>
    <row r="608">
      <c r="A608" s="79">
        <v>1.0</v>
      </c>
      <c r="B608" s="79">
        <v>76.0</v>
      </c>
      <c r="C608" s="79" t="str">
        <f t="shared" si="1"/>
        <v>Tier 1 - 76</v>
      </c>
      <c r="D608" s="80">
        <v>534.0</v>
      </c>
      <c r="E608" s="80">
        <v>534.0</v>
      </c>
      <c r="F608" s="81" t="s">
        <v>1471</v>
      </c>
      <c r="G608" s="58" t="s">
        <v>169</v>
      </c>
      <c r="H608" s="58" t="s">
        <v>193</v>
      </c>
      <c r="I608" s="63" t="s">
        <v>1472</v>
      </c>
      <c r="J608" s="83" t="s">
        <v>142</v>
      </c>
    </row>
    <row r="609">
      <c r="A609" s="79">
        <v>0.0</v>
      </c>
      <c r="B609" s="80"/>
      <c r="C609" s="79" t="str">
        <f t="shared" si="1"/>
        <v>Tier 0 - </v>
      </c>
      <c r="D609" s="80">
        <v>535.0</v>
      </c>
      <c r="E609" s="80">
        <v>535.0</v>
      </c>
      <c r="F609" s="81" t="s">
        <v>1473</v>
      </c>
      <c r="G609" s="58" t="s">
        <v>133</v>
      </c>
      <c r="H609" s="58" t="s">
        <v>133</v>
      </c>
      <c r="I609" s="63" t="s">
        <v>1474</v>
      </c>
    </row>
    <row r="610">
      <c r="A610" s="79">
        <v>0.0</v>
      </c>
      <c r="B610" s="80"/>
      <c r="C610" s="79" t="str">
        <f t="shared" si="1"/>
        <v>Tier 0 - </v>
      </c>
      <c r="D610" s="80">
        <v>536.0</v>
      </c>
      <c r="E610" s="80">
        <v>536.0</v>
      </c>
      <c r="F610" s="81" t="s">
        <v>1475</v>
      </c>
      <c r="G610" s="58" t="s">
        <v>136</v>
      </c>
      <c r="H610" s="58" t="s">
        <v>136</v>
      </c>
      <c r="I610" s="63" t="s">
        <v>1476</v>
      </c>
    </row>
    <row r="611">
      <c r="A611" s="79">
        <v>3.0</v>
      </c>
      <c r="B611" s="79">
        <v>199.0</v>
      </c>
      <c r="C611" s="79" t="str">
        <f t="shared" si="1"/>
        <v>Tier 3 - 199</v>
      </c>
      <c r="D611" s="80">
        <v>537.0</v>
      </c>
      <c r="E611" s="80">
        <v>537.0</v>
      </c>
      <c r="F611" s="81" t="s">
        <v>1477</v>
      </c>
      <c r="G611" s="58" t="s">
        <v>144</v>
      </c>
      <c r="H611" s="58" t="s">
        <v>152</v>
      </c>
      <c r="I611" s="63" t="s">
        <v>1478</v>
      </c>
      <c r="J611" s="83" t="s">
        <v>142</v>
      </c>
    </row>
    <row r="612">
      <c r="A612" s="79">
        <v>3.0</v>
      </c>
      <c r="B612" s="79">
        <v>200.0</v>
      </c>
      <c r="C612" s="79" t="str">
        <f t="shared" si="1"/>
        <v>Tier 3 - 200</v>
      </c>
      <c r="D612" s="80">
        <v>538.0</v>
      </c>
      <c r="E612" s="80">
        <v>538.0</v>
      </c>
      <c r="F612" s="81" t="s">
        <v>1479</v>
      </c>
      <c r="G612" s="58" t="s">
        <v>153</v>
      </c>
      <c r="H612" s="58" t="s">
        <v>136</v>
      </c>
      <c r="I612" s="63" t="s">
        <v>1480</v>
      </c>
      <c r="J612" s="83" t="s">
        <v>142</v>
      </c>
    </row>
    <row r="613">
      <c r="A613" s="79">
        <v>3.0</v>
      </c>
      <c r="B613" s="79">
        <v>201.0</v>
      </c>
      <c r="C613" s="79" t="str">
        <f t="shared" si="1"/>
        <v>Tier 3 - 201</v>
      </c>
      <c r="D613" s="80">
        <v>539.0</v>
      </c>
      <c r="E613" s="80">
        <v>539.0</v>
      </c>
      <c r="F613" s="81" t="s">
        <v>1481</v>
      </c>
      <c r="G613" s="58" t="s">
        <v>144</v>
      </c>
      <c r="H613" s="58" t="s">
        <v>153</v>
      </c>
      <c r="I613" s="63" t="s">
        <v>1482</v>
      </c>
      <c r="J613" s="83" t="s">
        <v>142</v>
      </c>
    </row>
    <row r="614">
      <c r="A614" s="79">
        <v>0.0</v>
      </c>
      <c r="B614" s="80"/>
      <c r="C614" s="79" t="str">
        <f t="shared" si="1"/>
        <v>Tier 0 - </v>
      </c>
      <c r="D614" s="80">
        <v>540.0</v>
      </c>
      <c r="E614" s="80">
        <v>540.0</v>
      </c>
      <c r="F614" s="81" t="s">
        <v>1483</v>
      </c>
      <c r="G614" s="58" t="s">
        <v>133</v>
      </c>
      <c r="H614" s="58" t="s">
        <v>133</v>
      </c>
      <c r="I614" s="63" t="s">
        <v>1484</v>
      </c>
    </row>
    <row r="615">
      <c r="A615" s="79">
        <v>0.0</v>
      </c>
      <c r="B615" s="80"/>
      <c r="C615" s="79" t="str">
        <f t="shared" si="1"/>
        <v>Tier 0 - </v>
      </c>
      <c r="D615" s="80">
        <v>541.0</v>
      </c>
      <c r="E615" s="80">
        <v>541.0</v>
      </c>
      <c r="F615" s="81" t="s">
        <v>1485</v>
      </c>
      <c r="G615" s="58" t="s">
        <v>136</v>
      </c>
      <c r="H615" s="58" t="s">
        <v>136</v>
      </c>
      <c r="I615" s="63" t="s">
        <v>1486</v>
      </c>
    </row>
    <row r="616">
      <c r="A616" s="79">
        <v>3.0</v>
      </c>
      <c r="B616" s="79">
        <v>202.0</v>
      </c>
      <c r="C616" s="79" t="str">
        <f t="shared" si="1"/>
        <v>Tier 3 - 202</v>
      </c>
      <c r="D616" s="80">
        <v>542.0</v>
      </c>
      <c r="E616" s="80">
        <v>542.0</v>
      </c>
      <c r="F616" s="81" t="s">
        <v>1487</v>
      </c>
      <c r="G616" s="58" t="s">
        <v>176</v>
      </c>
      <c r="H616" s="58" t="s">
        <v>136</v>
      </c>
      <c r="I616" s="63" t="s">
        <v>1488</v>
      </c>
      <c r="J616" s="83" t="s">
        <v>142</v>
      </c>
    </row>
    <row r="617">
      <c r="A617" s="79">
        <v>0.0</v>
      </c>
      <c r="B617" s="80"/>
      <c r="C617" s="79" t="str">
        <f t="shared" si="1"/>
        <v>Tier 0 - </v>
      </c>
      <c r="D617" s="80">
        <v>543.0</v>
      </c>
      <c r="E617" s="80">
        <v>543.0</v>
      </c>
      <c r="F617" s="81" t="s">
        <v>1489</v>
      </c>
      <c r="G617" s="58" t="s">
        <v>133</v>
      </c>
      <c r="H617" s="58" t="s">
        <v>133</v>
      </c>
      <c r="I617" s="63" t="s">
        <v>1490</v>
      </c>
    </row>
    <row r="618">
      <c r="A618" s="79">
        <v>0.0</v>
      </c>
      <c r="B618" s="80"/>
      <c r="C618" s="79" t="str">
        <f t="shared" si="1"/>
        <v>Tier 0 - </v>
      </c>
      <c r="D618" s="80">
        <v>544.0</v>
      </c>
      <c r="E618" s="80">
        <v>544.0</v>
      </c>
      <c r="F618" s="81" t="s">
        <v>1491</v>
      </c>
      <c r="G618" s="58" t="s">
        <v>136</v>
      </c>
      <c r="H618" s="58" t="s">
        <v>136</v>
      </c>
      <c r="I618" s="63" t="s">
        <v>1492</v>
      </c>
    </row>
    <row r="619">
      <c r="A619" s="79">
        <v>1.0</v>
      </c>
      <c r="B619" s="79">
        <v>77.0</v>
      </c>
      <c r="C619" s="79" t="str">
        <f t="shared" si="1"/>
        <v>Tier 1 - 77</v>
      </c>
      <c r="D619" s="80">
        <v>545.0</v>
      </c>
      <c r="E619" s="80">
        <v>545.0</v>
      </c>
      <c r="F619" s="81" t="s">
        <v>1493</v>
      </c>
      <c r="G619" s="58" t="s">
        <v>193</v>
      </c>
      <c r="H619" s="58" t="s">
        <v>193</v>
      </c>
      <c r="I619" s="63" t="s">
        <v>1494</v>
      </c>
      <c r="J619" s="83" t="s">
        <v>142</v>
      </c>
    </row>
    <row r="620">
      <c r="A620" s="79">
        <v>0.0</v>
      </c>
      <c r="B620" s="80"/>
      <c r="C620" s="79" t="str">
        <f t="shared" si="1"/>
        <v>Tier 0 - </v>
      </c>
      <c r="D620" s="80">
        <v>546.0</v>
      </c>
      <c r="E620" s="80">
        <v>546.0</v>
      </c>
      <c r="F620" s="81" t="s">
        <v>1495</v>
      </c>
      <c r="G620" s="58" t="s">
        <v>133</v>
      </c>
      <c r="H620" s="58" t="s">
        <v>133</v>
      </c>
      <c r="I620" s="63" t="s">
        <v>1496</v>
      </c>
    </row>
    <row r="621">
      <c r="A621" s="84">
        <v>2.0</v>
      </c>
      <c r="B621" s="79">
        <v>76.0</v>
      </c>
      <c r="C621" s="79" t="str">
        <f t="shared" si="1"/>
        <v>Tier 2 - 76</v>
      </c>
      <c r="D621" s="80">
        <v>547.0</v>
      </c>
      <c r="E621" s="80">
        <v>547.0</v>
      </c>
      <c r="F621" s="81" t="s">
        <v>1497</v>
      </c>
      <c r="G621" s="58" t="s">
        <v>169</v>
      </c>
      <c r="H621" s="58" t="s">
        <v>152</v>
      </c>
      <c r="I621" s="63" t="s">
        <v>1498</v>
      </c>
      <c r="J621" s="83" t="s">
        <v>1499</v>
      </c>
      <c r="K621" s="58" t="s">
        <v>533</v>
      </c>
    </row>
    <row r="622">
      <c r="A622" s="79">
        <v>0.0</v>
      </c>
      <c r="B622" s="80"/>
      <c r="C622" s="79" t="str">
        <f t="shared" si="1"/>
        <v>Tier 0 - </v>
      </c>
      <c r="D622" s="80">
        <v>548.0</v>
      </c>
      <c r="E622" s="80">
        <v>548.0</v>
      </c>
      <c r="F622" s="81" t="s">
        <v>1500</v>
      </c>
      <c r="G622" s="58" t="s">
        <v>133</v>
      </c>
      <c r="H622" s="58" t="s">
        <v>133</v>
      </c>
      <c r="I622" s="63" t="s">
        <v>1501</v>
      </c>
    </row>
    <row r="623">
      <c r="A623" s="79">
        <v>3.0</v>
      </c>
      <c r="B623" s="79">
        <v>203.0</v>
      </c>
      <c r="C623" s="79" t="str">
        <f t="shared" si="1"/>
        <v>Tier 3 - 203</v>
      </c>
      <c r="D623" s="80">
        <v>549.0</v>
      </c>
      <c r="E623" s="80">
        <v>549.0</v>
      </c>
      <c r="F623" s="81" t="s">
        <v>1502</v>
      </c>
      <c r="G623" s="58" t="s">
        <v>152</v>
      </c>
      <c r="H623" s="58" t="s">
        <v>153</v>
      </c>
      <c r="I623" s="63" t="s">
        <v>1503</v>
      </c>
      <c r="J623" s="83" t="s">
        <v>142</v>
      </c>
    </row>
    <row r="624">
      <c r="A624" s="79">
        <v>3.0</v>
      </c>
      <c r="B624" s="79">
        <v>204.0</v>
      </c>
      <c r="C624" s="79" t="str">
        <f t="shared" si="1"/>
        <v>Tier 3 - 204</v>
      </c>
      <c r="D624" s="80">
        <v>550.0</v>
      </c>
      <c r="E624" s="80">
        <v>550.0</v>
      </c>
      <c r="F624" s="81" t="s">
        <v>1504</v>
      </c>
      <c r="G624" s="58" t="s">
        <v>176</v>
      </c>
      <c r="H624" s="58" t="s">
        <v>136</v>
      </c>
      <c r="I624" s="63" t="s">
        <v>1505</v>
      </c>
      <c r="J624" s="83" t="s">
        <v>142</v>
      </c>
    </row>
    <row r="625">
      <c r="A625" s="79">
        <v>0.0</v>
      </c>
      <c r="B625" s="80"/>
      <c r="C625" s="79" t="str">
        <f t="shared" si="1"/>
        <v>Tier 0 - </v>
      </c>
      <c r="D625" s="80">
        <v>551.0</v>
      </c>
      <c r="E625" s="80">
        <v>551.0</v>
      </c>
      <c r="F625" s="81" t="s">
        <v>1506</v>
      </c>
      <c r="G625" s="58" t="s">
        <v>133</v>
      </c>
      <c r="H625" s="58" t="s">
        <v>133</v>
      </c>
      <c r="I625" s="63" t="s">
        <v>1507</v>
      </c>
    </row>
    <row r="626">
      <c r="A626" s="79">
        <v>0.0</v>
      </c>
      <c r="B626" s="80"/>
      <c r="C626" s="79" t="str">
        <f t="shared" si="1"/>
        <v>Tier 0 - </v>
      </c>
      <c r="D626" s="80">
        <v>552.0</v>
      </c>
      <c r="E626" s="80">
        <v>552.0</v>
      </c>
      <c r="F626" s="81" t="s">
        <v>1508</v>
      </c>
      <c r="G626" s="58" t="s">
        <v>136</v>
      </c>
      <c r="H626" s="58" t="s">
        <v>136</v>
      </c>
      <c r="I626" s="63" t="s">
        <v>1509</v>
      </c>
    </row>
    <row r="627">
      <c r="A627" s="79">
        <v>1.0</v>
      </c>
      <c r="B627" s="79">
        <v>78.0</v>
      </c>
      <c r="C627" s="79" t="str">
        <f t="shared" si="1"/>
        <v>Tier 1 - 78</v>
      </c>
      <c r="D627" s="80">
        <v>553.0</v>
      </c>
      <c r="E627" s="80">
        <v>553.0</v>
      </c>
      <c r="F627" s="81" t="s">
        <v>1510</v>
      </c>
      <c r="G627" s="58" t="s">
        <v>169</v>
      </c>
      <c r="H627" s="58" t="s">
        <v>169</v>
      </c>
      <c r="I627" s="63" t="s">
        <v>1511</v>
      </c>
      <c r="J627" s="83" t="s">
        <v>142</v>
      </c>
    </row>
    <row r="628">
      <c r="A628" s="79">
        <v>0.0</v>
      </c>
      <c r="B628" s="80"/>
      <c r="C628" s="79" t="str">
        <f t="shared" si="1"/>
        <v>Tier 0 - </v>
      </c>
      <c r="D628" s="80">
        <v>554.0</v>
      </c>
      <c r="E628" s="80">
        <v>554.0</v>
      </c>
      <c r="F628" s="81" t="s">
        <v>1512</v>
      </c>
      <c r="G628" s="58" t="s">
        <v>133</v>
      </c>
      <c r="H628" s="58" t="s">
        <v>133</v>
      </c>
      <c r="I628" s="63" t="s">
        <v>1513</v>
      </c>
    </row>
    <row r="629">
      <c r="A629" s="79">
        <v>2.0</v>
      </c>
      <c r="B629" s="79">
        <v>77.0</v>
      </c>
      <c r="C629" s="79" t="str">
        <f t="shared" si="1"/>
        <v>Tier 2 - 77</v>
      </c>
      <c r="D629" s="80">
        <v>555.0</v>
      </c>
      <c r="E629" s="80">
        <v>555.0</v>
      </c>
      <c r="F629" s="81" t="s">
        <v>1514</v>
      </c>
      <c r="G629" s="58" t="s">
        <v>169</v>
      </c>
      <c r="H629" s="58" t="s">
        <v>281</v>
      </c>
      <c r="I629" s="63" t="s">
        <v>1515</v>
      </c>
      <c r="J629" s="83" t="s">
        <v>142</v>
      </c>
    </row>
    <row r="630">
      <c r="A630" s="84" t="s">
        <v>1516</v>
      </c>
      <c r="B630" s="79"/>
      <c r="C630" s="79" t="str">
        <f t="shared" si="1"/>
        <v>Tier Mesmo que o de cima - </v>
      </c>
      <c r="D630" s="79">
        <v>555.0</v>
      </c>
      <c r="E630" s="79" t="s">
        <v>1517</v>
      </c>
      <c r="F630" s="82" t="s">
        <v>1518</v>
      </c>
      <c r="G630" s="58" t="s">
        <v>169</v>
      </c>
      <c r="H630" s="58" t="s">
        <v>281</v>
      </c>
      <c r="I630" s="63" t="s">
        <v>1519</v>
      </c>
      <c r="J630" s="83" t="s">
        <v>142</v>
      </c>
    </row>
    <row r="631">
      <c r="A631" s="79">
        <v>3.0</v>
      </c>
      <c r="B631" s="79">
        <v>205.0</v>
      </c>
      <c r="C631" s="79" t="str">
        <f t="shared" si="1"/>
        <v>Tier 3 - 205</v>
      </c>
      <c r="D631" s="80">
        <v>556.0</v>
      </c>
      <c r="E631" s="80">
        <v>556.0</v>
      </c>
      <c r="F631" s="81" t="s">
        <v>1520</v>
      </c>
      <c r="G631" s="58" t="s">
        <v>176</v>
      </c>
      <c r="H631" s="58" t="s">
        <v>136</v>
      </c>
      <c r="I631" s="63" t="s">
        <v>1521</v>
      </c>
      <c r="J631" s="83" t="s">
        <v>142</v>
      </c>
    </row>
    <row r="632">
      <c r="A632" s="79">
        <v>0.0</v>
      </c>
      <c r="B632" s="80"/>
      <c r="C632" s="79" t="str">
        <f t="shared" si="1"/>
        <v>Tier 0 - </v>
      </c>
      <c r="D632" s="80">
        <v>557.0</v>
      </c>
      <c r="E632" s="80">
        <v>557.0</v>
      </c>
      <c r="F632" s="81" t="s">
        <v>1522</v>
      </c>
      <c r="G632" s="58" t="s">
        <v>133</v>
      </c>
      <c r="H632" s="58" t="s">
        <v>133</v>
      </c>
      <c r="I632" s="63" t="s">
        <v>1523</v>
      </c>
    </row>
    <row r="633">
      <c r="A633" s="79">
        <v>3.0</v>
      </c>
      <c r="B633" s="79">
        <v>206.0</v>
      </c>
      <c r="C633" s="79" t="str">
        <f t="shared" si="1"/>
        <v>Tier 3 - 206</v>
      </c>
      <c r="D633" s="80">
        <v>558.0</v>
      </c>
      <c r="E633" s="80">
        <v>558.0</v>
      </c>
      <c r="F633" s="81" t="s">
        <v>1524</v>
      </c>
      <c r="G633" s="58" t="s">
        <v>176</v>
      </c>
      <c r="H633" s="58" t="s">
        <v>136</v>
      </c>
      <c r="I633" s="63" t="s">
        <v>1525</v>
      </c>
      <c r="J633" s="83" t="s">
        <v>142</v>
      </c>
    </row>
    <row r="634">
      <c r="A634" s="79">
        <v>0.0</v>
      </c>
      <c r="B634" s="80"/>
      <c r="C634" s="79" t="str">
        <f t="shared" si="1"/>
        <v>Tier 0 - </v>
      </c>
      <c r="D634" s="80">
        <v>559.0</v>
      </c>
      <c r="E634" s="80">
        <v>559.0</v>
      </c>
      <c r="F634" s="81" t="s">
        <v>1526</v>
      </c>
      <c r="G634" s="58" t="s">
        <v>133</v>
      </c>
      <c r="H634" s="58" t="s">
        <v>133</v>
      </c>
      <c r="I634" s="63" t="s">
        <v>1527</v>
      </c>
    </row>
    <row r="635">
      <c r="A635" s="79">
        <v>3.0</v>
      </c>
      <c r="B635" s="79">
        <v>207.0</v>
      </c>
      <c r="C635" s="79" t="str">
        <f t="shared" si="1"/>
        <v>Tier 3 - 207</v>
      </c>
      <c r="D635" s="80">
        <v>560.0</v>
      </c>
      <c r="E635" s="80">
        <v>560.0</v>
      </c>
      <c r="F635" s="81" t="s">
        <v>1528</v>
      </c>
      <c r="G635" s="58" t="s">
        <v>144</v>
      </c>
      <c r="H635" s="58" t="s">
        <v>152</v>
      </c>
      <c r="I635" s="63" t="s">
        <v>1529</v>
      </c>
      <c r="J635" s="83" t="s">
        <v>142</v>
      </c>
    </row>
    <row r="636">
      <c r="A636" s="79">
        <v>3.0</v>
      </c>
      <c r="B636" s="79">
        <v>208.0</v>
      </c>
      <c r="C636" s="79" t="str">
        <f t="shared" si="1"/>
        <v>Tier 3 - 208</v>
      </c>
      <c r="D636" s="80">
        <v>561.0</v>
      </c>
      <c r="E636" s="80">
        <v>561.0</v>
      </c>
      <c r="F636" s="81" t="s">
        <v>1530</v>
      </c>
      <c r="G636" s="58" t="s">
        <v>144</v>
      </c>
      <c r="H636" s="58" t="s">
        <v>152</v>
      </c>
      <c r="I636" s="63" t="s">
        <v>1531</v>
      </c>
      <c r="J636" s="83" t="s">
        <v>142</v>
      </c>
    </row>
    <row r="637">
      <c r="A637" s="79">
        <v>0.0</v>
      </c>
      <c r="B637" s="80"/>
      <c r="C637" s="79" t="str">
        <f t="shared" si="1"/>
        <v>Tier 0 - </v>
      </c>
      <c r="D637" s="80">
        <v>562.0</v>
      </c>
      <c r="E637" s="80">
        <v>562.0</v>
      </c>
      <c r="F637" s="81" t="s">
        <v>1532</v>
      </c>
      <c r="G637" s="58" t="s">
        <v>133</v>
      </c>
      <c r="H637" s="58" t="s">
        <v>133</v>
      </c>
      <c r="I637" s="63" t="s">
        <v>1533</v>
      </c>
    </row>
    <row r="638">
      <c r="A638" s="79">
        <v>2.0</v>
      </c>
      <c r="B638" s="79">
        <v>78.0</v>
      </c>
      <c r="C638" s="79" t="str">
        <f t="shared" si="1"/>
        <v>Tier 2 - 78</v>
      </c>
      <c r="D638" s="80">
        <v>563.0</v>
      </c>
      <c r="E638" s="80">
        <v>563.0</v>
      </c>
      <c r="F638" s="81" t="s">
        <v>1534</v>
      </c>
      <c r="G638" s="58" t="s">
        <v>144</v>
      </c>
      <c r="H638" s="58" t="s">
        <v>145</v>
      </c>
      <c r="I638" s="63" t="s">
        <v>1535</v>
      </c>
      <c r="J638" s="83" t="s">
        <v>142</v>
      </c>
    </row>
    <row r="639">
      <c r="A639" s="79">
        <v>0.0</v>
      </c>
      <c r="B639" s="80"/>
      <c r="C639" s="79" t="str">
        <f t="shared" si="1"/>
        <v>Tier 0 - </v>
      </c>
      <c r="D639" s="80">
        <v>564.0</v>
      </c>
      <c r="E639" s="80">
        <v>564.0</v>
      </c>
      <c r="F639" s="81" t="s">
        <v>1536</v>
      </c>
      <c r="G639" s="58" t="s">
        <v>133</v>
      </c>
      <c r="H639" s="58" t="s">
        <v>133</v>
      </c>
      <c r="I639" s="63" t="s">
        <v>1537</v>
      </c>
    </row>
    <row r="640">
      <c r="A640" s="79">
        <v>3.0</v>
      </c>
      <c r="B640" s="79">
        <v>209.0</v>
      </c>
      <c r="C640" s="79" t="str">
        <f t="shared" si="1"/>
        <v>Tier 3 - 209</v>
      </c>
      <c r="D640" s="80">
        <v>565.0</v>
      </c>
      <c r="E640" s="80">
        <v>565.0</v>
      </c>
      <c r="F640" s="81" t="s">
        <v>1538</v>
      </c>
      <c r="G640" s="58" t="s">
        <v>153</v>
      </c>
      <c r="H640" s="58" t="s">
        <v>176</v>
      </c>
      <c r="I640" s="63" t="s">
        <v>1539</v>
      </c>
      <c r="J640" s="83" t="s">
        <v>142</v>
      </c>
    </row>
    <row r="641">
      <c r="A641" s="79">
        <v>0.0</v>
      </c>
      <c r="B641" s="80"/>
      <c r="C641" s="79" t="str">
        <f t="shared" si="1"/>
        <v>Tier 0 - </v>
      </c>
      <c r="D641" s="80">
        <v>566.0</v>
      </c>
      <c r="E641" s="80">
        <v>566.0</v>
      </c>
      <c r="F641" s="81" t="s">
        <v>1540</v>
      </c>
      <c r="G641" s="58" t="s">
        <v>133</v>
      </c>
      <c r="H641" s="58" t="s">
        <v>133</v>
      </c>
      <c r="I641" s="63" t="s">
        <v>1541</v>
      </c>
    </row>
    <row r="642">
      <c r="A642" s="79">
        <v>3.0</v>
      </c>
      <c r="B642" s="79">
        <v>210.0</v>
      </c>
      <c r="C642" s="79" t="str">
        <f t="shared" si="1"/>
        <v>Tier 3 - 210</v>
      </c>
      <c r="D642" s="80">
        <v>567.0</v>
      </c>
      <c r="E642" s="80">
        <v>567.0</v>
      </c>
      <c r="F642" s="81" t="s">
        <v>1542</v>
      </c>
      <c r="G642" s="58" t="s">
        <v>152</v>
      </c>
      <c r="H642" s="58" t="s">
        <v>153</v>
      </c>
      <c r="I642" s="63" t="s">
        <v>1543</v>
      </c>
      <c r="J642" s="83" t="s">
        <v>142</v>
      </c>
    </row>
    <row r="643">
      <c r="A643" s="79">
        <v>0.0</v>
      </c>
      <c r="B643" s="80"/>
      <c r="C643" s="79" t="str">
        <f t="shared" si="1"/>
        <v>Tier 0 - </v>
      </c>
      <c r="D643" s="80">
        <v>568.0</v>
      </c>
      <c r="E643" s="80">
        <v>568.0</v>
      </c>
      <c r="F643" s="81" t="s">
        <v>1544</v>
      </c>
      <c r="G643" s="58" t="s">
        <v>133</v>
      </c>
      <c r="H643" s="58" t="s">
        <v>133</v>
      </c>
      <c r="I643" s="63" t="s">
        <v>1545</v>
      </c>
    </row>
    <row r="644">
      <c r="A644" s="79">
        <v>3.0</v>
      </c>
      <c r="B644" s="79">
        <v>211.0</v>
      </c>
      <c r="C644" s="79" t="str">
        <f t="shared" si="1"/>
        <v>Tier 3 - 211</v>
      </c>
      <c r="D644" s="80">
        <v>569.0</v>
      </c>
      <c r="E644" s="80">
        <v>569.0</v>
      </c>
      <c r="F644" s="81" t="s">
        <v>1546</v>
      </c>
      <c r="G644" s="58" t="s">
        <v>152</v>
      </c>
      <c r="H644" s="58" t="s">
        <v>152</v>
      </c>
      <c r="I644" s="63" t="s">
        <v>1547</v>
      </c>
      <c r="J644" s="83" t="s">
        <v>142</v>
      </c>
    </row>
    <row r="645">
      <c r="A645" s="79">
        <v>0.0</v>
      </c>
      <c r="B645" s="80"/>
      <c r="C645" s="79" t="str">
        <f t="shared" si="1"/>
        <v>Tier 0 - </v>
      </c>
      <c r="D645" s="80">
        <v>570.0</v>
      </c>
      <c r="E645" s="80">
        <v>570.0</v>
      </c>
      <c r="F645" s="81" t="s">
        <v>1548</v>
      </c>
      <c r="G645" s="58" t="s">
        <v>133</v>
      </c>
      <c r="H645" s="58" t="s">
        <v>133</v>
      </c>
      <c r="I645" s="63" t="s">
        <v>1549</v>
      </c>
    </row>
    <row r="646">
      <c r="A646" s="79">
        <v>2.0</v>
      </c>
      <c r="B646" s="79">
        <v>79.0</v>
      </c>
      <c r="C646" s="79" t="str">
        <f t="shared" si="1"/>
        <v>Tier 2 - 79</v>
      </c>
      <c r="D646" s="80">
        <v>571.0</v>
      </c>
      <c r="E646" s="80">
        <v>571.0</v>
      </c>
      <c r="F646" s="81" t="s">
        <v>1550</v>
      </c>
      <c r="G646" s="58" t="s">
        <v>281</v>
      </c>
      <c r="H646" s="58" t="s">
        <v>281</v>
      </c>
      <c r="I646" s="63" t="s">
        <v>1551</v>
      </c>
      <c r="J646" s="83" t="s">
        <v>142</v>
      </c>
    </row>
    <row r="647">
      <c r="A647" s="79">
        <v>0.0</v>
      </c>
      <c r="B647" s="80"/>
      <c r="C647" s="79" t="str">
        <f t="shared" si="1"/>
        <v>Tier 0 - </v>
      </c>
      <c r="D647" s="80">
        <v>572.0</v>
      </c>
      <c r="E647" s="80">
        <v>572.0</v>
      </c>
      <c r="F647" s="81" t="s">
        <v>1552</v>
      </c>
      <c r="G647" s="58" t="s">
        <v>133</v>
      </c>
      <c r="H647" s="58" t="s">
        <v>133</v>
      </c>
      <c r="I647" s="63" t="s">
        <v>1553</v>
      </c>
    </row>
    <row r="648">
      <c r="A648" s="84">
        <v>2.0</v>
      </c>
      <c r="B648" s="79">
        <v>80.0</v>
      </c>
      <c r="C648" s="79" t="str">
        <f t="shared" si="1"/>
        <v>Tier 2 - 80</v>
      </c>
      <c r="D648" s="80">
        <v>573.0</v>
      </c>
      <c r="E648" s="80">
        <v>573.0</v>
      </c>
      <c r="F648" s="81" t="s">
        <v>1554</v>
      </c>
      <c r="G648" s="58" t="s">
        <v>144</v>
      </c>
      <c r="H648" s="58" t="s">
        <v>152</v>
      </c>
      <c r="I648" s="63" t="s">
        <v>1555</v>
      </c>
      <c r="J648" s="83" t="s">
        <v>142</v>
      </c>
      <c r="K648" s="58" t="s">
        <v>533</v>
      </c>
    </row>
    <row r="649">
      <c r="A649" s="79">
        <v>0.0</v>
      </c>
      <c r="B649" s="80"/>
      <c r="C649" s="79" t="str">
        <f t="shared" si="1"/>
        <v>Tier 0 - </v>
      </c>
      <c r="D649" s="80">
        <v>574.0</v>
      </c>
      <c r="E649" s="80">
        <v>574.0</v>
      </c>
      <c r="F649" s="81" t="s">
        <v>1556</v>
      </c>
      <c r="G649" s="58" t="s">
        <v>133</v>
      </c>
      <c r="H649" s="58" t="s">
        <v>136</v>
      </c>
      <c r="I649" s="63" t="s">
        <v>1557</v>
      </c>
    </row>
    <row r="650">
      <c r="A650" s="79">
        <v>0.0</v>
      </c>
      <c r="B650" s="80"/>
      <c r="C650" s="79" t="str">
        <f t="shared" si="1"/>
        <v>Tier 0 - </v>
      </c>
      <c r="D650" s="80">
        <v>575.0</v>
      </c>
      <c r="E650" s="80">
        <v>575.0</v>
      </c>
      <c r="F650" s="81" t="s">
        <v>1558</v>
      </c>
      <c r="G650" s="58" t="s">
        <v>136</v>
      </c>
      <c r="H650" s="58" t="s">
        <v>136</v>
      </c>
      <c r="I650" s="63" t="s">
        <v>1559</v>
      </c>
    </row>
    <row r="651">
      <c r="A651" s="84">
        <v>2.0</v>
      </c>
      <c r="B651" s="79">
        <v>81.0</v>
      </c>
      <c r="C651" s="79" t="str">
        <f t="shared" si="1"/>
        <v>Tier 2 - 81</v>
      </c>
      <c r="D651" s="80">
        <v>576.0</v>
      </c>
      <c r="E651" s="80">
        <v>576.0</v>
      </c>
      <c r="F651" s="81" t="s">
        <v>1560</v>
      </c>
      <c r="G651" s="58" t="s">
        <v>176</v>
      </c>
      <c r="H651" s="58" t="s">
        <v>136</v>
      </c>
      <c r="I651" s="63" t="s">
        <v>1561</v>
      </c>
      <c r="J651" s="83" t="s">
        <v>142</v>
      </c>
      <c r="K651" s="58" t="s">
        <v>533</v>
      </c>
    </row>
    <row r="652">
      <c r="A652" s="79">
        <v>0.0</v>
      </c>
      <c r="B652" s="80"/>
      <c r="C652" s="79" t="str">
        <f t="shared" si="1"/>
        <v>Tier 0 - </v>
      </c>
      <c r="D652" s="80">
        <v>577.0</v>
      </c>
      <c r="E652" s="80">
        <v>577.0</v>
      </c>
      <c r="F652" s="81" t="s">
        <v>1562</v>
      </c>
      <c r="G652" s="58" t="s">
        <v>133</v>
      </c>
      <c r="H652" s="58" t="s">
        <v>133</v>
      </c>
      <c r="I652" s="63" t="s">
        <v>1563</v>
      </c>
    </row>
    <row r="653">
      <c r="A653" s="79">
        <v>0.0</v>
      </c>
      <c r="B653" s="80"/>
      <c r="C653" s="79" t="str">
        <f t="shared" si="1"/>
        <v>Tier 0 - </v>
      </c>
      <c r="D653" s="80">
        <v>578.0</v>
      </c>
      <c r="E653" s="80">
        <v>578.0</v>
      </c>
      <c r="F653" s="81" t="s">
        <v>1564</v>
      </c>
      <c r="G653" s="58" t="s">
        <v>136</v>
      </c>
      <c r="H653" s="58" t="s">
        <v>136</v>
      </c>
      <c r="I653" s="63" t="s">
        <v>1565</v>
      </c>
    </row>
    <row r="654">
      <c r="A654" s="79">
        <v>2.0</v>
      </c>
      <c r="B654" s="79">
        <v>82.0</v>
      </c>
      <c r="C654" s="79" t="str">
        <f t="shared" si="1"/>
        <v>Tier 2 - 82</v>
      </c>
      <c r="D654" s="80">
        <v>579.0</v>
      </c>
      <c r="E654" s="80">
        <v>579.0</v>
      </c>
      <c r="F654" s="81" t="s">
        <v>1566</v>
      </c>
      <c r="G654" s="58" t="s">
        <v>169</v>
      </c>
      <c r="H654" s="58" t="s">
        <v>281</v>
      </c>
      <c r="I654" s="63" t="s">
        <v>1567</v>
      </c>
      <c r="J654" s="83" t="s">
        <v>142</v>
      </c>
    </row>
    <row r="655">
      <c r="A655" s="79">
        <v>0.0</v>
      </c>
      <c r="B655" s="80"/>
      <c r="C655" s="79" t="str">
        <f t="shared" si="1"/>
        <v>Tier 0 - </v>
      </c>
      <c r="D655" s="80">
        <v>580.0</v>
      </c>
      <c r="E655" s="80">
        <v>580.0</v>
      </c>
      <c r="F655" s="81" t="s">
        <v>1568</v>
      </c>
      <c r="G655" s="58" t="s">
        <v>133</v>
      </c>
      <c r="H655" s="58" t="s">
        <v>133</v>
      </c>
      <c r="I655" s="63" t="s">
        <v>1569</v>
      </c>
    </row>
    <row r="656">
      <c r="A656" s="79">
        <v>3.0</v>
      </c>
      <c r="B656" s="79">
        <v>212.0</v>
      </c>
      <c r="C656" s="79" t="str">
        <f t="shared" si="1"/>
        <v>Tier 3 - 212</v>
      </c>
      <c r="D656" s="80">
        <v>581.0</v>
      </c>
      <c r="E656" s="80">
        <v>581.0</v>
      </c>
      <c r="F656" s="81" t="s">
        <v>1570</v>
      </c>
      <c r="G656" s="58" t="s">
        <v>176</v>
      </c>
      <c r="H656" s="58" t="s">
        <v>136</v>
      </c>
      <c r="I656" s="63" t="s">
        <v>1571</v>
      </c>
      <c r="J656" s="83" t="s">
        <v>142</v>
      </c>
    </row>
    <row r="657">
      <c r="A657" s="79">
        <v>0.0</v>
      </c>
      <c r="B657" s="80"/>
      <c r="C657" s="79" t="str">
        <f t="shared" si="1"/>
        <v>Tier 0 - </v>
      </c>
      <c r="D657" s="80">
        <v>582.0</v>
      </c>
      <c r="E657" s="80">
        <v>582.0</v>
      </c>
      <c r="F657" s="81" t="s">
        <v>1572</v>
      </c>
      <c r="G657" s="58" t="s">
        <v>133</v>
      </c>
      <c r="H657" s="58" t="s">
        <v>133</v>
      </c>
      <c r="I657" s="63" t="s">
        <v>1573</v>
      </c>
    </row>
    <row r="658">
      <c r="A658" s="79">
        <v>0.0</v>
      </c>
      <c r="B658" s="80"/>
      <c r="C658" s="79" t="str">
        <f t="shared" si="1"/>
        <v>Tier 0 - </v>
      </c>
      <c r="D658" s="80">
        <v>583.0</v>
      </c>
      <c r="E658" s="80">
        <v>583.0</v>
      </c>
      <c r="F658" s="81" t="s">
        <v>1574</v>
      </c>
      <c r="G658" s="58" t="s">
        <v>136</v>
      </c>
      <c r="H658" s="58" t="s">
        <v>136</v>
      </c>
      <c r="I658" s="63" t="s">
        <v>1575</v>
      </c>
    </row>
    <row r="659">
      <c r="A659" s="79">
        <v>2.0</v>
      </c>
      <c r="B659" s="79">
        <v>83.0</v>
      </c>
      <c r="C659" s="79" t="str">
        <f t="shared" si="1"/>
        <v>Tier 2 - 83</v>
      </c>
      <c r="D659" s="80">
        <v>584.0</v>
      </c>
      <c r="E659" s="80">
        <v>584.0</v>
      </c>
      <c r="F659" s="81" t="s">
        <v>1576</v>
      </c>
      <c r="G659" s="58" t="s">
        <v>176</v>
      </c>
      <c r="H659" s="58" t="s">
        <v>145</v>
      </c>
      <c r="I659" s="63" t="s">
        <v>1577</v>
      </c>
      <c r="J659" s="83" t="s">
        <v>142</v>
      </c>
    </row>
    <row r="660">
      <c r="A660" s="79">
        <v>0.0</v>
      </c>
      <c r="B660" s="80"/>
      <c r="C660" s="79" t="str">
        <f t="shared" si="1"/>
        <v>Tier 0 - </v>
      </c>
      <c r="D660" s="80">
        <v>585.0</v>
      </c>
      <c r="E660" s="80">
        <v>585.0</v>
      </c>
      <c r="F660" s="81" t="s">
        <v>1578</v>
      </c>
      <c r="G660" s="58" t="s">
        <v>133</v>
      </c>
      <c r="H660" s="58" t="s">
        <v>133</v>
      </c>
      <c r="I660" s="63" t="s">
        <v>1579</v>
      </c>
    </row>
    <row r="661">
      <c r="A661" s="79">
        <v>3.0</v>
      </c>
      <c r="B661" s="79">
        <v>213.0</v>
      </c>
      <c r="C661" s="79" t="str">
        <f t="shared" si="1"/>
        <v>Tier 3 - 213</v>
      </c>
      <c r="D661" s="80">
        <v>586.0</v>
      </c>
      <c r="E661" s="80">
        <v>586.0</v>
      </c>
      <c r="F661" s="81" t="s">
        <v>1580</v>
      </c>
      <c r="G661" s="58" t="s">
        <v>176</v>
      </c>
      <c r="H661" s="58" t="s">
        <v>136</v>
      </c>
      <c r="I661" s="63" t="s">
        <v>1581</v>
      </c>
      <c r="J661" s="83" t="s">
        <v>142</v>
      </c>
    </row>
    <row r="662">
      <c r="A662" s="79">
        <v>3.0</v>
      </c>
      <c r="B662" s="79">
        <v>214.0</v>
      </c>
      <c r="C662" s="79" t="str">
        <f t="shared" si="1"/>
        <v>Tier 3 - 214</v>
      </c>
      <c r="D662" s="80">
        <v>587.0</v>
      </c>
      <c r="E662" s="80">
        <v>587.0</v>
      </c>
      <c r="F662" s="81" t="s">
        <v>1582</v>
      </c>
      <c r="G662" s="58" t="s">
        <v>176</v>
      </c>
      <c r="H662" s="58" t="s">
        <v>136</v>
      </c>
      <c r="I662" s="63" t="s">
        <v>1583</v>
      </c>
      <c r="J662" s="83" t="s">
        <v>142</v>
      </c>
    </row>
    <row r="663">
      <c r="A663" s="79">
        <v>0.0</v>
      </c>
      <c r="B663" s="80"/>
      <c r="C663" s="79" t="str">
        <f t="shared" si="1"/>
        <v>Tier 0 - </v>
      </c>
      <c r="D663" s="80">
        <v>588.0</v>
      </c>
      <c r="E663" s="80">
        <v>588.0</v>
      </c>
      <c r="F663" s="81" t="s">
        <v>1584</v>
      </c>
      <c r="G663" s="58" t="s">
        <v>133</v>
      </c>
      <c r="H663" s="58" t="s">
        <v>133</v>
      </c>
      <c r="I663" s="63" t="s">
        <v>1585</v>
      </c>
    </row>
    <row r="664">
      <c r="A664" s="79">
        <v>2.0</v>
      </c>
      <c r="B664" s="79">
        <v>84.0</v>
      </c>
      <c r="C664" s="79" t="str">
        <f t="shared" si="1"/>
        <v>Tier 2 - 84</v>
      </c>
      <c r="D664" s="80">
        <v>589.0</v>
      </c>
      <c r="E664" s="80">
        <v>589.0</v>
      </c>
      <c r="F664" s="81" t="s">
        <v>1586</v>
      </c>
      <c r="G664" s="58" t="s">
        <v>144</v>
      </c>
      <c r="H664" s="58" t="s">
        <v>144</v>
      </c>
      <c r="I664" s="63" t="s">
        <v>1587</v>
      </c>
      <c r="J664" s="83" t="s">
        <v>142</v>
      </c>
    </row>
    <row r="665">
      <c r="A665" s="79">
        <v>0.0</v>
      </c>
      <c r="B665" s="80"/>
      <c r="C665" s="79" t="str">
        <f t="shared" si="1"/>
        <v>Tier 0 - </v>
      </c>
      <c r="D665" s="80">
        <v>590.0</v>
      </c>
      <c r="E665" s="80">
        <v>590.0</v>
      </c>
      <c r="F665" s="81" t="s">
        <v>1588</v>
      </c>
      <c r="G665" s="58" t="s">
        <v>133</v>
      </c>
      <c r="H665" s="58" t="s">
        <v>133</v>
      </c>
      <c r="I665" s="63" t="s">
        <v>1589</v>
      </c>
    </row>
    <row r="666">
      <c r="A666" s="79">
        <v>1.0</v>
      </c>
      <c r="B666" s="79">
        <v>79.0</v>
      </c>
      <c r="C666" s="79" t="str">
        <f t="shared" si="1"/>
        <v>Tier 1 - 79</v>
      </c>
      <c r="D666" s="80">
        <v>591.0</v>
      </c>
      <c r="E666" s="80">
        <v>591.0</v>
      </c>
      <c r="F666" s="81" t="s">
        <v>1590</v>
      </c>
      <c r="G666" s="58" t="s">
        <v>140</v>
      </c>
      <c r="H666" s="58" t="s">
        <v>169</v>
      </c>
      <c r="I666" s="63" t="s">
        <v>1591</v>
      </c>
      <c r="J666" s="83" t="s">
        <v>142</v>
      </c>
    </row>
    <row r="667">
      <c r="A667" s="79">
        <v>0.0</v>
      </c>
      <c r="B667" s="80"/>
      <c r="C667" s="79" t="str">
        <f t="shared" si="1"/>
        <v>Tier 0 - </v>
      </c>
      <c r="D667" s="80">
        <v>592.0</v>
      </c>
      <c r="E667" s="80">
        <v>592.0</v>
      </c>
      <c r="F667" s="81" t="s">
        <v>1592</v>
      </c>
      <c r="G667" s="58" t="s">
        <v>133</v>
      </c>
      <c r="H667" s="58" t="s">
        <v>133</v>
      </c>
      <c r="I667" s="63" t="s">
        <v>1593</v>
      </c>
    </row>
    <row r="668">
      <c r="A668" s="79">
        <v>3.0</v>
      </c>
      <c r="B668" s="79">
        <v>215.0</v>
      </c>
      <c r="C668" s="79" t="str">
        <f t="shared" si="1"/>
        <v>Tier 3 - 215</v>
      </c>
      <c r="D668" s="80">
        <v>593.0</v>
      </c>
      <c r="E668" s="80">
        <v>593.0</v>
      </c>
      <c r="F668" s="81" t="s">
        <v>1594</v>
      </c>
      <c r="G668" s="58" t="s">
        <v>144</v>
      </c>
      <c r="H668" s="58" t="s">
        <v>176</v>
      </c>
      <c r="I668" s="63" t="s">
        <v>1595</v>
      </c>
      <c r="J668" s="83" t="s">
        <v>142</v>
      </c>
    </row>
    <row r="669">
      <c r="A669" s="79">
        <v>1.0</v>
      </c>
      <c r="B669" s="79">
        <v>80.0</v>
      </c>
      <c r="C669" s="79" t="str">
        <f t="shared" si="1"/>
        <v>Tier 1 - 80</v>
      </c>
      <c r="D669" s="80">
        <v>594.0</v>
      </c>
      <c r="E669" s="80">
        <v>594.0</v>
      </c>
      <c r="F669" s="81" t="s">
        <v>1596</v>
      </c>
      <c r="G669" s="58" t="s">
        <v>144</v>
      </c>
      <c r="H669" s="58" t="s">
        <v>169</v>
      </c>
      <c r="I669" s="63" t="s">
        <v>1597</v>
      </c>
      <c r="J669" s="83" t="s">
        <v>142</v>
      </c>
    </row>
    <row r="670">
      <c r="A670" s="79">
        <v>0.0</v>
      </c>
      <c r="B670" s="80"/>
      <c r="C670" s="79" t="str">
        <f t="shared" si="1"/>
        <v>Tier 0 - </v>
      </c>
      <c r="D670" s="80">
        <v>595.0</v>
      </c>
      <c r="E670" s="80">
        <v>595.0</v>
      </c>
      <c r="F670" s="81" t="s">
        <v>1598</v>
      </c>
      <c r="G670" s="58" t="s">
        <v>133</v>
      </c>
      <c r="H670" s="58" t="s">
        <v>133</v>
      </c>
      <c r="I670" s="63" t="s">
        <v>1599</v>
      </c>
    </row>
    <row r="671">
      <c r="A671" s="79">
        <v>2.0</v>
      </c>
      <c r="B671" s="79">
        <v>85.0</v>
      </c>
      <c r="C671" s="79" t="str">
        <f t="shared" si="1"/>
        <v>Tier 2 - 85</v>
      </c>
      <c r="D671" s="80">
        <v>596.0</v>
      </c>
      <c r="E671" s="80">
        <v>596.0</v>
      </c>
      <c r="F671" s="81" t="s">
        <v>1600</v>
      </c>
      <c r="G671" s="58" t="s">
        <v>169</v>
      </c>
      <c r="H671" s="58" t="s">
        <v>144</v>
      </c>
      <c r="I671" s="63" t="s">
        <v>1601</v>
      </c>
      <c r="J671" s="83" t="s">
        <v>142</v>
      </c>
    </row>
    <row r="672">
      <c r="A672" s="79">
        <v>3.0</v>
      </c>
      <c r="B672" s="79">
        <v>216.0</v>
      </c>
      <c r="C672" s="79" t="str">
        <f t="shared" si="1"/>
        <v>Tier 3 - 216</v>
      </c>
      <c r="D672" s="80">
        <v>597.0</v>
      </c>
      <c r="E672" s="80">
        <v>597.0</v>
      </c>
      <c r="F672" s="81" t="s">
        <v>1602</v>
      </c>
      <c r="G672" s="58" t="s">
        <v>152</v>
      </c>
      <c r="H672" s="58" t="s">
        <v>152</v>
      </c>
      <c r="I672" s="63" t="s">
        <v>1603</v>
      </c>
      <c r="J672" s="83" t="s">
        <v>142</v>
      </c>
    </row>
    <row r="673">
      <c r="A673" s="79">
        <v>1.0</v>
      </c>
      <c r="B673" s="79">
        <v>81.0</v>
      </c>
      <c r="C673" s="79" t="str">
        <f t="shared" si="1"/>
        <v>Tier 1 - 81</v>
      </c>
      <c r="D673" s="80">
        <v>598.0</v>
      </c>
      <c r="E673" s="80">
        <v>598.0</v>
      </c>
      <c r="F673" s="81" t="s">
        <v>1604</v>
      </c>
      <c r="G673" s="58" t="s">
        <v>140</v>
      </c>
      <c r="H673" s="58" t="s">
        <v>140</v>
      </c>
      <c r="I673" s="63" t="s">
        <v>1605</v>
      </c>
      <c r="J673" s="83" t="s">
        <v>142</v>
      </c>
    </row>
    <row r="674">
      <c r="A674" s="79">
        <v>0.0</v>
      </c>
      <c r="B674" s="80"/>
      <c r="C674" s="79" t="str">
        <f t="shared" si="1"/>
        <v>Tier 0 - </v>
      </c>
      <c r="D674" s="80">
        <v>599.0</v>
      </c>
      <c r="E674" s="80">
        <v>599.0</v>
      </c>
      <c r="F674" s="81" t="s">
        <v>1606</v>
      </c>
      <c r="G674" s="58" t="s">
        <v>133</v>
      </c>
      <c r="H674" s="58" t="s">
        <v>133</v>
      </c>
      <c r="I674" s="63" t="s">
        <v>1607</v>
      </c>
    </row>
    <row r="675">
      <c r="A675" s="84">
        <v>3.0</v>
      </c>
      <c r="B675" s="79">
        <v>217.0</v>
      </c>
      <c r="C675" s="79" t="str">
        <f t="shared" si="1"/>
        <v>Tier 3 - 217</v>
      </c>
      <c r="D675" s="80">
        <v>600.0</v>
      </c>
      <c r="E675" s="80">
        <v>600.0</v>
      </c>
      <c r="F675" s="81" t="s">
        <v>1608</v>
      </c>
      <c r="G675" s="58" t="s">
        <v>136</v>
      </c>
      <c r="H675" s="58" t="s">
        <v>136</v>
      </c>
      <c r="I675" s="63" t="s">
        <v>1609</v>
      </c>
      <c r="J675" s="83" t="s">
        <v>142</v>
      </c>
    </row>
    <row r="676">
      <c r="A676" s="79">
        <v>3.0</v>
      </c>
      <c r="B676" s="79">
        <v>218.0</v>
      </c>
      <c r="C676" s="79" t="str">
        <f t="shared" si="1"/>
        <v>Tier 3 - 218</v>
      </c>
      <c r="D676" s="80">
        <v>601.0</v>
      </c>
      <c r="E676" s="80">
        <v>601.0</v>
      </c>
      <c r="F676" s="81" t="s">
        <v>1610</v>
      </c>
      <c r="G676" s="58" t="s">
        <v>152</v>
      </c>
      <c r="H676" s="58" t="s">
        <v>152</v>
      </c>
      <c r="I676" s="63" t="s">
        <v>1611</v>
      </c>
      <c r="J676" s="83" t="s">
        <v>142</v>
      </c>
    </row>
    <row r="677">
      <c r="A677" s="79">
        <v>0.0</v>
      </c>
      <c r="B677" s="80"/>
      <c r="C677" s="79" t="str">
        <f t="shared" si="1"/>
        <v>Tier 0 - </v>
      </c>
      <c r="D677" s="80">
        <v>602.0</v>
      </c>
      <c r="E677" s="80">
        <v>602.0</v>
      </c>
      <c r="F677" s="81" t="s">
        <v>1612</v>
      </c>
      <c r="G677" s="58" t="s">
        <v>133</v>
      </c>
      <c r="H677" s="58" t="s">
        <v>133</v>
      </c>
      <c r="I677" s="63" t="s">
        <v>1613</v>
      </c>
    </row>
    <row r="678">
      <c r="A678" s="79">
        <v>0.0</v>
      </c>
      <c r="B678" s="80"/>
      <c r="C678" s="79" t="str">
        <f t="shared" si="1"/>
        <v>Tier 0 - </v>
      </c>
      <c r="D678" s="80">
        <v>603.0</v>
      </c>
      <c r="E678" s="80">
        <v>603.0</v>
      </c>
      <c r="F678" s="81" t="s">
        <v>1614</v>
      </c>
      <c r="G678" s="58" t="s">
        <v>136</v>
      </c>
      <c r="H678" s="58" t="s">
        <v>136</v>
      </c>
      <c r="I678" s="63" t="s">
        <v>1615</v>
      </c>
    </row>
    <row r="679">
      <c r="A679" s="79">
        <v>3.0</v>
      </c>
      <c r="B679" s="79">
        <v>219.0</v>
      </c>
      <c r="C679" s="79" t="str">
        <f t="shared" si="1"/>
        <v>Tier 3 - 219</v>
      </c>
      <c r="D679" s="80">
        <v>604.0</v>
      </c>
      <c r="E679" s="80">
        <v>604.0</v>
      </c>
      <c r="F679" s="81" t="s">
        <v>1616</v>
      </c>
      <c r="G679" s="58" t="s">
        <v>144</v>
      </c>
      <c r="H679" s="58" t="s">
        <v>176</v>
      </c>
      <c r="I679" s="63" t="s">
        <v>1617</v>
      </c>
      <c r="J679" s="83" t="s">
        <v>142</v>
      </c>
    </row>
    <row r="680">
      <c r="A680" s="79">
        <v>0.0</v>
      </c>
      <c r="B680" s="80"/>
      <c r="C680" s="79" t="str">
        <f t="shared" si="1"/>
        <v>Tier 0 - </v>
      </c>
      <c r="D680" s="80">
        <v>605.0</v>
      </c>
      <c r="E680" s="80">
        <v>605.0</v>
      </c>
      <c r="F680" s="81" t="s">
        <v>1618</v>
      </c>
      <c r="G680" s="58" t="s">
        <v>133</v>
      </c>
      <c r="H680" s="58" t="s">
        <v>133</v>
      </c>
      <c r="I680" s="63" t="s">
        <v>1619</v>
      </c>
    </row>
    <row r="681">
      <c r="A681" s="79">
        <v>1.0</v>
      </c>
      <c r="B681" s="79">
        <v>82.0</v>
      </c>
      <c r="C681" s="79" t="str">
        <f t="shared" si="1"/>
        <v>Tier 1 - 82</v>
      </c>
      <c r="D681" s="80">
        <v>606.0</v>
      </c>
      <c r="E681" s="80">
        <v>606.0</v>
      </c>
      <c r="F681" s="81" t="s">
        <v>1620</v>
      </c>
      <c r="G681" s="58" t="s">
        <v>176</v>
      </c>
      <c r="H681" s="58" t="s">
        <v>169</v>
      </c>
      <c r="I681" s="63" t="s">
        <v>1621</v>
      </c>
      <c r="J681" s="83" t="s">
        <v>142</v>
      </c>
    </row>
    <row r="682">
      <c r="A682" s="79">
        <v>0.0</v>
      </c>
      <c r="B682" s="80"/>
      <c r="C682" s="79" t="str">
        <f t="shared" si="1"/>
        <v>Tier 0 - </v>
      </c>
      <c r="D682" s="80">
        <v>607.0</v>
      </c>
      <c r="E682" s="80">
        <v>607.0</v>
      </c>
      <c r="F682" s="81" t="s">
        <v>1622</v>
      </c>
      <c r="G682" s="58" t="s">
        <v>133</v>
      </c>
      <c r="H682" s="58" t="s">
        <v>133</v>
      </c>
      <c r="I682" s="63" t="s">
        <v>1623</v>
      </c>
    </row>
    <row r="683">
      <c r="A683" s="79">
        <v>0.0</v>
      </c>
      <c r="B683" s="80"/>
      <c r="C683" s="79" t="str">
        <f t="shared" si="1"/>
        <v>Tier 0 - </v>
      </c>
      <c r="D683" s="80">
        <v>608.0</v>
      </c>
      <c r="E683" s="80">
        <v>608.0</v>
      </c>
      <c r="F683" s="81" t="s">
        <v>1624</v>
      </c>
      <c r="G683" s="58" t="s">
        <v>136</v>
      </c>
      <c r="H683" s="58" t="s">
        <v>136</v>
      </c>
      <c r="I683" s="63" t="s">
        <v>1625</v>
      </c>
    </row>
    <row r="684">
      <c r="A684" s="79">
        <v>1.0</v>
      </c>
      <c r="B684" s="79">
        <v>83.0</v>
      </c>
      <c r="C684" s="79" t="str">
        <f t="shared" si="1"/>
        <v>Tier 1 - 83</v>
      </c>
      <c r="D684" s="80">
        <v>609.0</v>
      </c>
      <c r="E684" s="80">
        <v>609.0</v>
      </c>
      <c r="F684" s="81" t="s">
        <v>1626</v>
      </c>
      <c r="G684" s="58" t="s">
        <v>169</v>
      </c>
      <c r="H684" s="58" t="s">
        <v>169</v>
      </c>
      <c r="I684" s="63" t="s">
        <v>1627</v>
      </c>
      <c r="J684" s="83" t="s">
        <v>142</v>
      </c>
    </row>
    <row r="685">
      <c r="A685" s="79">
        <v>0.0</v>
      </c>
      <c r="B685" s="80"/>
      <c r="C685" s="79" t="str">
        <f t="shared" si="1"/>
        <v>Tier 0 - </v>
      </c>
      <c r="D685" s="80">
        <v>610.0</v>
      </c>
      <c r="E685" s="80">
        <v>610.0</v>
      </c>
      <c r="F685" s="81" t="s">
        <v>1628</v>
      </c>
      <c r="G685" s="58" t="s">
        <v>133</v>
      </c>
      <c r="H685" s="58" t="s">
        <v>133</v>
      </c>
      <c r="I685" s="63" t="s">
        <v>1629</v>
      </c>
    </row>
    <row r="686">
      <c r="A686" s="79">
        <v>0.0</v>
      </c>
      <c r="B686" s="80"/>
      <c r="C686" s="79" t="str">
        <f t="shared" si="1"/>
        <v>Tier 0 - </v>
      </c>
      <c r="D686" s="80">
        <v>611.0</v>
      </c>
      <c r="E686" s="80">
        <v>611.0</v>
      </c>
      <c r="F686" s="81" t="s">
        <v>1630</v>
      </c>
      <c r="G686" s="58" t="s">
        <v>136</v>
      </c>
      <c r="H686" s="58" t="s">
        <v>136</v>
      </c>
      <c r="I686" s="63" t="s">
        <v>1631</v>
      </c>
    </row>
    <row r="687">
      <c r="A687" s="79">
        <v>1.0</v>
      </c>
      <c r="B687" s="79">
        <v>84.0</v>
      </c>
      <c r="C687" s="79" t="str">
        <f t="shared" si="1"/>
        <v>Tier 1 - 84</v>
      </c>
      <c r="D687" s="80">
        <v>612.0</v>
      </c>
      <c r="E687" s="80">
        <v>612.0</v>
      </c>
      <c r="F687" s="81" t="s">
        <v>1632</v>
      </c>
      <c r="G687" s="58" t="s">
        <v>169</v>
      </c>
      <c r="H687" s="58" t="s">
        <v>169</v>
      </c>
      <c r="I687" s="63" t="s">
        <v>1633</v>
      </c>
      <c r="J687" s="83" t="s">
        <v>142</v>
      </c>
    </row>
    <row r="688">
      <c r="A688" s="79">
        <v>0.0</v>
      </c>
      <c r="B688" s="80"/>
      <c r="C688" s="79" t="str">
        <f t="shared" si="1"/>
        <v>Tier 0 - </v>
      </c>
      <c r="D688" s="80">
        <v>613.0</v>
      </c>
      <c r="E688" s="80">
        <v>613.0</v>
      </c>
      <c r="F688" s="81" t="s">
        <v>1634</v>
      </c>
      <c r="G688" s="58" t="s">
        <v>133</v>
      </c>
      <c r="H688" s="58" t="s">
        <v>133</v>
      </c>
      <c r="I688" s="63" t="s">
        <v>1635</v>
      </c>
    </row>
    <row r="689">
      <c r="A689" s="79">
        <v>3.0</v>
      </c>
      <c r="B689" s="79">
        <v>220.0</v>
      </c>
      <c r="C689" s="79" t="str">
        <f t="shared" si="1"/>
        <v>Tier 3 - 220</v>
      </c>
      <c r="D689" s="80">
        <v>614.0</v>
      </c>
      <c r="E689" s="80">
        <v>614.0</v>
      </c>
      <c r="F689" s="81" t="s">
        <v>1636</v>
      </c>
      <c r="G689" s="58" t="s">
        <v>176</v>
      </c>
      <c r="H689" s="58" t="s">
        <v>136</v>
      </c>
      <c r="I689" s="63" t="s">
        <v>1637</v>
      </c>
      <c r="J689" s="83" t="s">
        <v>142</v>
      </c>
    </row>
    <row r="690">
      <c r="A690" s="79">
        <v>3.0</v>
      </c>
      <c r="B690" s="79">
        <v>221.0</v>
      </c>
      <c r="C690" s="79" t="str">
        <f t="shared" si="1"/>
        <v>Tier 3 - 221</v>
      </c>
      <c r="D690" s="80">
        <v>615.0</v>
      </c>
      <c r="E690" s="80">
        <v>615.0</v>
      </c>
      <c r="F690" s="81" t="s">
        <v>1638</v>
      </c>
      <c r="G690" s="58" t="s">
        <v>176</v>
      </c>
      <c r="H690" s="58" t="s">
        <v>152</v>
      </c>
      <c r="I690" s="63" t="s">
        <v>1639</v>
      </c>
      <c r="J690" s="83" t="s">
        <v>142</v>
      </c>
    </row>
    <row r="691">
      <c r="A691" s="79">
        <v>0.0</v>
      </c>
      <c r="B691" s="80"/>
      <c r="C691" s="79" t="str">
        <f t="shared" si="1"/>
        <v>Tier 0 - </v>
      </c>
      <c r="D691" s="80">
        <v>616.0</v>
      </c>
      <c r="E691" s="80">
        <v>616.0</v>
      </c>
      <c r="F691" s="81" t="s">
        <v>1640</v>
      </c>
      <c r="G691" s="58" t="s">
        <v>133</v>
      </c>
      <c r="H691" s="58" t="s">
        <v>133</v>
      </c>
      <c r="I691" s="63" t="s">
        <v>1641</v>
      </c>
    </row>
    <row r="692">
      <c r="A692" s="79">
        <v>3.0</v>
      </c>
      <c r="B692" s="79">
        <v>222.0</v>
      </c>
      <c r="C692" s="79" t="str">
        <f t="shared" si="1"/>
        <v>Tier 3 - 222</v>
      </c>
      <c r="D692" s="80">
        <v>617.0</v>
      </c>
      <c r="E692" s="80">
        <v>617.0</v>
      </c>
      <c r="F692" s="81" t="s">
        <v>1642</v>
      </c>
      <c r="G692" s="58" t="s">
        <v>144</v>
      </c>
      <c r="H692" s="58" t="s">
        <v>152</v>
      </c>
      <c r="I692" s="63" t="s">
        <v>1643</v>
      </c>
      <c r="J692" s="83" t="s">
        <v>142</v>
      </c>
    </row>
    <row r="693">
      <c r="A693" s="79">
        <v>3.0</v>
      </c>
      <c r="B693" s="79">
        <v>223.0</v>
      </c>
      <c r="C693" s="79" t="str">
        <f t="shared" si="1"/>
        <v>Tier 3 - 223</v>
      </c>
      <c r="D693" s="80">
        <v>618.0</v>
      </c>
      <c r="E693" s="80">
        <v>618.0</v>
      </c>
      <c r="F693" s="81" t="s">
        <v>1644</v>
      </c>
      <c r="G693" s="58" t="s">
        <v>176</v>
      </c>
      <c r="H693" s="58" t="s">
        <v>136</v>
      </c>
      <c r="I693" s="63" t="s">
        <v>1645</v>
      </c>
      <c r="J693" s="83" t="s">
        <v>142</v>
      </c>
    </row>
    <row r="694">
      <c r="A694" s="79">
        <v>0.0</v>
      </c>
      <c r="B694" s="80"/>
      <c r="C694" s="79" t="str">
        <f t="shared" si="1"/>
        <v>Tier 0 - </v>
      </c>
      <c r="D694" s="80">
        <v>619.0</v>
      </c>
      <c r="E694" s="80">
        <v>619.0</v>
      </c>
      <c r="F694" s="81" t="s">
        <v>1646</v>
      </c>
      <c r="G694" s="58" t="s">
        <v>133</v>
      </c>
      <c r="H694" s="58" t="s">
        <v>133</v>
      </c>
      <c r="I694" s="63" t="s">
        <v>1647</v>
      </c>
    </row>
    <row r="695">
      <c r="A695" s="79">
        <v>2.0</v>
      </c>
      <c r="B695" s="79">
        <v>86.0</v>
      </c>
      <c r="C695" s="79" t="str">
        <f t="shared" si="1"/>
        <v>Tier 2 - 86</v>
      </c>
      <c r="D695" s="80">
        <v>620.0</v>
      </c>
      <c r="E695" s="80">
        <v>620.0</v>
      </c>
      <c r="F695" s="81" t="s">
        <v>1648</v>
      </c>
      <c r="G695" s="58" t="s">
        <v>169</v>
      </c>
      <c r="H695" s="58" t="s">
        <v>281</v>
      </c>
      <c r="I695" s="63" t="s">
        <v>1649</v>
      </c>
      <c r="J695" s="83" t="s">
        <v>142</v>
      </c>
    </row>
    <row r="696">
      <c r="A696" s="79">
        <v>3.0</v>
      </c>
      <c r="B696" s="79">
        <v>224.0</v>
      </c>
      <c r="C696" s="79" t="str">
        <f t="shared" si="1"/>
        <v>Tier 3 - 224</v>
      </c>
      <c r="D696" s="80">
        <v>621.0</v>
      </c>
      <c r="E696" s="80">
        <v>621.0</v>
      </c>
      <c r="F696" s="81" t="s">
        <v>1650</v>
      </c>
      <c r="G696" s="58" t="s">
        <v>144</v>
      </c>
      <c r="H696" s="58" t="s">
        <v>152</v>
      </c>
      <c r="I696" s="63" t="s">
        <v>1651</v>
      </c>
      <c r="J696" s="83" t="s">
        <v>142</v>
      </c>
    </row>
    <row r="697">
      <c r="A697" s="79">
        <v>0.0</v>
      </c>
      <c r="B697" s="80"/>
      <c r="C697" s="79" t="str">
        <f t="shared" si="1"/>
        <v>Tier 0 - </v>
      </c>
      <c r="D697" s="80">
        <v>622.0</v>
      </c>
      <c r="E697" s="80">
        <v>622.0</v>
      </c>
      <c r="F697" s="81" t="s">
        <v>1652</v>
      </c>
      <c r="G697" s="58" t="s">
        <v>133</v>
      </c>
      <c r="H697" s="58" t="s">
        <v>133</v>
      </c>
      <c r="I697" s="63" t="s">
        <v>1653</v>
      </c>
    </row>
    <row r="698">
      <c r="A698" s="79">
        <v>3.0</v>
      </c>
      <c r="B698" s="79">
        <v>225.0</v>
      </c>
      <c r="C698" s="79" t="str">
        <f t="shared" si="1"/>
        <v>Tier 3 - 225</v>
      </c>
      <c r="D698" s="80">
        <v>623.0</v>
      </c>
      <c r="E698" s="80">
        <v>623.0</v>
      </c>
      <c r="F698" s="81" t="s">
        <v>1654</v>
      </c>
      <c r="G698" s="58" t="s">
        <v>152</v>
      </c>
      <c r="H698" s="58" t="s">
        <v>176</v>
      </c>
      <c r="I698" s="63" t="s">
        <v>1655</v>
      </c>
      <c r="J698" s="83" t="s">
        <v>142</v>
      </c>
    </row>
    <row r="699">
      <c r="A699" s="79">
        <v>0.0</v>
      </c>
      <c r="B699" s="80"/>
      <c r="C699" s="79" t="str">
        <f t="shared" si="1"/>
        <v>Tier 0 - </v>
      </c>
      <c r="D699" s="80">
        <v>624.0</v>
      </c>
      <c r="E699" s="80">
        <v>624.0</v>
      </c>
      <c r="F699" s="81" t="s">
        <v>1656</v>
      </c>
      <c r="G699" s="58" t="s">
        <v>133</v>
      </c>
      <c r="H699" s="58" t="s">
        <v>133</v>
      </c>
      <c r="I699" s="63" t="s">
        <v>1657</v>
      </c>
    </row>
    <row r="700">
      <c r="A700" s="79">
        <v>1.0</v>
      </c>
      <c r="B700" s="79">
        <v>85.0</v>
      </c>
      <c r="C700" s="79" t="str">
        <f t="shared" si="1"/>
        <v>Tier 1 - 85</v>
      </c>
      <c r="D700" s="80">
        <v>625.0</v>
      </c>
      <c r="E700" s="80">
        <v>625.0</v>
      </c>
      <c r="F700" s="81" t="s">
        <v>1658</v>
      </c>
      <c r="G700" s="58" t="s">
        <v>140</v>
      </c>
      <c r="H700" s="58" t="s">
        <v>169</v>
      </c>
      <c r="I700" s="63" t="s">
        <v>1659</v>
      </c>
      <c r="J700" s="83" t="s">
        <v>142</v>
      </c>
    </row>
    <row r="701">
      <c r="A701" s="79">
        <v>3.0</v>
      </c>
      <c r="B701" s="79">
        <v>226.0</v>
      </c>
      <c r="C701" s="79" t="str">
        <f t="shared" si="1"/>
        <v>Tier 3 - 226</v>
      </c>
      <c r="D701" s="80">
        <v>626.0</v>
      </c>
      <c r="E701" s="80">
        <v>626.0</v>
      </c>
      <c r="F701" s="81" t="s">
        <v>1660</v>
      </c>
      <c r="G701" s="58" t="s">
        <v>176</v>
      </c>
      <c r="H701" s="58" t="s">
        <v>136</v>
      </c>
      <c r="I701" s="63" t="s">
        <v>1661</v>
      </c>
      <c r="J701" s="83" t="s">
        <v>142</v>
      </c>
    </row>
    <row r="702">
      <c r="A702" s="79">
        <v>0.0</v>
      </c>
      <c r="B702" s="80"/>
      <c r="C702" s="79" t="str">
        <f t="shared" si="1"/>
        <v>Tier 0 - </v>
      </c>
      <c r="D702" s="80">
        <v>627.0</v>
      </c>
      <c r="E702" s="80">
        <v>627.0</v>
      </c>
      <c r="F702" s="81" t="s">
        <v>1662</v>
      </c>
      <c r="G702" s="58" t="s">
        <v>133</v>
      </c>
      <c r="H702" s="58" t="s">
        <v>133</v>
      </c>
      <c r="I702" s="63" t="s">
        <v>1663</v>
      </c>
    </row>
    <row r="703">
      <c r="A703" s="79">
        <v>3.0</v>
      </c>
      <c r="B703" s="79">
        <v>227.0</v>
      </c>
      <c r="C703" s="79" t="str">
        <f t="shared" si="1"/>
        <v>Tier 3 - 227</v>
      </c>
      <c r="D703" s="80">
        <v>628.0</v>
      </c>
      <c r="E703" s="80">
        <v>628.0</v>
      </c>
      <c r="F703" s="81" t="s">
        <v>1664</v>
      </c>
      <c r="G703" s="58" t="s">
        <v>144</v>
      </c>
      <c r="H703" s="58" t="s">
        <v>152</v>
      </c>
      <c r="I703" s="63" t="s">
        <v>1665</v>
      </c>
      <c r="J703" s="83" t="s">
        <v>142</v>
      </c>
    </row>
    <row r="704">
      <c r="A704" s="79">
        <v>0.0</v>
      </c>
      <c r="B704" s="80"/>
      <c r="C704" s="79" t="str">
        <f t="shared" si="1"/>
        <v>Tier 0 - </v>
      </c>
      <c r="D704" s="80">
        <v>629.0</v>
      </c>
      <c r="E704" s="80">
        <v>629.0</v>
      </c>
      <c r="F704" s="81" t="s">
        <v>1666</v>
      </c>
      <c r="G704" s="58" t="s">
        <v>133</v>
      </c>
      <c r="H704" s="58" t="s">
        <v>133</v>
      </c>
      <c r="I704" s="63" t="s">
        <v>1667</v>
      </c>
    </row>
    <row r="705">
      <c r="A705" s="79">
        <v>2.0</v>
      </c>
      <c r="B705" s="79">
        <v>87.0</v>
      </c>
      <c r="C705" s="79" t="str">
        <f t="shared" si="1"/>
        <v>Tier 2 - 87</v>
      </c>
      <c r="D705" s="80">
        <v>630.0</v>
      </c>
      <c r="E705" s="80">
        <v>630.0</v>
      </c>
      <c r="F705" s="81" t="s">
        <v>1668</v>
      </c>
      <c r="G705" s="58" t="s">
        <v>169</v>
      </c>
      <c r="H705" s="58" t="s">
        <v>144</v>
      </c>
      <c r="I705" s="63" t="s">
        <v>1669</v>
      </c>
      <c r="J705" s="83" t="s">
        <v>142</v>
      </c>
    </row>
    <row r="706">
      <c r="A706" s="79">
        <v>3.0</v>
      </c>
      <c r="B706" s="79">
        <v>228.0</v>
      </c>
      <c r="C706" s="79" t="str">
        <f t="shared" si="1"/>
        <v>Tier 3 - 228</v>
      </c>
      <c r="D706" s="80">
        <v>631.0</v>
      </c>
      <c r="E706" s="80">
        <v>631.0</v>
      </c>
      <c r="F706" s="81" t="s">
        <v>1670</v>
      </c>
      <c r="G706" s="58" t="s">
        <v>176</v>
      </c>
      <c r="H706" s="58" t="s">
        <v>136</v>
      </c>
      <c r="I706" s="63" t="s">
        <v>1671</v>
      </c>
      <c r="J706" s="83" t="s">
        <v>142</v>
      </c>
    </row>
    <row r="707">
      <c r="A707" s="79">
        <v>2.0</v>
      </c>
      <c r="B707" s="79">
        <v>88.0</v>
      </c>
      <c r="C707" s="79" t="str">
        <f t="shared" si="1"/>
        <v>Tier 2 - 88</v>
      </c>
      <c r="D707" s="80">
        <v>632.0</v>
      </c>
      <c r="E707" s="80">
        <v>632.0</v>
      </c>
      <c r="F707" s="81" t="s">
        <v>1672</v>
      </c>
      <c r="G707" s="58" t="s">
        <v>281</v>
      </c>
      <c r="H707" s="58" t="s">
        <v>281</v>
      </c>
      <c r="I707" s="63" t="s">
        <v>1673</v>
      </c>
      <c r="J707" s="83" t="s">
        <v>142</v>
      </c>
    </row>
    <row r="708">
      <c r="A708" s="79">
        <v>0.0</v>
      </c>
      <c r="B708" s="80"/>
      <c r="C708" s="79" t="str">
        <f t="shared" si="1"/>
        <v>Tier 0 - </v>
      </c>
      <c r="D708" s="80">
        <v>633.0</v>
      </c>
      <c r="E708" s="80">
        <v>633.0</v>
      </c>
      <c r="F708" s="81" t="s">
        <v>1674</v>
      </c>
      <c r="G708" s="58" t="s">
        <v>133</v>
      </c>
      <c r="H708" s="58" t="s">
        <v>133</v>
      </c>
      <c r="I708" s="63" t="s">
        <v>1675</v>
      </c>
    </row>
    <row r="709">
      <c r="A709" s="79">
        <v>0.0</v>
      </c>
      <c r="B709" s="80"/>
      <c r="C709" s="79" t="str">
        <f t="shared" si="1"/>
        <v>Tier 0 - </v>
      </c>
      <c r="D709" s="80">
        <v>634.0</v>
      </c>
      <c r="E709" s="80">
        <v>634.0</v>
      </c>
      <c r="F709" s="81" t="s">
        <v>1676</v>
      </c>
      <c r="G709" s="58" t="s">
        <v>136</v>
      </c>
      <c r="H709" s="58" t="s">
        <v>136</v>
      </c>
      <c r="I709" s="63" t="s">
        <v>1677</v>
      </c>
    </row>
    <row r="710">
      <c r="A710" s="79">
        <v>1.0</v>
      </c>
      <c r="B710" s="79">
        <v>86.0</v>
      </c>
      <c r="C710" s="79" t="str">
        <f t="shared" si="1"/>
        <v>Tier 1 - 86</v>
      </c>
      <c r="D710" s="80">
        <v>635.0</v>
      </c>
      <c r="E710" s="80">
        <v>635.0</v>
      </c>
      <c r="F710" s="81" t="s">
        <v>1678</v>
      </c>
      <c r="G710" s="58" t="s">
        <v>169</v>
      </c>
      <c r="H710" s="58" t="s">
        <v>169</v>
      </c>
      <c r="I710" s="63" t="s">
        <v>1679</v>
      </c>
      <c r="J710" s="83" t="s">
        <v>142</v>
      </c>
    </row>
    <row r="711">
      <c r="A711" s="79">
        <v>0.0</v>
      </c>
      <c r="B711" s="80"/>
      <c r="C711" s="79" t="str">
        <f t="shared" si="1"/>
        <v>Tier 0 - </v>
      </c>
      <c r="D711" s="80">
        <v>636.0</v>
      </c>
      <c r="E711" s="80">
        <v>636.0</v>
      </c>
      <c r="F711" s="81" t="s">
        <v>1680</v>
      </c>
      <c r="G711" s="58" t="s">
        <v>133</v>
      </c>
      <c r="H711" s="58" t="s">
        <v>133</v>
      </c>
      <c r="I711" s="63" t="s">
        <v>1681</v>
      </c>
    </row>
    <row r="712">
      <c r="A712" s="79">
        <v>1.0</v>
      </c>
      <c r="B712" s="79">
        <v>87.0</v>
      </c>
      <c r="C712" s="79" t="str">
        <f t="shared" si="1"/>
        <v>Tier 1 - 87</v>
      </c>
      <c r="D712" s="80">
        <v>637.0</v>
      </c>
      <c r="E712" s="80">
        <v>637.0</v>
      </c>
      <c r="F712" s="81" t="s">
        <v>1682</v>
      </c>
      <c r="G712" s="58" t="s">
        <v>193</v>
      </c>
      <c r="H712" s="58" t="s">
        <v>140</v>
      </c>
      <c r="I712" s="63" t="s">
        <v>1683</v>
      </c>
      <c r="J712" s="83" t="s">
        <v>142</v>
      </c>
    </row>
    <row r="713">
      <c r="A713" s="79">
        <v>1.0</v>
      </c>
      <c r="B713" s="79">
        <v>88.0</v>
      </c>
      <c r="C713" s="79" t="str">
        <f t="shared" si="1"/>
        <v>Tier 1 - 88</v>
      </c>
      <c r="D713" s="80">
        <v>638.0</v>
      </c>
      <c r="E713" s="80">
        <v>638.0</v>
      </c>
      <c r="F713" s="81" t="s">
        <v>1684</v>
      </c>
      <c r="G713" s="58" t="s">
        <v>169</v>
      </c>
      <c r="H713" s="58" t="s">
        <v>169</v>
      </c>
      <c r="I713" s="63" t="s">
        <v>1685</v>
      </c>
      <c r="J713" s="83" t="s">
        <v>142</v>
      </c>
    </row>
    <row r="714">
      <c r="A714" s="79">
        <v>1.0</v>
      </c>
      <c r="B714" s="79">
        <v>89.0</v>
      </c>
      <c r="C714" s="79" t="str">
        <f t="shared" si="1"/>
        <v>Tier 1 - 89</v>
      </c>
      <c r="D714" s="80">
        <v>639.0</v>
      </c>
      <c r="E714" s="80">
        <v>639.0</v>
      </c>
      <c r="F714" s="81" t="s">
        <v>1686</v>
      </c>
      <c r="G714" s="58" t="s">
        <v>193</v>
      </c>
      <c r="H714" s="58" t="s">
        <v>169</v>
      </c>
      <c r="I714" s="63" t="s">
        <v>1687</v>
      </c>
      <c r="J714" s="83" t="s">
        <v>142</v>
      </c>
    </row>
    <row r="715">
      <c r="A715" s="79">
        <v>2.0</v>
      </c>
      <c r="B715" s="79">
        <v>89.0</v>
      </c>
      <c r="C715" s="79" t="str">
        <f t="shared" si="1"/>
        <v>Tier 2 - 89</v>
      </c>
      <c r="D715" s="80">
        <v>640.0</v>
      </c>
      <c r="E715" s="80">
        <v>640.0</v>
      </c>
      <c r="F715" s="81" t="s">
        <v>1688</v>
      </c>
      <c r="G715" s="58" t="s">
        <v>144</v>
      </c>
      <c r="H715" s="58" t="s">
        <v>144</v>
      </c>
      <c r="I715" s="63" t="s">
        <v>1689</v>
      </c>
      <c r="J715" s="83" t="s">
        <v>142</v>
      </c>
    </row>
    <row r="716">
      <c r="A716" s="84" t="s">
        <v>410</v>
      </c>
      <c r="B716" s="79">
        <v>65.0</v>
      </c>
      <c r="C716" s="79" t="str">
        <f t="shared" si="1"/>
        <v>Tier Uber - 65</v>
      </c>
      <c r="D716" s="80">
        <v>641.0</v>
      </c>
      <c r="E716" s="80">
        <v>641.0</v>
      </c>
      <c r="F716" s="81" t="s">
        <v>1690</v>
      </c>
      <c r="G716" s="58" t="s">
        <v>169</v>
      </c>
      <c r="H716" s="58" t="s">
        <v>281</v>
      </c>
      <c r="I716" s="63" t="s">
        <v>1691</v>
      </c>
      <c r="J716" s="83" t="s">
        <v>142</v>
      </c>
      <c r="K716" s="58" t="s">
        <v>3</v>
      </c>
    </row>
    <row r="717">
      <c r="A717" s="84">
        <v>1.0</v>
      </c>
      <c r="B717" s="79">
        <v>90.0</v>
      </c>
      <c r="C717" s="79" t="str">
        <f t="shared" si="1"/>
        <v>Tier 1 - 90</v>
      </c>
      <c r="D717" s="79">
        <v>641.0</v>
      </c>
      <c r="E717" s="79" t="s">
        <v>1692</v>
      </c>
      <c r="F717" s="82" t="s">
        <v>1693</v>
      </c>
      <c r="G717" s="58" t="s">
        <v>140</v>
      </c>
      <c r="H717" s="58" t="s">
        <v>281</v>
      </c>
      <c r="I717" s="63" t="s">
        <v>1694</v>
      </c>
      <c r="J717" s="83" t="s">
        <v>1695</v>
      </c>
      <c r="K717" s="58" t="s">
        <v>769</v>
      </c>
    </row>
    <row r="718">
      <c r="A718" s="84" t="s">
        <v>410</v>
      </c>
      <c r="B718" s="79">
        <v>95.0</v>
      </c>
      <c r="C718" s="79" t="str">
        <f t="shared" si="1"/>
        <v>Tier Uber - 95</v>
      </c>
      <c r="D718" s="80">
        <v>642.0</v>
      </c>
      <c r="E718" s="80">
        <v>642.0</v>
      </c>
      <c r="F718" s="81" t="s">
        <v>1696</v>
      </c>
      <c r="G718" s="58" t="s">
        <v>140</v>
      </c>
      <c r="H718" s="58" t="s">
        <v>193</v>
      </c>
      <c r="I718" s="63" t="s">
        <v>1697</v>
      </c>
      <c r="J718" s="83" t="s">
        <v>1698</v>
      </c>
      <c r="K718" s="58" t="s">
        <v>1699</v>
      </c>
    </row>
    <row r="719">
      <c r="A719" s="79">
        <v>1.0</v>
      </c>
      <c r="B719" s="79">
        <v>91.0</v>
      </c>
      <c r="C719" s="79" t="str">
        <f t="shared" si="1"/>
        <v>Tier 1 - 91</v>
      </c>
      <c r="D719" s="79">
        <v>642.0</v>
      </c>
      <c r="E719" s="79" t="s">
        <v>1700</v>
      </c>
      <c r="F719" s="82" t="s">
        <v>1701</v>
      </c>
      <c r="G719" s="58" t="s">
        <v>193</v>
      </c>
      <c r="H719" s="58" t="s">
        <v>193</v>
      </c>
      <c r="I719" s="63" t="s">
        <v>1697</v>
      </c>
      <c r="J719" s="83" t="s">
        <v>142</v>
      </c>
      <c r="K719" s="58" t="s">
        <v>769</v>
      </c>
    </row>
    <row r="720">
      <c r="A720" s="79" t="s">
        <v>410</v>
      </c>
      <c r="B720" s="80"/>
      <c r="C720" s="79" t="str">
        <f t="shared" si="1"/>
        <v>Tier Uber - </v>
      </c>
      <c r="D720" s="80">
        <v>643.0</v>
      </c>
      <c r="E720" s="80">
        <v>643.0</v>
      </c>
      <c r="F720" s="81" t="s">
        <v>1702</v>
      </c>
      <c r="G720" s="58" t="s">
        <v>410</v>
      </c>
      <c r="H720" s="58" t="s">
        <v>410</v>
      </c>
      <c r="I720" s="63" t="s">
        <v>1703</v>
      </c>
    </row>
    <row r="721">
      <c r="A721" s="79" t="s">
        <v>410</v>
      </c>
      <c r="B721" s="80"/>
      <c r="C721" s="79" t="str">
        <f t="shared" si="1"/>
        <v>Tier Uber - </v>
      </c>
      <c r="D721" s="80">
        <v>644.0</v>
      </c>
      <c r="E721" s="80">
        <v>644.0</v>
      </c>
      <c r="F721" s="81" t="s">
        <v>1704</v>
      </c>
      <c r="G721" s="58" t="s">
        <v>410</v>
      </c>
      <c r="H721" s="58" t="s">
        <v>410</v>
      </c>
      <c r="I721" s="63" t="s">
        <v>1705</v>
      </c>
    </row>
    <row r="722">
      <c r="A722" s="79" t="s">
        <v>410</v>
      </c>
      <c r="B722" s="80"/>
      <c r="C722" s="79" t="str">
        <f t="shared" si="1"/>
        <v>Tier Uber - </v>
      </c>
      <c r="D722" s="80">
        <v>645.0</v>
      </c>
      <c r="E722" s="80">
        <v>645.0</v>
      </c>
      <c r="F722" s="81" t="s">
        <v>1706</v>
      </c>
      <c r="G722" s="58" t="s">
        <v>410</v>
      </c>
      <c r="H722" s="58" t="s">
        <v>410</v>
      </c>
      <c r="I722" s="63" t="s">
        <v>1705</v>
      </c>
    </row>
    <row r="723">
      <c r="A723" s="84" t="s">
        <v>410</v>
      </c>
      <c r="B723" s="79">
        <v>97.0</v>
      </c>
      <c r="C723" s="79" t="str">
        <f t="shared" si="1"/>
        <v>Tier Uber - 97</v>
      </c>
      <c r="D723" s="79">
        <v>645.0</v>
      </c>
      <c r="E723" s="79" t="s">
        <v>1707</v>
      </c>
      <c r="F723" s="82" t="s">
        <v>1708</v>
      </c>
      <c r="G723" s="58" t="s">
        <v>140</v>
      </c>
      <c r="H723" s="58" t="s">
        <v>140</v>
      </c>
      <c r="I723" s="63" t="s">
        <v>1709</v>
      </c>
      <c r="J723" s="83" t="s">
        <v>1710</v>
      </c>
      <c r="K723" s="58" t="s">
        <v>3</v>
      </c>
    </row>
    <row r="724">
      <c r="A724" s="84" t="s">
        <v>410</v>
      </c>
      <c r="B724" s="79">
        <v>98.0</v>
      </c>
      <c r="C724" s="79" t="str">
        <f t="shared" si="1"/>
        <v>Tier Uber - 98</v>
      </c>
      <c r="D724" s="79">
        <v>646.0</v>
      </c>
      <c r="E724" s="79" t="s">
        <v>1711</v>
      </c>
      <c r="F724" s="82" t="s">
        <v>1712</v>
      </c>
      <c r="G724" s="58" t="s">
        <v>140</v>
      </c>
      <c r="H724" s="58" t="s">
        <v>140</v>
      </c>
      <c r="I724" s="63" t="s">
        <v>1713</v>
      </c>
      <c r="J724" s="83" t="s">
        <v>1714</v>
      </c>
      <c r="K724" s="58" t="s">
        <v>3</v>
      </c>
    </row>
    <row r="725">
      <c r="A725" s="79">
        <v>2.0</v>
      </c>
      <c r="B725" s="79">
        <v>90.0</v>
      </c>
      <c r="C725" s="79" t="str">
        <f t="shared" si="1"/>
        <v>Tier 2 - 90</v>
      </c>
      <c r="D725" s="80">
        <v>646.0</v>
      </c>
      <c r="E725" s="80">
        <v>646.0</v>
      </c>
      <c r="F725" s="81" t="s">
        <v>1715</v>
      </c>
      <c r="G725" s="58" t="s">
        <v>281</v>
      </c>
      <c r="H725" s="58" t="s">
        <v>281</v>
      </c>
      <c r="I725" s="63" t="s">
        <v>1716</v>
      </c>
      <c r="J725" s="83" t="s">
        <v>1717</v>
      </c>
      <c r="K725" s="58" t="s">
        <v>1718</v>
      </c>
    </row>
    <row r="726">
      <c r="A726" s="79" t="s">
        <v>410</v>
      </c>
      <c r="B726" s="79"/>
      <c r="C726" s="79" t="str">
        <f t="shared" si="1"/>
        <v>Tier Uber - </v>
      </c>
      <c r="D726" s="79">
        <v>646.0</v>
      </c>
      <c r="E726" s="79" t="s">
        <v>1719</v>
      </c>
      <c r="F726" s="82" t="s">
        <v>1720</v>
      </c>
      <c r="G726" s="58" t="s">
        <v>410</v>
      </c>
      <c r="H726" s="58" t="s">
        <v>410</v>
      </c>
      <c r="I726" s="63" t="s">
        <v>1721</v>
      </c>
    </row>
    <row r="727">
      <c r="A727" s="79">
        <v>1.0</v>
      </c>
      <c r="B727" s="79">
        <v>92.0</v>
      </c>
      <c r="C727" s="79" t="str">
        <f t="shared" si="1"/>
        <v>Tier 1 - 92</v>
      </c>
      <c r="D727" s="80">
        <v>647.0</v>
      </c>
      <c r="E727" s="80">
        <v>647.0</v>
      </c>
      <c r="F727" s="81" t="s">
        <v>1722</v>
      </c>
      <c r="G727" s="58" t="s">
        <v>140</v>
      </c>
      <c r="H727" s="58" t="s">
        <v>140</v>
      </c>
      <c r="I727" s="63" t="s">
        <v>1723</v>
      </c>
      <c r="J727" s="83" t="s">
        <v>142</v>
      </c>
    </row>
    <row r="728">
      <c r="A728" s="84">
        <v>1.0</v>
      </c>
      <c r="B728" s="79">
        <v>93.0</v>
      </c>
      <c r="C728" s="79" t="str">
        <f t="shared" si="1"/>
        <v>Tier 1 - 93</v>
      </c>
      <c r="D728" s="80">
        <v>648.0</v>
      </c>
      <c r="E728" s="80">
        <v>648.0</v>
      </c>
      <c r="F728" s="81" t="s">
        <v>1724</v>
      </c>
      <c r="G728" s="58" t="s">
        <v>144</v>
      </c>
      <c r="H728" s="58" t="s">
        <v>281</v>
      </c>
      <c r="I728" s="63" t="s">
        <v>1725</v>
      </c>
      <c r="J728" s="83" t="s">
        <v>1726</v>
      </c>
      <c r="K728" s="58" t="s">
        <v>618</v>
      </c>
    </row>
    <row r="729">
      <c r="A729" s="84" t="s">
        <v>1516</v>
      </c>
      <c r="B729" s="79">
        <v>94.0</v>
      </c>
      <c r="C729" s="79" t="str">
        <f t="shared" si="1"/>
        <v>Tier Mesmo que o de cima - 94</v>
      </c>
      <c r="D729" s="80">
        <v>648.0</v>
      </c>
      <c r="E729" s="80">
        <v>648.0</v>
      </c>
      <c r="F729" s="82" t="s">
        <v>1727</v>
      </c>
      <c r="G729" s="58" t="s">
        <v>144</v>
      </c>
      <c r="H729" s="58" t="s">
        <v>281</v>
      </c>
      <c r="I729" s="63" t="s">
        <v>1728</v>
      </c>
      <c r="J729" s="83" t="s">
        <v>1729</v>
      </c>
      <c r="K729" s="58" t="s">
        <v>618</v>
      </c>
    </row>
    <row r="730">
      <c r="A730" s="79" t="s">
        <v>410</v>
      </c>
      <c r="B730" s="80"/>
      <c r="C730" s="79" t="str">
        <f t="shared" si="1"/>
        <v>Tier Uber - </v>
      </c>
      <c r="D730" s="80">
        <v>649.0</v>
      </c>
      <c r="E730" s="80">
        <v>649.0</v>
      </c>
      <c r="F730" s="81" t="s">
        <v>1730</v>
      </c>
      <c r="G730" s="58" t="s">
        <v>410</v>
      </c>
      <c r="H730" s="58" t="s">
        <v>410</v>
      </c>
      <c r="I730" s="63" t="s">
        <v>1731</v>
      </c>
    </row>
    <row r="731">
      <c r="A731" s="79">
        <v>0.0</v>
      </c>
      <c r="B731" s="80"/>
      <c r="C731" s="79" t="str">
        <f t="shared" si="1"/>
        <v>Tier 0 - </v>
      </c>
      <c r="D731" s="80">
        <v>650.0</v>
      </c>
      <c r="E731" s="80">
        <v>650.0</v>
      </c>
      <c r="F731" s="81" t="s">
        <v>1732</v>
      </c>
      <c r="G731" s="58" t="s">
        <v>133</v>
      </c>
      <c r="H731" s="58" t="s">
        <v>133</v>
      </c>
      <c r="I731" s="63" t="s">
        <v>1733</v>
      </c>
    </row>
    <row r="732">
      <c r="A732" s="79">
        <v>0.0</v>
      </c>
      <c r="B732" s="80"/>
      <c r="C732" s="79" t="str">
        <f t="shared" si="1"/>
        <v>Tier 0 - </v>
      </c>
      <c r="D732" s="80">
        <v>651.0</v>
      </c>
      <c r="E732" s="80">
        <v>651.0</v>
      </c>
      <c r="F732" s="81" t="s">
        <v>1734</v>
      </c>
      <c r="G732" s="58" t="s">
        <v>136</v>
      </c>
      <c r="H732" s="58" t="s">
        <v>136</v>
      </c>
      <c r="I732" s="63" t="s">
        <v>1735</v>
      </c>
    </row>
    <row r="733">
      <c r="A733" s="79">
        <v>1.0</v>
      </c>
      <c r="B733" s="79">
        <v>95.0</v>
      </c>
      <c r="C733" s="79" t="str">
        <f t="shared" si="1"/>
        <v>Tier 1 - 95</v>
      </c>
      <c r="D733" s="80">
        <v>652.0</v>
      </c>
      <c r="E733" s="80">
        <v>652.0</v>
      </c>
      <c r="F733" s="81" t="s">
        <v>1736</v>
      </c>
      <c r="G733" s="58" t="s">
        <v>169</v>
      </c>
      <c r="H733" s="58" t="s">
        <v>169</v>
      </c>
      <c r="I733" s="63" t="s">
        <v>1737</v>
      </c>
      <c r="J733" s="83" t="s">
        <v>142</v>
      </c>
    </row>
    <row r="734">
      <c r="A734" s="79">
        <v>0.0</v>
      </c>
      <c r="B734" s="80"/>
      <c r="C734" s="79" t="str">
        <f t="shared" si="1"/>
        <v>Tier 0 - </v>
      </c>
      <c r="D734" s="80">
        <v>653.0</v>
      </c>
      <c r="E734" s="80">
        <v>653.0</v>
      </c>
      <c r="F734" s="81" t="s">
        <v>1738</v>
      </c>
      <c r="G734" s="58" t="s">
        <v>133</v>
      </c>
      <c r="H734" s="58" t="s">
        <v>133</v>
      </c>
      <c r="I734" s="63" t="s">
        <v>1739</v>
      </c>
    </row>
    <row r="735">
      <c r="A735" s="79">
        <v>0.0</v>
      </c>
      <c r="B735" s="80"/>
      <c r="C735" s="79" t="str">
        <f t="shared" si="1"/>
        <v>Tier 0 - </v>
      </c>
      <c r="D735" s="80">
        <v>654.0</v>
      </c>
      <c r="E735" s="80">
        <v>654.0</v>
      </c>
      <c r="F735" s="81" t="s">
        <v>1740</v>
      </c>
      <c r="G735" s="58" t="s">
        <v>136</v>
      </c>
      <c r="H735" s="58" t="s">
        <v>136</v>
      </c>
      <c r="I735" s="63" t="s">
        <v>1741</v>
      </c>
    </row>
    <row r="736">
      <c r="A736" s="79">
        <v>3.0</v>
      </c>
      <c r="B736" s="79">
        <v>229.0</v>
      </c>
      <c r="C736" s="79" t="str">
        <f t="shared" si="1"/>
        <v>Tier 3 - 229</v>
      </c>
      <c r="D736" s="80">
        <v>655.0</v>
      </c>
      <c r="E736" s="80">
        <v>655.0</v>
      </c>
      <c r="F736" s="81" t="s">
        <v>1742</v>
      </c>
      <c r="G736" s="58" t="s">
        <v>144</v>
      </c>
      <c r="H736" s="58" t="s">
        <v>152</v>
      </c>
      <c r="I736" s="63" t="s">
        <v>1743</v>
      </c>
      <c r="J736" s="83" t="s">
        <v>142</v>
      </c>
    </row>
    <row r="737">
      <c r="A737" s="79">
        <v>0.0</v>
      </c>
      <c r="B737" s="80"/>
      <c r="C737" s="79" t="str">
        <f t="shared" si="1"/>
        <v>Tier 0 - </v>
      </c>
      <c r="D737" s="80">
        <v>656.0</v>
      </c>
      <c r="E737" s="80">
        <v>656.0</v>
      </c>
      <c r="F737" s="81" t="s">
        <v>1744</v>
      </c>
      <c r="G737" s="58" t="s">
        <v>133</v>
      </c>
      <c r="H737" s="58" t="s">
        <v>133</v>
      </c>
      <c r="I737" s="63" t="s">
        <v>1745</v>
      </c>
    </row>
    <row r="738">
      <c r="A738" s="79">
        <v>0.0</v>
      </c>
      <c r="B738" s="80"/>
      <c r="C738" s="79" t="str">
        <f t="shared" si="1"/>
        <v>Tier 0 - </v>
      </c>
      <c r="D738" s="80">
        <v>657.0</v>
      </c>
      <c r="E738" s="80">
        <v>657.0</v>
      </c>
      <c r="F738" s="81" t="s">
        <v>1746</v>
      </c>
      <c r="G738" s="58" t="s">
        <v>136</v>
      </c>
      <c r="H738" s="58" t="s">
        <v>136</v>
      </c>
      <c r="I738" s="63" t="s">
        <v>1747</v>
      </c>
    </row>
    <row r="739">
      <c r="A739" s="79">
        <v>1.0</v>
      </c>
      <c r="B739" s="79">
        <v>96.0</v>
      </c>
      <c r="C739" s="79" t="str">
        <f t="shared" si="1"/>
        <v>Tier 1 - 96</v>
      </c>
      <c r="D739" s="79">
        <v>658.0</v>
      </c>
      <c r="E739" s="79" t="s">
        <v>1748</v>
      </c>
      <c r="F739" s="82" t="s">
        <v>1749</v>
      </c>
      <c r="G739" s="58" t="s">
        <v>136</v>
      </c>
      <c r="H739" s="58" t="s">
        <v>140</v>
      </c>
      <c r="I739" s="63" t="s">
        <v>1750</v>
      </c>
      <c r="J739" s="83" t="s">
        <v>1751</v>
      </c>
      <c r="K739" s="58" t="s">
        <v>769</v>
      </c>
    </row>
    <row r="740">
      <c r="A740" s="79">
        <v>1.0</v>
      </c>
      <c r="B740" s="79">
        <v>97.0</v>
      </c>
      <c r="C740" s="79" t="str">
        <f t="shared" si="1"/>
        <v>Tier 1 - 97</v>
      </c>
      <c r="D740" s="80">
        <v>658.0</v>
      </c>
      <c r="E740" s="80">
        <v>658.0</v>
      </c>
      <c r="F740" s="81" t="s">
        <v>1752</v>
      </c>
      <c r="G740" s="58" t="s">
        <v>410</v>
      </c>
      <c r="H740" s="58" t="s">
        <v>140</v>
      </c>
      <c r="I740" s="63" t="s">
        <v>1753</v>
      </c>
      <c r="J740" s="83" t="s">
        <v>1754</v>
      </c>
      <c r="K740" s="58" t="s">
        <v>769</v>
      </c>
    </row>
    <row r="741">
      <c r="A741" s="79">
        <v>0.0</v>
      </c>
      <c r="B741" s="80"/>
      <c r="C741" s="79" t="str">
        <f t="shared" si="1"/>
        <v>Tier 0 - </v>
      </c>
      <c r="D741" s="80">
        <v>659.0</v>
      </c>
      <c r="E741" s="80">
        <v>659.0</v>
      </c>
      <c r="F741" s="81" t="s">
        <v>1755</v>
      </c>
      <c r="G741" s="58" t="s">
        <v>133</v>
      </c>
      <c r="H741" s="58" t="s">
        <v>133</v>
      </c>
      <c r="I741" s="63" t="s">
        <v>1756</v>
      </c>
    </row>
    <row r="742">
      <c r="A742" s="79">
        <v>1.0</v>
      </c>
      <c r="B742" s="79">
        <v>98.0</v>
      </c>
      <c r="C742" s="79" t="str">
        <f t="shared" si="1"/>
        <v>Tier 1 - 98</v>
      </c>
      <c r="D742" s="80">
        <v>660.0</v>
      </c>
      <c r="E742" s="80">
        <v>660.0</v>
      </c>
      <c r="F742" s="81" t="s">
        <v>1757</v>
      </c>
      <c r="G742" s="58" t="s">
        <v>193</v>
      </c>
      <c r="H742" s="58" t="s">
        <v>193</v>
      </c>
      <c r="I742" s="63" t="s">
        <v>1758</v>
      </c>
      <c r="J742" s="83" t="s">
        <v>142</v>
      </c>
    </row>
    <row r="743">
      <c r="A743" s="79">
        <v>0.0</v>
      </c>
      <c r="B743" s="80"/>
      <c r="C743" s="79" t="str">
        <f t="shared" si="1"/>
        <v>Tier 0 - </v>
      </c>
      <c r="D743" s="80">
        <v>661.0</v>
      </c>
      <c r="E743" s="80">
        <v>661.0</v>
      </c>
      <c r="F743" s="81" t="s">
        <v>1759</v>
      </c>
      <c r="G743" s="58" t="s">
        <v>133</v>
      </c>
      <c r="H743" s="58" t="s">
        <v>133</v>
      </c>
      <c r="I743" s="63" t="s">
        <v>1760</v>
      </c>
    </row>
    <row r="744">
      <c r="A744" s="84">
        <v>3.0</v>
      </c>
      <c r="B744" s="79">
        <v>230.0</v>
      </c>
      <c r="C744" s="79" t="str">
        <f t="shared" si="1"/>
        <v>Tier 3 - 230</v>
      </c>
      <c r="D744" s="80">
        <v>662.0</v>
      </c>
      <c r="E744" s="80">
        <v>662.0</v>
      </c>
      <c r="F744" s="81" t="s">
        <v>1761</v>
      </c>
      <c r="G744" s="58" t="s">
        <v>144</v>
      </c>
      <c r="H744" s="58" t="s">
        <v>136</v>
      </c>
      <c r="I744" s="63" t="s">
        <v>1762</v>
      </c>
      <c r="J744" s="83" t="s">
        <v>142</v>
      </c>
    </row>
    <row r="745">
      <c r="A745" s="79">
        <v>2.0</v>
      </c>
      <c r="B745" s="79">
        <v>91.0</v>
      </c>
      <c r="C745" s="79" t="str">
        <f t="shared" si="1"/>
        <v>Tier 2 - 91</v>
      </c>
      <c r="D745" s="80">
        <v>663.0</v>
      </c>
      <c r="E745" s="80">
        <v>663.0</v>
      </c>
      <c r="F745" s="81" t="s">
        <v>1763</v>
      </c>
      <c r="G745" s="58" t="s">
        <v>140</v>
      </c>
      <c r="H745" s="58" t="s">
        <v>281</v>
      </c>
      <c r="I745" s="63" t="s">
        <v>1764</v>
      </c>
      <c r="J745" s="83" t="s">
        <v>142</v>
      </c>
    </row>
    <row r="746">
      <c r="A746" s="79">
        <v>0.0</v>
      </c>
      <c r="B746" s="80"/>
      <c r="C746" s="79" t="str">
        <f t="shared" si="1"/>
        <v>Tier 0 - </v>
      </c>
      <c r="D746" s="80">
        <v>664.0</v>
      </c>
      <c r="E746" s="80">
        <v>664.0</v>
      </c>
      <c r="F746" s="81" t="s">
        <v>1765</v>
      </c>
      <c r="G746" s="58" t="s">
        <v>133</v>
      </c>
      <c r="H746" s="58" t="s">
        <v>133</v>
      </c>
      <c r="I746" s="63" t="s">
        <v>1766</v>
      </c>
    </row>
    <row r="747">
      <c r="A747" s="79">
        <v>0.0</v>
      </c>
      <c r="B747" s="80"/>
      <c r="C747" s="79" t="str">
        <f t="shared" si="1"/>
        <v>Tier 0 - </v>
      </c>
      <c r="D747" s="80">
        <v>665.0</v>
      </c>
      <c r="E747" s="80">
        <v>665.0</v>
      </c>
      <c r="F747" s="81" t="s">
        <v>1767</v>
      </c>
      <c r="G747" s="58" t="s">
        <v>136</v>
      </c>
      <c r="H747" s="58" t="s">
        <v>136</v>
      </c>
      <c r="I747" s="63" t="s">
        <v>1768</v>
      </c>
    </row>
    <row r="748">
      <c r="A748" s="79">
        <v>3.0</v>
      </c>
      <c r="B748" s="79">
        <v>231.0</v>
      </c>
      <c r="C748" s="79" t="str">
        <f t="shared" si="1"/>
        <v>Tier 3 - 231</v>
      </c>
      <c r="D748" s="80">
        <v>666.0</v>
      </c>
      <c r="E748" s="80">
        <v>666.0</v>
      </c>
      <c r="F748" s="81" t="s">
        <v>1769</v>
      </c>
      <c r="G748" s="58" t="s">
        <v>152</v>
      </c>
      <c r="H748" s="58" t="s">
        <v>152</v>
      </c>
      <c r="I748" s="63" t="s">
        <v>1770</v>
      </c>
      <c r="J748" s="83" t="s">
        <v>142</v>
      </c>
    </row>
    <row r="749">
      <c r="A749" s="79">
        <v>0.0</v>
      </c>
      <c r="B749" s="80"/>
      <c r="C749" s="79" t="str">
        <f t="shared" si="1"/>
        <v>Tier 0 - </v>
      </c>
      <c r="D749" s="80">
        <v>667.0</v>
      </c>
      <c r="E749" s="80">
        <v>667.0</v>
      </c>
      <c r="F749" s="81" t="s">
        <v>1771</v>
      </c>
      <c r="G749" s="58" t="s">
        <v>133</v>
      </c>
      <c r="H749" s="58" t="s">
        <v>133</v>
      </c>
      <c r="I749" s="63" t="s">
        <v>1772</v>
      </c>
    </row>
    <row r="750">
      <c r="A750" s="79">
        <v>3.0</v>
      </c>
      <c r="B750" s="79">
        <v>232.0</v>
      </c>
      <c r="C750" s="79" t="str">
        <f t="shared" si="1"/>
        <v>Tier 3 - 232</v>
      </c>
      <c r="D750" s="80">
        <v>668.0</v>
      </c>
      <c r="E750" s="80">
        <v>668.0</v>
      </c>
      <c r="F750" s="81" t="s">
        <v>1773</v>
      </c>
      <c r="G750" s="58" t="s">
        <v>152</v>
      </c>
      <c r="H750" s="58" t="s">
        <v>153</v>
      </c>
      <c r="I750" s="63" t="s">
        <v>1774</v>
      </c>
      <c r="J750" s="83" t="s">
        <v>142</v>
      </c>
    </row>
    <row r="751">
      <c r="A751" s="79">
        <v>0.0</v>
      </c>
      <c r="B751" s="80"/>
      <c r="C751" s="79" t="str">
        <f t="shared" si="1"/>
        <v>Tier 0 - </v>
      </c>
      <c r="D751" s="80">
        <v>669.0</v>
      </c>
      <c r="E751" s="80">
        <v>669.0</v>
      </c>
      <c r="F751" s="81" t="s">
        <v>1775</v>
      </c>
      <c r="G751" s="58" t="s">
        <v>133</v>
      </c>
      <c r="H751" s="58" t="s">
        <v>133</v>
      </c>
      <c r="I751" s="63" t="s">
        <v>1776</v>
      </c>
    </row>
    <row r="752">
      <c r="A752" s="79">
        <v>0.0</v>
      </c>
      <c r="B752" s="80"/>
      <c r="C752" s="79" t="str">
        <f t="shared" si="1"/>
        <v>Tier 0 - </v>
      </c>
      <c r="D752" s="80">
        <v>670.0</v>
      </c>
      <c r="E752" s="80">
        <v>670.0</v>
      </c>
      <c r="F752" s="81" t="s">
        <v>1777</v>
      </c>
      <c r="G752" s="58" t="s">
        <v>136</v>
      </c>
      <c r="H752" s="58" t="s">
        <v>136</v>
      </c>
      <c r="I752" s="63" t="s">
        <v>1778</v>
      </c>
    </row>
    <row r="753">
      <c r="A753" s="79">
        <v>2.0</v>
      </c>
      <c r="B753" s="79">
        <v>92.0</v>
      </c>
      <c r="C753" s="79" t="str">
        <f t="shared" si="1"/>
        <v>Tier 2 - 92</v>
      </c>
      <c r="D753" s="80">
        <v>671.0</v>
      </c>
      <c r="E753" s="80">
        <v>671.0</v>
      </c>
      <c r="F753" s="81" t="s">
        <v>1779</v>
      </c>
      <c r="G753" s="58" t="s">
        <v>169</v>
      </c>
      <c r="H753" s="58" t="s">
        <v>144</v>
      </c>
      <c r="I753" s="63" t="s">
        <v>1780</v>
      </c>
      <c r="J753" s="83" t="s">
        <v>142</v>
      </c>
    </row>
    <row r="754">
      <c r="A754" s="79">
        <v>0.0</v>
      </c>
      <c r="B754" s="80"/>
      <c r="C754" s="79" t="str">
        <f t="shared" si="1"/>
        <v>Tier 0 - </v>
      </c>
      <c r="D754" s="80">
        <v>672.0</v>
      </c>
      <c r="E754" s="80">
        <v>672.0</v>
      </c>
      <c r="F754" s="81" t="s">
        <v>1781</v>
      </c>
      <c r="G754" s="58" t="s">
        <v>133</v>
      </c>
      <c r="H754" s="58" t="s">
        <v>133</v>
      </c>
      <c r="I754" s="63" t="s">
        <v>1782</v>
      </c>
    </row>
    <row r="755">
      <c r="A755" s="79">
        <v>3.0</v>
      </c>
      <c r="B755" s="79">
        <v>233.0</v>
      </c>
      <c r="C755" s="79" t="str">
        <f t="shared" si="1"/>
        <v>Tier 3 - 233</v>
      </c>
      <c r="D755" s="80">
        <v>673.0</v>
      </c>
      <c r="E755" s="80">
        <v>673.0</v>
      </c>
      <c r="F755" s="81" t="s">
        <v>1783</v>
      </c>
      <c r="G755" s="58" t="s">
        <v>176</v>
      </c>
      <c r="H755" s="58" t="s">
        <v>136</v>
      </c>
      <c r="I755" s="63" t="s">
        <v>1784</v>
      </c>
      <c r="J755" s="83" t="s">
        <v>142</v>
      </c>
    </row>
    <row r="756">
      <c r="A756" s="79">
        <v>0.0</v>
      </c>
      <c r="B756" s="80"/>
      <c r="C756" s="79" t="str">
        <f t="shared" si="1"/>
        <v>Tier 0 - </v>
      </c>
      <c r="D756" s="80">
        <v>674.0</v>
      </c>
      <c r="E756" s="80">
        <v>674.0</v>
      </c>
      <c r="F756" s="81" t="s">
        <v>1785</v>
      </c>
      <c r="G756" s="58" t="s">
        <v>133</v>
      </c>
      <c r="H756" s="58" t="s">
        <v>133</v>
      </c>
      <c r="I756" s="63" t="s">
        <v>1786</v>
      </c>
    </row>
    <row r="757">
      <c r="A757" s="79">
        <v>3.0</v>
      </c>
      <c r="B757" s="79">
        <v>234.0</v>
      </c>
      <c r="C757" s="79" t="str">
        <f t="shared" si="1"/>
        <v>Tier 3 - 234</v>
      </c>
      <c r="D757" s="80">
        <v>675.0</v>
      </c>
      <c r="E757" s="80">
        <v>675.0</v>
      </c>
      <c r="F757" s="81" t="s">
        <v>1787</v>
      </c>
      <c r="G757" s="58" t="s">
        <v>281</v>
      </c>
      <c r="H757" s="58" t="s">
        <v>152</v>
      </c>
      <c r="I757" s="63" t="s">
        <v>1788</v>
      </c>
      <c r="J757" s="83" t="s">
        <v>142</v>
      </c>
    </row>
    <row r="758">
      <c r="A758" s="79">
        <v>3.0</v>
      </c>
      <c r="B758" s="79">
        <v>235.0</v>
      </c>
      <c r="C758" s="79" t="str">
        <f t="shared" si="1"/>
        <v>Tier 3 - 235</v>
      </c>
      <c r="D758" s="80">
        <v>676.0</v>
      </c>
      <c r="E758" s="80">
        <v>676.0</v>
      </c>
      <c r="F758" s="81" t="s">
        <v>1789</v>
      </c>
      <c r="G758" s="58" t="s">
        <v>176</v>
      </c>
      <c r="H758" s="58" t="s">
        <v>136</v>
      </c>
      <c r="I758" s="63" t="s">
        <v>1790</v>
      </c>
      <c r="J758" s="83" t="s">
        <v>142</v>
      </c>
    </row>
    <row r="759">
      <c r="A759" s="79">
        <v>0.0</v>
      </c>
      <c r="B759" s="80"/>
      <c r="C759" s="79" t="str">
        <f t="shared" si="1"/>
        <v>Tier 0 - </v>
      </c>
      <c r="D759" s="80">
        <v>677.0</v>
      </c>
      <c r="E759" s="80">
        <v>677.0</v>
      </c>
      <c r="F759" s="81" t="s">
        <v>1791</v>
      </c>
      <c r="G759" s="58" t="s">
        <v>133</v>
      </c>
      <c r="H759" s="58" t="s">
        <v>133</v>
      </c>
      <c r="I759" s="63" t="s">
        <v>1792</v>
      </c>
    </row>
    <row r="760">
      <c r="A760" s="84">
        <v>2.0</v>
      </c>
      <c r="B760" s="79">
        <v>93.0</v>
      </c>
      <c r="C760" s="79" t="str">
        <f t="shared" si="1"/>
        <v>Tier 2 - 93</v>
      </c>
      <c r="D760" s="80">
        <v>678.0</v>
      </c>
      <c r="E760" s="80">
        <v>678.0</v>
      </c>
      <c r="F760" s="82" t="s">
        <v>1793</v>
      </c>
      <c r="G760" s="58" t="s">
        <v>176</v>
      </c>
      <c r="H760" s="58" t="s">
        <v>136</v>
      </c>
      <c r="I760" s="63" t="s">
        <v>1794</v>
      </c>
      <c r="J760" s="83" t="s">
        <v>1795</v>
      </c>
      <c r="K760" s="58" t="s">
        <v>533</v>
      </c>
    </row>
    <row r="761">
      <c r="A761" s="79">
        <v>0.0</v>
      </c>
      <c r="B761" s="80"/>
      <c r="C761" s="79" t="str">
        <f t="shared" si="1"/>
        <v>Tier 0 - </v>
      </c>
      <c r="D761" s="80">
        <v>679.0</v>
      </c>
      <c r="E761" s="80">
        <v>679.0</v>
      </c>
      <c r="F761" s="81" t="s">
        <v>1796</v>
      </c>
      <c r="G761" s="58" t="s">
        <v>133</v>
      </c>
      <c r="H761" s="58" t="s">
        <v>133</v>
      </c>
      <c r="I761" s="63" t="s">
        <v>1797</v>
      </c>
    </row>
    <row r="762">
      <c r="A762" s="79">
        <v>1.0</v>
      </c>
      <c r="B762" s="79">
        <v>99.0</v>
      </c>
      <c r="C762" s="79" t="str">
        <f t="shared" si="1"/>
        <v>Tier 1 - 99</v>
      </c>
      <c r="D762" s="80">
        <v>680.0</v>
      </c>
      <c r="E762" s="80">
        <v>680.0</v>
      </c>
      <c r="F762" s="81" t="s">
        <v>1798</v>
      </c>
      <c r="G762" s="58" t="s">
        <v>169</v>
      </c>
      <c r="H762" s="58" t="s">
        <v>169</v>
      </c>
      <c r="I762" s="63" t="s">
        <v>1799</v>
      </c>
      <c r="J762" s="83" t="s">
        <v>142</v>
      </c>
    </row>
    <row r="763">
      <c r="A763" s="79" t="s">
        <v>410</v>
      </c>
      <c r="B763" s="80"/>
      <c r="C763" s="79" t="str">
        <f t="shared" si="1"/>
        <v>Tier Uber - </v>
      </c>
      <c r="D763" s="80">
        <v>681.0</v>
      </c>
      <c r="E763" s="80">
        <v>681.0</v>
      </c>
      <c r="F763" s="81" t="s">
        <v>1800</v>
      </c>
      <c r="G763" s="58" t="s">
        <v>410</v>
      </c>
      <c r="H763" s="58" t="s">
        <v>410</v>
      </c>
      <c r="I763" s="63" t="s">
        <v>1801</v>
      </c>
    </row>
    <row r="764">
      <c r="A764" s="79">
        <v>0.0</v>
      </c>
      <c r="B764" s="80"/>
      <c r="C764" s="79" t="str">
        <f t="shared" si="1"/>
        <v>Tier 0 - </v>
      </c>
      <c r="D764" s="80">
        <v>682.0</v>
      </c>
      <c r="E764" s="80">
        <v>682.0</v>
      </c>
      <c r="F764" s="81" t="s">
        <v>1802</v>
      </c>
      <c r="G764" s="58" t="s">
        <v>133</v>
      </c>
      <c r="H764" s="58" t="s">
        <v>133</v>
      </c>
      <c r="I764" s="63" t="s">
        <v>1803</v>
      </c>
    </row>
    <row r="765">
      <c r="A765" s="79">
        <v>3.0</v>
      </c>
      <c r="B765" s="79">
        <v>236.0</v>
      </c>
      <c r="C765" s="79" t="str">
        <f t="shared" si="1"/>
        <v>Tier 3 - 236</v>
      </c>
      <c r="D765" s="80">
        <v>683.0</v>
      </c>
      <c r="E765" s="80">
        <v>683.0</v>
      </c>
      <c r="F765" s="81" t="s">
        <v>1804</v>
      </c>
      <c r="G765" s="58" t="s">
        <v>144</v>
      </c>
      <c r="H765" s="58" t="s">
        <v>153</v>
      </c>
      <c r="I765" s="63" t="s">
        <v>1805</v>
      </c>
      <c r="J765" s="83" t="s">
        <v>142</v>
      </c>
    </row>
    <row r="766">
      <c r="A766" s="79">
        <v>0.0</v>
      </c>
      <c r="B766" s="80"/>
      <c r="C766" s="79" t="str">
        <f t="shared" si="1"/>
        <v>Tier 0 - </v>
      </c>
      <c r="D766" s="80">
        <v>684.0</v>
      </c>
      <c r="E766" s="80">
        <v>684.0</v>
      </c>
      <c r="F766" s="81" t="s">
        <v>1806</v>
      </c>
      <c r="G766" s="58" t="s">
        <v>136</v>
      </c>
      <c r="H766" s="58" t="s">
        <v>136</v>
      </c>
      <c r="I766" s="63" t="s">
        <v>1807</v>
      </c>
    </row>
    <row r="767">
      <c r="A767" s="79">
        <v>2.0</v>
      </c>
      <c r="B767" s="79">
        <v>94.0</v>
      </c>
      <c r="C767" s="79" t="str">
        <f t="shared" si="1"/>
        <v>Tier 2 - 94</v>
      </c>
      <c r="D767" s="80">
        <v>685.0</v>
      </c>
      <c r="E767" s="80">
        <v>685.0</v>
      </c>
      <c r="F767" s="81" t="s">
        <v>1808</v>
      </c>
      <c r="G767" s="58" t="s">
        <v>281</v>
      </c>
      <c r="H767" s="58" t="s">
        <v>145</v>
      </c>
      <c r="I767" s="63" t="s">
        <v>1809</v>
      </c>
      <c r="J767" s="83" t="s">
        <v>142</v>
      </c>
    </row>
    <row r="768">
      <c r="A768" s="79">
        <v>0.0</v>
      </c>
      <c r="B768" s="80"/>
      <c r="C768" s="79" t="str">
        <f t="shared" si="1"/>
        <v>Tier 0 - </v>
      </c>
      <c r="D768" s="80">
        <v>686.0</v>
      </c>
      <c r="E768" s="80">
        <v>686.0</v>
      </c>
      <c r="F768" s="81" t="s">
        <v>1810</v>
      </c>
      <c r="G768" s="58" t="s">
        <v>133</v>
      </c>
      <c r="H768" s="58" t="s">
        <v>133</v>
      </c>
      <c r="I768" s="63" t="s">
        <v>1811</v>
      </c>
    </row>
    <row r="769">
      <c r="A769" s="84">
        <v>2.0</v>
      </c>
      <c r="B769" s="79">
        <v>95.0</v>
      </c>
      <c r="C769" s="79" t="str">
        <f t="shared" si="1"/>
        <v>Tier 2 - 95</v>
      </c>
      <c r="D769" s="80">
        <v>687.0</v>
      </c>
      <c r="E769" s="80">
        <v>687.0</v>
      </c>
      <c r="F769" s="81" t="s">
        <v>1812</v>
      </c>
      <c r="G769" s="58" t="s">
        <v>152</v>
      </c>
      <c r="H769" s="58" t="s">
        <v>152</v>
      </c>
      <c r="I769" s="63" t="s">
        <v>1813</v>
      </c>
      <c r="J769" s="83" t="s">
        <v>1814</v>
      </c>
      <c r="K769" s="58" t="s">
        <v>533</v>
      </c>
    </row>
    <row r="770">
      <c r="A770" s="79">
        <v>0.0</v>
      </c>
      <c r="B770" s="80"/>
      <c r="C770" s="79" t="str">
        <f t="shared" si="1"/>
        <v>Tier 0 - </v>
      </c>
      <c r="D770" s="80">
        <v>688.0</v>
      </c>
      <c r="E770" s="80">
        <v>688.0</v>
      </c>
      <c r="F770" s="81" t="s">
        <v>1815</v>
      </c>
      <c r="G770" s="58" t="s">
        <v>133</v>
      </c>
      <c r="H770" s="58" t="s">
        <v>133</v>
      </c>
      <c r="I770" s="63" t="s">
        <v>1816</v>
      </c>
    </row>
    <row r="771">
      <c r="A771" s="79">
        <v>2.0</v>
      </c>
      <c r="B771" s="79">
        <v>96.0</v>
      </c>
      <c r="C771" s="79" t="str">
        <f t="shared" si="1"/>
        <v>Tier 2 - 96</v>
      </c>
      <c r="D771" s="80">
        <v>689.0</v>
      </c>
      <c r="E771" s="80">
        <v>689.0</v>
      </c>
      <c r="F771" s="81" t="s">
        <v>1817</v>
      </c>
      <c r="G771" s="58" t="s">
        <v>152</v>
      </c>
      <c r="H771" s="58" t="s">
        <v>145</v>
      </c>
      <c r="I771" s="63" t="s">
        <v>1818</v>
      </c>
      <c r="J771" s="83" t="s">
        <v>142</v>
      </c>
    </row>
    <row r="772">
      <c r="A772" s="79">
        <v>0.0</v>
      </c>
      <c r="B772" s="80"/>
      <c r="C772" s="79" t="str">
        <f t="shared" si="1"/>
        <v>Tier 0 - </v>
      </c>
      <c r="D772" s="80">
        <v>690.0</v>
      </c>
      <c r="E772" s="80">
        <v>690.0</v>
      </c>
      <c r="F772" s="81" t="s">
        <v>1819</v>
      </c>
      <c r="G772" s="58" t="s">
        <v>133</v>
      </c>
      <c r="H772" s="58" t="s">
        <v>133</v>
      </c>
      <c r="I772" s="63" t="s">
        <v>1820</v>
      </c>
    </row>
    <row r="773">
      <c r="A773" s="79">
        <v>2.0</v>
      </c>
      <c r="B773" s="79">
        <v>97.0</v>
      </c>
      <c r="C773" s="79" t="str">
        <f t="shared" si="1"/>
        <v>Tier 2 - 97</v>
      </c>
      <c r="D773" s="80">
        <v>691.0</v>
      </c>
      <c r="E773" s="80">
        <v>691.0</v>
      </c>
      <c r="F773" s="81" t="s">
        <v>1821</v>
      </c>
      <c r="G773" s="58" t="s">
        <v>281</v>
      </c>
      <c r="H773" s="58" t="s">
        <v>144</v>
      </c>
      <c r="I773" s="63" t="s">
        <v>1822</v>
      </c>
      <c r="J773" s="83" t="s">
        <v>142</v>
      </c>
    </row>
    <row r="774">
      <c r="A774" s="79">
        <v>0.0</v>
      </c>
      <c r="B774" s="80"/>
      <c r="C774" s="79" t="str">
        <f t="shared" si="1"/>
        <v>Tier 0 - </v>
      </c>
      <c r="D774" s="80">
        <v>692.0</v>
      </c>
      <c r="E774" s="80">
        <v>692.0</v>
      </c>
      <c r="F774" s="81" t="s">
        <v>1823</v>
      </c>
      <c r="G774" s="58" t="s">
        <v>133</v>
      </c>
      <c r="H774" s="58" t="s">
        <v>133</v>
      </c>
      <c r="I774" s="63" t="s">
        <v>1824</v>
      </c>
    </row>
    <row r="775">
      <c r="A775" s="79">
        <v>3.0</v>
      </c>
      <c r="B775" s="79">
        <v>237.0</v>
      </c>
      <c r="C775" s="79" t="str">
        <f t="shared" si="1"/>
        <v>Tier 3 - 237</v>
      </c>
      <c r="D775" s="80">
        <v>693.0</v>
      </c>
      <c r="E775" s="80">
        <v>693.0</v>
      </c>
      <c r="F775" s="81" t="s">
        <v>1825</v>
      </c>
      <c r="G775" s="58" t="s">
        <v>144</v>
      </c>
      <c r="H775" s="58" t="s">
        <v>152</v>
      </c>
      <c r="I775" s="63" t="s">
        <v>1826</v>
      </c>
      <c r="J775" s="83" t="s">
        <v>142</v>
      </c>
    </row>
    <row r="776">
      <c r="A776" s="79">
        <v>0.0</v>
      </c>
      <c r="B776" s="80"/>
      <c r="C776" s="79" t="str">
        <f t="shared" si="1"/>
        <v>Tier 0 - </v>
      </c>
      <c r="D776" s="80">
        <v>694.0</v>
      </c>
      <c r="E776" s="80">
        <v>694.0</v>
      </c>
      <c r="F776" s="81" t="s">
        <v>1827</v>
      </c>
      <c r="G776" s="58" t="s">
        <v>133</v>
      </c>
      <c r="H776" s="58" t="s">
        <v>133</v>
      </c>
      <c r="I776" s="63" t="s">
        <v>1828</v>
      </c>
    </row>
    <row r="777">
      <c r="A777" s="79">
        <v>3.0</v>
      </c>
      <c r="B777" s="79">
        <v>238.0</v>
      </c>
      <c r="C777" s="79" t="str">
        <f t="shared" si="1"/>
        <v>Tier 3 - 238</v>
      </c>
      <c r="D777" s="80">
        <v>695.0</v>
      </c>
      <c r="E777" s="80">
        <v>695.0</v>
      </c>
      <c r="F777" s="81" t="s">
        <v>1829</v>
      </c>
      <c r="G777" s="58" t="s">
        <v>169</v>
      </c>
      <c r="H777" s="58" t="s">
        <v>152</v>
      </c>
      <c r="I777" s="63" t="s">
        <v>1830</v>
      </c>
      <c r="J777" s="83" t="s">
        <v>142</v>
      </c>
    </row>
    <row r="778">
      <c r="A778" s="79">
        <v>0.0</v>
      </c>
      <c r="B778" s="80"/>
      <c r="C778" s="79" t="str">
        <f t="shared" si="1"/>
        <v>Tier 0 - </v>
      </c>
      <c r="D778" s="80">
        <v>696.0</v>
      </c>
      <c r="E778" s="80">
        <v>696.0</v>
      </c>
      <c r="F778" s="81" t="s">
        <v>1831</v>
      </c>
      <c r="G778" s="58" t="s">
        <v>133</v>
      </c>
      <c r="H778" s="58" t="s">
        <v>133</v>
      </c>
      <c r="I778" s="63" t="s">
        <v>1832</v>
      </c>
    </row>
    <row r="779">
      <c r="A779" s="79">
        <v>2.0</v>
      </c>
      <c r="B779" s="79">
        <v>98.0</v>
      </c>
      <c r="C779" s="79" t="str">
        <f t="shared" si="1"/>
        <v>Tier 2 - 98</v>
      </c>
      <c r="D779" s="80">
        <v>697.0</v>
      </c>
      <c r="E779" s="80">
        <v>697.0</v>
      </c>
      <c r="F779" s="81" t="s">
        <v>1833</v>
      </c>
      <c r="G779" s="58" t="s">
        <v>281</v>
      </c>
      <c r="H779" s="58" t="s">
        <v>144</v>
      </c>
      <c r="I779" s="63" t="s">
        <v>1834</v>
      </c>
      <c r="J779" s="83" t="s">
        <v>142</v>
      </c>
    </row>
    <row r="780">
      <c r="A780" s="79">
        <v>3.0</v>
      </c>
      <c r="B780" s="79">
        <v>239.0</v>
      </c>
      <c r="C780" s="79" t="str">
        <f t="shared" si="1"/>
        <v>Tier 3 - 239</v>
      </c>
      <c r="D780" s="80">
        <v>698.0</v>
      </c>
      <c r="E780" s="80">
        <v>698.0</v>
      </c>
      <c r="F780" s="81" t="s">
        <v>1835</v>
      </c>
      <c r="G780" s="58" t="s">
        <v>133</v>
      </c>
      <c r="H780" s="58" t="s">
        <v>133</v>
      </c>
      <c r="I780" s="63" t="s">
        <v>1836</v>
      </c>
    </row>
    <row r="781">
      <c r="A781" s="79">
        <v>3.0</v>
      </c>
      <c r="B781" s="79">
        <v>240.0</v>
      </c>
      <c r="C781" s="79" t="str">
        <f t="shared" si="1"/>
        <v>Tier 3 - 240</v>
      </c>
      <c r="D781" s="80">
        <v>699.0</v>
      </c>
      <c r="E781" s="80">
        <v>699.0</v>
      </c>
      <c r="F781" s="81" t="s">
        <v>1837</v>
      </c>
      <c r="G781" s="58" t="s">
        <v>152</v>
      </c>
      <c r="H781" s="58" t="s">
        <v>176</v>
      </c>
      <c r="I781" s="63" t="s">
        <v>1838</v>
      </c>
      <c r="J781" s="83" t="s">
        <v>142</v>
      </c>
    </row>
    <row r="782">
      <c r="A782" s="79">
        <v>1.0</v>
      </c>
      <c r="B782" s="79">
        <v>100.0</v>
      </c>
      <c r="C782" s="79" t="str">
        <f t="shared" si="1"/>
        <v>Tier 1 - 100</v>
      </c>
      <c r="D782" s="80">
        <v>700.0</v>
      </c>
      <c r="E782" s="80">
        <v>700.0</v>
      </c>
      <c r="F782" s="81" t="s">
        <v>1839</v>
      </c>
      <c r="G782" s="58" t="s">
        <v>169</v>
      </c>
      <c r="H782" s="58" t="s">
        <v>169</v>
      </c>
      <c r="I782" s="63" t="s">
        <v>1840</v>
      </c>
      <c r="J782" s="83" t="s">
        <v>142</v>
      </c>
    </row>
    <row r="783">
      <c r="A783" s="79">
        <v>1.0</v>
      </c>
      <c r="B783" s="79">
        <v>101.0</v>
      </c>
      <c r="C783" s="79" t="str">
        <f t="shared" si="1"/>
        <v>Tier 1 - 101</v>
      </c>
      <c r="D783" s="80">
        <v>701.0</v>
      </c>
      <c r="E783" s="80">
        <v>701.0</v>
      </c>
      <c r="F783" s="81" t="s">
        <v>1841</v>
      </c>
      <c r="G783" s="58" t="s">
        <v>193</v>
      </c>
      <c r="H783" s="58" t="s">
        <v>140</v>
      </c>
      <c r="I783" s="63" t="s">
        <v>1842</v>
      </c>
      <c r="J783" s="83" t="s">
        <v>142</v>
      </c>
    </row>
    <row r="784">
      <c r="A784" s="79">
        <v>3.0</v>
      </c>
      <c r="B784" s="79">
        <v>241.0</v>
      </c>
      <c r="C784" s="79" t="str">
        <f t="shared" si="1"/>
        <v>Tier 3 - 241</v>
      </c>
      <c r="D784" s="80">
        <v>702.0</v>
      </c>
      <c r="E784" s="80">
        <v>702.0</v>
      </c>
      <c r="F784" s="81" t="s">
        <v>1843</v>
      </c>
      <c r="G784" s="58" t="s">
        <v>176</v>
      </c>
      <c r="H784" s="58" t="s">
        <v>136</v>
      </c>
      <c r="I784" s="63" t="s">
        <v>1844</v>
      </c>
      <c r="J784" s="83" t="s">
        <v>142</v>
      </c>
    </row>
    <row r="785">
      <c r="A785" s="79">
        <v>3.0</v>
      </c>
      <c r="B785" s="79">
        <v>242.0</v>
      </c>
      <c r="C785" s="79" t="str">
        <f t="shared" si="1"/>
        <v>Tier 3 - 242</v>
      </c>
      <c r="D785" s="80">
        <v>703.0</v>
      </c>
      <c r="E785" s="80">
        <v>703.0</v>
      </c>
      <c r="F785" s="81" t="s">
        <v>1845</v>
      </c>
      <c r="G785" s="58" t="s">
        <v>176</v>
      </c>
      <c r="H785" s="58" t="s">
        <v>136</v>
      </c>
      <c r="I785" s="63" t="s">
        <v>1846</v>
      </c>
      <c r="J785" s="83" t="s">
        <v>142</v>
      </c>
    </row>
    <row r="786">
      <c r="A786" s="79">
        <v>0.0</v>
      </c>
      <c r="B786" s="80"/>
      <c r="C786" s="79" t="str">
        <f t="shared" si="1"/>
        <v>Tier 0 - </v>
      </c>
      <c r="D786" s="80">
        <v>704.0</v>
      </c>
      <c r="E786" s="80">
        <v>704.0</v>
      </c>
      <c r="F786" s="81" t="s">
        <v>1847</v>
      </c>
      <c r="G786" s="58" t="s">
        <v>133</v>
      </c>
      <c r="H786" s="58" t="s">
        <v>133</v>
      </c>
      <c r="I786" s="63" t="s">
        <v>1848</v>
      </c>
    </row>
    <row r="787">
      <c r="A787" s="79">
        <v>0.0</v>
      </c>
      <c r="B787" s="80"/>
      <c r="C787" s="79" t="str">
        <f t="shared" si="1"/>
        <v>Tier 0 - </v>
      </c>
      <c r="D787" s="80">
        <v>705.0</v>
      </c>
      <c r="E787" s="80">
        <v>705.0</v>
      </c>
      <c r="F787" s="81" t="s">
        <v>1849</v>
      </c>
      <c r="G787" s="58" t="s">
        <v>136</v>
      </c>
      <c r="H787" s="58" t="s">
        <v>136</v>
      </c>
      <c r="I787" s="63" t="s">
        <v>1850</v>
      </c>
    </row>
    <row r="788">
      <c r="A788" s="79">
        <v>2.0</v>
      </c>
      <c r="B788" s="79">
        <v>99.0</v>
      </c>
      <c r="C788" s="79" t="str">
        <f t="shared" si="1"/>
        <v>Tier 2 - 99</v>
      </c>
      <c r="D788" s="80">
        <v>706.0</v>
      </c>
      <c r="E788" s="80">
        <v>706.0</v>
      </c>
      <c r="F788" s="81" t="s">
        <v>1851</v>
      </c>
      <c r="G788" s="58" t="s">
        <v>169</v>
      </c>
      <c r="H788" s="58" t="s">
        <v>144</v>
      </c>
      <c r="I788" s="63" t="s">
        <v>1852</v>
      </c>
      <c r="J788" s="83" t="s">
        <v>1086</v>
      </c>
      <c r="K788" s="58" t="s">
        <v>1718</v>
      </c>
    </row>
    <row r="789">
      <c r="A789" s="79">
        <v>1.0</v>
      </c>
      <c r="B789" s="79">
        <v>102.0</v>
      </c>
      <c r="C789" s="79" t="str">
        <f t="shared" si="1"/>
        <v>Tier 1 - 102</v>
      </c>
      <c r="D789" s="80">
        <v>707.0</v>
      </c>
      <c r="E789" s="80">
        <v>707.0</v>
      </c>
      <c r="F789" s="81" t="s">
        <v>1853</v>
      </c>
      <c r="G789" s="58" t="s">
        <v>169</v>
      </c>
      <c r="H789" s="58" t="s">
        <v>169</v>
      </c>
      <c r="I789" s="63" t="s">
        <v>1854</v>
      </c>
      <c r="J789" s="83" t="s">
        <v>142</v>
      </c>
    </row>
    <row r="790">
      <c r="A790" s="79">
        <v>0.0</v>
      </c>
      <c r="B790" s="80"/>
      <c r="C790" s="79" t="str">
        <f t="shared" si="1"/>
        <v>Tier 0 - </v>
      </c>
      <c r="D790" s="80">
        <v>708.0</v>
      </c>
      <c r="E790" s="80">
        <v>708.0</v>
      </c>
      <c r="F790" s="81" t="s">
        <v>1855</v>
      </c>
      <c r="G790" s="58" t="s">
        <v>133</v>
      </c>
      <c r="H790" s="58" t="s">
        <v>133</v>
      </c>
      <c r="I790" s="63" t="s">
        <v>1856</v>
      </c>
    </row>
    <row r="791">
      <c r="A791" s="79">
        <v>3.0</v>
      </c>
      <c r="B791" s="79">
        <v>243.0</v>
      </c>
      <c r="C791" s="79" t="str">
        <f t="shared" si="1"/>
        <v>Tier 3 - 243</v>
      </c>
      <c r="D791" s="80">
        <v>709.0</v>
      </c>
      <c r="E791" s="80">
        <v>709.0</v>
      </c>
      <c r="F791" s="81" t="s">
        <v>1857</v>
      </c>
      <c r="G791" s="58" t="s">
        <v>176</v>
      </c>
      <c r="H791" s="58" t="s">
        <v>136</v>
      </c>
      <c r="I791" s="63" t="s">
        <v>1858</v>
      </c>
      <c r="J791" s="83" t="s">
        <v>142</v>
      </c>
    </row>
    <row r="792">
      <c r="A792" s="79">
        <v>0.0</v>
      </c>
      <c r="B792" s="80"/>
      <c r="C792" s="79" t="str">
        <f t="shared" si="1"/>
        <v>Tier 0 - </v>
      </c>
      <c r="D792" s="80">
        <v>710.0</v>
      </c>
      <c r="E792" s="80">
        <v>710.0</v>
      </c>
      <c r="F792" s="81" t="s">
        <v>1859</v>
      </c>
      <c r="G792" s="58" t="s">
        <v>133</v>
      </c>
      <c r="H792" s="58" t="s">
        <v>133</v>
      </c>
      <c r="I792" s="63" t="s">
        <v>1860</v>
      </c>
    </row>
    <row r="793">
      <c r="A793" s="79">
        <v>3.0</v>
      </c>
      <c r="B793" s="79">
        <v>244.0</v>
      </c>
      <c r="C793" s="79" t="str">
        <f t="shared" si="1"/>
        <v>Tier 3 - 244</v>
      </c>
      <c r="D793" s="80">
        <v>711.0</v>
      </c>
      <c r="E793" s="80">
        <v>711.0</v>
      </c>
      <c r="F793" s="81" t="s">
        <v>1861</v>
      </c>
      <c r="G793" s="58" t="s">
        <v>176</v>
      </c>
      <c r="H793" s="58" t="s">
        <v>136</v>
      </c>
      <c r="I793" s="63" t="s">
        <v>1862</v>
      </c>
      <c r="J793" s="83" t="s">
        <v>142</v>
      </c>
    </row>
    <row r="794">
      <c r="A794" s="79">
        <v>0.0</v>
      </c>
      <c r="B794" s="80"/>
      <c r="C794" s="79" t="str">
        <f t="shared" si="1"/>
        <v>Tier 0 - </v>
      </c>
      <c r="D794" s="80">
        <v>712.0</v>
      </c>
      <c r="E794" s="80">
        <v>712.0</v>
      </c>
      <c r="F794" s="81" t="s">
        <v>1863</v>
      </c>
      <c r="G794" s="58" t="s">
        <v>133</v>
      </c>
      <c r="H794" s="58" t="s">
        <v>133</v>
      </c>
      <c r="I794" s="63" t="s">
        <v>1864</v>
      </c>
    </row>
    <row r="795">
      <c r="A795" s="79">
        <v>3.0</v>
      </c>
      <c r="B795" s="79">
        <v>245.0</v>
      </c>
      <c r="C795" s="79" t="str">
        <f t="shared" si="1"/>
        <v>Tier 3 - 245</v>
      </c>
      <c r="D795" s="80">
        <v>713.0</v>
      </c>
      <c r="E795" s="80">
        <v>713.0</v>
      </c>
      <c r="F795" s="81" t="s">
        <v>1865</v>
      </c>
      <c r="G795" s="58" t="s">
        <v>176</v>
      </c>
      <c r="H795" s="58" t="s">
        <v>136</v>
      </c>
      <c r="I795" s="63" t="s">
        <v>1866</v>
      </c>
      <c r="J795" s="83" t="s">
        <v>142</v>
      </c>
    </row>
    <row r="796">
      <c r="A796" s="79">
        <v>0.0</v>
      </c>
      <c r="B796" s="80"/>
      <c r="C796" s="79" t="str">
        <f t="shared" si="1"/>
        <v>Tier 0 - </v>
      </c>
      <c r="D796" s="80">
        <v>714.0</v>
      </c>
      <c r="E796" s="80">
        <v>714.0</v>
      </c>
      <c r="F796" s="81" t="s">
        <v>1867</v>
      </c>
      <c r="G796" s="58" t="s">
        <v>133</v>
      </c>
      <c r="H796" s="58" t="s">
        <v>133</v>
      </c>
      <c r="I796" s="63" t="s">
        <v>1868</v>
      </c>
    </row>
    <row r="797">
      <c r="A797" s="79">
        <v>2.0</v>
      </c>
      <c r="B797" s="79">
        <v>100.0</v>
      </c>
      <c r="C797" s="79" t="str">
        <f t="shared" si="1"/>
        <v>Tier 2 - 100</v>
      </c>
      <c r="D797" s="80">
        <v>715.0</v>
      </c>
      <c r="E797" s="80">
        <v>715.0</v>
      </c>
      <c r="F797" s="81" t="s">
        <v>1869</v>
      </c>
      <c r="G797" s="58" t="s">
        <v>281</v>
      </c>
      <c r="H797" s="58" t="s">
        <v>144</v>
      </c>
      <c r="I797" s="63" t="s">
        <v>1870</v>
      </c>
      <c r="J797" s="83" t="s">
        <v>336</v>
      </c>
      <c r="K797" s="58" t="s">
        <v>337</v>
      </c>
    </row>
    <row r="798">
      <c r="A798" s="79" t="s">
        <v>410</v>
      </c>
      <c r="B798" s="80"/>
      <c r="C798" s="79" t="str">
        <f t="shared" si="1"/>
        <v>Tier Uber - </v>
      </c>
      <c r="D798" s="80">
        <v>716.0</v>
      </c>
      <c r="E798" s="80">
        <v>716.0</v>
      </c>
      <c r="F798" s="81" t="s">
        <v>1871</v>
      </c>
      <c r="G798" s="58" t="s">
        <v>410</v>
      </c>
      <c r="H798" s="58" t="s">
        <v>410</v>
      </c>
      <c r="I798" s="63" t="s">
        <v>1872</v>
      </c>
    </row>
    <row r="799">
      <c r="A799" s="79" t="s">
        <v>410</v>
      </c>
      <c r="B799" s="80"/>
      <c r="C799" s="79" t="str">
        <f t="shared" si="1"/>
        <v>Tier Uber - </v>
      </c>
      <c r="D799" s="80">
        <v>717.0</v>
      </c>
      <c r="E799" s="80">
        <v>717.0</v>
      </c>
      <c r="F799" s="81" t="s">
        <v>1873</v>
      </c>
      <c r="G799" s="58" t="s">
        <v>410</v>
      </c>
      <c r="H799" s="58" t="s">
        <v>410</v>
      </c>
      <c r="I799" s="63" t="s">
        <v>1874</v>
      </c>
    </row>
    <row r="800">
      <c r="A800" s="79" t="s">
        <v>410</v>
      </c>
      <c r="B800" s="80"/>
      <c r="C800" s="79" t="str">
        <f t="shared" si="1"/>
        <v>Tier Uber - </v>
      </c>
      <c r="D800" s="80">
        <v>718.0</v>
      </c>
      <c r="E800" s="80">
        <v>718.0</v>
      </c>
      <c r="F800" s="81" t="s">
        <v>1875</v>
      </c>
      <c r="G800" s="58" t="s">
        <v>410</v>
      </c>
      <c r="H800" s="58" t="s">
        <v>410</v>
      </c>
      <c r="I800" s="63" t="s">
        <v>1876</v>
      </c>
    </row>
    <row r="801">
      <c r="A801" s="84">
        <v>1.0</v>
      </c>
      <c r="B801" s="79">
        <v>103.0</v>
      </c>
      <c r="C801" s="79" t="str">
        <f t="shared" si="1"/>
        <v>Tier 1 - 103</v>
      </c>
      <c r="D801" s="80">
        <v>719.0</v>
      </c>
      <c r="E801" s="80">
        <v>719.0</v>
      </c>
      <c r="F801" s="81" t="s">
        <v>1877</v>
      </c>
      <c r="G801" s="58" t="s">
        <v>144</v>
      </c>
      <c r="H801" s="58" t="s">
        <v>144</v>
      </c>
      <c r="I801" s="63" t="s">
        <v>1878</v>
      </c>
      <c r="J801" s="83" t="s">
        <v>1879</v>
      </c>
      <c r="K801" s="58" t="s">
        <v>618</v>
      </c>
    </row>
    <row r="802">
      <c r="A802" s="84" t="s">
        <v>410</v>
      </c>
      <c r="B802" s="79">
        <v>108.0</v>
      </c>
      <c r="C802" s="79" t="str">
        <f t="shared" si="1"/>
        <v>Tier Uber - 108</v>
      </c>
      <c r="D802" s="79">
        <v>719.0</v>
      </c>
      <c r="E802" s="79" t="s">
        <v>1880</v>
      </c>
      <c r="F802" s="82" t="s">
        <v>1881</v>
      </c>
      <c r="G802" s="58" t="s">
        <v>140</v>
      </c>
      <c r="H802" s="58" t="s">
        <v>140</v>
      </c>
      <c r="I802" s="63" t="s">
        <v>1882</v>
      </c>
      <c r="J802" s="83" t="s">
        <v>142</v>
      </c>
      <c r="K802" s="58" t="s">
        <v>3</v>
      </c>
    </row>
    <row r="803">
      <c r="A803" s="84" t="s">
        <v>410</v>
      </c>
      <c r="B803" s="79">
        <v>79.0</v>
      </c>
      <c r="C803" s="79" t="str">
        <f t="shared" si="1"/>
        <v>Tier Uber - 79</v>
      </c>
      <c r="D803" s="80">
        <v>720.0</v>
      </c>
      <c r="E803" s="80">
        <v>720.0</v>
      </c>
      <c r="F803" s="81" t="s">
        <v>1883</v>
      </c>
      <c r="G803" s="58" t="s">
        <v>144</v>
      </c>
      <c r="H803" s="58" t="s">
        <v>145</v>
      </c>
      <c r="I803" s="63" t="s">
        <v>1884</v>
      </c>
      <c r="J803" s="83" t="s">
        <v>1885</v>
      </c>
      <c r="K803" s="58" t="s">
        <v>3</v>
      </c>
    </row>
    <row r="804">
      <c r="A804" s="84" t="s">
        <v>410</v>
      </c>
      <c r="B804" s="79">
        <v>109.0</v>
      </c>
      <c r="C804" s="79" t="str">
        <f t="shared" si="1"/>
        <v>Tier Uber - 109</v>
      </c>
      <c r="D804" s="79">
        <v>720.0</v>
      </c>
      <c r="E804" s="79" t="s">
        <v>1886</v>
      </c>
      <c r="F804" s="82" t="s">
        <v>1887</v>
      </c>
      <c r="G804" s="58" t="s">
        <v>410</v>
      </c>
      <c r="H804" s="58" t="s">
        <v>140</v>
      </c>
      <c r="I804" s="63" t="s">
        <v>1888</v>
      </c>
      <c r="J804" s="83" t="s">
        <v>1889</v>
      </c>
      <c r="K804" s="58" t="s">
        <v>3</v>
      </c>
    </row>
    <row r="805">
      <c r="A805" s="84" t="s">
        <v>410</v>
      </c>
      <c r="B805" s="79">
        <v>110.0</v>
      </c>
      <c r="C805" s="79" t="str">
        <f t="shared" si="1"/>
        <v>Tier Uber - 110</v>
      </c>
      <c r="D805" s="80">
        <v>721.0</v>
      </c>
      <c r="E805" s="80">
        <v>721.0</v>
      </c>
      <c r="F805" s="81" t="s">
        <v>1890</v>
      </c>
      <c r="G805" s="58" t="s">
        <v>140</v>
      </c>
      <c r="H805" s="58" t="s">
        <v>169</v>
      </c>
      <c r="I805" s="63" t="s">
        <v>1891</v>
      </c>
      <c r="J805" s="83" t="s">
        <v>1892</v>
      </c>
      <c r="K805" s="58" t="s">
        <v>3</v>
      </c>
    </row>
    <row r="806">
      <c r="A806" s="79">
        <v>0.0</v>
      </c>
      <c r="B806" s="80"/>
      <c r="C806" s="79" t="str">
        <f t="shared" si="1"/>
        <v>Tier 0 - </v>
      </c>
      <c r="D806" s="80">
        <v>722.0</v>
      </c>
      <c r="E806" s="80">
        <v>722.0</v>
      </c>
      <c r="F806" s="81" t="s">
        <v>1893</v>
      </c>
      <c r="G806" s="58" t="s">
        <v>136</v>
      </c>
      <c r="H806" s="58" t="s">
        <v>133</v>
      </c>
      <c r="I806" s="63" t="s">
        <v>1894</v>
      </c>
    </row>
    <row r="807">
      <c r="A807" s="79">
        <v>0.0</v>
      </c>
      <c r="B807" s="80"/>
      <c r="C807" s="79" t="str">
        <f t="shared" si="1"/>
        <v>Tier 0 - </v>
      </c>
      <c r="D807" s="80">
        <v>723.0</v>
      </c>
      <c r="E807" s="80">
        <v>723.0</v>
      </c>
      <c r="F807" s="81" t="s">
        <v>1895</v>
      </c>
      <c r="G807" s="58" t="s">
        <v>136</v>
      </c>
      <c r="H807" s="58" t="s">
        <v>136</v>
      </c>
      <c r="I807" s="63" t="s">
        <v>1896</v>
      </c>
    </row>
    <row r="808">
      <c r="A808" s="79">
        <v>3.0</v>
      </c>
      <c r="B808" s="79">
        <v>246.0</v>
      </c>
      <c r="C808" s="79" t="str">
        <f t="shared" si="1"/>
        <v>Tier 3 - 246</v>
      </c>
      <c r="D808" s="80">
        <v>724.0</v>
      </c>
      <c r="E808" s="80">
        <v>724.0</v>
      </c>
      <c r="F808" s="81" t="s">
        <v>1897</v>
      </c>
      <c r="G808" s="58" t="s">
        <v>136</v>
      </c>
      <c r="H808" s="58" t="s">
        <v>152</v>
      </c>
      <c r="I808" s="63" t="s">
        <v>1898</v>
      </c>
      <c r="J808" s="83" t="s">
        <v>142</v>
      </c>
    </row>
    <row r="809">
      <c r="A809" s="79">
        <v>0.0</v>
      </c>
      <c r="B809" s="80"/>
      <c r="C809" s="79" t="str">
        <f t="shared" si="1"/>
        <v>Tier 0 - </v>
      </c>
      <c r="D809" s="80">
        <v>725.0</v>
      </c>
      <c r="E809" s="80">
        <v>725.0</v>
      </c>
      <c r="F809" s="81" t="s">
        <v>1899</v>
      </c>
      <c r="G809" s="58" t="s">
        <v>136</v>
      </c>
      <c r="H809" s="58" t="s">
        <v>133</v>
      </c>
      <c r="I809" s="63" t="s">
        <v>1900</v>
      </c>
    </row>
    <row r="810">
      <c r="A810" s="79">
        <v>0.0</v>
      </c>
      <c r="B810" s="80"/>
      <c r="C810" s="79" t="str">
        <f t="shared" si="1"/>
        <v>Tier 0 - </v>
      </c>
      <c r="D810" s="80">
        <v>726.0</v>
      </c>
      <c r="E810" s="80">
        <v>726.0</v>
      </c>
      <c r="F810" s="81" t="s">
        <v>1901</v>
      </c>
      <c r="G810" s="58" t="s">
        <v>136</v>
      </c>
      <c r="H810" s="58" t="s">
        <v>136</v>
      </c>
      <c r="I810" s="63" t="s">
        <v>1902</v>
      </c>
    </row>
    <row r="811">
      <c r="A811" s="79">
        <v>3.0</v>
      </c>
      <c r="B811" s="79">
        <v>247.0</v>
      </c>
      <c r="C811" s="79" t="str">
        <f t="shared" si="1"/>
        <v>Tier 3 - 247</v>
      </c>
      <c r="D811" s="80">
        <v>727.0</v>
      </c>
      <c r="E811" s="80">
        <v>727.0</v>
      </c>
      <c r="F811" s="81" t="s">
        <v>1903</v>
      </c>
      <c r="G811" s="58" t="s">
        <v>136</v>
      </c>
      <c r="H811" s="58" t="s">
        <v>152</v>
      </c>
      <c r="I811" s="63" t="s">
        <v>1904</v>
      </c>
      <c r="J811" s="83" t="s">
        <v>142</v>
      </c>
    </row>
    <row r="812">
      <c r="A812" s="79">
        <v>0.0</v>
      </c>
      <c r="B812" s="80"/>
      <c r="C812" s="79" t="str">
        <f t="shared" si="1"/>
        <v>Tier 0 - </v>
      </c>
      <c r="D812" s="80">
        <v>728.0</v>
      </c>
      <c r="E812" s="80">
        <v>728.0</v>
      </c>
      <c r="F812" s="81" t="s">
        <v>1905</v>
      </c>
      <c r="G812" s="58" t="s">
        <v>136</v>
      </c>
      <c r="H812" s="58" t="s">
        <v>133</v>
      </c>
      <c r="I812" s="63" t="s">
        <v>1906</v>
      </c>
    </row>
    <row r="813">
      <c r="A813" s="79">
        <v>0.0</v>
      </c>
      <c r="B813" s="80"/>
      <c r="C813" s="79" t="str">
        <f t="shared" si="1"/>
        <v>Tier 0 - </v>
      </c>
      <c r="D813" s="80">
        <v>729.0</v>
      </c>
      <c r="E813" s="80">
        <v>729.0</v>
      </c>
      <c r="F813" s="81" t="s">
        <v>1907</v>
      </c>
      <c r="G813" s="58" t="s">
        <v>136</v>
      </c>
      <c r="H813" s="58" t="s">
        <v>136</v>
      </c>
      <c r="I813" s="63" t="s">
        <v>1908</v>
      </c>
    </row>
    <row r="814">
      <c r="A814" s="79">
        <v>1.0</v>
      </c>
      <c r="B814" s="79">
        <v>104.0</v>
      </c>
      <c r="C814" s="79" t="str">
        <f t="shared" si="1"/>
        <v>Tier 1 - 104</v>
      </c>
      <c r="D814" s="80">
        <v>730.0</v>
      </c>
      <c r="E814" s="80">
        <v>730.0</v>
      </c>
      <c r="F814" s="81" t="s">
        <v>1909</v>
      </c>
      <c r="G814" s="58" t="s">
        <v>136</v>
      </c>
      <c r="H814" s="58" t="s">
        <v>169</v>
      </c>
      <c r="I814" s="63" t="s">
        <v>1910</v>
      </c>
      <c r="J814" s="83" t="s">
        <v>142</v>
      </c>
    </row>
    <row r="815">
      <c r="A815" s="79">
        <v>0.0</v>
      </c>
      <c r="B815" s="80"/>
      <c r="C815" s="79" t="str">
        <f t="shared" si="1"/>
        <v>Tier 0 - </v>
      </c>
      <c r="D815" s="80">
        <v>731.0</v>
      </c>
      <c r="E815" s="80">
        <v>731.0</v>
      </c>
      <c r="F815" s="81" t="s">
        <v>1911</v>
      </c>
      <c r="G815" s="58" t="s">
        <v>136</v>
      </c>
      <c r="H815" s="58" t="s">
        <v>133</v>
      </c>
      <c r="I815" s="63" t="s">
        <v>1912</v>
      </c>
    </row>
    <row r="816">
      <c r="A816" s="79">
        <v>0.0</v>
      </c>
      <c r="B816" s="80"/>
      <c r="C816" s="79" t="str">
        <f t="shared" si="1"/>
        <v>Tier 0 - </v>
      </c>
      <c r="D816" s="80">
        <v>732.0</v>
      </c>
      <c r="E816" s="80">
        <v>732.0</v>
      </c>
      <c r="F816" s="81" t="s">
        <v>1913</v>
      </c>
      <c r="G816" s="58" t="s">
        <v>136</v>
      </c>
      <c r="H816" s="58" t="s">
        <v>136</v>
      </c>
      <c r="I816" s="63" t="s">
        <v>1914</v>
      </c>
    </row>
    <row r="817">
      <c r="A817" s="84">
        <v>3.0</v>
      </c>
      <c r="B817" s="79">
        <v>248.0</v>
      </c>
      <c r="C817" s="79" t="str">
        <f t="shared" si="1"/>
        <v>Tier 3 - 248</v>
      </c>
      <c r="D817" s="80">
        <v>733.0</v>
      </c>
      <c r="E817" s="80">
        <v>733.0</v>
      </c>
      <c r="F817" s="81" t="s">
        <v>1915</v>
      </c>
      <c r="G817" s="58" t="s">
        <v>136</v>
      </c>
      <c r="H817" s="58" t="s">
        <v>136</v>
      </c>
      <c r="I817" s="63" t="s">
        <v>1916</v>
      </c>
      <c r="J817" s="83" t="s">
        <v>142</v>
      </c>
    </row>
    <row r="818">
      <c r="A818" s="79">
        <v>0.0</v>
      </c>
      <c r="B818" s="80"/>
      <c r="C818" s="79" t="str">
        <f t="shared" si="1"/>
        <v>Tier 0 - </v>
      </c>
      <c r="D818" s="80">
        <v>734.0</v>
      </c>
      <c r="E818" s="80">
        <v>734.0</v>
      </c>
      <c r="F818" s="81" t="s">
        <v>1917</v>
      </c>
      <c r="G818" s="58" t="s">
        <v>136</v>
      </c>
      <c r="H818" s="58" t="s">
        <v>133</v>
      </c>
      <c r="I818" s="63" t="s">
        <v>1918</v>
      </c>
    </row>
    <row r="819">
      <c r="A819" s="84">
        <v>3.0</v>
      </c>
      <c r="B819" s="79">
        <v>249.0</v>
      </c>
      <c r="C819" s="79" t="str">
        <f t="shared" si="1"/>
        <v>Tier 3 - 249</v>
      </c>
      <c r="D819" s="80">
        <v>735.0</v>
      </c>
      <c r="E819" s="80">
        <v>735.0</v>
      </c>
      <c r="F819" s="81" t="s">
        <v>1919</v>
      </c>
      <c r="G819" s="58" t="s">
        <v>136</v>
      </c>
      <c r="H819" s="58" t="s">
        <v>136</v>
      </c>
      <c r="I819" s="63" t="s">
        <v>1920</v>
      </c>
      <c r="J819" s="83" t="s">
        <v>142</v>
      </c>
    </row>
    <row r="820">
      <c r="A820" s="79">
        <v>0.0</v>
      </c>
      <c r="B820" s="80"/>
      <c r="C820" s="79" t="str">
        <f t="shared" si="1"/>
        <v>Tier 0 - </v>
      </c>
      <c r="D820" s="80">
        <v>736.0</v>
      </c>
      <c r="E820" s="80">
        <v>736.0</v>
      </c>
      <c r="F820" s="81" t="s">
        <v>1921</v>
      </c>
      <c r="G820" s="58" t="s">
        <v>136</v>
      </c>
      <c r="H820" s="58" t="s">
        <v>133</v>
      </c>
      <c r="I820" s="63" t="s">
        <v>1922</v>
      </c>
    </row>
    <row r="821">
      <c r="A821" s="84">
        <v>3.0</v>
      </c>
      <c r="B821" s="79">
        <v>250.0</v>
      </c>
      <c r="C821" s="79" t="str">
        <f t="shared" si="1"/>
        <v>Tier 3 - 250</v>
      </c>
      <c r="D821" s="80">
        <v>737.0</v>
      </c>
      <c r="E821" s="80">
        <v>737.0</v>
      </c>
      <c r="F821" s="81" t="s">
        <v>1923</v>
      </c>
      <c r="G821" s="58" t="s">
        <v>136</v>
      </c>
      <c r="H821" s="58" t="s">
        <v>136</v>
      </c>
      <c r="I821" s="63" t="s">
        <v>1924</v>
      </c>
      <c r="J821" s="83" t="s">
        <v>142</v>
      </c>
    </row>
    <row r="822">
      <c r="A822" s="79">
        <v>3.0</v>
      </c>
      <c r="B822" s="79">
        <v>251.0</v>
      </c>
      <c r="C822" s="79" t="str">
        <f t="shared" si="1"/>
        <v>Tier 3 - 251</v>
      </c>
      <c r="D822" s="80">
        <v>738.0</v>
      </c>
      <c r="E822" s="80">
        <v>738.0</v>
      </c>
      <c r="F822" s="81" t="s">
        <v>1925</v>
      </c>
      <c r="G822" s="58" t="s">
        <v>136</v>
      </c>
      <c r="H822" s="58" t="s">
        <v>152</v>
      </c>
      <c r="I822" s="63" t="s">
        <v>1926</v>
      </c>
      <c r="J822" s="83" t="s">
        <v>142</v>
      </c>
    </row>
    <row r="823">
      <c r="A823" s="79">
        <v>0.0</v>
      </c>
      <c r="B823" s="80"/>
      <c r="C823" s="79" t="str">
        <f t="shared" si="1"/>
        <v>Tier 0 - </v>
      </c>
      <c r="D823" s="80">
        <v>739.0</v>
      </c>
      <c r="E823" s="80">
        <v>739.0</v>
      </c>
      <c r="F823" s="81" t="s">
        <v>1927</v>
      </c>
      <c r="G823" s="58" t="s">
        <v>136</v>
      </c>
      <c r="H823" s="58" t="s">
        <v>133</v>
      </c>
      <c r="I823" s="63" t="s">
        <v>1928</v>
      </c>
    </row>
    <row r="824">
      <c r="A824" s="84">
        <v>3.0</v>
      </c>
      <c r="B824" s="79">
        <v>252.0</v>
      </c>
      <c r="C824" s="79" t="str">
        <f t="shared" si="1"/>
        <v>Tier 3 - 252</v>
      </c>
      <c r="D824" s="80">
        <v>740.0</v>
      </c>
      <c r="E824" s="80">
        <v>740.0</v>
      </c>
      <c r="F824" s="81" t="s">
        <v>1929</v>
      </c>
      <c r="G824" s="58" t="s">
        <v>136</v>
      </c>
      <c r="H824" s="58" t="s">
        <v>136</v>
      </c>
      <c r="I824" s="63" t="s">
        <v>1930</v>
      </c>
      <c r="J824" s="83" t="s">
        <v>142</v>
      </c>
    </row>
    <row r="825">
      <c r="A825" s="79">
        <v>3.0</v>
      </c>
      <c r="B825" s="79">
        <v>253.0</v>
      </c>
      <c r="C825" s="79" t="str">
        <f t="shared" si="1"/>
        <v>Tier 3 - 253</v>
      </c>
      <c r="D825" s="79">
        <v>741.0</v>
      </c>
      <c r="E825" s="79" t="s">
        <v>1931</v>
      </c>
      <c r="F825" s="82" t="s">
        <v>1932</v>
      </c>
      <c r="G825" s="58" t="s">
        <v>136</v>
      </c>
      <c r="H825" s="58" t="s">
        <v>176</v>
      </c>
      <c r="I825" s="63" t="s">
        <v>1933</v>
      </c>
      <c r="J825" s="83" t="s">
        <v>142</v>
      </c>
    </row>
    <row r="826">
      <c r="A826" s="79">
        <v>3.0</v>
      </c>
      <c r="B826" s="79">
        <v>254.0</v>
      </c>
      <c r="C826" s="79" t="str">
        <f t="shared" si="1"/>
        <v>Tier 3 - 254</v>
      </c>
      <c r="D826" s="79">
        <v>741.0</v>
      </c>
      <c r="E826" s="79" t="s">
        <v>1934</v>
      </c>
      <c r="F826" s="82" t="s">
        <v>1935</v>
      </c>
      <c r="G826" s="58" t="s">
        <v>136</v>
      </c>
      <c r="H826" s="58" t="s">
        <v>176</v>
      </c>
      <c r="I826" s="63" t="s">
        <v>1936</v>
      </c>
      <c r="J826" s="83" t="s">
        <v>142</v>
      </c>
    </row>
    <row r="827">
      <c r="A827" s="79">
        <v>3.0</v>
      </c>
      <c r="B827" s="79">
        <v>255.0</v>
      </c>
      <c r="C827" s="79" t="str">
        <f t="shared" si="1"/>
        <v>Tier 3 - 255</v>
      </c>
      <c r="D827" s="79">
        <v>741.0</v>
      </c>
      <c r="E827" s="79" t="s">
        <v>1937</v>
      </c>
      <c r="F827" s="82" t="s">
        <v>1938</v>
      </c>
      <c r="G827" s="58" t="s">
        <v>136</v>
      </c>
      <c r="H827" s="58" t="s">
        <v>176</v>
      </c>
      <c r="I827" s="63" t="s">
        <v>1939</v>
      </c>
      <c r="J827" s="83" t="s">
        <v>142</v>
      </c>
    </row>
    <row r="828">
      <c r="A828" s="79">
        <v>3.0</v>
      </c>
      <c r="B828" s="79">
        <v>256.0</v>
      </c>
      <c r="C828" s="79" t="str">
        <f t="shared" si="1"/>
        <v>Tier 3 - 256</v>
      </c>
      <c r="D828" s="79">
        <v>741.0</v>
      </c>
      <c r="E828" s="79" t="s">
        <v>1940</v>
      </c>
      <c r="F828" s="82" t="s">
        <v>1941</v>
      </c>
      <c r="G828" s="58" t="s">
        <v>136</v>
      </c>
      <c r="H828" s="58" t="s">
        <v>176</v>
      </c>
      <c r="I828" s="63" t="s">
        <v>1942</v>
      </c>
      <c r="J828" s="83" t="s">
        <v>142</v>
      </c>
    </row>
    <row r="829">
      <c r="A829" s="79">
        <v>0.0</v>
      </c>
      <c r="B829" s="80"/>
      <c r="C829" s="79" t="str">
        <f t="shared" si="1"/>
        <v>Tier 0 - </v>
      </c>
      <c r="D829" s="80">
        <v>742.0</v>
      </c>
      <c r="E829" s="80">
        <v>742.0</v>
      </c>
      <c r="F829" s="81" t="s">
        <v>1943</v>
      </c>
      <c r="G829" s="58" t="s">
        <v>136</v>
      </c>
      <c r="H829" s="58" t="s">
        <v>136</v>
      </c>
      <c r="I829" s="63" t="s">
        <v>1944</v>
      </c>
    </row>
    <row r="830">
      <c r="A830" s="79">
        <v>2.0</v>
      </c>
      <c r="B830" s="79">
        <v>101.0</v>
      </c>
      <c r="C830" s="79" t="str">
        <f t="shared" si="1"/>
        <v>Tier 2 - 101</v>
      </c>
      <c r="D830" s="80">
        <v>743.0</v>
      </c>
      <c r="E830" s="80">
        <v>743.0</v>
      </c>
      <c r="F830" s="81" t="s">
        <v>1945</v>
      </c>
      <c r="G830" s="58" t="s">
        <v>136</v>
      </c>
      <c r="H830" s="58" t="s">
        <v>145</v>
      </c>
      <c r="I830" s="63" t="s">
        <v>1946</v>
      </c>
      <c r="J830" s="83" t="s">
        <v>142</v>
      </c>
    </row>
    <row r="831">
      <c r="A831" s="79">
        <v>0.0</v>
      </c>
      <c r="B831" s="80"/>
      <c r="C831" s="79" t="str">
        <f t="shared" si="1"/>
        <v>Tier 0 - </v>
      </c>
      <c r="D831" s="80">
        <v>744.0</v>
      </c>
      <c r="E831" s="80">
        <v>744.0</v>
      </c>
      <c r="F831" s="81" t="s">
        <v>1947</v>
      </c>
      <c r="G831" s="58" t="s">
        <v>136</v>
      </c>
      <c r="H831" s="58" t="s">
        <v>133</v>
      </c>
      <c r="I831" s="63" t="s">
        <v>1948</v>
      </c>
    </row>
    <row r="832">
      <c r="A832" s="79">
        <v>2.0</v>
      </c>
      <c r="B832" s="79">
        <v>102.0</v>
      </c>
      <c r="C832" s="79" t="str">
        <f t="shared" si="1"/>
        <v>Tier 2 - 102</v>
      </c>
      <c r="D832" s="79">
        <v>745.0</v>
      </c>
      <c r="E832" s="79" t="s">
        <v>1949</v>
      </c>
      <c r="F832" s="82" t="s">
        <v>1950</v>
      </c>
      <c r="G832" s="58" t="s">
        <v>136</v>
      </c>
      <c r="H832" s="58" t="s">
        <v>144</v>
      </c>
      <c r="I832" s="63" t="s">
        <v>1951</v>
      </c>
      <c r="J832" s="83" t="s">
        <v>142</v>
      </c>
    </row>
    <row r="833">
      <c r="A833" s="79">
        <v>3.0</v>
      </c>
      <c r="B833" s="79">
        <v>257.0</v>
      </c>
      <c r="C833" s="79" t="str">
        <f t="shared" si="1"/>
        <v>Tier 3 - 257</v>
      </c>
      <c r="D833" s="80">
        <v>745.0</v>
      </c>
      <c r="E833" s="80">
        <v>745.0</v>
      </c>
      <c r="F833" s="82" t="s">
        <v>1952</v>
      </c>
      <c r="G833" s="58" t="s">
        <v>136</v>
      </c>
      <c r="H833" s="58" t="s">
        <v>176</v>
      </c>
      <c r="I833" s="63" t="s">
        <v>1953</v>
      </c>
      <c r="J833" s="83" t="s">
        <v>142</v>
      </c>
    </row>
    <row r="834">
      <c r="A834" s="84">
        <v>3.0</v>
      </c>
      <c r="B834" s="79">
        <v>258.0</v>
      </c>
      <c r="C834" s="79" t="str">
        <f t="shared" si="1"/>
        <v>Tier 3 - 258</v>
      </c>
      <c r="D834" s="79">
        <v>745.0</v>
      </c>
      <c r="E834" s="79" t="s">
        <v>1954</v>
      </c>
      <c r="F834" s="82" t="s">
        <v>1955</v>
      </c>
      <c r="G834" s="58" t="s">
        <v>136</v>
      </c>
      <c r="H834" s="58" t="s">
        <v>136</v>
      </c>
      <c r="I834" s="63" t="s">
        <v>1956</v>
      </c>
      <c r="J834" s="83" t="s">
        <v>142</v>
      </c>
    </row>
    <row r="835">
      <c r="A835" s="84">
        <v>3.0</v>
      </c>
      <c r="B835" s="79">
        <v>259.0</v>
      </c>
      <c r="C835" s="79" t="str">
        <f t="shared" si="1"/>
        <v>Tier 3 - 259</v>
      </c>
      <c r="D835" s="80">
        <v>746.0</v>
      </c>
      <c r="E835" s="80">
        <v>746.0</v>
      </c>
      <c r="F835" s="81" t="s">
        <v>1957</v>
      </c>
      <c r="G835" s="58" t="s">
        <v>136</v>
      </c>
      <c r="H835" s="58" t="s">
        <v>136</v>
      </c>
      <c r="I835" s="63" t="s">
        <v>1958</v>
      </c>
      <c r="J835" s="83" t="s">
        <v>142</v>
      </c>
    </row>
    <row r="836">
      <c r="A836" s="79">
        <v>0.0</v>
      </c>
      <c r="B836" s="80"/>
      <c r="C836" s="79" t="str">
        <f t="shared" si="1"/>
        <v>Tier 0 - </v>
      </c>
      <c r="D836" s="80">
        <v>747.0</v>
      </c>
      <c r="E836" s="80">
        <v>747.0</v>
      </c>
      <c r="F836" s="81" t="s">
        <v>1959</v>
      </c>
      <c r="G836" s="58" t="s">
        <v>136</v>
      </c>
      <c r="H836" s="58" t="s">
        <v>133</v>
      </c>
      <c r="I836" s="63" t="s">
        <v>1960</v>
      </c>
    </row>
    <row r="837">
      <c r="A837" s="79">
        <v>1.0</v>
      </c>
      <c r="B837" s="79">
        <v>105.0</v>
      </c>
      <c r="C837" s="79" t="str">
        <f t="shared" si="1"/>
        <v>Tier 1 - 105</v>
      </c>
      <c r="D837" s="80">
        <v>748.0</v>
      </c>
      <c r="E837" s="80">
        <v>748.0</v>
      </c>
      <c r="F837" s="81" t="s">
        <v>1961</v>
      </c>
      <c r="G837" s="58" t="s">
        <v>136</v>
      </c>
      <c r="H837" s="58" t="s">
        <v>140</v>
      </c>
      <c r="I837" s="63" t="s">
        <v>1962</v>
      </c>
      <c r="J837" s="83" t="s">
        <v>142</v>
      </c>
    </row>
    <row r="838">
      <c r="A838" s="79">
        <v>0.0</v>
      </c>
      <c r="B838" s="80"/>
      <c r="C838" s="79" t="str">
        <f t="shared" si="1"/>
        <v>Tier 0 - </v>
      </c>
      <c r="D838" s="80">
        <v>749.0</v>
      </c>
      <c r="E838" s="80">
        <v>749.0</v>
      </c>
      <c r="F838" s="81" t="s">
        <v>1963</v>
      </c>
      <c r="G838" s="58" t="s">
        <v>136</v>
      </c>
      <c r="H838" s="58" t="s">
        <v>133</v>
      </c>
      <c r="I838" s="63" t="s">
        <v>1964</v>
      </c>
    </row>
    <row r="839">
      <c r="A839" s="79">
        <v>3.0</v>
      </c>
      <c r="B839" s="79">
        <v>260.0</v>
      </c>
      <c r="C839" s="79" t="str">
        <f t="shared" si="1"/>
        <v>Tier 3 - 260</v>
      </c>
      <c r="D839" s="80">
        <v>750.0</v>
      </c>
      <c r="E839" s="80">
        <v>750.0</v>
      </c>
      <c r="F839" s="81" t="s">
        <v>1965</v>
      </c>
      <c r="G839" s="58" t="s">
        <v>136</v>
      </c>
      <c r="H839" s="58" t="s">
        <v>176</v>
      </c>
      <c r="I839" s="63" t="s">
        <v>1966</v>
      </c>
      <c r="J839" s="83" t="s">
        <v>142</v>
      </c>
    </row>
    <row r="840">
      <c r="A840" s="79">
        <v>0.0</v>
      </c>
      <c r="B840" s="80"/>
      <c r="C840" s="79" t="str">
        <f t="shared" si="1"/>
        <v>Tier 0 - </v>
      </c>
      <c r="D840" s="80">
        <v>751.0</v>
      </c>
      <c r="E840" s="80">
        <v>751.0</v>
      </c>
      <c r="F840" s="81" t="s">
        <v>1967</v>
      </c>
      <c r="G840" s="58" t="s">
        <v>136</v>
      </c>
      <c r="H840" s="58" t="s">
        <v>133</v>
      </c>
      <c r="I840" s="63" t="s">
        <v>1968</v>
      </c>
    </row>
    <row r="841">
      <c r="A841" s="79">
        <v>2.0</v>
      </c>
      <c r="B841" s="79">
        <v>103.0</v>
      </c>
      <c r="C841" s="79" t="str">
        <f t="shared" si="1"/>
        <v>Tier 2 - 103</v>
      </c>
      <c r="D841" s="80">
        <v>752.0</v>
      </c>
      <c r="E841" s="80">
        <v>752.0</v>
      </c>
      <c r="F841" s="81" t="s">
        <v>1969</v>
      </c>
      <c r="G841" s="58" t="s">
        <v>136</v>
      </c>
      <c r="H841" s="58" t="s">
        <v>144</v>
      </c>
      <c r="I841" s="63" t="s">
        <v>1970</v>
      </c>
      <c r="J841" s="83" t="s">
        <v>142</v>
      </c>
    </row>
    <row r="842">
      <c r="A842" s="79">
        <v>0.0</v>
      </c>
      <c r="B842" s="80"/>
      <c r="C842" s="79" t="str">
        <f t="shared" si="1"/>
        <v>Tier 0 - </v>
      </c>
      <c r="D842" s="80">
        <v>753.0</v>
      </c>
      <c r="E842" s="80">
        <v>753.0</v>
      </c>
      <c r="F842" s="81" t="s">
        <v>1971</v>
      </c>
      <c r="G842" s="58" t="s">
        <v>136</v>
      </c>
      <c r="H842" s="58" t="s">
        <v>133</v>
      </c>
      <c r="I842" s="63" t="s">
        <v>1972</v>
      </c>
    </row>
    <row r="843">
      <c r="A843" s="79">
        <v>3.0</v>
      </c>
      <c r="B843" s="79">
        <v>261.0</v>
      </c>
      <c r="C843" s="79" t="str">
        <f t="shared" si="1"/>
        <v>Tier 3 - 261</v>
      </c>
      <c r="D843" s="80">
        <v>754.0</v>
      </c>
      <c r="E843" s="80">
        <v>754.0</v>
      </c>
      <c r="F843" s="81" t="s">
        <v>1973</v>
      </c>
      <c r="G843" s="58" t="s">
        <v>136</v>
      </c>
      <c r="H843" s="58" t="s">
        <v>176</v>
      </c>
      <c r="I843" s="63" t="s">
        <v>1974</v>
      </c>
      <c r="J843" s="83" t="s">
        <v>142</v>
      </c>
    </row>
    <row r="844">
      <c r="A844" s="79">
        <v>0.0</v>
      </c>
      <c r="B844" s="80"/>
      <c r="C844" s="79" t="str">
        <f t="shared" si="1"/>
        <v>Tier 0 - </v>
      </c>
      <c r="D844" s="80">
        <v>755.0</v>
      </c>
      <c r="E844" s="80">
        <v>755.0</v>
      </c>
      <c r="F844" s="81" t="s">
        <v>1975</v>
      </c>
      <c r="G844" s="58" t="s">
        <v>136</v>
      </c>
      <c r="H844" s="58" t="s">
        <v>133</v>
      </c>
      <c r="I844" s="63" t="s">
        <v>1976</v>
      </c>
    </row>
    <row r="845">
      <c r="A845" s="84">
        <v>3.0</v>
      </c>
      <c r="B845" s="79">
        <v>262.0</v>
      </c>
      <c r="C845" s="79" t="str">
        <f t="shared" si="1"/>
        <v>Tier 3 - 262</v>
      </c>
      <c r="D845" s="80">
        <v>756.0</v>
      </c>
      <c r="E845" s="80">
        <v>756.0</v>
      </c>
      <c r="F845" s="81" t="s">
        <v>1977</v>
      </c>
      <c r="G845" s="58" t="s">
        <v>136</v>
      </c>
      <c r="H845" s="58" t="s">
        <v>136</v>
      </c>
      <c r="I845" s="63" t="s">
        <v>1978</v>
      </c>
      <c r="J845" s="83" t="s">
        <v>142</v>
      </c>
    </row>
    <row r="846">
      <c r="A846" s="79">
        <v>0.0</v>
      </c>
      <c r="B846" s="80"/>
      <c r="C846" s="79" t="str">
        <f t="shared" si="1"/>
        <v>Tier 0 - </v>
      </c>
      <c r="D846" s="80">
        <v>757.0</v>
      </c>
      <c r="E846" s="80">
        <v>757.0</v>
      </c>
      <c r="F846" s="81" t="s">
        <v>1979</v>
      </c>
      <c r="G846" s="58" t="s">
        <v>136</v>
      </c>
      <c r="H846" s="58" t="s">
        <v>133</v>
      </c>
      <c r="I846" s="63" t="s">
        <v>1980</v>
      </c>
    </row>
    <row r="847">
      <c r="A847" s="79">
        <v>2.0</v>
      </c>
      <c r="B847" s="79">
        <v>104.0</v>
      </c>
      <c r="C847" s="79" t="str">
        <f t="shared" si="1"/>
        <v>Tier 2 - 104</v>
      </c>
      <c r="D847" s="80">
        <v>758.0</v>
      </c>
      <c r="E847" s="80">
        <v>758.0</v>
      </c>
      <c r="F847" s="81" t="s">
        <v>1981</v>
      </c>
      <c r="G847" s="58" t="s">
        <v>136</v>
      </c>
      <c r="H847" s="58" t="s">
        <v>144</v>
      </c>
      <c r="I847" s="63" t="s">
        <v>1982</v>
      </c>
      <c r="J847" s="83" t="s">
        <v>142</v>
      </c>
    </row>
    <row r="848">
      <c r="A848" s="79">
        <v>0.0</v>
      </c>
      <c r="B848" s="80"/>
      <c r="C848" s="79" t="str">
        <f t="shared" si="1"/>
        <v>Tier 0 - </v>
      </c>
      <c r="D848" s="80">
        <v>759.0</v>
      </c>
      <c r="E848" s="80">
        <v>759.0</v>
      </c>
      <c r="F848" s="81" t="s">
        <v>1983</v>
      </c>
      <c r="G848" s="58" t="s">
        <v>136</v>
      </c>
      <c r="H848" s="58" t="s">
        <v>133</v>
      </c>
      <c r="I848" s="63" t="s">
        <v>1984</v>
      </c>
    </row>
    <row r="849">
      <c r="A849" s="79">
        <v>2.0</v>
      </c>
      <c r="B849" s="79">
        <v>105.0</v>
      </c>
      <c r="C849" s="79" t="str">
        <f t="shared" si="1"/>
        <v>Tier 2 - 105</v>
      </c>
      <c r="D849" s="80">
        <v>760.0</v>
      </c>
      <c r="E849" s="80">
        <v>760.0</v>
      </c>
      <c r="F849" s="81" t="s">
        <v>1985</v>
      </c>
      <c r="G849" s="58" t="s">
        <v>136</v>
      </c>
      <c r="H849" s="58" t="s">
        <v>144</v>
      </c>
      <c r="I849" s="63" t="s">
        <v>1986</v>
      </c>
      <c r="J849" s="83" t="s">
        <v>142</v>
      </c>
    </row>
    <row r="850">
      <c r="A850" s="79">
        <v>0.0</v>
      </c>
      <c r="B850" s="80"/>
      <c r="C850" s="79" t="str">
        <f t="shared" si="1"/>
        <v>Tier 0 - </v>
      </c>
      <c r="D850" s="80">
        <v>761.0</v>
      </c>
      <c r="E850" s="80">
        <v>761.0</v>
      </c>
      <c r="F850" s="81" t="s">
        <v>1987</v>
      </c>
      <c r="G850" s="58" t="s">
        <v>136</v>
      </c>
      <c r="H850" s="58" t="s">
        <v>133</v>
      </c>
      <c r="I850" s="63" t="s">
        <v>1988</v>
      </c>
    </row>
    <row r="851">
      <c r="A851" s="79">
        <v>0.0</v>
      </c>
      <c r="B851" s="80"/>
      <c r="C851" s="79" t="str">
        <f t="shared" si="1"/>
        <v>Tier 0 - </v>
      </c>
      <c r="D851" s="80">
        <v>762.0</v>
      </c>
      <c r="E851" s="80">
        <v>762.0</v>
      </c>
      <c r="F851" s="81" t="s">
        <v>1989</v>
      </c>
      <c r="G851" s="58" t="s">
        <v>136</v>
      </c>
      <c r="H851" s="58" t="s">
        <v>136</v>
      </c>
      <c r="I851" s="63" t="s">
        <v>1990</v>
      </c>
    </row>
    <row r="852">
      <c r="A852" s="79">
        <v>2.0</v>
      </c>
      <c r="B852" s="79">
        <v>106.0</v>
      </c>
      <c r="C852" s="79" t="str">
        <f t="shared" si="1"/>
        <v>Tier 2 - 106</v>
      </c>
      <c r="D852" s="80">
        <v>763.0</v>
      </c>
      <c r="E852" s="80">
        <v>763.0</v>
      </c>
      <c r="F852" s="81" t="s">
        <v>1991</v>
      </c>
      <c r="G852" s="58" t="s">
        <v>136</v>
      </c>
      <c r="H852" s="58" t="s">
        <v>144</v>
      </c>
      <c r="I852" s="63" t="s">
        <v>1992</v>
      </c>
      <c r="J852" s="83" t="s">
        <v>142</v>
      </c>
    </row>
    <row r="853">
      <c r="A853" s="79">
        <v>3.0</v>
      </c>
      <c r="B853" s="79">
        <v>263.0</v>
      </c>
      <c r="C853" s="79" t="str">
        <f t="shared" si="1"/>
        <v>Tier 3 - 263</v>
      </c>
      <c r="D853" s="80">
        <v>764.0</v>
      </c>
      <c r="E853" s="80">
        <v>764.0</v>
      </c>
      <c r="F853" s="81" t="s">
        <v>1993</v>
      </c>
      <c r="G853" s="58" t="s">
        <v>136</v>
      </c>
      <c r="H853" s="58" t="s">
        <v>152</v>
      </c>
      <c r="I853" s="63" t="s">
        <v>1994</v>
      </c>
      <c r="J853" s="83" t="s">
        <v>142</v>
      </c>
    </row>
    <row r="854">
      <c r="A854" s="84">
        <v>2.0</v>
      </c>
      <c r="B854" s="79">
        <v>107.0</v>
      </c>
      <c r="C854" s="79" t="str">
        <f t="shared" si="1"/>
        <v>Tier 2 - 107</v>
      </c>
      <c r="D854" s="80">
        <v>765.0</v>
      </c>
      <c r="E854" s="80">
        <v>765.0</v>
      </c>
      <c r="F854" s="81" t="s">
        <v>1995</v>
      </c>
      <c r="G854" s="58" t="s">
        <v>136</v>
      </c>
      <c r="H854" s="58" t="s">
        <v>136</v>
      </c>
      <c r="I854" s="63" t="s">
        <v>1996</v>
      </c>
      <c r="J854" s="83" t="s">
        <v>1997</v>
      </c>
      <c r="K854" s="58" t="s">
        <v>533</v>
      </c>
    </row>
    <row r="855">
      <c r="A855" s="79">
        <v>3.0</v>
      </c>
      <c r="B855" s="79">
        <v>264.0</v>
      </c>
      <c r="C855" s="79" t="str">
        <f t="shared" si="1"/>
        <v>Tier 3 - 264</v>
      </c>
      <c r="D855" s="80">
        <v>766.0</v>
      </c>
      <c r="E855" s="80">
        <v>766.0</v>
      </c>
      <c r="F855" s="81" t="s">
        <v>1998</v>
      </c>
      <c r="G855" s="58" t="s">
        <v>136</v>
      </c>
      <c r="H855" s="58" t="s">
        <v>152</v>
      </c>
      <c r="I855" s="63" t="s">
        <v>1999</v>
      </c>
      <c r="J855" s="83" t="s">
        <v>142</v>
      </c>
    </row>
    <row r="856">
      <c r="A856" s="79">
        <v>0.0</v>
      </c>
      <c r="B856" s="80"/>
      <c r="C856" s="79" t="str">
        <f t="shared" si="1"/>
        <v>Tier 0 - </v>
      </c>
      <c r="D856" s="80">
        <v>767.0</v>
      </c>
      <c r="E856" s="80">
        <v>767.0</v>
      </c>
      <c r="F856" s="81" t="s">
        <v>2000</v>
      </c>
      <c r="G856" s="58" t="s">
        <v>136</v>
      </c>
      <c r="H856" s="58" t="s">
        <v>133</v>
      </c>
      <c r="I856" s="63" t="s">
        <v>2001</v>
      </c>
    </row>
    <row r="857">
      <c r="A857" s="79">
        <v>2.0</v>
      </c>
      <c r="B857" s="79">
        <v>108.0</v>
      </c>
      <c r="C857" s="79" t="str">
        <f t="shared" si="1"/>
        <v>Tier 2 - 108</v>
      </c>
      <c r="D857" s="80">
        <v>768.0</v>
      </c>
      <c r="E857" s="80">
        <v>768.0</v>
      </c>
      <c r="F857" s="81" t="s">
        <v>2002</v>
      </c>
      <c r="G857" s="58" t="s">
        <v>136</v>
      </c>
      <c r="H857" s="58" t="s">
        <v>144</v>
      </c>
      <c r="I857" s="63" t="s">
        <v>2003</v>
      </c>
      <c r="J857" s="83" t="s">
        <v>142</v>
      </c>
    </row>
    <row r="858">
      <c r="A858" s="79">
        <v>0.0</v>
      </c>
      <c r="B858" s="80"/>
      <c r="C858" s="79" t="str">
        <f t="shared" si="1"/>
        <v>Tier 0 - </v>
      </c>
      <c r="D858" s="80">
        <v>769.0</v>
      </c>
      <c r="E858" s="80">
        <v>769.0</v>
      </c>
      <c r="F858" s="81" t="s">
        <v>2004</v>
      </c>
      <c r="G858" s="58" t="s">
        <v>136</v>
      </c>
      <c r="H858" s="58" t="s">
        <v>133</v>
      </c>
      <c r="I858" s="63" t="s">
        <v>2005</v>
      </c>
    </row>
    <row r="859">
      <c r="A859" s="79">
        <v>3.0</v>
      </c>
      <c r="B859" s="79">
        <v>265.0</v>
      </c>
      <c r="C859" s="79" t="str">
        <f t="shared" si="1"/>
        <v>Tier 3 - 265</v>
      </c>
      <c r="D859" s="80">
        <v>770.0</v>
      </c>
      <c r="E859" s="80">
        <v>770.0</v>
      </c>
      <c r="F859" s="81" t="s">
        <v>2006</v>
      </c>
      <c r="G859" s="58" t="s">
        <v>136</v>
      </c>
      <c r="H859" s="58" t="s">
        <v>152</v>
      </c>
      <c r="I859" s="63" t="s">
        <v>2007</v>
      </c>
      <c r="J859" s="83" t="s">
        <v>142</v>
      </c>
    </row>
    <row r="860">
      <c r="A860" s="84">
        <v>3.0</v>
      </c>
      <c r="B860" s="79">
        <v>266.0</v>
      </c>
      <c r="C860" s="79" t="str">
        <f t="shared" si="1"/>
        <v>Tier 3 - 266</v>
      </c>
      <c r="D860" s="80">
        <v>771.0</v>
      </c>
      <c r="E860" s="80">
        <v>771.0</v>
      </c>
      <c r="F860" s="81" t="s">
        <v>2008</v>
      </c>
      <c r="G860" s="58" t="s">
        <v>136</v>
      </c>
      <c r="H860" s="58" t="s">
        <v>136</v>
      </c>
      <c r="I860" s="63" t="s">
        <v>2009</v>
      </c>
      <c r="J860" s="83" t="s">
        <v>142</v>
      </c>
    </row>
    <row r="861">
      <c r="A861" s="84">
        <v>2.0</v>
      </c>
      <c r="B861" s="79">
        <v>109.0</v>
      </c>
      <c r="C861" s="79" t="str">
        <f t="shared" si="1"/>
        <v>Tier 2 - 109</v>
      </c>
      <c r="D861" s="80">
        <v>772.0</v>
      </c>
      <c r="E861" s="80">
        <v>772.0</v>
      </c>
      <c r="F861" s="81" t="s">
        <v>2010</v>
      </c>
      <c r="G861" s="58" t="s">
        <v>136</v>
      </c>
      <c r="H861" s="58" t="s">
        <v>136</v>
      </c>
      <c r="I861" s="63" t="s">
        <v>2011</v>
      </c>
      <c r="J861" s="83" t="s">
        <v>142</v>
      </c>
      <c r="K861" s="58" t="s">
        <v>533</v>
      </c>
    </row>
    <row r="862">
      <c r="A862" s="84">
        <v>2.0</v>
      </c>
      <c r="B862" s="79">
        <v>110.0</v>
      </c>
      <c r="C862" s="79" t="str">
        <f t="shared" si="1"/>
        <v>Tier 2 - 110</v>
      </c>
      <c r="D862" s="80">
        <v>773.0</v>
      </c>
      <c r="E862" s="80">
        <v>773.0</v>
      </c>
      <c r="F862" s="81" t="s">
        <v>2012</v>
      </c>
      <c r="G862" s="58" t="s">
        <v>136</v>
      </c>
      <c r="H862" s="58" t="s">
        <v>152</v>
      </c>
      <c r="I862" s="63" t="s">
        <v>2013</v>
      </c>
      <c r="J862" s="83" t="s">
        <v>142</v>
      </c>
      <c r="K862" s="58" t="s">
        <v>533</v>
      </c>
    </row>
    <row r="863">
      <c r="A863" s="79">
        <v>3.0</v>
      </c>
      <c r="B863" s="79">
        <v>267.0</v>
      </c>
      <c r="C863" s="79" t="str">
        <f t="shared" si="1"/>
        <v>Tier 3 - 267</v>
      </c>
      <c r="D863" s="80">
        <v>774.0</v>
      </c>
      <c r="E863" s="80">
        <v>774.0</v>
      </c>
      <c r="F863" s="81" t="s">
        <v>2014</v>
      </c>
      <c r="G863" s="58" t="s">
        <v>136</v>
      </c>
      <c r="H863" s="58" t="s">
        <v>152</v>
      </c>
      <c r="I863" s="63" t="s">
        <v>2015</v>
      </c>
      <c r="J863" s="83" t="s">
        <v>142</v>
      </c>
    </row>
    <row r="864">
      <c r="A864" s="84">
        <v>3.0</v>
      </c>
      <c r="B864" s="79">
        <v>268.0</v>
      </c>
      <c r="C864" s="79" t="str">
        <f t="shared" si="1"/>
        <v>Tier 3 - 268</v>
      </c>
      <c r="D864" s="80">
        <v>775.0</v>
      </c>
      <c r="E864" s="80">
        <v>775.0</v>
      </c>
      <c r="F864" s="81" t="s">
        <v>2016</v>
      </c>
      <c r="G864" s="58" t="s">
        <v>136</v>
      </c>
      <c r="H864" s="58" t="s">
        <v>136</v>
      </c>
      <c r="I864" s="63" t="s">
        <v>2017</v>
      </c>
      <c r="J864" s="83" t="s">
        <v>142</v>
      </c>
    </row>
    <row r="865">
      <c r="A865" s="84">
        <v>3.0</v>
      </c>
      <c r="B865" s="79">
        <v>269.0</v>
      </c>
      <c r="C865" s="79" t="str">
        <f t="shared" si="1"/>
        <v>Tier 3 - 269</v>
      </c>
      <c r="D865" s="80">
        <v>776.0</v>
      </c>
      <c r="E865" s="80">
        <v>776.0</v>
      </c>
      <c r="F865" s="81" t="s">
        <v>2018</v>
      </c>
      <c r="G865" s="58" t="s">
        <v>136</v>
      </c>
      <c r="H865" s="58" t="s">
        <v>136</v>
      </c>
      <c r="I865" s="63" t="s">
        <v>2019</v>
      </c>
      <c r="J865" s="83" t="s">
        <v>142</v>
      </c>
    </row>
    <row r="866">
      <c r="A866" s="79">
        <v>3.0</v>
      </c>
      <c r="B866" s="79">
        <v>270.0</v>
      </c>
      <c r="C866" s="79" t="str">
        <f t="shared" si="1"/>
        <v>Tier 3 - 270</v>
      </c>
      <c r="D866" s="80">
        <v>777.0</v>
      </c>
      <c r="E866" s="80">
        <v>777.0</v>
      </c>
      <c r="F866" s="81" t="s">
        <v>2020</v>
      </c>
      <c r="G866" s="58" t="s">
        <v>136</v>
      </c>
      <c r="H866" s="58" t="s">
        <v>152</v>
      </c>
      <c r="I866" s="63" t="s">
        <v>2021</v>
      </c>
      <c r="J866" s="83" t="s">
        <v>142</v>
      </c>
    </row>
    <row r="867">
      <c r="A867" s="79">
        <v>1.0</v>
      </c>
      <c r="B867" s="79">
        <v>106.0</v>
      </c>
      <c r="C867" s="79" t="str">
        <f t="shared" si="1"/>
        <v>Tier 1 - 106</v>
      </c>
      <c r="D867" s="80">
        <v>778.0</v>
      </c>
      <c r="E867" s="80">
        <v>778.0</v>
      </c>
      <c r="F867" s="81" t="s">
        <v>2022</v>
      </c>
      <c r="G867" s="58" t="s">
        <v>136</v>
      </c>
      <c r="H867" s="58" t="s">
        <v>140</v>
      </c>
      <c r="I867" s="63" t="s">
        <v>2023</v>
      </c>
      <c r="J867" s="83" t="s">
        <v>142</v>
      </c>
    </row>
    <row r="868">
      <c r="A868" s="79">
        <v>2.0</v>
      </c>
      <c r="B868" s="79">
        <v>111.0</v>
      </c>
      <c r="C868" s="79" t="str">
        <f t="shared" si="1"/>
        <v>Tier 2 - 111</v>
      </c>
      <c r="D868" s="80">
        <v>779.0</v>
      </c>
      <c r="E868" s="80">
        <v>779.0</v>
      </c>
      <c r="F868" s="81" t="s">
        <v>2024</v>
      </c>
      <c r="G868" s="58" t="s">
        <v>136</v>
      </c>
      <c r="H868" s="58" t="s">
        <v>145</v>
      </c>
      <c r="I868" s="63" t="s">
        <v>2025</v>
      </c>
      <c r="J868" s="83" t="s">
        <v>142</v>
      </c>
    </row>
    <row r="869">
      <c r="A869" s="79">
        <v>3.0</v>
      </c>
      <c r="B869" s="79">
        <v>271.0</v>
      </c>
      <c r="C869" s="79" t="str">
        <f t="shared" si="1"/>
        <v>Tier 3 - 271</v>
      </c>
      <c r="D869" s="80">
        <v>780.0</v>
      </c>
      <c r="E869" s="80">
        <v>780.0</v>
      </c>
      <c r="F869" s="81" t="s">
        <v>2026</v>
      </c>
      <c r="G869" s="58" t="s">
        <v>136</v>
      </c>
      <c r="H869" s="58" t="s">
        <v>176</v>
      </c>
      <c r="I869" s="63" t="s">
        <v>2027</v>
      </c>
      <c r="J869" s="83" t="s">
        <v>142</v>
      </c>
    </row>
    <row r="870">
      <c r="A870" s="79">
        <v>3.0</v>
      </c>
      <c r="B870" s="79">
        <v>272.0</v>
      </c>
      <c r="C870" s="79" t="str">
        <f t="shared" si="1"/>
        <v>Tier 3 - 272</v>
      </c>
      <c r="D870" s="80">
        <v>781.0</v>
      </c>
      <c r="E870" s="80">
        <v>781.0</v>
      </c>
      <c r="F870" s="81" t="s">
        <v>2028</v>
      </c>
      <c r="G870" s="58" t="s">
        <v>136</v>
      </c>
      <c r="H870" s="58" t="s">
        <v>152</v>
      </c>
      <c r="I870" s="63" t="s">
        <v>2029</v>
      </c>
      <c r="J870" s="83" t="s">
        <v>142</v>
      </c>
    </row>
    <row r="871">
      <c r="A871" s="79">
        <v>0.0</v>
      </c>
      <c r="B871" s="80"/>
      <c r="C871" s="79" t="str">
        <f t="shared" si="1"/>
        <v>Tier 0 - </v>
      </c>
      <c r="D871" s="80">
        <v>782.0</v>
      </c>
      <c r="E871" s="80">
        <v>782.0</v>
      </c>
      <c r="F871" s="81" t="s">
        <v>2030</v>
      </c>
      <c r="G871" s="58" t="s">
        <v>136</v>
      </c>
      <c r="H871" s="58" t="s">
        <v>133</v>
      </c>
      <c r="I871" s="63" t="s">
        <v>2031</v>
      </c>
    </row>
    <row r="872">
      <c r="A872" s="79">
        <v>0.0</v>
      </c>
      <c r="B872" s="80"/>
      <c r="C872" s="79" t="str">
        <f t="shared" si="1"/>
        <v>Tier 0 - </v>
      </c>
      <c r="D872" s="80">
        <v>783.0</v>
      </c>
      <c r="E872" s="80">
        <v>783.0</v>
      </c>
      <c r="F872" s="81" t="s">
        <v>2032</v>
      </c>
      <c r="G872" s="58" t="s">
        <v>136</v>
      </c>
      <c r="H872" s="58" t="s">
        <v>136</v>
      </c>
      <c r="I872" s="63" t="s">
        <v>2033</v>
      </c>
    </row>
    <row r="873">
      <c r="A873" s="79">
        <v>1.0</v>
      </c>
      <c r="B873" s="79">
        <v>107.0</v>
      </c>
      <c r="C873" s="79" t="str">
        <f t="shared" si="1"/>
        <v>Tier 1 - 107</v>
      </c>
      <c r="D873" s="80">
        <v>784.0</v>
      </c>
      <c r="E873" s="80">
        <v>784.0</v>
      </c>
      <c r="F873" s="81" t="s">
        <v>2034</v>
      </c>
      <c r="G873" s="58" t="s">
        <v>136</v>
      </c>
      <c r="H873" s="58" t="s">
        <v>140</v>
      </c>
      <c r="I873" s="63" t="s">
        <v>2035</v>
      </c>
      <c r="J873" s="83" t="s">
        <v>142</v>
      </c>
    </row>
    <row r="874">
      <c r="A874" s="84" t="s">
        <v>410</v>
      </c>
      <c r="B874" s="79">
        <v>115.0</v>
      </c>
      <c r="C874" s="79" t="str">
        <f t="shared" si="1"/>
        <v>Tier Uber - 115</v>
      </c>
      <c r="D874" s="80">
        <v>785.0</v>
      </c>
      <c r="E874" s="80">
        <v>785.0</v>
      </c>
      <c r="F874" s="81" t="s">
        <v>2036</v>
      </c>
      <c r="G874" s="58" t="s">
        <v>136</v>
      </c>
      <c r="H874" s="58" t="s">
        <v>140</v>
      </c>
      <c r="I874" s="63" t="s">
        <v>2035</v>
      </c>
      <c r="J874" s="83" t="s">
        <v>2037</v>
      </c>
      <c r="K874" s="58" t="s">
        <v>3</v>
      </c>
    </row>
    <row r="875">
      <c r="A875" s="84" t="s">
        <v>410</v>
      </c>
      <c r="B875" s="79">
        <v>116.0</v>
      </c>
      <c r="C875" s="79" t="str">
        <f t="shared" si="1"/>
        <v>Tier Uber - 116</v>
      </c>
      <c r="D875" s="80">
        <v>786.0</v>
      </c>
      <c r="E875" s="80">
        <v>786.0</v>
      </c>
      <c r="F875" s="81" t="s">
        <v>2038</v>
      </c>
      <c r="G875" s="58" t="s">
        <v>136</v>
      </c>
      <c r="H875" s="58" t="s">
        <v>140</v>
      </c>
      <c r="I875" s="63" t="s">
        <v>2039</v>
      </c>
      <c r="J875" s="83" t="s">
        <v>2040</v>
      </c>
      <c r="K875" s="58" t="s">
        <v>3</v>
      </c>
    </row>
    <row r="876">
      <c r="A876" s="84" t="s">
        <v>410</v>
      </c>
      <c r="B876" s="79">
        <v>117.0</v>
      </c>
      <c r="C876" s="79" t="str">
        <f t="shared" si="1"/>
        <v>Tier Uber - 117</v>
      </c>
      <c r="D876" s="80">
        <v>787.0</v>
      </c>
      <c r="E876" s="80">
        <v>787.0</v>
      </c>
      <c r="F876" s="81" t="s">
        <v>2041</v>
      </c>
      <c r="G876" s="58" t="s">
        <v>136</v>
      </c>
      <c r="H876" s="58" t="s">
        <v>140</v>
      </c>
      <c r="I876" s="63" t="s">
        <v>2042</v>
      </c>
      <c r="J876" s="83" t="s">
        <v>2043</v>
      </c>
      <c r="K876" s="58" t="s">
        <v>3</v>
      </c>
    </row>
    <row r="877">
      <c r="A877" s="84" t="s">
        <v>410</v>
      </c>
      <c r="B877" s="79">
        <v>118.0</v>
      </c>
      <c r="C877" s="79" t="str">
        <f t="shared" si="1"/>
        <v>Tier Uber - 118</v>
      </c>
      <c r="D877" s="80">
        <v>788.0</v>
      </c>
      <c r="E877" s="80">
        <v>788.0</v>
      </c>
      <c r="F877" s="81" t="s">
        <v>2044</v>
      </c>
      <c r="G877" s="58" t="s">
        <v>136</v>
      </c>
      <c r="H877" s="58" t="s">
        <v>140</v>
      </c>
      <c r="I877" s="63" t="s">
        <v>2045</v>
      </c>
      <c r="J877" s="83" t="s">
        <v>2046</v>
      </c>
      <c r="K877" s="58" t="s">
        <v>3</v>
      </c>
    </row>
    <row r="878">
      <c r="A878" s="79">
        <v>0.0</v>
      </c>
      <c r="B878" s="80"/>
      <c r="C878" s="79" t="str">
        <f t="shared" si="1"/>
        <v>Tier 0 - </v>
      </c>
      <c r="D878" s="80">
        <v>789.0</v>
      </c>
      <c r="E878" s="80">
        <v>789.0</v>
      </c>
      <c r="F878" s="81" t="s">
        <v>2047</v>
      </c>
      <c r="G878" s="58" t="s">
        <v>136</v>
      </c>
      <c r="H878" s="58" t="s">
        <v>133</v>
      </c>
      <c r="I878" s="63" t="s">
        <v>2048</v>
      </c>
    </row>
    <row r="879">
      <c r="A879" s="79">
        <v>0.0</v>
      </c>
      <c r="B879" s="80"/>
      <c r="C879" s="79" t="str">
        <f t="shared" si="1"/>
        <v>Tier 0 - </v>
      </c>
      <c r="D879" s="80">
        <v>790.0</v>
      </c>
      <c r="E879" s="80">
        <v>790.0</v>
      </c>
      <c r="F879" s="81" t="s">
        <v>2049</v>
      </c>
      <c r="G879" s="58" t="s">
        <v>136</v>
      </c>
      <c r="H879" s="58" t="s">
        <v>136</v>
      </c>
      <c r="I879" s="63" t="s">
        <v>2050</v>
      </c>
    </row>
    <row r="880">
      <c r="A880" s="79" t="s">
        <v>410</v>
      </c>
      <c r="B880" s="80"/>
      <c r="C880" s="79" t="str">
        <f t="shared" si="1"/>
        <v>Tier Uber - </v>
      </c>
      <c r="D880" s="80">
        <v>791.0</v>
      </c>
      <c r="E880" s="80">
        <v>791.0</v>
      </c>
      <c r="F880" s="81" t="s">
        <v>2051</v>
      </c>
      <c r="G880" s="58" t="s">
        <v>136</v>
      </c>
      <c r="H880" s="58" t="s">
        <v>410</v>
      </c>
      <c r="I880" s="63" t="s">
        <v>2052</v>
      </c>
    </row>
    <row r="881">
      <c r="A881" s="79" t="s">
        <v>410</v>
      </c>
      <c r="B881" s="80"/>
      <c r="C881" s="79" t="str">
        <f t="shared" si="1"/>
        <v>Tier Uber - </v>
      </c>
      <c r="D881" s="80">
        <v>792.0</v>
      </c>
      <c r="E881" s="80">
        <v>792.0</v>
      </c>
      <c r="F881" s="81" t="s">
        <v>2053</v>
      </c>
      <c r="G881" s="58" t="s">
        <v>136</v>
      </c>
      <c r="H881" s="58" t="s">
        <v>410</v>
      </c>
      <c r="I881" s="63" t="s">
        <v>2054</v>
      </c>
    </row>
    <row r="882">
      <c r="A882" s="79">
        <v>1.0</v>
      </c>
      <c r="B882" s="79">
        <v>108.0</v>
      </c>
      <c r="C882" s="79" t="str">
        <f t="shared" si="1"/>
        <v>Tier 1 - 108</v>
      </c>
      <c r="D882" s="80">
        <v>793.0</v>
      </c>
      <c r="E882" s="80">
        <v>793.0</v>
      </c>
      <c r="F882" s="81" t="s">
        <v>2055</v>
      </c>
      <c r="G882" s="58" t="s">
        <v>136</v>
      </c>
      <c r="H882" s="58" t="s">
        <v>169</v>
      </c>
      <c r="I882" s="63" t="s">
        <v>2056</v>
      </c>
      <c r="J882" s="83" t="s">
        <v>142</v>
      </c>
      <c r="K882" s="58" t="s">
        <v>337</v>
      </c>
    </row>
    <row r="883">
      <c r="A883" s="79">
        <v>1.0</v>
      </c>
      <c r="B883" s="79">
        <v>109.0</v>
      </c>
      <c r="C883" s="79" t="str">
        <f t="shared" si="1"/>
        <v>Tier 1 - 109</v>
      </c>
      <c r="D883" s="80">
        <v>794.0</v>
      </c>
      <c r="E883" s="80">
        <v>794.0</v>
      </c>
      <c r="F883" s="81" t="s">
        <v>2057</v>
      </c>
      <c r="G883" s="58" t="s">
        <v>136</v>
      </c>
      <c r="H883" s="58" t="s">
        <v>193</v>
      </c>
      <c r="I883" s="63" t="s">
        <v>2058</v>
      </c>
      <c r="J883" s="83" t="s">
        <v>2059</v>
      </c>
      <c r="K883" s="58" t="s">
        <v>337</v>
      </c>
    </row>
    <row r="884">
      <c r="A884" s="79" t="s">
        <v>410</v>
      </c>
      <c r="B884" s="80"/>
      <c r="C884" s="79" t="str">
        <f t="shared" si="1"/>
        <v>Tier Uber - </v>
      </c>
      <c r="D884" s="80">
        <v>795.0</v>
      </c>
      <c r="E884" s="80">
        <v>795.0</v>
      </c>
      <c r="F884" s="81" t="s">
        <v>2060</v>
      </c>
      <c r="G884" s="58" t="s">
        <v>136</v>
      </c>
      <c r="H884" s="58" t="s">
        <v>410</v>
      </c>
      <c r="I884" s="63" t="s">
        <v>2061</v>
      </c>
    </row>
    <row r="885">
      <c r="A885" s="79">
        <v>1.0</v>
      </c>
      <c r="B885" s="79">
        <v>110.0</v>
      </c>
      <c r="C885" s="79" t="str">
        <f t="shared" si="1"/>
        <v>Tier 1 - 110</v>
      </c>
      <c r="D885" s="80">
        <v>796.0</v>
      </c>
      <c r="E885" s="80">
        <v>796.0</v>
      </c>
      <c r="F885" s="81" t="s">
        <v>2062</v>
      </c>
      <c r="G885" s="58" t="s">
        <v>136</v>
      </c>
      <c r="H885" s="58" t="s">
        <v>193</v>
      </c>
      <c r="I885" s="63" t="s">
        <v>2063</v>
      </c>
      <c r="J885" s="83" t="s">
        <v>2064</v>
      </c>
      <c r="K885" s="58" t="s">
        <v>337</v>
      </c>
    </row>
    <row r="886">
      <c r="A886" s="84" t="s">
        <v>410</v>
      </c>
      <c r="B886" s="79">
        <v>122.0</v>
      </c>
      <c r="C886" s="79" t="str">
        <f t="shared" si="1"/>
        <v>Tier Uber - 122</v>
      </c>
      <c r="D886" s="80">
        <v>797.0</v>
      </c>
      <c r="E886" s="80">
        <v>797.0</v>
      </c>
      <c r="F886" s="81" t="s">
        <v>2065</v>
      </c>
      <c r="G886" s="58" t="s">
        <v>136</v>
      </c>
      <c r="H886" s="58" t="s">
        <v>140</v>
      </c>
      <c r="I886" s="63" t="s">
        <v>2066</v>
      </c>
      <c r="J886" s="83" t="s">
        <v>2067</v>
      </c>
      <c r="K886" s="58" t="s">
        <v>3</v>
      </c>
    </row>
    <row r="887">
      <c r="A887" s="84" t="s">
        <v>410</v>
      </c>
      <c r="B887" s="79">
        <v>123.0</v>
      </c>
      <c r="C887" s="79" t="str">
        <f t="shared" si="1"/>
        <v>Tier Uber - 123</v>
      </c>
      <c r="D887" s="80">
        <v>798.0</v>
      </c>
      <c r="E887" s="80">
        <v>798.0</v>
      </c>
      <c r="F887" s="81" t="s">
        <v>2068</v>
      </c>
      <c r="G887" s="58" t="s">
        <v>136</v>
      </c>
      <c r="H887" s="58" t="s">
        <v>140</v>
      </c>
      <c r="I887" s="63" t="s">
        <v>2069</v>
      </c>
      <c r="J887" s="83" t="s">
        <v>2070</v>
      </c>
      <c r="K887" s="58" t="s">
        <v>3</v>
      </c>
    </row>
    <row r="888">
      <c r="A888" s="84">
        <v>2.0</v>
      </c>
      <c r="B888" s="79">
        <v>112.0</v>
      </c>
      <c r="C888" s="79" t="str">
        <f t="shared" si="1"/>
        <v>Tier 2 - 112</v>
      </c>
      <c r="D888" s="80">
        <v>799.0</v>
      </c>
      <c r="E888" s="80">
        <v>799.0</v>
      </c>
      <c r="F888" s="81" t="s">
        <v>2071</v>
      </c>
      <c r="G888" s="58" t="s">
        <v>136</v>
      </c>
      <c r="H888" s="58" t="s">
        <v>176</v>
      </c>
      <c r="I888" s="63" t="s">
        <v>2072</v>
      </c>
      <c r="J888" s="83" t="s">
        <v>2073</v>
      </c>
      <c r="K888" s="58" t="s">
        <v>533</v>
      </c>
    </row>
    <row r="889">
      <c r="A889" s="84" t="s">
        <v>410</v>
      </c>
      <c r="B889" s="79">
        <v>88.0</v>
      </c>
      <c r="C889" s="79" t="str">
        <f t="shared" si="1"/>
        <v>Tier Uber - 88</v>
      </c>
      <c r="D889" s="80">
        <v>800.0</v>
      </c>
      <c r="E889" s="80">
        <v>800.0</v>
      </c>
      <c r="F889" s="81" t="s">
        <v>2074</v>
      </c>
      <c r="G889" s="58" t="s">
        <v>136</v>
      </c>
      <c r="H889" s="58" t="s">
        <v>144</v>
      </c>
      <c r="I889" s="63" t="s">
        <v>2075</v>
      </c>
      <c r="J889" s="83" t="s">
        <v>2076</v>
      </c>
      <c r="K889" s="58" t="s">
        <v>3</v>
      </c>
    </row>
    <row r="890">
      <c r="A890" s="79">
        <v>1.0</v>
      </c>
      <c r="B890" s="79">
        <v>111.0</v>
      </c>
      <c r="C890" s="79" t="str">
        <f t="shared" si="1"/>
        <v>Tier 1 - 111</v>
      </c>
      <c r="D890" s="80">
        <v>801.0</v>
      </c>
      <c r="E890" s="80">
        <v>801.0</v>
      </c>
      <c r="F890" s="81" t="s">
        <v>2077</v>
      </c>
      <c r="G890" s="58" t="s">
        <v>136</v>
      </c>
      <c r="H890" s="58" t="s">
        <v>140</v>
      </c>
      <c r="I890" s="63" t="s">
        <v>2078</v>
      </c>
      <c r="J890" s="83" t="s">
        <v>2079</v>
      </c>
      <c r="K890" s="58" t="s">
        <v>337</v>
      </c>
    </row>
    <row r="891">
      <c r="A891" s="79" t="s">
        <v>410</v>
      </c>
      <c r="B891" s="80"/>
      <c r="C891" s="79" t="str">
        <f t="shared" si="1"/>
        <v>Tier Uber - </v>
      </c>
      <c r="D891" s="80">
        <v>802.0</v>
      </c>
      <c r="E891" s="80">
        <v>802.0</v>
      </c>
      <c r="F891" s="81" t="s">
        <v>2080</v>
      </c>
      <c r="G891" s="58" t="s">
        <v>136</v>
      </c>
      <c r="H891" s="58" t="s">
        <v>410</v>
      </c>
      <c r="I891" s="63" t="s">
        <v>2081</v>
      </c>
    </row>
    <row r="892">
      <c r="A892" s="79">
        <v>0.0</v>
      </c>
      <c r="B892" s="80"/>
      <c r="C892" s="79" t="str">
        <f t="shared" si="1"/>
        <v>Tier 0 - </v>
      </c>
      <c r="D892" s="80">
        <v>803.0</v>
      </c>
      <c r="E892" s="80">
        <v>803.0</v>
      </c>
      <c r="F892" s="81" t="s">
        <v>2082</v>
      </c>
      <c r="G892" s="58" t="s">
        <v>136</v>
      </c>
      <c r="H892" s="58" t="s">
        <v>136</v>
      </c>
      <c r="I892" s="63" t="s">
        <v>2083</v>
      </c>
    </row>
    <row r="893">
      <c r="A893" s="79" t="s">
        <v>410</v>
      </c>
      <c r="B893" s="80"/>
      <c r="C893" s="79" t="str">
        <f t="shared" si="1"/>
        <v>Tier Uber - </v>
      </c>
      <c r="D893" s="80">
        <v>804.0</v>
      </c>
      <c r="E893" s="80">
        <v>804.0</v>
      </c>
      <c r="F893" s="81" t="s">
        <v>2084</v>
      </c>
      <c r="G893" s="58" t="s">
        <v>136</v>
      </c>
      <c r="H893" s="58" t="s">
        <v>410</v>
      </c>
      <c r="I893" s="63" t="s">
        <v>2085</v>
      </c>
      <c r="J893" s="83" t="s">
        <v>142</v>
      </c>
    </row>
    <row r="894">
      <c r="A894" s="84">
        <v>1.0</v>
      </c>
      <c r="B894" s="79">
        <v>112.0</v>
      </c>
      <c r="C894" s="79" t="str">
        <f t="shared" si="1"/>
        <v>Tier 1 - 112</v>
      </c>
      <c r="D894" s="80">
        <v>805.0</v>
      </c>
      <c r="E894" s="80">
        <v>805.0</v>
      </c>
      <c r="F894" s="81" t="s">
        <v>2086</v>
      </c>
      <c r="G894" s="58" t="s">
        <v>136</v>
      </c>
      <c r="H894" s="58" t="s">
        <v>281</v>
      </c>
      <c r="I894" s="63" t="s">
        <v>2087</v>
      </c>
      <c r="J894" s="83" t="s">
        <v>2088</v>
      </c>
      <c r="K894" s="58" t="s">
        <v>618</v>
      </c>
    </row>
    <row r="895">
      <c r="A895" s="79">
        <v>1.0</v>
      </c>
      <c r="B895" s="79">
        <v>113.0</v>
      </c>
      <c r="C895" s="79" t="str">
        <f t="shared" si="1"/>
        <v>Tier 1 - 113</v>
      </c>
      <c r="D895" s="80">
        <v>806.0</v>
      </c>
      <c r="E895" s="80">
        <v>806.0</v>
      </c>
      <c r="F895" s="81" t="s">
        <v>2089</v>
      </c>
      <c r="G895" s="58" t="s">
        <v>136</v>
      </c>
      <c r="H895" s="58" t="s">
        <v>140</v>
      </c>
      <c r="I895" s="63" t="s">
        <v>2090</v>
      </c>
      <c r="J895" s="83" t="s">
        <v>2091</v>
      </c>
      <c r="K895" s="58" t="s">
        <v>337</v>
      </c>
    </row>
    <row r="896">
      <c r="A896" s="79">
        <v>1.0</v>
      </c>
      <c r="B896" s="79">
        <v>114.0</v>
      </c>
      <c r="C896" s="79" t="str">
        <f t="shared" si="1"/>
        <v>Tier 1 - 114</v>
      </c>
      <c r="D896" s="80">
        <v>807.0</v>
      </c>
      <c r="E896" s="80">
        <v>807.0</v>
      </c>
      <c r="F896" s="81" t="s">
        <v>2092</v>
      </c>
      <c r="G896" s="58" t="s">
        <v>136</v>
      </c>
      <c r="H896" s="58" t="s">
        <v>169</v>
      </c>
      <c r="I896" s="63" t="s">
        <v>2093</v>
      </c>
      <c r="J896" s="83" t="s">
        <v>2094</v>
      </c>
      <c r="K896" s="58" t="s">
        <v>1718</v>
      </c>
    </row>
    <row r="897">
      <c r="A897" s="79">
        <v>0.0</v>
      </c>
      <c r="B897" s="80"/>
      <c r="C897" s="79" t="str">
        <f t="shared" si="1"/>
        <v>Tier 0 - </v>
      </c>
      <c r="D897" s="80">
        <v>808.0</v>
      </c>
      <c r="E897" s="80">
        <v>808.0</v>
      </c>
      <c r="F897" s="81" t="s">
        <v>2095</v>
      </c>
      <c r="G897" s="58" t="s">
        <v>136</v>
      </c>
      <c r="H897" s="58" t="s">
        <v>2096</v>
      </c>
      <c r="I897" s="63" t="s">
        <v>2097</v>
      </c>
    </row>
    <row r="898">
      <c r="A898" s="79">
        <v>0.0</v>
      </c>
      <c r="B898" s="80"/>
      <c r="C898" s="79" t="str">
        <f t="shared" si="1"/>
        <v>Tier 0 - </v>
      </c>
      <c r="D898" s="80">
        <v>809.0</v>
      </c>
      <c r="E898" s="80">
        <v>809.0</v>
      </c>
      <c r="F898" s="81" t="s">
        <v>2098</v>
      </c>
      <c r="G898" s="58" t="s">
        <v>136</v>
      </c>
      <c r="H898" s="58" t="s">
        <v>2096</v>
      </c>
      <c r="I898" s="63" t="s">
        <v>2099</v>
      </c>
    </row>
  </sheetData>
  <autoFilter ref="$A$1:$J$898">
    <sortState ref="A1:J898">
      <sortCondition ref="D1:D898"/>
      <sortCondition ref="F1:F898"/>
    </sortState>
  </autoFilter>
  <hyperlinks>
    <hyperlink r:id="rId1" ref="F2"/>
    <hyperlink r:id="rId2" ref="I2"/>
    <hyperlink r:id="rId3" ref="F3"/>
    <hyperlink r:id="rId4" ref="I3"/>
    <hyperlink r:id="rId5" ref="I4"/>
    <hyperlink r:id="rId6" ref="F5"/>
    <hyperlink r:id="rId7" ref="I5"/>
    <hyperlink r:id="rId8" ref="F6"/>
    <hyperlink r:id="rId9" ref="I6"/>
    <hyperlink r:id="rId10" ref="F7"/>
    <hyperlink r:id="rId11" ref="I7"/>
    <hyperlink r:id="rId12" ref="F8"/>
    <hyperlink r:id="rId13" ref="I8"/>
    <hyperlink r:id="rId14" ref="I9"/>
    <hyperlink r:id="rId15" ref="I10"/>
    <hyperlink r:id="rId16" ref="F11"/>
    <hyperlink r:id="rId17" ref="I11"/>
    <hyperlink r:id="rId18" ref="F12"/>
    <hyperlink r:id="rId19" ref="I12"/>
    <hyperlink r:id="rId20" ref="F13"/>
    <hyperlink r:id="rId21" ref="I13"/>
    <hyperlink r:id="rId22" ref="I14"/>
    <hyperlink r:id="rId23" ref="F15"/>
    <hyperlink r:id="rId24" ref="I15"/>
    <hyperlink r:id="rId25" ref="F16"/>
    <hyperlink r:id="rId26" ref="I16"/>
    <hyperlink r:id="rId27" ref="F17"/>
    <hyperlink r:id="rId28" ref="I17"/>
    <hyperlink r:id="rId29" ref="F18"/>
    <hyperlink r:id="rId30" ref="I18"/>
    <hyperlink r:id="rId31" ref="F19"/>
    <hyperlink r:id="rId32" ref="I19"/>
    <hyperlink r:id="rId33" ref="F20"/>
    <hyperlink r:id="rId34" ref="I20"/>
    <hyperlink r:id="rId35" ref="I21"/>
    <hyperlink r:id="rId36" ref="F22"/>
    <hyperlink r:id="rId37" ref="I22"/>
    <hyperlink r:id="rId38" ref="F23"/>
    <hyperlink r:id="rId39" ref="I23"/>
    <hyperlink r:id="rId40" ref="I24"/>
    <hyperlink r:id="rId41" ref="F25"/>
    <hyperlink r:id="rId42" ref="I25"/>
    <hyperlink r:id="rId43" ref="I26"/>
    <hyperlink r:id="rId44" ref="F27"/>
    <hyperlink r:id="rId45" ref="I27"/>
    <hyperlink r:id="rId46" ref="I28"/>
    <hyperlink r:id="rId47" ref="F29"/>
    <hyperlink r:id="rId48" ref="I29"/>
    <hyperlink r:id="rId49" ref="F30"/>
    <hyperlink r:id="rId50" ref="I30"/>
    <hyperlink r:id="rId51" ref="F31"/>
    <hyperlink r:id="rId52" ref="I31"/>
    <hyperlink r:id="rId53" ref="F32"/>
    <hyperlink r:id="rId54" ref="I32"/>
    <hyperlink r:id="rId55" ref="F33"/>
    <hyperlink r:id="rId56" ref="I33"/>
    <hyperlink r:id="rId57" ref="F34"/>
    <hyperlink r:id="rId58" ref="I34"/>
    <hyperlink r:id="rId59" ref="I35"/>
    <hyperlink r:id="rId60" ref="F36"/>
    <hyperlink r:id="rId61" ref="I36"/>
    <hyperlink r:id="rId62" ref="I37"/>
    <hyperlink r:id="rId63" ref="F38"/>
    <hyperlink r:id="rId64" ref="I38"/>
    <hyperlink r:id="rId65" ref="I39"/>
    <hyperlink r:id="rId66" ref="F40"/>
    <hyperlink r:id="rId67" ref="I40"/>
    <hyperlink r:id="rId68" ref="F41"/>
    <hyperlink r:id="rId69" ref="I41"/>
    <hyperlink r:id="rId70" ref="F42"/>
    <hyperlink r:id="rId71" ref="I42"/>
    <hyperlink r:id="rId72" ref="F43"/>
    <hyperlink r:id="rId73" ref="I43"/>
    <hyperlink r:id="rId74" ref="F44"/>
    <hyperlink r:id="rId75" ref="I44"/>
    <hyperlink r:id="rId76" ref="F45"/>
    <hyperlink r:id="rId77" ref="I45"/>
    <hyperlink r:id="rId78" ref="F46"/>
    <hyperlink r:id="rId79" ref="I46"/>
    <hyperlink r:id="rId80" ref="F47"/>
    <hyperlink r:id="rId81" ref="I47"/>
    <hyperlink r:id="rId82" ref="F48"/>
    <hyperlink r:id="rId83" ref="I48"/>
    <hyperlink r:id="rId84" ref="I49"/>
    <hyperlink r:id="rId85" ref="F50"/>
    <hyperlink r:id="rId86" ref="I50"/>
    <hyperlink r:id="rId87" ref="I51"/>
    <hyperlink r:id="rId88" ref="F52"/>
    <hyperlink r:id="rId89" ref="I52"/>
    <hyperlink r:id="rId90" ref="F53"/>
    <hyperlink r:id="rId91" ref="I53"/>
    <hyperlink r:id="rId92" ref="F54"/>
    <hyperlink r:id="rId93" ref="I54"/>
    <hyperlink r:id="rId94" ref="F55"/>
    <hyperlink r:id="rId95" ref="I55"/>
    <hyperlink r:id="rId96" ref="F56"/>
    <hyperlink r:id="rId97" ref="I56"/>
    <hyperlink r:id="rId98" ref="F57"/>
    <hyperlink r:id="rId99" ref="I57"/>
    <hyperlink r:id="rId100" ref="F58"/>
    <hyperlink r:id="rId101" ref="I58"/>
    <hyperlink r:id="rId102" ref="F59"/>
    <hyperlink r:id="rId103" ref="I59"/>
    <hyperlink r:id="rId104" ref="F60"/>
    <hyperlink r:id="rId105" ref="I60"/>
    <hyperlink r:id="rId106" ref="F61"/>
    <hyperlink r:id="rId107" ref="I61"/>
    <hyperlink r:id="rId108" ref="F62"/>
    <hyperlink r:id="rId109" ref="I62"/>
    <hyperlink r:id="rId110" ref="F63"/>
    <hyperlink r:id="rId111" ref="I63"/>
    <hyperlink r:id="rId112" ref="I64"/>
    <hyperlink r:id="rId113" ref="F65"/>
    <hyperlink r:id="rId114" ref="I65"/>
    <hyperlink r:id="rId115" ref="I66"/>
    <hyperlink r:id="rId116" ref="F67"/>
    <hyperlink r:id="rId117" ref="I67"/>
    <hyperlink r:id="rId118" ref="I68"/>
    <hyperlink r:id="rId119" ref="F69"/>
    <hyperlink r:id="rId120" ref="I69"/>
    <hyperlink r:id="rId121" ref="I70"/>
    <hyperlink r:id="rId122" ref="F71"/>
    <hyperlink r:id="rId123" ref="I71"/>
    <hyperlink r:id="rId124" ref="F72"/>
    <hyperlink r:id="rId125" ref="I72"/>
    <hyperlink r:id="rId126" ref="F73"/>
    <hyperlink r:id="rId127" ref="I73"/>
    <hyperlink r:id="rId128" ref="F74"/>
    <hyperlink r:id="rId129" ref="I74"/>
    <hyperlink r:id="rId130" ref="F75"/>
    <hyperlink r:id="rId131" ref="I75"/>
    <hyperlink r:id="rId132" ref="F76"/>
    <hyperlink r:id="rId133" ref="I76"/>
    <hyperlink r:id="rId134" ref="F77"/>
    <hyperlink r:id="rId135" ref="I77"/>
    <hyperlink r:id="rId136" ref="F78"/>
    <hyperlink r:id="rId137" ref="I78"/>
    <hyperlink r:id="rId138" ref="F79"/>
    <hyperlink r:id="rId139" ref="I79"/>
    <hyperlink r:id="rId140" ref="F80"/>
    <hyperlink r:id="rId141" ref="I80"/>
    <hyperlink r:id="rId142" ref="F81"/>
    <hyperlink r:id="rId143" ref="I81"/>
    <hyperlink r:id="rId144" ref="F82"/>
    <hyperlink r:id="rId145" ref="I82"/>
    <hyperlink r:id="rId146" ref="F83"/>
    <hyperlink r:id="rId147" ref="I83"/>
    <hyperlink r:id="rId148" ref="I84"/>
    <hyperlink r:id="rId149" ref="F85"/>
    <hyperlink r:id="rId150" ref="I85"/>
    <hyperlink r:id="rId151" ref="F86"/>
    <hyperlink r:id="rId152" ref="I86"/>
    <hyperlink r:id="rId153" ref="F87"/>
    <hyperlink r:id="rId154" ref="I87"/>
    <hyperlink r:id="rId155" ref="F88"/>
    <hyperlink r:id="rId156" ref="I88"/>
    <hyperlink r:id="rId157" ref="F89"/>
    <hyperlink r:id="rId158" ref="I89"/>
    <hyperlink r:id="rId159" ref="F90"/>
    <hyperlink r:id="rId160" ref="I90"/>
    <hyperlink r:id="rId161" ref="F91"/>
    <hyperlink r:id="rId162" ref="I91"/>
    <hyperlink r:id="rId163" ref="F92"/>
    <hyperlink r:id="rId164" ref="I92"/>
    <hyperlink r:id="rId165" ref="I93"/>
    <hyperlink r:id="rId166" ref="F94"/>
    <hyperlink r:id="rId167" ref="I94"/>
    <hyperlink r:id="rId168" ref="I95"/>
    <hyperlink r:id="rId169" ref="F96"/>
    <hyperlink r:id="rId170" ref="I96"/>
    <hyperlink r:id="rId171" ref="I97"/>
    <hyperlink r:id="rId172" ref="F98"/>
    <hyperlink r:id="rId173" ref="I98"/>
    <hyperlink r:id="rId174" ref="F99"/>
    <hyperlink r:id="rId175" ref="I99"/>
    <hyperlink r:id="rId176" ref="F100"/>
    <hyperlink r:id="rId177" ref="I100"/>
    <hyperlink r:id="rId178" ref="F101"/>
    <hyperlink r:id="rId179" ref="I101"/>
    <hyperlink r:id="rId180" ref="I102"/>
    <hyperlink r:id="rId181" ref="F103"/>
    <hyperlink r:id="rId182" ref="I103"/>
    <hyperlink r:id="rId183" ref="F104"/>
    <hyperlink r:id="rId184" ref="I104"/>
    <hyperlink r:id="rId185" ref="F105"/>
    <hyperlink r:id="rId186" ref="I105"/>
    <hyperlink r:id="rId187" ref="F106"/>
    <hyperlink r:id="rId188" ref="I106"/>
    <hyperlink r:id="rId189" ref="F107"/>
    <hyperlink r:id="rId190" ref="I107"/>
    <hyperlink r:id="rId191" ref="F108"/>
    <hyperlink r:id="rId192" ref="I108"/>
    <hyperlink r:id="rId193" ref="F109"/>
    <hyperlink r:id="rId194" ref="I109"/>
    <hyperlink r:id="rId195" ref="F110"/>
    <hyperlink r:id="rId196" ref="I110"/>
    <hyperlink r:id="rId197" ref="I111"/>
    <hyperlink r:id="rId198" ref="F112"/>
    <hyperlink r:id="rId199" ref="I112"/>
    <hyperlink r:id="rId200" ref="I113"/>
    <hyperlink r:id="rId201" ref="F114"/>
    <hyperlink r:id="rId202" ref="I114"/>
    <hyperlink r:id="rId203" ref="F115"/>
    <hyperlink r:id="rId204" ref="I115"/>
    <hyperlink r:id="rId205" ref="F116"/>
    <hyperlink r:id="rId206" ref="I116"/>
    <hyperlink r:id="rId207" ref="F117"/>
    <hyperlink r:id="rId208" ref="I117"/>
    <hyperlink r:id="rId209" ref="F118"/>
    <hyperlink r:id="rId210" ref="I118"/>
    <hyperlink r:id="rId211" ref="F119"/>
    <hyperlink r:id="rId212" ref="I119"/>
    <hyperlink r:id="rId213" ref="I120"/>
    <hyperlink r:id="rId214" ref="F121"/>
    <hyperlink r:id="rId215" ref="I121"/>
    <hyperlink r:id="rId216" ref="F122"/>
    <hyperlink r:id="rId217" ref="I122"/>
    <hyperlink r:id="rId218" ref="F123"/>
    <hyperlink r:id="rId219" ref="I123"/>
    <hyperlink r:id="rId220" ref="F124"/>
    <hyperlink r:id="rId221" ref="I124"/>
    <hyperlink r:id="rId222" ref="F125"/>
    <hyperlink r:id="rId223" ref="I125"/>
    <hyperlink r:id="rId224" ref="F126"/>
    <hyperlink r:id="rId225" ref="I126"/>
    <hyperlink r:id="rId226" ref="F127"/>
    <hyperlink r:id="rId227" ref="I127"/>
    <hyperlink r:id="rId228" ref="F128"/>
    <hyperlink r:id="rId229" ref="I128"/>
    <hyperlink r:id="rId230" ref="I129"/>
    <hyperlink r:id="rId231" ref="F130"/>
    <hyperlink r:id="rId232" ref="I130"/>
    <hyperlink r:id="rId233" ref="I131"/>
    <hyperlink r:id="rId234" ref="I132"/>
    <hyperlink r:id="rId235" ref="F133"/>
    <hyperlink r:id="rId236" ref="I133"/>
    <hyperlink r:id="rId237" ref="F134"/>
    <hyperlink r:id="rId238" ref="I134"/>
    <hyperlink r:id="rId239" ref="F135"/>
    <hyperlink r:id="rId240" ref="I135"/>
    <hyperlink r:id="rId241" ref="F136"/>
    <hyperlink r:id="rId242" ref="I136"/>
    <hyperlink r:id="rId243" ref="F137"/>
    <hyperlink r:id="rId244" ref="I137"/>
    <hyperlink r:id="rId245" ref="F138"/>
    <hyperlink r:id="rId246" ref="I138"/>
    <hyperlink r:id="rId247" ref="F139"/>
    <hyperlink r:id="rId248" ref="I139"/>
    <hyperlink r:id="rId249" ref="F140"/>
    <hyperlink r:id="rId250" ref="I140"/>
    <hyperlink r:id="rId251" ref="F141"/>
    <hyperlink r:id="rId252" ref="I141"/>
    <hyperlink r:id="rId253" ref="F142"/>
    <hyperlink r:id="rId254" ref="I142"/>
    <hyperlink r:id="rId255" ref="F143"/>
    <hyperlink r:id="rId256" ref="I143"/>
    <hyperlink r:id="rId257" ref="I144"/>
    <hyperlink r:id="rId258" ref="F145"/>
    <hyperlink r:id="rId259" ref="I145"/>
    <hyperlink r:id="rId260" ref="F146"/>
    <hyperlink r:id="rId261" ref="I146"/>
    <hyperlink r:id="rId262" ref="F147"/>
    <hyperlink r:id="rId263" ref="I147"/>
    <hyperlink r:id="rId264" ref="F148"/>
    <hyperlink r:id="rId265" ref="I148"/>
    <hyperlink r:id="rId266" ref="F149"/>
    <hyperlink r:id="rId267" ref="I149"/>
    <hyperlink r:id="rId268" ref="F150"/>
    <hyperlink r:id="rId269" ref="I150"/>
    <hyperlink r:id="rId270" ref="F151"/>
    <hyperlink r:id="rId271" ref="I151"/>
    <hyperlink r:id="rId272" ref="F152"/>
    <hyperlink r:id="rId273" ref="I152"/>
    <hyperlink r:id="rId274" ref="F153"/>
    <hyperlink r:id="rId275" ref="I153"/>
    <hyperlink r:id="rId276" ref="F154"/>
    <hyperlink r:id="rId277" ref="I154"/>
    <hyperlink r:id="rId278" ref="F155"/>
    <hyperlink r:id="rId279" ref="I155"/>
    <hyperlink r:id="rId280" ref="I156"/>
    <hyperlink r:id="rId281" ref="F157"/>
    <hyperlink r:id="rId282" ref="I157"/>
    <hyperlink r:id="rId283" ref="F158"/>
    <hyperlink r:id="rId284" ref="I158"/>
    <hyperlink r:id="rId285" ref="F159"/>
    <hyperlink r:id="rId286" ref="I159"/>
    <hyperlink r:id="rId287" ref="F160"/>
    <hyperlink r:id="rId288" ref="I160"/>
    <hyperlink r:id="rId289" ref="I161"/>
    <hyperlink r:id="rId290" ref="F162"/>
    <hyperlink r:id="rId291" ref="I162"/>
    <hyperlink r:id="rId292" ref="F163"/>
    <hyperlink r:id="rId293" ref="I163"/>
    <hyperlink r:id="rId294" ref="F164"/>
    <hyperlink r:id="rId295" ref="I164"/>
    <hyperlink r:id="rId296" ref="F165"/>
    <hyperlink r:id="rId297" ref="I165"/>
    <hyperlink r:id="rId298" ref="F166"/>
    <hyperlink r:id="rId299" ref="I166"/>
    <hyperlink r:id="rId300" ref="F167"/>
    <hyperlink r:id="rId301" ref="I167"/>
    <hyperlink r:id="rId302" ref="F168"/>
    <hyperlink r:id="rId303" ref="I168"/>
    <hyperlink r:id="rId304" ref="F169"/>
    <hyperlink r:id="rId305" ref="I169"/>
    <hyperlink r:id="rId306" ref="F170"/>
    <hyperlink r:id="rId307" ref="I170"/>
    <hyperlink r:id="rId308" ref="F171"/>
    <hyperlink r:id="rId309" ref="I171"/>
    <hyperlink r:id="rId310" ref="F172"/>
    <hyperlink r:id="rId311" ref="I172"/>
    <hyperlink r:id="rId312" ref="F173"/>
    <hyperlink r:id="rId313" ref="I173"/>
    <hyperlink r:id="rId314" ref="I174"/>
    <hyperlink r:id="rId315" ref="F175"/>
    <hyperlink r:id="rId316" ref="I175"/>
    <hyperlink r:id="rId317" ref="F176"/>
    <hyperlink r:id="rId318" ref="I176"/>
    <hyperlink r:id="rId319" ref="F177"/>
    <hyperlink r:id="rId320" ref="I177"/>
    <hyperlink r:id="rId321" ref="F178"/>
    <hyperlink r:id="rId322" ref="I178"/>
    <hyperlink r:id="rId323" ref="F179"/>
    <hyperlink r:id="rId324" ref="I179"/>
    <hyperlink r:id="rId325" ref="F180"/>
    <hyperlink r:id="rId326" ref="I180"/>
    <hyperlink r:id="rId327" ref="F181"/>
    <hyperlink r:id="rId328" ref="I181"/>
    <hyperlink r:id="rId329" ref="I182"/>
    <hyperlink r:id="rId330" ref="I183"/>
    <hyperlink r:id="rId331" ref="F184"/>
    <hyperlink r:id="rId332" ref="I184"/>
    <hyperlink r:id="rId333" ref="F185"/>
    <hyperlink r:id="rId334" ref="I185"/>
    <hyperlink r:id="rId335" ref="F186"/>
    <hyperlink r:id="rId336" ref="I186"/>
    <hyperlink r:id="rId337" ref="F187"/>
    <hyperlink r:id="rId338" ref="I187"/>
    <hyperlink r:id="rId339" ref="F188"/>
    <hyperlink r:id="rId340" ref="I188"/>
    <hyperlink r:id="rId341" ref="F189"/>
    <hyperlink r:id="rId342" ref="I189"/>
    <hyperlink r:id="rId343" ref="F190"/>
    <hyperlink r:id="rId344" ref="I190"/>
    <hyperlink r:id="rId345" ref="F191"/>
    <hyperlink r:id="rId346" ref="I191"/>
    <hyperlink r:id="rId347" ref="F192"/>
    <hyperlink r:id="rId348" ref="I192"/>
    <hyperlink r:id="rId349" ref="F193"/>
    <hyperlink r:id="rId350" ref="I193"/>
    <hyperlink r:id="rId351" ref="F194"/>
    <hyperlink r:id="rId352" ref="I194"/>
    <hyperlink r:id="rId353" ref="F195"/>
    <hyperlink r:id="rId354" ref="I195"/>
    <hyperlink r:id="rId355" ref="F196"/>
    <hyperlink r:id="rId356" ref="I196"/>
    <hyperlink r:id="rId357" ref="F197"/>
    <hyperlink r:id="rId358" ref="I197"/>
    <hyperlink r:id="rId359" ref="F198"/>
    <hyperlink r:id="rId360" ref="I198"/>
    <hyperlink r:id="rId361" ref="F199"/>
    <hyperlink r:id="rId362" ref="I199"/>
    <hyperlink r:id="rId363" ref="F200"/>
    <hyperlink r:id="rId364" ref="I200"/>
    <hyperlink r:id="rId365" ref="F201"/>
    <hyperlink r:id="rId366" ref="I201"/>
    <hyperlink r:id="rId367" ref="F202"/>
    <hyperlink r:id="rId368" ref="I202"/>
    <hyperlink r:id="rId369" ref="F203"/>
    <hyperlink r:id="rId370" ref="I203"/>
    <hyperlink r:id="rId371" ref="F204"/>
    <hyperlink r:id="rId372" ref="I204"/>
    <hyperlink r:id="rId373" ref="F205"/>
    <hyperlink r:id="rId374" ref="I205"/>
    <hyperlink r:id="rId375" ref="F206"/>
    <hyperlink r:id="rId376" ref="I206"/>
    <hyperlink r:id="rId377" ref="F207"/>
    <hyperlink r:id="rId378" ref="I207"/>
    <hyperlink r:id="rId379" ref="F208"/>
    <hyperlink r:id="rId380" ref="I208"/>
    <hyperlink r:id="rId381" ref="F209"/>
    <hyperlink r:id="rId382" ref="I209"/>
    <hyperlink r:id="rId383" ref="F210"/>
    <hyperlink r:id="rId384" ref="I210"/>
    <hyperlink r:id="rId385" ref="F211"/>
    <hyperlink r:id="rId386" ref="I211"/>
    <hyperlink r:id="rId387" ref="F212"/>
    <hyperlink r:id="rId388" ref="I212"/>
    <hyperlink r:id="rId389" ref="F213"/>
    <hyperlink r:id="rId390" ref="I213"/>
    <hyperlink r:id="rId391" ref="F214"/>
    <hyperlink r:id="rId392" ref="I214"/>
    <hyperlink r:id="rId393" ref="F215"/>
    <hyperlink r:id="rId394" ref="I215"/>
    <hyperlink r:id="rId395" ref="I216"/>
    <hyperlink r:id="rId396" ref="F217"/>
    <hyperlink r:id="rId397" ref="I217"/>
    <hyperlink r:id="rId398" ref="F218"/>
    <hyperlink r:id="rId399" ref="I218"/>
    <hyperlink r:id="rId400" ref="F219"/>
    <hyperlink r:id="rId401" ref="I219"/>
    <hyperlink r:id="rId402" ref="F220"/>
    <hyperlink r:id="rId403" ref="I220"/>
    <hyperlink r:id="rId404" ref="F221"/>
    <hyperlink r:id="rId405" ref="I221"/>
    <hyperlink r:id="rId406" ref="F222"/>
    <hyperlink r:id="rId407" ref="I222"/>
    <hyperlink r:id="rId408" ref="F223"/>
    <hyperlink r:id="rId409" ref="I223"/>
    <hyperlink r:id="rId410" ref="F224"/>
    <hyperlink r:id="rId411" ref="I224"/>
    <hyperlink r:id="rId412" ref="F225"/>
    <hyperlink r:id="rId413" ref="I225"/>
    <hyperlink r:id="rId414" ref="F226"/>
    <hyperlink r:id="rId415" ref="I226"/>
    <hyperlink r:id="rId416" ref="F227"/>
    <hyperlink r:id="rId417" ref="I227"/>
    <hyperlink r:id="rId418" ref="F228"/>
    <hyperlink r:id="rId419" ref="I228"/>
    <hyperlink r:id="rId420" ref="F229"/>
    <hyperlink r:id="rId421" ref="I229"/>
    <hyperlink r:id="rId422" ref="F230"/>
    <hyperlink r:id="rId423" ref="I230"/>
    <hyperlink r:id="rId424" ref="F231"/>
    <hyperlink r:id="rId425" ref="I231"/>
    <hyperlink r:id="rId426" ref="F232"/>
    <hyperlink r:id="rId427" ref="I232"/>
    <hyperlink r:id="rId428" ref="F233"/>
    <hyperlink r:id="rId429" ref="I233"/>
    <hyperlink r:id="rId430" ref="F234"/>
    <hyperlink r:id="rId431" ref="I234"/>
    <hyperlink r:id="rId432" ref="F235"/>
    <hyperlink r:id="rId433" ref="I235"/>
    <hyperlink r:id="rId434" ref="F236"/>
    <hyperlink r:id="rId435" ref="I236"/>
    <hyperlink r:id="rId436" ref="F237"/>
    <hyperlink r:id="rId437" ref="I237"/>
    <hyperlink r:id="rId438" ref="F238"/>
    <hyperlink r:id="rId439" ref="I238"/>
    <hyperlink r:id="rId440" ref="F239"/>
    <hyperlink r:id="rId441" ref="I239"/>
    <hyperlink r:id="rId442" ref="F240"/>
    <hyperlink r:id="rId443" ref="I240"/>
    <hyperlink r:id="rId444" ref="F241"/>
    <hyperlink r:id="rId445" ref="I241"/>
    <hyperlink r:id="rId446" ref="F242"/>
    <hyperlink r:id="rId447" ref="I242"/>
    <hyperlink r:id="rId448" ref="I243"/>
    <hyperlink r:id="rId449" ref="F244"/>
    <hyperlink r:id="rId450" ref="I244"/>
    <hyperlink r:id="rId451" ref="F245"/>
    <hyperlink r:id="rId452" ref="I245"/>
    <hyperlink r:id="rId453" ref="F246"/>
    <hyperlink r:id="rId454" ref="I246"/>
    <hyperlink r:id="rId455" ref="F247"/>
    <hyperlink r:id="rId456" ref="I247"/>
    <hyperlink r:id="rId457" ref="I248"/>
    <hyperlink r:id="rId458" ref="F249"/>
    <hyperlink r:id="rId459" ref="I249"/>
    <hyperlink r:id="rId460" ref="F250"/>
    <hyperlink r:id="rId461" ref="I250"/>
    <hyperlink r:id="rId462" ref="F251"/>
    <hyperlink r:id="rId463" ref="I251"/>
    <hyperlink r:id="rId464" ref="I252"/>
    <hyperlink r:id="rId465" ref="F253"/>
    <hyperlink r:id="rId466" ref="I253"/>
    <hyperlink r:id="rId467" ref="F254"/>
    <hyperlink r:id="rId468" ref="I254"/>
    <hyperlink r:id="rId469" ref="F255"/>
    <hyperlink r:id="rId470" ref="I255"/>
    <hyperlink r:id="rId471" ref="F256"/>
    <hyperlink r:id="rId472" ref="I256"/>
    <hyperlink r:id="rId473" ref="F257"/>
    <hyperlink r:id="rId474" ref="I257"/>
    <hyperlink r:id="rId475" ref="F258"/>
    <hyperlink r:id="rId476" ref="I258"/>
    <hyperlink r:id="rId477" ref="F259"/>
    <hyperlink r:id="rId478" ref="I259"/>
    <hyperlink r:id="rId479" ref="F260"/>
    <hyperlink r:id="rId480" ref="I260"/>
    <hyperlink r:id="rId481" ref="F261"/>
    <hyperlink r:id="rId482" ref="I261"/>
    <hyperlink r:id="rId483" ref="F262"/>
    <hyperlink r:id="rId484" ref="I262"/>
    <hyperlink r:id="rId485" ref="F263"/>
    <hyperlink r:id="rId486" ref="I263"/>
    <hyperlink r:id="rId487" ref="F264"/>
    <hyperlink r:id="rId488" ref="I264"/>
    <hyperlink r:id="rId489" ref="F265"/>
    <hyperlink r:id="rId490" ref="I265"/>
    <hyperlink r:id="rId491" ref="F266"/>
    <hyperlink r:id="rId492" ref="I266"/>
    <hyperlink r:id="rId493" ref="F267"/>
    <hyperlink r:id="rId494" ref="I267"/>
    <hyperlink r:id="rId495" ref="I268"/>
    <hyperlink r:id="rId496" ref="F269"/>
    <hyperlink r:id="rId497" ref="I269"/>
    <hyperlink r:id="rId498" ref="F270"/>
    <hyperlink r:id="rId499" ref="I270"/>
    <hyperlink r:id="rId500" ref="F271"/>
    <hyperlink r:id="rId501" ref="I271"/>
    <hyperlink r:id="rId502" ref="F272"/>
    <hyperlink r:id="rId503" ref="I272"/>
    <hyperlink r:id="rId504" ref="F273"/>
    <hyperlink r:id="rId505" ref="I273"/>
    <hyperlink r:id="rId506" ref="F274"/>
    <hyperlink r:id="rId507" ref="I274"/>
    <hyperlink r:id="rId508" ref="F275"/>
    <hyperlink r:id="rId509" ref="I275"/>
    <hyperlink r:id="rId510" ref="F276"/>
    <hyperlink r:id="rId511" ref="I276"/>
    <hyperlink r:id="rId512" ref="F277"/>
    <hyperlink r:id="rId513" ref="I277"/>
    <hyperlink r:id="rId514" ref="F278"/>
    <hyperlink r:id="rId515" ref="I278"/>
    <hyperlink r:id="rId516" ref="F279"/>
    <hyperlink r:id="rId517" ref="I279"/>
    <hyperlink r:id="rId518" ref="F280"/>
    <hyperlink r:id="rId519" ref="I280"/>
    <hyperlink r:id="rId520" ref="F281"/>
    <hyperlink r:id="rId521" ref="I281"/>
    <hyperlink r:id="rId522" ref="F282"/>
    <hyperlink r:id="rId523" ref="I282"/>
    <hyperlink r:id="rId524" ref="F283"/>
    <hyperlink r:id="rId525" ref="I283"/>
    <hyperlink r:id="rId526" ref="F284"/>
    <hyperlink r:id="rId527" ref="I284"/>
    <hyperlink r:id="rId528" ref="F285"/>
    <hyperlink r:id="rId529" ref="I285"/>
    <hyperlink r:id="rId530" ref="F286"/>
    <hyperlink r:id="rId531" ref="I286"/>
    <hyperlink r:id="rId532" ref="I287"/>
    <hyperlink r:id="rId533" ref="F288"/>
    <hyperlink r:id="rId534" ref="I288"/>
    <hyperlink r:id="rId535" ref="F289"/>
    <hyperlink r:id="rId536" ref="I289"/>
    <hyperlink r:id="rId537" ref="F290"/>
    <hyperlink r:id="rId538" ref="I290"/>
    <hyperlink r:id="rId539" ref="F291"/>
    <hyperlink r:id="rId540" ref="I291"/>
    <hyperlink r:id="rId541" ref="F292"/>
    <hyperlink r:id="rId542" ref="I292"/>
    <hyperlink r:id="rId543" ref="F293"/>
    <hyperlink r:id="rId544" ref="I293"/>
    <hyperlink r:id="rId545" ref="I294"/>
    <hyperlink r:id="rId546" ref="F295"/>
    <hyperlink r:id="rId547" ref="I295"/>
    <hyperlink r:id="rId548" ref="F296"/>
    <hyperlink r:id="rId549" ref="I296"/>
    <hyperlink r:id="rId550" ref="F297"/>
    <hyperlink r:id="rId551" ref="I297"/>
    <hyperlink r:id="rId552" ref="F298"/>
    <hyperlink r:id="rId553" ref="I298"/>
    <hyperlink r:id="rId554" ref="I299"/>
    <hyperlink r:id="rId555" ref="F300"/>
    <hyperlink r:id="rId556" ref="I300"/>
    <hyperlink r:id="rId557" ref="F301"/>
    <hyperlink r:id="rId558" ref="I301"/>
    <hyperlink r:id="rId559" ref="I302"/>
    <hyperlink r:id="rId560" ref="F303"/>
    <hyperlink r:id="rId561" ref="I303"/>
    <hyperlink r:id="rId562" ref="F304"/>
    <hyperlink r:id="rId563" ref="I304"/>
    <hyperlink r:id="rId564" ref="F305"/>
    <hyperlink r:id="rId565" ref="I305"/>
    <hyperlink r:id="rId566" ref="F306"/>
    <hyperlink r:id="rId567" ref="I306"/>
    <hyperlink r:id="rId568" ref="F307"/>
    <hyperlink r:id="rId569" ref="I307"/>
    <hyperlink r:id="rId570" ref="F308"/>
    <hyperlink r:id="rId571" ref="I308"/>
    <hyperlink r:id="rId572" ref="F309"/>
    <hyperlink r:id="rId573" ref="I309"/>
    <hyperlink r:id="rId574" ref="F310"/>
    <hyperlink r:id="rId575" ref="I310"/>
    <hyperlink r:id="rId576" ref="F311"/>
    <hyperlink r:id="rId577" ref="I311"/>
    <hyperlink r:id="rId578" ref="F312"/>
    <hyperlink r:id="rId579" ref="I312"/>
    <hyperlink r:id="rId580" ref="F313"/>
    <hyperlink r:id="rId581" ref="I313"/>
    <hyperlink r:id="rId582" ref="F314"/>
    <hyperlink r:id="rId583" ref="I314"/>
    <hyperlink r:id="rId584" ref="F315"/>
    <hyperlink r:id="rId585" ref="I315"/>
    <hyperlink r:id="rId586" ref="F316"/>
    <hyperlink r:id="rId587" ref="I316"/>
    <hyperlink r:id="rId588" ref="F317"/>
    <hyperlink r:id="rId589" ref="I317"/>
    <hyperlink r:id="rId590" ref="F318"/>
    <hyperlink r:id="rId591" ref="I318"/>
    <hyperlink r:id="rId592" ref="F319"/>
    <hyperlink r:id="rId593" ref="I319"/>
    <hyperlink r:id="rId594" ref="F320"/>
    <hyperlink r:id="rId595" ref="I320"/>
    <hyperlink r:id="rId596" ref="F321"/>
    <hyperlink r:id="rId597" ref="I321"/>
    <hyperlink r:id="rId598" ref="F322"/>
    <hyperlink r:id="rId599" ref="I322"/>
    <hyperlink r:id="rId600" ref="F323"/>
    <hyperlink r:id="rId601" ref="I323"/>
    <hyperlink r:id="rId602" ref="F324"/>
    <hyperlink r:id="rId603" ref="I324"/>
    <hyperlink r:id="rId604" ref="F325"/>
    <hyperlink r:id="rId605" ref="I325"/>
    <hyperlink r:id="rId606" ref="I326"/>
    <hyperlink r:id="rId607" ref="F327"/>
    <hyperlink r:id="rId608" ref="I327"/>
    <hyperlink r:id="rId609" ref="F328"/>
    <hyperlink r:id="rId610" ref="I328"/>
    <hyperlink r:id="rId611" ref="F329"/>
    <hyperlink r:id="rId612" ref="I329"/>
    <hyperlink r:id="rId613" ref="F330"/>
    <hyperlink r:id="rId614" ref="I330"/>
    <hyperlink r:id="rId615" ref="F331"/>
    <hyperlink r:id="rId616" ref="I331"/>
    <hyperlink r:id="rId617" ref="F332"/>
    <hyperlink r:id="rId618" ref="I332"/>
    <hyperlink r:id="rId619" ref="F333"/>
    <hyperlink r:id="rId620" ref="I333"/>
    <hyperlink r:id="rId621" ref="F334"/>
    <hyperlink r:id="rId622" ref="I334"/>
    <hyperlink r:id="rId623" ref="F335"/>
    <hyperlink r:id="rId624" ref="I335"/>
    <hyperlink r:id="rId625" ref="F336"/>
    <hyperlink r:id="rId626" ref="I336"/>
    <hyperlink r:id="rId627" ref="F337"/>
    <hyperlink r:id="rId628" ref="I337"/>
    <hyperlink r:id="rId629" ref="F338"/>
    <hyperlink r:id="rId630" ref="I338"/>
    <hyperlink r:id="rId631" ref="F339"/>
    <hyperlink r:id="rId632" ref="I339"/>
    <hyperlink r:id="rId633" ref="F340"/>
    <hyperlink r:id="rId634" ref="I340"/>
    <hyperlink r:id="rId635" ref="F341"/>
    <hyperlink r:id="rId636" ref="I341"/>
    <hyperlink r:id="rId637" ref="F342"/>
    <hyperlink r:id="rId638" ref="I342"/>
    <hyperlink r:id="rId639" ref="F343"/>
    <hyperlink r:id="rId640" ref="I343"/>
    <hyperlink r:id="rId641" ref="F344"/>
    <hyperlink r:id="rId642" ref="I344"/>
    <hyperlink r:id="rId643" ref="F345"/>
    <hyperlink r:id="rId644" ref="I345"/>
    <hyperlink r:id="rId645" ref="I346"/>
    <hyperlink r:id="rId646" ref="F347"/>
    <hyperlink r:id="rId647" ref="I347"/>
    <hyperlink r:id="rId648" ref="F348"/>
    <hyperlink r:id="rId649" ref="I348"/>
    <hyperlink r:id="rId650" ref="I349"/>
    <hyperlink r:id="rId651" ref="F350"/>
    <hyperlink r:id="rId652" ref="I350"/>
    <hyperlink r:id="rId653" ref="F351"/>
    <hyperlink r:id="rId654" ref="I351"/>
    <hyperlink r:id="rId655" ref="F352"/>
    <hyperlink r:id="rId656" ref="I352"/>
    <hyperlink r:id="rId657" ref="I353"/>
    <hyperlink r:id="rId658" ref="F354"/>
    <hyperlink r:id="rId659" ref="I354"/>
    <hyperlink r:id="rId660" ref="F355"/>
    <hyperlink r:id="rId661" ref="I355"/>
    <hyperlink r:id="rId662" ref="I356"/>
    <hyperlink r:id="rId663" ref="F357"/>
    <hyperlink r:id="rId664" ref="I357"/>
    <hyperlink r:id="rId665" ref="F358"/>
    <hyperlink r:id="rId666" ref="I358"/>
    <hyperlink r:id="rId667" ref="I359"/>
    <hyperlink r:id="rId668" ref="F360"/>
    <hyperlink r:id="rId669" ref="I360"/>
    <hyperlink r:id="rId670" ref="F361"/>
    <hyperlink r:id="rId671" ref="I361"/>
    <hyperlink r:id="rId672" ref="F362"/>
    <hyperlink r:id="rId673" ref="I362"/>
    <hyperlink r:id="rId674" ref="F363"/>
    <hyperlink r:id="rId675" ref="I363"/>
    <hyperlink r:id="rId676" ref="F364"/>
    <hyperlink r:id="rId677" ref="I364"/>
    <hyperlink r:id="rId678" ref="F365"/>
    <hyperlink r:id="rId679" ref="I365"/>
    <hyperlink r:id="rId680" ref="F366"/>
    <hyperlink r:id="rId681" ref="I366"/>
    <hyperlink r:id="rId682" ref="F367"/>
    <hyperlink r:id="rId683" ref="I367"/>
    <hyperlink r:id="rId684" ref="I368"/>
    <hyperlink r:id="rId685" ref="F369"/>
    <hyperlink r:id="rId686" ref="I369"/>
    <hyperlink r:id="rId687" ref="F370"/>
    <hyperlink r:id="rId688" ref="I370"/>
    <hyperlink r:id="rId689" ref="F371"/>
    <hyperlink r:id="rId690" ref="I371"/>
    <hyperlink r:id="rId691" ref="F372"/>
    <hyperlink r:id="rId692" ref="I372"/>
    <hyperlink r:id="rId693" ref="F373"/>
    <hyperlink r:id="rId694" ref="I373"/>
    <hyperlink r:id="rId695" ref="I374"/>
    <hyperlink r:id="rId696" ref="F375"/>
    <hyperlink r:id="rId697" ref="I375"/>
    <hyperlink r:id="rId698" ref="F376"/>
    <hyperlink r:id="rId699" ref="I376"/>
    <hyperlink r:id="rId700" ref="F377"/>
    <hyperlink r:id="rId701" ref="I377"/>
    <hyperlink r:id="rId702" ref="F378"/>
    <hyperlink r:id="rId703" ref="I378"/>
    <hyperlink r:id="rId704" ref="F379"/>
    <hyperlink r:id="rId705" ref="I379"/>
    <hyperlink r:id="rId706" ref="F380"/>
    <hyperlink r:id="rId707" ref="I380"/>
    <hyperlink r:id="rId708" ref="F381"/>
    <hyperlink r:id="rId709" ref="I381"/>
    <hyperlink r:id="rId710" ref="F382"/>
    <hyperlink r:id="rId711" ref="I382"/>
    <hyperlink r:id="rId712" ref="F383"/>
    <hyperlink r:id="rId713" ref="I383"/>
    <hyperlink r:id="rId714" ref="F384"/>
    <hyperlink r:id="rId715" ref="I384"/>
    <hyperlink r:id="rId716" ref="F385"/>
    <hyperlink r:id="rId717" ref="I385"/>
    <hyperlink r:id="rId718" ref="I386"/>
    <hyperlink r:id="rId719" ref="F387"/>
    <hyperlink r:id="rId720" ref="I387"/>
    <hyperlink r:id="rId721" ref="F388"/>
    <hyperlink r:id="rId722" ref="I388"/>
    <hyperlink r:id="rId723" ref="F389"/>
    <hyperlink r:id="rId724" ref="I389"/>
    <hyperlink r:id="rId725" ref="F390"/>
    <hyperlink r:id="rId726" ref="I390"/>
    <hyperlink r:id="rId727" ref="F391"/>
    <hyperlink r:id="rId728" ref="I391"/>
    <hyperlink r:id="rId729" ref="F392"/>
    <hyperlink r:id="rId730" ref="I392"/>
    <hyperlink r:id="rId731" ref="F393"/>
    <hyperlink r:id="rId732" ref="I393"/>
    <hyperlink r:id="rId733" ref="F394"/>
    <hyperlink r:id="rId734" ref="I394"/>
    <hyperlink r:id="rId735" ref="F395"/>
    <hyperlink r:id="rId736" ref="I395"/>
    <hyperlink r:id="rId737" ref="F396"/>
    <hyperlink r:id="rId738" ref="I396"/>
    <hyperlink r:id="rId739" ref="F397"/>
    <hyperlink r:id="rId740" ref="I397"/>
    <hyperlink r:id="rId741" ref="F398"/>
    <hyperlink r:id="rId742" ref="I398"/>
    <hyperlink r:id="rId743" ref="F399"/>
    <hyperlink r:id="rId744" ref="I399"/>
    <hyperlink r:id="rId745" ref="F400"/>
    <hyperlink r:id="rId746" ref="I400"/>
    <hyperlink r:id="rId747" ref="F401"/>
    <hyperlink r:id="rId748" ref="I401"/>
    <hyperlink r:id="rId749" ref="F402"/>
    <hyperlink r:id="rId750" ref="I402"/>
    <hyperlink r:id="rId751" ref="F403"/>
    <hyperlink r:id="rId752" ref="I403"/>
    <hyperlink r:id="rId753" ref="F404"/>
    <hyperlink r:id="rId754" ref="I404"/>
    <hyperlink r:id="rId755" ref="F405"/>
    <hyperlink r:id="rId756" ref="I405"/>
    <hyperlink r:id="rId757" ref="F406"/>
    <hyperlink r:id="rId758" ref="I406"/>
    <hyperlink r:id="rId759" ref="I407"/>
    <hyperlink r:id="rId760" ref="F408"/>
    <hyperlink r:id="rId761" ref="I408"/>
    <hyperlink r:id="rId762" ref="F409"/>
    <hyperlink r:id="rId763" ref="I409"/>
    <hyperlink r:id="rId764" ref="F410"/>
    <hyperlink r:id="rId765" ref="I410"/>
    <hyperlink r:id="rId766" ref="F411"/>
    <hyperlink r:id="rId767" ref="I411"/>
    <hyperlink r:id="rId768" ref="F412"/>
    <hyperlink r:id="rId769" ref="I412"/>
    <hyperlink r:id="rId770" ref="I413"/>
    <hyperlink r:id="rId771" ref="F414"/>
    <hyperlink r:id="rId772" ref="I414"/>
    <hyperlink r:id="rId773" ref="F415"/>
    <hyperlink r:id="rId774" ref="I415"/>
    <hyperlink r:id="rId775" ref="F416"/>
    <hyperlink r:id="rId776" ref="I416"/>
    <hyperlink r:id="rId777" ref="I417"/>
    <hyperlink r:id="rId778" ref="F418"/>
    <hyperlink r:id="rId779" ref="I418"/>
    <hyperlink r:id="rId780" ref="F419"/>
    <hyperlink r:id="rId781" ref="I419"/>
    <hyperlink r:id="rId782" ref="F420"/>
    <hyperlink r:id="rId783" ref="I420"/>
    <hyperlink r:id="rId784" ref="F421"/>
    <hyperlink r:id="rId785" ref="I421"/>
    <hyperlink r:id="rId786" ref="F422"/>
    <hyperlink r:id="rId787" ref="I422"/>
    <hyperlink r:id="rId788" ref="F423"/>
    <hyperlink r:id="rId789" ref="I423"/>
    <hyperlink r:id="rId790" ref="F424"/>
    <hyperlink r:id="rId791" ref="I424"/>
    <hyperlink r:id="rId792" ref="F425"/>
    <hyperlink r:id="rId793" ref="I425"/>
    <hyperlink r:id="rId794" ref="F426"/>
    <hyperlink r:id="rId795" ref="I426"/>
    <hyperlink r:id="rId796" ref="F427"/>
    <hyperlink r:id="rId797" ref="I427"/>
    <hyperlink r:id="rId798" ref="I428"/>
    <hyperlink r:id="rId799" ref="F429"/>
    <hyperlink r:id="rId800" ref="I429"/>
    <hyperlink r:id="rId801" ref="F430"/>
    <hyperlink r:id="rId802" ref="I430"/>
    <hyperlink r:id="rId803" ref="F431"/>
    <hyperlink r:id="rId804" ref="I431"/>
    <hyperlink r:id="rId805" ref="I432"/>
    <hyperlink r:id="rId806" ref="F433"/>
    <hyperlink r:id="rId807" ref="I433"/>
    <hyperlink r:id="rId808" ref="F434"/>
    <hyperlink r:id="rId809" ref="I434"/>
    <hyperlink r:id="rId810" ref="F435"/>
    <hyperlink r:id="rId811" ref="I435"/>
    <hyperlink r:id="rId812" ref="F436"/>
    <hyperlink r:id="rId813" ref="I436"/>
    <hyperlink r:id="rId814" ref="F437"/>
    <hyperlink r:id="rId815" ref="I437"/>
    <hyperlink r:id="rId816" ref="I438"/>
    <hyperlink r:id="rId817" ref="F439"/>
    <hyperlink r:id="rId818" ref="I439"/>
    <hyperlink r:id="rId819" ref="I440"/>
    <hyperlink r:id="rId820" ref="F441"/>
    <hyperlink r:id="rId821" ref="I441"/>
    <hyperlink r:id="rId822" ref="F442"/>
    <hyperlink r:id="rId823" ref="I442"/>
    <hyperlink r:id="rId824" ref="I443"/>
    <hyperlink r:id="rId825" ref="F444"/>
    <hyperlink r:id="rId826" ref="I444"/>
    <hyperlink r:id="rId827" ref="F445"/>
    <hyperlink r:id="rId828" ref="I445"/>
    <hyperlink r:id="rId829" ref="F446"/>
    <hyperlink r:id="rId830" ref="I446"/>
    <hyperlink r:id="rId831" ref="F447"/>
    <hyperlink r:id="rId832" ref="I447"/>
    <hyperlink r:id="rId833" ref="F448"/>
    <hyperlink r:id="rId834" ref="I448"/>
    <hyperlink r:id="rId835" ref="F449"/>
    <hyperlink r:id="rId836" ref="I449"/>
    <hyperlink r:id="rId837" ref="F450"/>
    <hyperlink r:id="rId838" ref="I450"/>
    <hyperlink r:id="rId839" ref="F451"/>
    <hyperlink r:id="rId840" ref="I451"/>
    <hyperlink r:id="rId841" ref="F452"/>
    <hyperlink r:id="rId842" ref="I452"/>
    <hyperlink r:id="rId843" ref="F453"/>
    <hyperlink r:id="rId844" ref="I453"/>
    <hyperlink r:id="rId845" ref="F454"/>
    <hyperlink r:id="rId846" ref="I454"/>
    <hyperlink r:id="rId847" ref="F455"/>
    <hyperlink r:id="rId848" ref="I455"/>
    <hyperlink r:id="rId849" ref="F456"/>
    <hyperlink r:id="rId850" ref="I456"/>
    <hyperlink r:id="rId851" ref="F457"/>
    <hyperlink r:id="rId852" ref="I457"/>
    <hyperlink r:id="rId853" ref="F458"/>
    <hyperlink r:id="rId854" ref="I458"/>
    <hyperlink r:id="rId855" ref="F459"/>
    <hyperlink r:id="rId856" ref="I459"/>
    <hyperlink r:id="rId857" ref="F460"/>
    <hyperlink r:id="rId858" ref="I460"/>
    <hyperlink r:id="rId859" ref="F461"/>
    <hyperlink r:id="rId860" ref="I461"/>
    <hyperlink r:id="rId861" ref="F462"/>
    <hyperlink r:id="rId862" ref="I462"/>
    <hyperlink r:id="rId863" ref="F463"/>
    <hyperlink r:id="rId864" ref="I463"/>
    <hyperlink r:id="rId865" ref="F464"/>
    <hyperlink r:id="rId866" ref="I464"/>
    <hyperlink r:id="rId867" ref="F465"/>
    <hyperlink r:id="rId868" ref="I465"/>
    <hyperlink r:id="rId869" ref="F466"/>
    <hyperlink r:id="rId870" ref="I466"/>
    <hyperlink r:id="rId871" ref="F467"/>
    <hyperlink r:id="rId872" ref="I467"/>
    <hyperlink r:id="rId873" ref="F468"/>
    <hyperlink r:id="rId874" ref="I468"/>
    <hyperlink r:id="rId875" ref="F469"/>
    <hyperlink r:id="rId876" ref="I469"/>
    <hyperlink r:id="rId877" ref="F470"/>
    <hyperlink r:id="rId878" ref="I470"/>
    <hyperlink r:id="rId879" ref="F471"/>
    <hyperlink r:id="rId880" ref="I471"/>
    <hyperlink r:id="rId881" ref="F472"/>
    <hyperlink r:id="rId882" ref="I472"/>
    <hyperlink r:id="rId883" ref="I473"/>
    <hyperlink r:id="rId884" ref="I474"/>
    <hyperlink r:id="rId885" ref="I475"/>
    <hyperlink r:id="rId886" ref="F476"/>
    <hyperlink r:id="rId887" ref="I476"/>
    <hyperlink r:id="rId888" ref="F477"/>
    <hyperlink r:id="rId889" ref="I477"/>
    <hyperlink r:id="rId890" ref="F478"/>
    <hyperlink r:id="rId891" ref="I478"/>
    <hyperlink r:id="rId892" ref="F479"/>
    <hyperlink r:id="rId893" ref="I479"/>
    <hyperlink r:id="rId894" ref="F480"/>
    <hyperlink r:id="rId895" ref="I480"/>
    <hyperlink r:id="rId896" ref="F481"/>
    <hyperlink r:id="rId897" ref="I481"/>
    <hyperlink r:id="rId898" ref="F482"/>
    <hyperlink r:id="rId899" ref="I482"/>
    <hyperlink r:id="rId900" ref="F483"/>
    <hyperlink r:id="rId901" ref="I483"/>
    <hyperlink r:id="rId902" ref="F484"/>
    <hyperlink r:id="rId903" ref="I484"/>
    <hyperlink r:id="rId904" ref="F485"/>
    <hyperlink r:id="rId905" ref="I485"/>
    <hyperlink r:id="rId906" ref="F486"/>
    <hyperlink r:id="rId907" ref="I486"/>
    <hyperlink r:id="rId908" ref="F487"/>
    <hyperlink r:id="rId909" ref="I487"/>
    <hyperlink r:id="rId910" ref="F488"/>
    <hyperlink r:id="rId911" ref="I488"/>
    <hyperlink r:id="rId912" ref="F489"/>
    <hyperlink r:id="rId913" ref="I489"/>
    <hyperlink r:id="rId914" ref="F490"/>
    <hyperlink r:id="rId915" ref="I490"/>
    <hyperlink r:id="rId916" ref="I491"/>
    <hyperlink r:id="rId917" ref="F492"/>
    <hyperlink r:id="rId918" ref="I492"/>
    <hyperlink r:id="rId919" ref="F493"/>
    <hyperlink r:id="rId920" ref="I493"/>
    <hyperlink r:id="rId921" ref="F494"/>
    <hyperlink r:id="rId922" ref="I494"/>
    <hyperlink r:id="rId923" ref="F495"/>
    <hyperlink r:id="rId924" ref="I495"/>
    <hyperlink r:id="rId925" ref="F496"/>
    <hyperlink r:id="rId926" ref="I496"/>
    <hyperlink r:id="rId927" ref="F497"/>
    <hyperlink r:id="rId928" ref="I497"/>
    <hyperlink r:id="rId929" ref="F498"/>
    <hyperlink r:id="rId930" ref="I498"/>
    <hyperlink r:id="rId931" ref="F499"/>
    <hyperlink r:id="rId932" ref="I499"/>
    <hyperlink r:id="rId933" ref="F500"/>
    <hyperlink r:id="rId934" ref="I500"/>
    <hyperlink r:id="rId935" ref="F501"/>
    <hyperlink r:id="rId936" ref="I501"/>
    <hyperlink r:id="rId937" ref="F502"/>
    <hyperlink r:id="rId938" ref="I502"/>
    <hyperlink r:id="rId939" ref="F503"/>
    <hyperlink r:id="rId940" ref="I503"/>
    <hyperlink r:id="rId941" ref="F504"/>
    <hyperlink r:id="rId942" ref="I504"/>
    <hyperlink r:id="rId943" ref="F505"/>
    <hyperlink r:id="rId944" ref="I505"/>
    <hyperlink r:id="rId945" ref="F506"/>
    <hyperlink r:id="rId946" ref="I506"/>
    <hyperlink r:id="rId947" ref="F507"/>
    <hyperlink r:id="rId948" ref="I507"/>
    <hyperlink r:id="rId949" ref="F508"/>
    <hyperlink r:id="rId950" ref="I508"/>
    <hyperlink r:id="rId951" ref="I509"/>
    <hyperlink r:id="rId952" ref="F510"/>
    <hyperlink r:id="rId953" ref="I510"/>
    <hyperlink r:id="rId954" ref="F511"/>
    <hyperlink r:id="rId955" ref="I511"/>
    <hyperlink r:id="rId956" ref="F512"/>
    <hyperlink r:id="rId957" ref="I512"/>
    <hyperlink r:id="rId958" ref="I513"/>
    <hyperlink r:id="rId959" ref="F514"/>
    <hyperlink r:id="rId960" ref="I514"/>
    <hyperlink r:id="rId961" ref="F515"/>
    <hyperlink r:id="rId962" ref="I515"/>
    <hyperlink r:id="rId963" ref="F516"/>
    <hyperlink r:id="rId964" ref="I516"/>
    <hyperlink r:id="rId965" ref="F517"/>
    <hyperlink r:id="rId966" ref="I517"/>
    <hyperlink r:id="rId967" ref="F518"/>
    <hyperlink r:id="rId968" ref="I518"/>
    <hyperlink r:id="rId969" ref="F519"/>
    <hyperlink r:id="rId970" ref="I519"/>
    <hyperlink r:id="rId971" ref="F520"/>
    <hyperlink r:id="rId972" ref="I520"/>
    <hyperlink r:id="rId973" ref="F521"/>
    <hyperlink r:id="rId974" ref="I521"/>
    <hyperlink r:id="rId975" ref="F522"/>
    <hyperlink r:id="rId976" ref="I522"/>
    <hyperlink r:id="rId977" ref="F523"/>
    <hyperlink r:id="rId978" ref="I523"/>
    <hyperlink r:id="rId979" ref="F524"/>
    <hyperlink r:id="rId980" ref="I524"/>
    <hyperlink r:id="rId981" ref="F525"/>
    <hyperlink r:id="rId982" ref="I525"/>
    <hyperlink r:id="rId983" ref="I526"/>
    <hyperlink r:id="rId984" ref="F527"/>
    <hyperlink r:id="rId985" ref="I527"/>
    <hyperlink r:id="rId986" ref="F528"/>
    <hyperlink r:id="rId987" ref="I528"/>
    <hyperlink r:id="rId988" ref="F529"/>
    <hyperlink r:id="rId989" ref="I529"/>
    <hyperlink r:id="rId990" ref="F530"/>
    <hyperlink r:id="rId991" ref="I530"/>
    <hyperlink r:id="rId992" ref="F531"/>
    <hyperlink r:id="rId993" ref="I531"/>
    <hyperlink r:id="rId994" ref="F532"/>
    <hyperlink r:id="rId995" ref="I532"/>
    <hyperlink r:id="rId996" ref="F533"/>
    <hyperlink r:id="rId997" ref="I533"/>
    <hyperlink r:id="rId998" ref="F534"/>
    <hyperlink r:id="rId999" ref="I534"/>
    <hyperlink r:id="rId1000" ref="F535"/>
    <hyperlink r:id="rId1001" ref="I535"/>
    <hyperlink r:id="rId1002" ref="F536"/>
    <hyperlink r:id="rId1003" ref="I536"/>
    <hyperlink r:id="rId1004" ref="F537"/>
    <hyperlink r:id="rId1005" ref="I537"/>
    <hyperlink r:id="rId1006" ref="F538"/>
    <hyperlink r:id="rId1007" ref="I538"/>
    <hyperlink r:id="rId1008" ref="F539"/>
    <hyperlink r:id="rId1009" ref="I539"/>
    <hyperlink r:id="rId1010" ref="F540"/>
    <hyperlink r:id="rId1011" ref="I540"/>
    <hyperlink r:id="rId1012" ref="F541"/>
    <hyperlink r:id="rId1013" ref="I541"/>
    <hyperlink r:id="rId1014" ref="I542"/>
    <hyperlink r:id="rId1015" ref="F543"/>
    <hyperlink r:id="rId1016" ref="I543"/>
    <hyperlink r:id="rId1017" ref="F544"/>
    <hyperlink r:id="rId1018" ref="I544"/>
    <hyperlink r:id="rId1019" ref="F545"/>
    <hyperlink r:id="rId1020" ref="I545"/>
    <hyperlink r:id="rId1021" ref="F546"/>
    <hyperlink r:id="rId1022" ref="I546"/>
    <hyperlink r:id="rId1023" ref="I547"/>
    <hyperlink r:id="rId1024" ref="I548"/>
    <hyperlink r:id="rId1025" ref="I549"/>
    <hyperlink r:id="rId1026" ref="I550"/>
    <hyperlink r:id="rId1027" ref="I551"/>
    <hyperlink r:id="rId1028" ref="F552"/>
    <hyperlink r:id="rId1029" ref="I552"/>
    <hyperlink r:id="rId1030" ref="F553"/>
    <hyperlink r:id="rId1031" ref="I553"/>
    <hyperlink r:id="rId1032" ref="F554"/>
    <hyperlink r:id="rId1033" ref="I554"/>
    <hyperlink r:id="rId1034" ref="F555"/>
    <hyperlink r:id="rId1035" ref="I555"/>
    <hyperlink r:id="rId1036" ref="F556"/>
    <hyperlink r:id="rId1037" ref="I556"/>
    <hyperlink r:id="rId1038" ref="F557"/>
    <hyperlink r:id="rId1039" ref="I557"/>
    <hyperlink r:id="rId1040" ref="F558"/>
    <hyperlink r:id="rId1041" ref="I558"/>
    <hyperlink r:id="rId1042" ref="F559"/>
    <hyperlink r:id="rId1043" ref="I559"/>
    <hyperlink r:id="rId1044" ref="F560"/>
    <hyperlink r:id="rId1045" ref="I560"/>
    <hyperlink r:id="rId1046" ref="F561"/>
    <hyperlink r:id="rId1047" ref="I561"/>
    <hyperlink r:id="rId1048" ref="F562"/>
    <hyperlink r:id="rId1049" ref="I562"/>
    <hyperlink r:id="rId1050" ref="F563"/>
    <hyperlink r:id="rId1051" ref="I563"/>
    <hyperlink r:id="rId1052" ref="I564"/>
    <hyperlink r:id="rId1053" ref="I565"/>
    <hyperlink r:id="rId1054" ref="F566"/>
    <hyperlink r:id="rId1055" ref="I566"/>
    <hyperlink r:id="rId1056" ref="F567"/>
    <hyperlink r:id="rId1057" ref="I567"/>
    <hyperlink r:id="rId1058" ref="F568"/>
    <hyperlink r:id="rId1059" ref="I568"/>
    <hyperlink r:id="rId1060" ref="F569"/>
    <hyperlink r:id="rId1061" ref="I569"/>
    <hyperlink r:id="rId1062" ref="F570"/>
    <hyperlink r:id="rId1063" ref="I570"/>
    <hyperlink r:id="rId1064" ref="F571"/>
    <hyperlink r:id="rId1065" ref="I571"/>
    <hyperlink r:id="rId1066" ref="F572"/>
    <hyperlink r:id="rId1067" ref="I572"/>
    <hyperlink r:id="rId1068" ref="F573"/>
    <hyperlink r:id="rId1069" ref="I573"/>
    <hyperlink r:id="rId1070" ref="F574"/>
    <hyperlink r:id="rId1071" ref="I574"/>
    <hyperlink r:id="rId1072" ref="F575"/>
    <hyperlink r:id="rId1073" ref="I575"/>
    <hyperlink r:id="rId1074" ref="F576"/>
    <hyperlink r:id="rId1075" ref="I576"/>
    <hyperlink r:id="rId1076" ref="F577"/>
    <hyperlink r:id="rId1077" ref="I577"/>
    <hyperlink r:id="rId1078" ref="F578"/>
    <hyperlink r:id="rId1079" ref="I578"/>
    <hyperlink r:id="rId1080" ref="F579"/>
    <hyperlink r:id="rId1081" ref="I579"/>
    <hyperlink r:id="rId1082" ref="F580"/>
    <hyperlink r:id="rId1083" ref="I580"/>
    <hyperlink r:id="rId1084" ref="F581"/>
    <hyperlink r:id="rId1085" ref="I581"/>
    <hyperlink r:id="rId1086" ref="F582"/>
    <hyperlink r:id="rId1087" ref="I582"/>
    <hyperlink r:id="rId1088" ref="F583"/>
    <hyperlink r:id="rId1089" ref="I583"/>
    <hyperlink r:id="rId1090" ref="F584"/>
    <hyperlink r:id="rId1091" ref="I584"/>
    <hyperlink r:id="rId1092" ref="F585"/>
    <hyperlink r:id="rId1093" ref="I585"/>
    <hyperlink r:id="rId1094" ref="F586"/>
    <hyperlink r:id="rId1095" ref="I586"/>
    <hyperlink r:id="rId1096" ref="F587"/>
    <hyperlink r:id="rId1097" ref="I587"/>
    <hyperlink r:id="rId1098" ref="F588"/>
    <hyperlink r:id="rId1099" ref="I588"/>
    <hyperlink r:id="rId1100" ref="F589"/>
    <hyperlink r:id="rId1101" ref="I589"/>
    <hyperlink r:id="rId1102" ref="F590"/>
    <hyperlink r:id="rId1103" ref="I590"/>
    <hyperlink r:id="rId1104" ref="F591"/>
    <hyperlink r:id="rId1105" ref="I591"/>
    <hyperlink r:id="rId1106" ref="F592"/>
    <hyperlink r:id="rId1107" ref="I592"/>
    <hyperlink r:id="rId1108" ref="F593"/>
    <hyperlink r:id="rId1109" ref="I593"/>
    <hyperlink r:id="rId1110" ref="F594"/>
    <hyperlink r:id="rId1111" ref="I594"/>
    <hyperlink r:id="rId1112" ref="F595"/>
    <hyperlink r:id="rId1113" ref="I595"/>
    <hyperlink r:id="rId1114" ref="F596"/>
    <hyperlink r:id="rId1115" ref="I596"/>
    <hyperlink r:id="rId1116" ref="F597"/>
    <hyperlink r:id="rId1117" ref="I597"/>
    <hyperlink r:id="rId1118" ref="F598"/>
    <hyperlink r:id="rId1119" ref="I598"/>
    <hyperlink r:id="rId1120" ref="F599"/>
    <hyperlink r:id="rId1121" ref="I599"/>
    <hyperlink r:id="rId1122" ref="F600"/>
    <hyperlink r:id="rId1123" ref="I600"/>
    <hyperlink r:id="rId1124" ref="F601"/>
    <hyperlink r:id="rId1125" ref="I601"/>
    <hyperlink r:id="rId1126" ref="F602"/>
    <hyperlink r:id="rId1127" ref="I602"/>
    <hyperlink r:id="rId1128" ref="F603"/>
    <hyperlink r:id="rId1129" ref="I603"/>
    <hyperlink r:id="rId1130" ref="F604"/>
    <hyperlink r:id="rId1131" ref="I604"/>
    <hyperlink r:id="rId1132" ref="I605"/>
    <hyperlink r:id="rId1133" ref="F606"/>
    <hyperlink r:id="rId1134" ref="I606"/>
    <hyperlink r:id="rId1135" ref="F607"/>
    <hyperlink r:id="rId1136" ref="I607"/>
    <hyperlink r:id="rId1137" ref="F608"/>
    <hyperlink r:id="rId1138" ref="I608"/>
    <hyperlink r:id="rId1139" ref="F609"/>
    <hyperlink r:id="rId1140" ref="I609"/>
    <hyperlink r:id="rId1141" ref="F610"/>
    <hyperlink r:id="rId1142" ref="I610"/>
    <hyperlink r:id="rId1143" ref="F611"/>
    <hyperlink r:id="rId1144" ref="I611"/>
    <hyperlink r:id="rId1145" ref="F612"/>
    <hyperlink r:id="rId1146" ref="I612"/>
    <hyperlink r:id="rId1147" ref="F613"/>
    <hyperlink r:id="rId1148" ref="I613"/>
    <hyperlink r:id="rId1149" ref="F614"/>
    <hyperlink r:id="rId1150" ref="I614"/>
    <hyperlink r:id="rId1151" ref="F615"/>
    <hyperlink r:id="rId1152" ref="I615"/>
    <hyperlink r:id="rId1153" ref="F616"/>
    <hyperlink r:id="rId1154" ref="I616"/>
    <hyperlink r:id="rId1155" ref="F617"/>
    <hyperlink r:id="rId1156" ref="I617"/>
    <hyperlink r:id="rId1157" ref="F618"/>
    <hyperlink r:id="rId1158" ref="I618"/>
    <hyperlink r:id="rId1159" ref="F619"/>
    <hyperlink r:id="rId1160" ref="I619"/>
    <hyperlink r:id="rId1161" ref="F620"/>
    <hyperlink r:id="rId1162" ref="I620"/>
    <hyperlink r:id="rId1163" ref="F621"/>
    <hyperlink r:id="rId1164" ref="I621"/>
    <hyperlink r:id="rId1165" ref="F622"/>
    <hyperlink r:id="rId1166" ref="I622"/>
    <hyperlink r:id="rId1167" ref="F623"/>
    <hyperlink r:id="rId1168" ref="I623"/>
    <hyperlink r:id="rId1169" ref="F624"/>
    <hyperlink r:id="rId1170" ref="I624"/>
    <hyperlink r:id="rId1171" ref="F625"/>
    <hyperlink r:id="rId1172" ref="I625"/>
    <hyperlink r:id="rId1173" ref="F626"/>
    <hyperlink r:id="rId1174" ref="I626"/>
    <hyperlink r:id="rId1175" ref="F627"/>
    <hyperlink r:id="rId1176" ref="I627"/>
    <hyperlink r:id="rId1177" ref="F628"/>
    <hyperlink r:id="rId1178" ref="I628"/>
    <hyperlink r:id="rId1179" ref="F629"/>
    <hyperlink r:id="rId1180" ref="I629"/>
    <hyperlink r:id="rId1181" ref="I630"/>
    <hyperlink r:id="rId1182" ref="F631"/>
    <hyperlink r:id="rId1183" ref="I631"/>
    <hyperlink r:id="rId1184" ref="F632"/>
    <hyperlink r:id="rId1185" ref="I632"/>
    <hyperlink r:id="rId1186" ref="F633"/>
    <hyperlink r:id="rId1187" ref="I633"/>
    <hyperlink r:id="rId1188" ref="F634"/>
    <hyperlink r:id="rId1189" ref="I634"/>
    <hyperlink r:id="rId1190" ref="F635"/>
    <hyperlink r:id="rId1191" ref="I635"/>
    <hyperlink r:id="rId1192" ref="F636"/>
    <hyperlink r:id="rId1193" ref="I636"/>
    <hyperlink r:id="rId1194" ref="F637"/>
    <hyperlink r:id="rId1195" ref="I637"/>
    <hyperlink r:id="rId1196" ref="F638"/>
    <hyperlink r:id="rId1197" ref="I638"/>
    <hyperlink r:id="rId1198" ref="F639"/>
    <hyperlink r:id="rId1199" ref="I639"/>
    <hyperlink r:id="rId1200" ref="F640"/>
    <hyperlink r:id="rId1201" ref="I640"/>
    <hyperlink r:id="rId1202" ref="F641"/>
    <hyperlink r:id="rId1203" ref="I641"/>
    <hyperlink r:id="rId1204" ref="F642"/>
    <hyperlink r:id="rId1205" ref="I642"/>
    <hyperlink r:id="rId1206" ref="F643"/>
    <hyperlink r:id="rId1207" ref="I643"/>
    <hyperlink r:id="rId1208" ref="F644"/>
    <hyperlink r:id="rId1209" ref="I644"/>
    <hyperlink r:id="rId1210" ref="F645"/>
    <hyperlink r:id="rId1211" ref="I645"/>
    <hyperlink r:id="rId1212" ref="F646"/>
    <hyperlink r:id="rId1213" ref="I646"/>
    <hyperlink r:id="rId1214" ref="F647"/>
    <hyperlink r:id="rId1215" ref="I647"/>
    <hyperlink r:id="rId1216" ref="F648"/>
    <hyperlink r:id="rId1217" ref="I648"/>
    <hyperlink r:id="rId1218" ref="F649"/>
    <hyperlink r:id="rId1219" ref="I649"/>
    <hyperlink r:id="rId1220" ref="F650"/>
    <hyperlink r:id="rId1221" ref="I650"/>
    <hyperlink r:id="rId1222" ref="F651"/>
    <hyperlink r:id="rId1223" ref="I651"/>
    <hyperlink r:id="rId1224" ref="F652"/>
    <hyperlink r:id="rId1225" ref="I652"/>
    <hyperlink r:id="rId1226" ref="F653"/>
    <hyperlink r:id="rId1227" ref="I653"/>
    <hyperlink r:id="rId1228" ref="F654"/>
    <hyperlink r:id="rId1229" ref="I654"/>
    <hyperlink r:id="rId1230" ref="F655"/>
    <hyperlink r:id="rId1231" ref="I655"/>
    <hyperlink r:id="rId1232" ref="F656"/>
    <hyperlink r:id="rId1233" ref="I656"/>
    <hyperlink r:id="rId1234" ref="F657"/>
    <hyperlink r:id="rId1235" ref="I657"/>
    <hyperlink r:id="rId1236" ref="F658"/>
    <hyperlink r:id="rId1237" ref="I658"/>
    <hyperlink r:id="rId1238" ref="F659"/>
    <hyperlink r:id="rId1239" ref="I659"/>
    <hyperlink r:id="rId1240" ref="F660"/>
    <hyperlink r:id="rId1241" ref="I660"/>
    <hyperlink r:id="rId1242" ref="F661"/>
    <hyperlink r:id="rId1243" ref="I661"/>
    <hyperlink r:id="rId1244" ref="F662"/>
    <hyperlink r:id="rId1245" ref="I662"/>
    <hyperlink r:id="rId1246" ref="F663"/>
    <hyperlink r:id="rId1247" ref="I663"/>
    <hyperlink r:id="rId1248" ref="F664"/>
    <hyperlink r:id="rId1249" ref="I664"/>
    <hyperlink r:id="rId1250" ref="F665"/>
    <hyperlink r:id="rId1251" ref="I665"/>
    <hyperlink r:id="rId1252" ref="F666"/>
    <hyperlink r:id="rId1253" ref="I666"/>
    <hyperlink r:id="rId1254" ref="F667"/>
    <hyperlink r:id="rId1255" ref="I667"/>
    <hyperlink r:id="rId1256" ref="F668"/>
    <hyperlink r:id="rId1257" ref="I668"/>
    <hyperlink r:id="rId1258" ref="F669"/>
    <hyperlink r:id="rId1259" ref="I669"/>
    <hyperlink r:id="rId1260" ref="F670"/>
    <hyperlink r:id="rId1261" ref="I670"/>
    <hyperlink r:id="rId1262" ref="F671"/>
    <hyperlink r:id="rId1263" ref="I671"/>
    <hyperlink r:id="rId1264" ref="F672"/>
    <hyperlink r:id="rId1265" ref="I672"/>
    <hyperlink r:id="rId1266" ref="F673"/>
    <hyperlink r:id="rId1267" ref="I673"/>
    <hyperlink r:id="rId1268" ref="F674"/>
    <hyperlink r:id="rId1269" ref="I674"/>
    <hyperlink r:id="rId1270" ref="F675"/>
    <hyperlink r:id="rId1271" ref="I675"/>
    <hyperlink r:id="rId1272" ref="F676"/>
    <hyperlink r:id="rId1273" ref="I676"/>
    <hyperlink r:id="rId1274" ref="F677"/>
    <hyperlink r:id="rId1275" ref="I677"/>
    <hyperlink r:id="rId1276" ref="F678"/>
    <hyperlink r:id="rId1277" ref="I678"/>
    <hyperlink r:id="rId1278" ref="F679"/>
    <hyperlink r:id="rId1279" ref="I679"/>
    <hyperlink r:id="rId1280" ref="F680"/>
    <hyperlink r:id="rId1281" ref="I680"/>
    <hyperlink r:id="rId1282" ref="F681"/>
    <hyperlink r:id="rId1283" ref="I681"/>
    <hyperlink r:id="rId1284" ref="F682"/>
    <hyperlink r:id="rId1285" ref="I682"/>
    <hyperlink r:id="rId1286" ref="F683"/>
    <hyperlink r:id="rId1287" ref="I683"/>
    <hyperlink r:id="rId1288" ref="F684"/>
    <hyperlink r:id="rId1289" ref="I684"/>
    <hyperlink r:id="rId1290" ref="F685"/>
    <hyperlink r:id="rId1291" ref="I685"/>
    <hyperlink r:id="rId1292" ref="F686"/>
    <hyperlink r:id="rId1293" ref="I686"/>
    <hyperlink r:id="rId1294" ref="F687"/>
    <hyperlink r:id="rId1295" ref="I687"/>
    <hyperlink r:id="rId1296" ref="F688"/>
    <hyperlink r:id="rId1297" ref="I688"/>
    <hyperlink r:id="rId1298" ref="F689"/>
    <hyperlink r:id="rId1299" ref="I689"/>
    <hyperlink r:id="rId1300" ref="F690"/>
    <hyperlink r:id="rId1301" ref="I690"/>
    <hyperlink r:id="rId1302" ref="F691"/>
    <hyperlink r:id="rId1303" ref="I691"/>
    <hyperlink r:id="rId1304" ref="F692"/>
    <hyperlink r:id="rId1305" ref="I692"/>
    <hyperlink r:id="rId1306" ref="F693"/>
    <hyperlink r:id="rId1307" ref="I693"/>
    <hyperlink r:id="rId1308" ref="F694"/>
    <hyperlink r:id="rId1309" ref="I694"/>
    <hyperlink r:id="rId1310" ref="F695"/>
    <hyperlink r:id="rId1311" ref="I695"/>
    <hyperlink r:id="rId1312" ref="F696"/>
    <hyperlink r:id="rId1313" ref="I696"/>
    <hyperlink r:id="rId1314" ref="F697"/>
    <hyperlink r:id="rId1315" ref="I697"/>
    <hyperlink r:id="rId1316" ref="F698"/>
    <hyperlink r:id="rId1317" ref="I698"/>
    <hyperlink r:id="rId1318" ref="F699"/>
    <hyperlink r:id="rId1319" ref="I699"/>
    <hyperlink r:id="rId1320" ref="F700"/>
    <hyperlink r:id="rId1321" ref="I700"/>
    <hyperlink r:id="rId1322" ref="F701"/>
    <hyperlink r:id="rId1323" ref="I701"/>
    <hyperlink r:id="rId1324" ref="F702"/>
    <hyperlink r:id="rId1325" ref="I702"/>
    <hyperlink r:id="rId1326" ref="F703"/>
    <hyperlink r:id="rId1327" ref="I703"/>
    <hyperlink r:id="rId1328" ref="F704"/>
    <hyperlink r:id="rId1329" ref="I704"/>
    <hyperlink r:id="rId1330" ref="F705"/>
    <hyperlink r:id="rId1331" ref="I705"/>
    <hyperlink r:id="rId1332" ref="F706"/>
    <hyperlink r:id="rId1333" ref="I706"/>
    <hyperlink r:id="rId1334" ref="F707"/>
    <hyperlink r:id="rId1335" ref="I707"/>
    <hyperlink r:id="rId1336" ref="F708"/>
    <hyperlink r:id="rId1337" ref="I708"/>
    <hyperlink r:id="rId1338" ref="F709"/>
    <hyperlink r:id="rId1339" ref="I709"/>
    <hyperlink r:id="rId1340" ref="F710"/>
    <hyperlink r:id="rId1341" ref="I710"/>
    <hyperlink r:id="rId1342" ref="F711"/>
    <hyperlink r:id="rId1343" ref="I711"/>
    <hyperlink r:id="rId1344" ref="F712"/>
    <hyperlink r:id="rId1345" ref="I712"/>
    <hyperlink r:id="rId1346" ref="F713"/>
    <hyperlink r:id="rId1347" ref="I713"/>
    <hyperlink r:id="rId1348" ref="F714"/>
    <hyperlink r:id="rId1349" ref="I714"/>
    <hyperlink r:id="rId1350" ref="F715"/>
    <hyperlink r:id="rId1351" ref="I715"/>
    <hyperlink r:id="rId1352" ref="F716"/>
    <hyperlink r:id="rId1353" ref="I716"/>
    <hyperlink r:id="rId1354" ref="I717"/>
    <hyperlink r:id="rId1355" ref="F718"/>
    <hyperlink r:id="rId1356" ref="I718"/>
    <hyperlink r:id="rId1357" ref="I719"/>
    <hyperlink r:id="rId1358" ref="F720"/>
    <hyperlink r:id="rId1359" ref="I720"/>
    <hyperlink r:id="rId1360" ref="F721"/>
    <hyperlink r:id="rId1361" ref="I721"/>
    <hyperlink r:id="rId1362" ref="F722"/>
    <hyperlink r:id="rId1363" ref="I722"/>
    <hyperlink r:id="rId1364" ref="I723"/>
    <hyperlink r:id="rId1365" ref="I724"/>
    <hyperlink r:id="rId1366" ref="F725"/>
    <hyperlink r:id="rId1367" ref="I725"/>
    <hyperlink r:id="rId1368" ref="I726"/>
    <hyperlink r:id="rId1369" ref="F727"/>
    <hyperlink r:id="rId1370" ref="I727"/>
    <hyperlink r:id="rId1371" ref="F728"/>
    <hyperlink r:id="rId1372" ref="I728"/>
    <hyperlink r:id="rId1373" ref="I729"/>
    <hyperlink r:id="rId1374" ref="F730"/>
    <hyperlink r:id="rId1375" ref="I730"/>
    <hyperlink r:id="rId1376" ref="F731"/>
    <hyperlink r:id="rId1377" ref="I731"/>
    <hyperlink r:id="rId1378" ref="F732"/>
    <hyperlink r:id="rId1379" ref="I732"/>
    <hyperlink r:id="rId1380" ref="F733"/>
    <hyperlink r:id="rId1381" ref="I733"/>
    <hyperlink r:id="rId1382" ref="F734"/>
    <hyperlink r:id="rId1383" ref="I734"/>
    <hyperlink r:id="rId1384" ref="F735"/>
    <hyperlink r:id="rId1385" ref="I735"/>
    <hyperlink r:id="rId1386" ref="F736"/>
    <hyperlink r:id="rId1387" ref="I736"/>
    <hyperlink r:id="rId1388" ref="F737"/>
    <hyperlink r:id="rId1389" ref="I737"/>
    <hyperlink r:id="rId1390" ref="F738"/>
    <hyperlink r:id="rId1391" ref="I738"/>
    <hyperlink r:id="rId1392" ref="I739"/>
    <hyperlink r:id="rId1393" ref="F740"/>
    <hyperlink r:id="rId1394" ref="I740"/>
    <hyperlink r:id="rId1395" ref="F741"/>
    <hyperlink r:id="rId1396" ref="I741"/>
    <hyperlink r:id="rId1397" ref="F742"/>
    <hyperlink r:id="rId1398" ref="I742"/>
    <hyperlink r:id="rId1399" ref="F743"/>
    <hyperlink r:id="rId1400" ref="I743"/>
    <hyperlink r:id="rId1401" ref="F744"/>
    <hyperlink r:id="rId1402" ref="I744"/>
    <hyperlink r:id="rId1403" ref="F745"/>
    <hyperlink r:id="rId1404" ref="I745"/>
    <hyperlink r:id="rId1405" ref="F746"/>
    <hyperlink r:id="rId1406" ref="I746"/>
    <hyperlink r:id="rId1407" ref="F747"/>
    <hyperlink r:id="rId1408" ref="I747"/>
    <hyperlink r:id="rId1409" ref="F748"/>
    <hyperlink r:id="rId1410" ref="I748"/>
    <hyperlink r:id="rId1411" ref="F749"/>
    <hyperlink r:id="rId1412" ref="I749"/>
    <hyperlink r:id="rId1413" ref="F750"/>
    <hyperlink r:id="rId1414" ref="I750"/>
    <hyperlink r:id="rId1415" ref="F751"/>
    <hyperlink r:id="rId1416" ref="I751"/>
    <hyperlink r:id="rId1417" ref="F752"/>
    <hyperlink r:id="rId1418" ref="I752"/>
    <hyperlink r:id="rId1419" ref="F753"/>
    <hyperlink r:id="rId1420" ref="I753"/>
    <hyperlink r:id="rId1421" ref="F754"/>
    <hyperlink r:id="rId1422" ref="I754"/>
    <hyperlink r:id="rId1423" ref="F755"/>
    <hyperlink r:id="rId1424" ref="I755"/>
    <hyperlink r:id="rId1425" ref="F756"/>
    <hyperlink r:id="rId1426" ref="I756"/>
    <hyperlink r:id="rId1427" ref="F757"/>
    <hyperlink r:id="rId1428" ref="I757"/>
    <hyperlink r:id="rId1429" ref="F758"/>
    <hyperlink r:id="rId1430" ref="I758"/>
    <hyperlink r:id="rId1431" ref="F759"/>
    <hyperlink r:id="rId1432" ref="I759"/>
    <hyperlink r:id="rId1433" ref="I760"/>
    <hyperlink r:id="rId1434" ref="F761"/>
    <hyperlink r:id="rId1435" ref="I761"/>
    <hyperlink r:id="rId1436" ref="F762"/>
    <hyperlink r:id="rId1437" ref="I762"/>
    <hyperlink r:id="rId1438" ref="F763"/>
    <hyperlink r:id="rId1439" ref="I763"/>
    <hyperlink r:id="rId1440" ref="F764"/>
    <hyperlink r:id="rId1441" ref="I764"/>
    <hyperlink r:id="rId1442" ref="F765"/>
    <hyperlink r:id="rId1443" ref="I765"/>
    <hyperlink r:id="rId1444" ref="F766"/>
    <hyperlink r:id="rId1445" ref="I766"/>
    <hyperlink r:id="rId1446" ref="F767"/>
    <hyperlink r:id="rId1447" ref="I767"/>
    <hyperlink r:id="rId1448" ref="F768"/>
    <hyperlink r:id="rId1449" ref="I768"/>
    <hyperlink r:id="rId1450" ref="F769"/>
    <hyperlink r:id="rId1451" ref="I769"/>
    <hyperlink r:id="rId1452" ref="F770"/>
    <hyperlink r:id="rId1453" ref="I770"/>
    <hyperlink r:id="rId1454" ref="F771"/>
    <hyperlink r:id="rId1455" ref="I771"/>
    <hyperlink r:id="rId1456" ref="F772"/>
    <hyperlink r:id="rId1457" ref="I772"/>
    <hyperlink r:id="rId1458" ref="F773"/>
    <hyperlink r:id="rId1459" ref="I773"/>
    <hyperlink r:id="rId1460" ref="F774"/>
    <hyperlink r:id="rId1461" ref="I774"/>
    <hyperlink r:id="rId1462" ref="F775"/>
    <hyperlink r:id="rId1463" ref="I775"/>
    <hyperlink r:id="rId1464" ref="F776"/>
    <hyperlink r:id="rId1465" ref="I776"/>
    <hyperlink r:id="rId1466" ref="F777"/>
    <hyperlink r:id="rId1467" ref="I777"/>
    <hyperlink r:id="rId1468" ref="F778"/>
    <hyperlink r:id="rId1469" ref="I778"/>
    <hyperlink r:id="rId1470" ref="F779"/>
    <hyperlink r:id="rId1471" ref="I779"/>
    <hyperlink r:id="rId1472" ref="F780"/>
    <hyperlink r:id="rId1473" ref="I780"/>
    <hyperlink r:id="rId1474" ref="F781"/>
    <hyperlink r:id="rId1475" ref="I781"/>
    <hyperlink r:id="rId1476" ref="F782"/>
    <hyperlink r:id="rId1477" ref="I782"/>
    <hyperlink r:id="rId1478" ref="F783"/>
    <hyperlink r:id="rId1479" ref="I783"/>
    <hyperlink r:id="rId1480" ref="F784"/>
    <hyperlink r:id="rId1481" ref="I784"/>
    <hyperlink r:id="rId1482" ref="F785"/>
    <hyperlink r:id="rId1483" ref="I785"/>
    <hyperlink r:id="rId1484" ref="F786"/>
    <hyperlink r:id="rId1485" ref="I786"/>
    <hyperlink r:id="rId1486" ref="F787"/>
    <hyperlink r:id="rId1487" ref="I787"/>
    <hyperlink r:id="rId1488" ref="F788"/>
    <hyperlink r:id="rId1489" ref="I788"/>
    <hyperlink r:id="rId1490" ref="F789"/>
    <hyperlink r:id="rId1491" ref="I789"/>
    <hyperlink r:id="rId1492" ref="F790"/>
    <hyperlink r:id="rId1493" ref="I790"/>
    <hyperlink r:id="rId1494" ref="F791"/>
    <hyperlink r:id="rId1495" ref="I791"/>
    <hyperlink r:id="rId1496" ref="F792"/>
    <hyperlink r:id="rId1497" ref="I792"/>
    <hyperlink r:id="rId1498" ref="F793"/>
    <hyperlink r:id="rId1499" ref="I793"/>
    <hyperlink r:id="rId1500" ref="F794"/>
    <hyperlink r:id="rId1501" ref="I794"/>
    <hyperlink r:id="rId1502" ref="F795"/>
    <hyperlink r:id="rId1503" ref="I795"/>
    <hyperlink r:id="rId1504" ref="F796"/>
    <hyperlink r:id="rId1505" ref="I796"/>
    <hyperlink r:id="rId1506" ref="F797"/>
    <hyperlink r:id="rId1507" ref="I797"/>
    <hyperlink r:id="rId1508" ref="F798"/>
    <hyperlink r:id="rId1509" ref="I798"/>
    <hyperlink r:id="rId1510" ref="F799"/>
    <hyperlink r:id="rId1511" ref="I799"/>
    <hyperlink r:id="rId1512" ref="F800"/>
    <hyperlink r:id="rId1513" ref="I800"/>
    <hyperlink r:id="rId1514" ref="F801"/>
    <hyperlink r:id="rId1515" ref="I801"/>
    <hyperlink r:id="rId1516" ref="I802"/>
    <hyperlink r:id="rId1517" ref="F803"/>
    <hyperlink r:id="rId1518" ref="I803"/>
    <hyperlink r:id="rId1519" ref="I804"/>
    <hyperlink r:id="rId1520" ref="F805"/>
    <hyperlink r:id="rId1521" ref="I805"/>
    <hyperlink r:id="rId1522" ref="F806"/>
    <hyperlink r:id="rId1523" ref="I806"/>
    <hyperlink r:id="rId1524" ref="F807"/>
    <hyperlink r:id="rId1525" ref="I807"/>
    <hyperlink r:id="rId1526" ref="F808"/>
    <hyperlink r:id="rId1527" ref="I808"/>
    <hyperlink r:id="rId1528" ref="F809"/>
    <hyperlink r:id="rId1529" ref="I809"/>
    <hyperlink r:id="rId1530" ref="F810"/>
    <hyperlink r:id="rId1531" ref="I810"/>
    <hyperlink r:id="rId1532" ref="F811"/>
    <hyperlink r:id="rId1533" ref="I811"/>
    <hyperlink r:id="rId1534" ref="F812"/>
    <hyperlink r:id="rId1535" ref="I812"/>
    <hyperlink r:id="rId1536" ref="F813"/>
    <hyperlink r:id="rId1537" ref="I813"/>
    <hyperlink r:id="rId1538" ref="F814"/>
    <hyperlink r:id="rId1539" ref="I814"/>
    <hyperlink r:id="rId1540" ref="F815"/>
    <hyperlink r:id="rId1541" ref="I815"/>
    <hyperlink r:id="rId1542" ref="F816"/>
    <hyperlink r:id="rId1543" ref="I816"/>
    <hyperlink r:id="rId1544" ref="F817"/>
    <hyperlink r:id="rId1545" ref="I817"/>
    <hyperlink r:id="rId1546" ref="F818"/>
    <hyperlink r:id="rId1547" ref="I818"/>
    <hyperlink r:id="rId1548" ref="F819"/>
    <hyperlink r:id="rId1549" ref="I819"/>
    <hyperlink r:id="rId1550" ref="F820"/>
    <hyperlink r:id="rId1551" ref="I820"/>
    <hyperlink r:id="rId1552" ref="F821"/>
    <hyperlink r:id="rId1553" ref="I821"/>
    <hyperlink r:id="rId1554" ref="F822"/>
    <hyperlink r:id="rId1555" ref="I822"/>
    <hyperlink r:id="rId1556" ref="F823"/>
    <hyperlink r:id="rId1557" ref="I823"/>
    <hyperlink r:id="rId1558" ref="F824"/>
    <hyperlink r:id="rId1559" ref="I824"/>
    <hyperlink r:id="rId1560" ref="I825"/>
    <hyperlink r:id="rId1561" ref="I826"/>
    <hyperlink r:id="rId1562" ref="I827"/>
    <hyperlink r:id="rId1563" ref="I828"/>
    <hyperlink r:id="rId1564" ref="F829"/>
    <hyperlink r:id="rId1565" ref="I829"/>
    <hyperlink r:id="rId1566" ref="F830"/>
    <hyperlink r:id="rId1567" ref="I830"/>
    <hyperlink r:id="rId1568" ref="F831"/>
    <hyperlink r:id="rId1569" ref="I831"/>
    <hyperlink r:id="rId1570" ref="I832"/>
    <hyperlink r:id="rId1571" ref="I833"/>
    <hyperlink r:id="rId1572" ref="I834"/>
    <hyperlink r:id="rId1573" ref="F835"/>
    <hyperlink r:id="rId1574" ref="I835"/>
    <hyperlink r:id="rId1575" ref="F836"/>
    <hyperlink r:id="rId1576" ref="I836"/>
    <hyperlink r:id="rId1577" ref="F837"/>
    <hyperlink r:id="rId1578" ref="I837"/>
    <hyperlink r:id="rId1579" ref="F838"/>
    <hyperlink r:id="rId1580" ref="I838"/>
    <hyperlink r:id="rId1581" ref="F839"/>
    <hyperlink r:id="rId1582" ref="I839"/>
    <hyperlink r:id="rId1583" ref="F840"/>
    <hyperlink r:id="rId1584" ref="I840"/>
    <hyperlink r:id="rId1585" ref="F841"/>
    <hyperlink r:id="rId1586" ref="I841"/>
    <hyperlink r:id="rId1587" ref="F842"/>
    <hyperlink r:id="rId1588" ref="I842"/>
    <hyperlink r:id="rId1589" ref="F843"/>
    <hyperlink r:id="rId1590" ref="I843"/>
    <hyperlink r:id="rId1591" ref="F844"/>
    <hyperlink r:id="rId1592" ref="I844"/>
    <hyperlink r:id="rId1593" ref="F845"/>
    <hyperlink r:id="rId1594" ref="I845"/>
    <hyperlink r:id="rId1595" ref="F846"/>
    <hyperlink r:id="rId1596" ref="I846"/>
    <hyperlink r:id="rId1597" ref="F847"/>
    <hyperlink r:id="rId1598" ref="I847"/>
    <hyperlink r:id="rId1599" ref="F848"/>
    <hyperlink r:id="rId1600" ref="I848"/>
    <hyperlink r:id="rId1601" ref="F849"/>
    <hyperlink r:id="rId1602" ref="I849"/>
    <hyperlink r:id="rId1603" ref="F850"/>
    <hyperlink r:id="rId1604" ref="I850"/>
    <hyperlink r:id="rId1605" ref="F851"/>
    <hyperlink r:id="rId1606" ref="I851"/>
    <hyperlink r:id="rId1607" ref="F852"/>
    <hyperlink r:id="rId1608" ref="I852"/>
    <hyperlink r:id="rId1609" ref="F853"/>
    <hyperlink r:id="rId1610" ref="I853"/>
    <hyperlink r:id="rId1611" ref="F854"/>
    <hyperlink r:id="rId1612" ref="I854"/>
    <hyperlink r:id="rId1613" ref="F855"/>
    <hyperlink r:id="rId1614" ref="I855"/>
    <hyperlink r:id="rId1615" ref="F856"/>
    <hyperlink r:id="rId1616" ref="I856"/>
    <hyperlink r:id="rId1617" ref="F857"/>
    <hyperlink r:id="rId1618" ref="I857"/>
    <hyperlink r:id="rId1619" ref="F858"/>
    <hyperlink r:id="rId1620" ref="I858"/>
    <hyperlink r:id="rId1621" ref="F859"/>
    <hyperlink r:id="rId1622" ref="I859"/>
    <hyperlink r:id="rId1623" ref="F860"/>
    <hyperlink r:id="rId1624" ref="I860"/>
    <hyperlink r:id="rId1625" ref="F861"/>
    <hyperlink r:id="rId1626" ref="I861"/>
    <hyperlink r:id="rId1627" ref="F862"/>
    <hyperlink r:id="rId1628" ref="I862"/>
    <hyperlink r:id="rId1629" ref="F863"/>
    <hyperlink r:id="rId1630" ref="I863"/>
    <hyperlink r:id="rId1631" ref="F864"/>
    <hyperlink r:id="rId1632" ref="I864"/>
    <hyperlink r:id="rId1633" ref="F865"/>
    <hyperlink r:id="rId1634" ref="I865"/>
    <hyperlink r:id="rId1635" ref="F866"/>
    <hyperlink r:id="rId1636" ref="I866"/>
    <hyperlink r:id="rId1637" ref="F867"/>
    <hyperlink r:id="rId1638" ref="I867"/>
    <hyperlink r:id="rId1639" ref="F868"/>
    <hyperlink r:id="rId1640" ref="I868"/>
    <hyperlink r:id="rId1641" ref="F869"/>
    <hyperlink r:id="rId1642" ref="I869"/>
    <hyperlink r:id="rId1643" ref="F870"/>
    <hyperlink r:id="rId1644" ref="I870"/>
    <hyperlink r:id="rId1645" ref="F871"/>
    <hyperlink r:id="rId1646" ref="I871"/>
    <hyperlink r:id="rId1647" ref="F872"/>
    <hyperlink r:id="rId1648" ref="I872"/>
    <hyperlink r:id="rId1649" ref="F873"/>
    <hyperlink r:id="rId1650" ref="I873"/>
    <hyperlink r:id="rId1651" ref="F874"/>
    <hyperlink r:id="rId1652" ref="I874"/>
    <hyperlink r:id="rId1653" ref="F875"/>
    <hyperlink r:id="rId1654" ref="I875"/>
    <hyperlink r:id="rId1655" ref="F876"/>
    <hyperlink r:id="rId1656" ref="I876"/>
    <hyperlink r:id="rId1657" ref="F877"/>
    <hyperlink r:id="rId1658" ref="I877"/>
    <hyperlink r:id="rId1659" ref="F878"/>
    <hyperlink r:id="rId1660" ref="I878"/>
    <hyperlink r:id="rId1661" ref="F879"/>
    <hyperlink r:id="rId1662" ref="I879"/>
    <hyperlink r:id="rId1663" ref="F880"/>
    <hyperlink r:id="rId1664" ref="I880"/>
    <hyperlink r:id="rId1665" ref="F881"/>
    <hyperlink r:id="rId1666" ref="I881"/>
    <hyperlink r:id="rId1667" ref="F882"/>
    <hyperlink r:id="rId1668" ref="I882"/>
    <hyperlink r:id="rId1669" ref="F883"/>
    <hyperlink r:id="rId1670" ref="I883"/>
    <hyperlink r:id="rId1671" ref="F884"/>
    <hyperlink r:id="rId1672" ref="I884"/>
    <hyperlink r:id="rId1673" ref="F885"/>
    <hyperlink r:id="rId1674" ref="I885"/>
    <hyperlink r:id="rId1675" ref="F886"/>
    <hyperlink r:id="rId1676" ref="I886"/>
    <hyperlink r:id="rId1677" ref="F887"/>
    <hyperlink r:id="rId1678" ref="I887"/>
    <hyperlink r:id="rId1679" ref="F888"/>
    <hyperlink r:id="rId1680" ref="I888"/>
    <hyperlink r:id="rId1681" ref="F889"/>
    <hyperlink r:id="rId1682" ref="I889"/>
    <hyperlink r:id="rId1683" ref="F890"/>
    <hyperlink r:id="rId1684" ref="I890"/>
    <hyperlink r:id="rId1685" ref="F891"/>
    <hyperlink r:id="rId1686" ref="I891"/>
    <hyperlink r:id="rId1687" ref="F892"/>
    <hyperlink r:id="rId1688" ref="I892"/>
    <hyperlink r:id="rId1689" ref="F893"/>
    <hyperlink r:id="rId1690" ref="I893"/>
    <hyperlink r:id="rId1691" ref="F894"/>
    <hyperlink r:id="rId1692" ref="I894"/>
    <hyperlink r:id="rId1693" ref="F895"/>
    <hyperlink r:id="rId1694" ref="I895"/>
    <hyperlink r:id="rId1695" ref="F896"/>
    <hyperlink r:id="rId1696" ref="I896"/>
    <hyperlink r:id="rId1697" ref="F897"/>
    <hyperlink r:id="rId1698" ref="I897"/>
    <hyperlink r:id="rId1699" ref="F898"/>
    <hyperlink r:id="rId1700" ref="I898"/>
  </hyperlinks>
  <drawing r:id="rId170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57"/>
  </cols>
  <sheetData>
    <row r="1">
      <c r="A1" t="str">
        <f>CONCATENATE("INSERT INTO `pokemon_list` (`",$B$1,"`, `",$C$1,"`, `",$D$1,"`, `",$E$1,"`, `",$F$1,"`, `",$G$1,"`, `",$H$1,"`, `",$I$1,"`, `",$J$1,"`, `",$K$1,"`, `",L$1,"`, `",$M$1,"`, `",$N$1,"`) VALUES ('")</f>
        <v>INSERT INTO `pokemon_list` (`Generation`, `Pokedex`, `Codigo`, `Nome`, `TierGen1`, `TierGen2`, `TierGen3`, `TierGen4`, `TierGen5`, `TierGen6`, `TierGen7`, `StatusPick`, `Imagem`) VALUES ('</v>
      </c>
      <c r="B1" s="58" t="s">
        <v>2100</v>
      </c>
      <c r="C1" s="58" t="s">
        <v>125</v>
      </c>
      <c r="D1" s="58" t="s">
        <v>2101</v>
      </c>
      <c r="E1" s="58" t="s">
        <v>22</v>
      </c>
      <c r="F1" s="58" t="s">
        <v>2102</v>
      </c>
      <c r="G1" s="58" t="s">
        <v>2103</v>
      </c>
      <c r="H1" s="58" t="s">
        <v>2104</v>
      </c>
      <c r="I1" s="58" t="s">
        <v>2105</v>
      </c>
      <c r="J1" s="58" t="s">
        <v>2106</v>
      </c>
      <c r="K1" s="58" t="s">
        <v>2107</v>
      </c>
      <c r="L1" s="58" t="s">
        <v>2108</v>
      </c>
      <c r="M1" s="58" t="s">
        <v>2109</v>
      </c>
      <c r="N1" s="58" t="s">
        <v>129</v>
      </c>
    </row>
    <row r="2">
      <c r="A2" s="58" t="str">
        <f t="shared" ref="A2:A898" si="1">CONCATENATE($A$1,B2,"', '",C2,"', '",D2,"', '",E2,"', '",F2,"', '",G2,"', '",H2,"', '",I2,"', '",J2,"', '",K2,"', '",L2,"', 'false', ",N2,");")</f>
        <v>INSERT INTO `pokemon_list` (`Generation`, `Pokedex`, `Codigo`, `Nome`, `TierGen1`, `TierGen2`, `TierGen3`, `TierGen4`, `TierGen5`, `TierGen6`, `TierGen7`, `StatusPick`, `Imagem`) VALUES ('1', '1', '1', 'Bulbasaur', '3', '0', '0', '0', '0', '0', '0', 'false', 'https://cdn.bulbagarden.net/upload/2/21/001Bulbasaur.png');</v>
      </c>
      <c r="B2">
        <f t="shared" ref="B2:B898" si="2">IF(C2&lt;152,1,IF(C2&lt;252,2,IF(C2&lt;387,3,IF(C2&lt;494,4,IF(C2&lt;650,5,IF(C2&lt;722,6,7))))))</f>
        <v>1</v>
      </c>
      <c r="C2" s="61">
        <f>'Pokemon List'!D2</f>
        <v>1</v>
      </c>
      <c r="D2" s="61">
        <f>'Pokemon List'!E2</f>
        <v>1</v>
      </c>
      <c r="E2" s="89" t="str">
        <f>'Pokemon List'!F2</f>
        <v>Bulbasaur</v>
      </c>
      <c r="F2" s="58">
        <v>3.0</v>
      </c>
      <c r="G2" s="58">
        <v>0.0</v>
      </c>
      <c r="H2" s="58">
        <v>0.0</v>
      </c>
      <c r="I2" s="58">
        <v>0.0</v>
      </c>
      <c r="J2" s="58">
        <v>0.0</v>
      </c>
      <c r="K2" s="58">
        <v>0.0</v>
      </c>
      <c r="L2">
        <f>'Pokemon List'!A2</f>
        <v>0</v>
      </c>
      <c r="N2" t="str">
        <f>IF('Pokemon List'!I2="NULL",'Pokemon List'!I2,CONCATENATE("'",'Pokemon List'!I2,"'",))</f>
        <v>'https://cdn.bulbagarden.net/upload/2/21/001Bulbasaur.png'</v>
      </c>
    </row>
    <row r="3">
      <c r="A3" s="58" t="str">
        <f t="shared" si="1"/>
        <v>INSERT INTO `pokemon_list` (`Generation`, `Pokedex`, `Codigo`, `Nome`, `TierGen1`, `TierGen2`, `TierGen3`, `TierGen4`, `TierGen5`, `TierGen6`, `TierGen7`, `StatusPick`, `Imagem`) VALUES ('1', '2', '2', 'Ivysaur', '2', '3', '3', '0', '0', '0', '0', 'false', 'https://cdn.bulbagarden.net/upload/7/73/002Ivysaur.png');</v>
      </c>
      <c r="B3">
        <f t="shared" si="2"/>
        <v>1</v>
      </c>
      <c r="C3" s="61">
        <f>'Pokemon List'!D3</f>
        <v>2</v>
      </c>
      <c r="D3" s="61">
        <f>'Pokemon List'!E3</f>
        <v>2</v>
      </c>
      <c r="E3" s="89" t="str">
        <f>'Pokemon List'!F3</f>
        <v>Ivysaur</v>
      </c>
      <c r="F3" s="58">
        <v>2.0</v>
      </c>
      <c r="G3" s="58">
        <v>3.0</v>
      </c>
      <c r="H3" s="58">
        <v>3.0</v>
      </c>
      <c r="I3" s="58">
        <v>0.0</v>
      </c>
      <c r="J3" s="58">
        <v>0.0</v>
      </c>
      <c r="K3" s="58">
        <v>0.0</v>
      </c>
      <c r="L3">
        <f>'Pokemon List'!A3</f>
        <v>0</v>
      </c>
      <c r="N3" t="str">
        <f>IF('Pokemon List'!I3="NULL",'Pokemon List'!I3,CONCATENATE("'",'Pokemon List'!I3,"'",))</f>
        <v>'https://cdn.bulbagarden.net/upload/7/73/002Ivysaur.png'</v>
      </c>
    </row>
    <row r="4">
      <c r="A4" s="58" t="str">
        <f t="shared" si="1"/>
        <v>INSERT INTO `pokemon_list` (`Generation`, `Pokedex`, `Codigo`, `Nome`, `TierGen1`, `TierGen2`, `TierGen3`, `TierGen4`, `TierGen5`, `TierGen6`, `TierGen7`, `StatusPick`, `Imagem`) VALUES ('1', '3', '3', 'Venusaur', '2', '1', '1', '1', '1', '2', '2', 'false', 'https://cdn.bulbagarden.net/upload/thumb/a/ae/003Venusaur.png/150px-003Venusaur.png');</v>
      </c>
      <c r="B4">
        <f t="shared" si="2"/>
        <v>1</v>
      </c>
      <c r="C4" s="61">
        <f>'Pokemon List'!D5</f>
        <v>3</v>
      </c>
      <c r="D4" s="61">
        <f>'Pokemon List'!E5</f>
        <v>3</v>
      </c>
      <c r="E4" s="89" t="str">
        <f>'Pokemon List'!F5</f>
        <v>Venusaur</v>
      </c>
      <c r="F4" s="58">
        <v>2.0</v>
      </c>
      <c r="G4" s="58">
        <v>1.0</v>
      </c>
      <c r="H4" s="58">
        <v>1.0</v>
      </c>
      <c r="I4" s="58">
        <v>1.0</v>
      </c>
      <c r="J4" s="58">
        <v>1.0</v>
      </c>
      <c r="K4" s="58">
        <v>2.0</v>
      </c>
      <c r="L4">
        <f>'Pokemon List'!A5</f>
        <v>2</v>
      </c>
      <c r="N4" t="str">
        <f>IF('Pokemon List'!I5="NULL",'Pokemon List'!I5,CONCATENATE("'",'Pokemon List'!I5,"'",))</f>
        <v>'https://cdn.bulbagarden.net/upload/thumb/a/ae/003Venusaur.png/150px-003Venusaur.png'</v>
      </c>
    </row>
    <row r="5">
      <c r="A5" s="58" t="str">
        <f t="shared" si="1"/>
        <v>INSERT INTO `pokemon_list` (`Generation`, `Pokedex`, `Codigo`, `Nome`, `TierGen1`, `TierGen2`, `TierGen3`, `TierGen4`, `TierGen5`, `TierGen6`, `TierGen7`, `StatusPick`, `Imagem`) VALUES ('1', '3', '3M', 'Mega Venusaur', '-', '-', '-', '-', '-', '1', '1', 'false', 'https://cdn.bulbagarden.net/upload/thumb/7/73/003Venusaur-Mega.png/150px-003Venusaur-Mega.png');</v>
      </c>
      <c r="B5">
        <f t="shared" si="2"/>
        <v>1</v>
      </c>
      <c r="C5" s="61">
        <f>'Pokemon List'!D4</f>
        <v>3</v>
      </c>
      <c r="D5" s="61" t="str">
        <f>'Pokemon List'!E4</f>
        <v>3M</v>
      </c>
      <c r="E5" s="61" t="str">
        <f>'Pokemon List'!F4</f>
        <v>Mega Venusaur</v>
      </c>
      <c r="F5" s="58" t="s">
        <v>136</v>
      </c>
      <c r="G5" s="58" t="s">
        <v>136</v>
      </c>
      <c r="H5" s="58" t="s">
        <v>136</v>
      </c>
      <c r="I5" s="58" t="s">
        <v>136</v>
      </c>
      <c r="J5" s="58" t="s">
        <v>136</v>
      </c>
      <c r="K5" s="58">
        <v>1.0</v>
      </c>
      <c r="L5">
        <f>'Pokemon List'!A4</f>
        <v>1</v>
      </c>
      <c r="N5" t="str">
        <f>IF('Pokemon List'!I4="NULL",'Pokemon List'!I4,CONCATENATE("'",'Pokemon List'!I4,"'",))</f>
        <v>'https://cdn.bulbagarden.net/upload/thumb/7/73/003Venusaur-Mega.png/150px-003Venusaur-Mega.png'</v>
      </c>
    </row>
    <row r="6">
      <c r="A6" s="58" t="str">
        <f t="shared" si="1"/>
        <v>INSERT INTO `pokemon_list` (`Generation`, `Pokedex`, `Codigo`, `Nome`, `TierGen1`, `TierGen2`, `TierGen3`, `TierGen4`, `TierGen5`, `TierGen6`, `TierGen7`, `StatusPick`, `Imagem`) VALUES ('1', '4', '4', 'Charmander', '3', '0', '0', '0', '0', '0', '0', 'false', 'https://cdn.bulbagarden.net/upload/7/73/004Charmander.png');</v>
      </c>
      <c r="B6">
        <f t="shared" si="2"/>
        <v>1</v>
      </c>
      <c r="C6" s="61">
        <f>'Pokemon List'!D6</f>
        <v>4</v>
      </c>
      <c r="D6" s="61">
        <f>'Pokemon List'!E6</f>
        <v>4</v>
      </c>
      <c r="E6" s="89" t="str">
        <f>'Pokemon List'!F6</f>
        <v>Charmander</v>
      </c>
      <c r="F6" s="58">
        <v>3.0</v>
      </c>
      <c r="G6" s="58">
        <v>0.0</v>
      </c>
      <c r="H6" s="58">
        <v>0.0</v>
      </c>
      <c r="I6" s="58">
        <v>0.0</v>
      </c>
      <c r="J6" s="58">
        <v>0.0</v>
      </c>
      <c r="K6" s="58">
        <v>0.0</v>
      </c>
      <c r="L6">
        <f>'Pokemon List'!A6</f>
        <v>0</v>
      </c>
      <c r="N6" t="str">
        <f>IF('Pokemon List'!I6="NULL",'Pokemon List'!I6,CONCATENATE("'",'Pokemon List'!I6,"'",))</f>
        <v>'https://cdn.bulbagarden.net/upload/7/73/004Charmander.png'</v>
      </c>
    </row>
    <row r="7">
      <c r="A7" s="58" t="str">
        <f t="shared" si="1"/>
        <v>INSERT INTO `pokemon_list` (`Generation`, `Pokedex`, `Codigo`, `Nome`, `TierGen1`, `TierGen2`, `TierGen3`, `TierGen4`, `TierGen5`, `TierGen6`, `TierGen7`, `StatusPick`, `Imagem`) VALUES ('1', '5', '5', 'Charmeleon', '2', '3', '3', '0', '0', '0', '0', 'false', 'https://cdn.bulbagarden.net/upload/4/4a/005Charmeleon.png');</v>
      </c>
      <c r="B7">
        <f t="shared" si="2"/>
        <v>1</v>
      </c>
      <c r="C7" s="61">
        <f>'Pokemon List'!D7</f>
        <v>5</v>
      </c>
      <c r="D7" s="61">
        <f>'Pokemon List'!E7</f>
        <v>5</v>
      </c>
      <c r="E7" s="89" t="str">
        <f>'Pokemon List'!F7</f>
        <v>Charmeleon</v>
      </c>
      <c r="F7" s="58">
        <v>2.0</v>
      </c>
      <c r="G7" s="58">
        <v>3.0</v>
      </c>
      <c r="H7" s="58">
        <v>3.0</v>
      </c>
      <c r="I7" s="58">
        <v>0.0</v>
      </c>
      <c r="J7" s="58">
        <v>0.0</v>
      </c>
      <c r="K7" s="58">
        <v>0.0</v>
      </c>
      <c r="L7">
        <f>'Pokemon List'!A7</f>
        <v>0</v>
      </c>
      <c r="N7" t="str">
        <f>IF('Pokemon List'!I7="NULL",'Pokemon List'!I7,CONCATENATE("'",'Pokemon List'!I7,"'",))</f>
        <v>'https://cdn.bulbagarden.net/upload/4/4a/005Charmeleon.png'</v>
      </c>
    </row>
    <row r="8">
      <c r="A8" s="58" t="str">
        <f t="shared" si="1"/>
        <v>INSERT INTO `pokemon_list` (`Generation`, `Pokedex`, `Codigo`, `Nome`, `TierGen1`, `TierGen2`, `TierGen3`, `TierGen4`, `TierGen5`, `TierGen6`, `TierGen7`, `StatusPick`, `Imagem`) VALUES ('1', '6', '6', 'Charizard', '2', '1', '1', '2', '3', '3', '3', 'false', 'https://cdn.bulbagarden.net/upload/thumb/7/7e/006Charizard.png/150px-006Charizard.png');</v>
      </c>
      <c r="B8">
        <f t="shared" si="2"/>
        <v>1</v>
      </c>
      <c r="C8" s="61">
        <f>'Pokemon List'!D8</f>
        <v>6</v>
      </c>
      <c r="D8" s="61">
        <f>'Pokemon List'!E8</f>
        <v>6</v>
      </c>
      <c r="E8" s="89" t="str">
        <f>'Pokemon List'!F8</f>
        <v>Charizard</v>
      </c>
      <c r="F8" s="58">
        <v>2.0</v>
      </c>
      <c r="G8" s="58">
        <v>1.0</v>
      </c>
      <c r="H8" s="58">
        <v>1.0</v>
      </c>
      <c r="I8" s="58">
        <v>2.0</v>
      </c>
      <c r="J8" s="58">
        <v>3.0</v>
      </c>
      <c r="K8" s="58">
        <v>3.0</v>
      </c>
      <c r="L8">
        <f>'Pokemon List'!A8</f>
        <v>3</v>
      </c>
      <c r="N8" t="str">
        <f>IF('Pokemon List'!I8="NULL",'Pokemon List'!I8,CONCATENATE("'",'Pokemon List'!I8,"'",))</f>
        <v>'https://cdn.bulbagarden.net/upload/thumb/7/7e/006Charizard.png/150px-006Charizard.png'</v>
      </c>
    </row>
    <row r="9">
      <c r="A9" s="58" t="str">
        <f t="shared" si="1"/>
        <v>INSERT INTO `pokemon_list` (`Generation`, `Pokedex`, `Codigo`, `Nome`, `TierGen1`, `TierGen2`, `TierGen3`, `TierGen4`, `TierGen5`, `TierGen6`, `TierGen7`, `StatusPick`, `Imagem`) VALUES ('1', '6', '6MX', 'Mega Charizard X', '-', '-', '-', '-', '-', '1', '1', 'false', 'https://cdn.bulbagarden.net/upload/thumb/3/36/006Charizard-Mega_X.png/150px-006Charizard-Mega_X.png');</v>
      </c>
      <c r="B9">
        <f t="shared" si="2"/>
        <v>1</v>
      </c>
      <c r="C9" s="61">
        <f>'Pokemon List'!D9</f>
        <v>6</v>
      </c>
      <c r="D9" s="61" t="str">
        <f>'Pokemon List'!E9</f>
        <v>6MX</v>
      </c>
      <c r="E9" s="61" t="str">
        <f>'Pokemon List'!F9</f>
        <v>Mega Charizard X</v>
      </c>
      <c r="F9" s="58" t="s">
        <v>136</v>
      </c>
      <c r="G9" s="58" t="s">
        <v>136</v>
      </c>
      <c r="H9" s="58" t="s">
        <v>136</v>
      </c>
      <c r="I9" s="58" t="s">
        <v>136</v>
      </c>
      <c r="J9" s="58" t="s">
        <v>136</v>
      </c>
      <c r="K9" s="58">
        <v>1.0</v>
      </c>
      <c r="L9">
        <f>'Pokemon List'!A9</f>
        <v>1</v>
      </c>
      <c r="N9" t="str">
        <f>IF('Pokemon List'!I9="NULL",'Pokemon List'!I9,CONCATENATE("'",'Pokemon List'!I9,"'",))</f>
        <v>'https://cdn.bulbagarden.net/upload/thumb/3/36/006Charizard-Mega_X.png/150px-006Charizard-Mega_X.png'</v>
      </c>
    </row>
    <row r="10">
      <c r="A10" s="58" t="str">
        <f t="shared" si="1"/>
        <v>INSERT INTO `pokemon_list` (`Generation`, `Pokedex`, `Codigo`, `Nome`, `TierGen1`, `TierGen2`, `TierGen3`, `TierGen4`, `TierGen5`, `TierGen6`, `TierGen7`, `StatusPick`, `Imagem`) VALUES ('1', '6', '6MY', 'Mega Charizard Y', '-', '-', '-', '-', '-', '1', '1', 'false', 'https://cdn.bulbagarden.net/upload/thumb/f/fd/006Charizard-Mega_Y.png/150px-006Charizard-Mega_Y.png');</v>
      </c>
      <c r="B10">
        <f t="shared" si="2"/>
        <v>1</v>
      </c>
      <c r="C10" s="61">
        <f>'Pokemon List'!D10</f>
        <v>6</v>
      </c>
      <c r="D10" s="61" t="str">
        <f>'Pokemon List'!E10</f>
        <v>6MY</v>
      </c>
      <c r="E10" s="61" t="str">
        <f>'Pokemon List'!F10</f>
        <v>Mega Charizard Y</v>
      </c>
      <c r="F10" s="58" t="s">
        <v>136</v>
      </c>
      <c r="G10" s="58" t="s">
        <v>136</v>
      </c>
      <c r="H10" s="58" t="s">
        <v>136</v>
      </c>
      <c r="I10" s="58" t="s">
        <v>136</v>
      </c>
      <c r="J10" s="58" t="s">
        <v>136</v>
      </c>
      <c r="K10" s="58">
        <v>1.0</v>
      </c>
      <c r="L10">
        <f>'Pokemon List'!A10</f>
        <v>1</v>
      </c>
      <c r="N10" t="str">
        <f>IF('Pokemon List'!I10="NULL",'Pokemon List'!I10,CONCATENATE("'",'Pokemon List'!I10,"'",))</f>
        <v>'https://cdn.bulbagarden.net/upload/thumb/f/fd/006Charizard-Mega_Y.png/150px-006Charizard-Mega_Y.png'</v>
      </c>
    </row>
    <row r="11">
      <c r="A11" s="58" t="str">
        <f t="shared" si="1"/>
        <v>INSERT INTO `pokemon_list` (`Generation`, `Pokedex`, `Codigo`, `Nome`, `TierGen1`, `TierGen2`, `TierGen3`, `TierGen4`, `TierGen5`, `TierGen6`, `TierGen7`, `StatusPick`, `Imagem`) VALUES ('1', '7', '7', 'Squirtle', '3', '0', '0', '0', '0', '0', '0', 'false', 'https://cdn.bulbagarden.net/upload/3/39/007Squirtle.png');</v>
      </c>
      <c r="B11">
        <f t="shared" si="2"/>
        <v>1</v>
      </c>
      <c r="C11" s="61">
        <f>'Pokemon List'!D11</f>
        <v>7</v>
      </c>
      <c r="D11" s="61">
        <f>'Pokemon List'!E11</f>
        <v>7</v>
      </c>
      <c r="E11" s="89" t="str">
        <f>'Pokemon List'!F11</f>
        <v>Squirtle</v>
      </c>
      <c r="F11" s="58">
        <v>3.0</v>
      </c>
      <c r="G11" s="58">
        <v>0.0</v>
      </c>
      <c r="H11" s="58">
        <v>0.0</v>
      </c>
      <c r="I11" s="58">
        <v>0.0</v>
      </c>
      <c r="J11" s="58">
        <v>0.0</v>
      </c>
      <c r="K11" s="58">
        <v>0.0</v>
      </c>
      <c r="L11">
        <f>'Pokemon List'!A11</f>
        <v>0</v>
      </c>
      <c r="N11" t="str">
        <f>IF('Pokemon List'!I11="NULL",'Pokemon List'!I11,CONCATENATE("'",'Pokemon List'!I11,"'",))</f>
        <v>'https://cdn.bulbagarden.net/upload/3/39/007Squirtle.png'</v>
      </c>
    </row>
    <row r="12">
      <c r="A12" s="58" t="str">
        <f t="shared" si="1"/>
        <v>INSERT INTO `pokemon_list` (`Generation`, `Pokedex`, `Codigo`, `Nome`, `TierGen1`, `TierGen2`, `TierGen3`, `TierGen4`, `TierGen5`, `TierGen6`, `TierGen7`, `StatusPick`, `Imagem`) VALUES ('1', '8', '8', 'Wartortle', '2', '3', '3', '0', '3', '3', '0', 'false', 'https://cdn.bulbagarden.net/upload/0/0c/008Wartortle.png');</v>
      </c>
      <c r="B12">
        <f t="shared" si="2"/>
        <v>1</v>
      </c>
      <c r="C12" s="61">
        <f>'Pokemon List'!D12</f>
        <v>8</v>
      </c>
      <c r="D12" s="61">
        <f>'Pokemon List'!E12</f>
        <v>8</v>
      </c>
      <c r="E12" s="89" t="str">
        <f>'Pokemon List'!F12</f>
        <v>Wartortle</v>
      </c>
      <c r="F12" s="58">
        <v>2.0</v>
      </c>
      <c r="G12" s="58">
        <v>3.0</v>
      </c>
      <c r="H12" s="58">
        <v>3.0</v>
      </c>
      <c r="I12" s="58">
        <v>0.0</v>
      </c>
      <c r="J12" s="58">
        <v>3.0</v>
      </c>
      <c r="K12" s="58">
        <v>3.0</v>
      </c>
      <c r="L12">
        <f>'Pokemon List'!A12</f>
        <v>0</v>
      </c>
      <c r="N12" t="str">
        <f>IF('Pokemon List'!I12="NULL",'Pokemon List'!I12,CONCATENATE("'",'Pokemon List'!I12,"'",))</f>
        <v>'https://cdn.bulbagarden.net/upload/0/0c/008Wartortle.png'</v>
      </c>
    </row>
    <row r="13">
      <c r="A13" s="58" t="str">
        <f t="shared" si="1"/>
        <v>INSERT INTO `pokemon_list` (`Generation`, `Pokedex`, `Codigo`, `Nome`, `TierGen1`, `TierGen2`, `TierGen3`, `TierGen4`, `TierGen5`, `TierGen6`, `TierGen7`, `StatusPick`, `Imagem`) VALUES ('1', '9', '9', 'Blastoise', '2', '2', '2', '2', '2', '2', '3', 'false', 'https://cdn.bulbagarden.net/upload/thumb/0/02/009Blastoise.png/150px-009Blastoise.png');</v>
      </c>
      <c r="B13">
        <f t="shared" si="2"/>
        <v>1</v>
      </c>
      <c r="C13" s="61">
        <f>'Pokemon List'!D13</f>
        <v>9</v>
      </c>
      <c r="D13" s="61">
        <f>'Pokemon List'!E13</f>
        <v>9</v>
      </c>
      <c r="E13" s="89" t="str">
        <f>'Pokemon List'!F13</f>
        <v>Blastoise</v>
      </c>
      <c r="F13" s="58">
        <v>2.0</v>
      </c>
      <c r="G13" s="58">
        <v>2.0</v>
      </c>
      <c r="H13" s="58">
        <v>2.0</v>
      </c>
      <c r="I13" s="58">
        <v>2.0</v>
      </c>
      <c r="J13" s="58">
        <v>2.0</v>
      </c>
      <c r="K13" s="58">
        <v>2.0</v>
      </c>
      <c r="L13">
        <f>'Pokemon List'!A13</f>
        <v>3</v>
      </c>
      <c r="N13" t="str">
        <f>IF('Pokemon List'!I13="NULL",'Pokemon List'!I13,CONCATENATE("'",'Pokemon List'!I13,"'",))</f>
        <v>'https://cdn.bulbagarden.net/upload/thumb/0/02/009Blastoise.png/150px-009Blastoise.png'</v>
      </c>
    </row>
    <row r="14">
      <c r="A14" s="58" t="str">
        <f t="shared" si="1"/>
        <v>INSERT INTO `pokemon_list` (`Generation`, `Pokedex`, `Codigo`, `Nome`, `TierGen1`, `TierGen2`, `TierGen3`, `TierGen4`, `TierGen5`, `TierGen6`, `TierGen7`, `StatusPick`, `Imagem`) VALUES ('1', '9', '9M', 'Mega Blastoise', '-', '-', '-', '-', '-', '1', '2', 'false', 'https://cdn.bulbagarden.net/upload/thumb/8/85/009Blastoise-Mega.png/150px-009Blastoise-Mega.png');</v>
      </c>
      <c r="B14">
        <f t="shared" si="2"/>
        <v>1</v>
      </c>
      <c r="C14" s="61">
        <f>'Pokemon List'!D14</f>
        <v>9</v>
      </c>
      <c r="D14" s="61" t="str">
        <f>'Pokemon List'!E14</f>
        <v>9M</v>
      </c>
      <c r="E14" s="61" t="str">
        <f>'Pokemon List'!F14</f>
        <v>Mega Blastoise</v>
      </c>
      <c r="F14" s="58" t="s">
        <v>136</v>
      </c>
      <c r="G14" s="58" t="s">
        <v>136</v>
      </c>
      <c r="H14" s="58" t="s">
        <v>136</v>
      </c>
      <c r="I14" s="58" t="s">
        <v>136</v>
      </c>
      <c r="J14" s="58" t="s">
        <v>136</v>
      </c>
      <c r="K14" s="58">
        <v>1.0</v>
      </c>
      <c r="L14">
        <f>'Pokemon List'!A14</f>
        <v>2</v>
      </c>
      <c r="N14" t="str">
        <f>IF('Pokemon List'!I14="NULL",'Pokemon List'!I14,CONCATENATE("'",'Pokemon List'!I14,"'",))</f>
        <v>'https://cdn.bulbagarden.net/upload/thumb/8/85/009Blastoise-Mega.png/150px-009Blastoise-Mega.png'</v>
      </c>
    </row>
    <row r="15">
      <c r="A15" s="58" t="str">
        <f t="shared" si="1"/>
        <v>INSERT INTO `pokemon_list` (`Generation`, `Pokedex`, `Codigo`, `Nome`, `TierGen1`, `TierGen2`, `TierGen3`, `TierGen4`, `TierGen5`, `TierGen6`, `TierGen7`, `StatusPick`, `Imagem`) VALUES ('1', '10', '10', 'Caterpie', '3', '0', '0', '0', '0', '0', '0', 'false', 'https://cdn.bulbagarden.net/upload/5/5d/010Caterpie.png');</v>
      </c>
      <c r="B15">
        <f t="shared" si="2"/>
        <v>1</v>
      </c>
      <c r="C15" s="61">
        <f>'Pokemon List'!D15</f>
        <v>10</v>
      </c>
      <c r="D15" s="61">
        <f>'Pokemon List'!E15</f>
        <v>10</v>
      </c>
      <c r="E15" s="89" t="str">
        <f>'Pokemon List'!F15</f>
        <v>Caterpie</v>
      </c>
      <c r="F15" s="58">
        <v>3.0</v>
      </c>
      <c r="G15" s="58">
        <v>0.0</v>
      </c>
      <c r="H15" s="58">
        <v>0.0</v>
      </c>
      <c r="I15" s="58">
        <v>0.0</v>
      </c>
      <c r="J15" s="58">
        <v>0.0</v>
      </c>
      <c r="K15" s="58">
        <v>0.0</v>
      </c>
      <c r="L15">
        <f>'Pokemon List'!A15</f>
        <v>0</v>
      </c>
      <c r="N15" t="str">
        <f>IF('Pokemon List'!I15="NULL",'Pokemon List'!I15,CONCATENATE("'",'Pokemon List'!I15,"'",))</f>
        <v>'https://cdn.bulbagarden.net/upload/5/5d/010Caterpie.png'</v>
      </c>
    </row>
    <row r="16">
      <c r="A16" s="58" t="str">
        <f t="shared" si="1"/>
        <v>INSERT INTO `pokemon_list` (`Generation`, `Pokedex`, `Codigo`, `Nome`, `TierGen1`, `TierGen2`, `TierGen3`, `TierGen4`, `TierGen5`, `TierGen6`, `TierGen7`, `StatusPick`, `Imagem`) VALUES ('1', '11', '11', 'Metapod', '2', '3', '3', '0', '0', '0', '0', 'false', 'https://cdn.bulbagarden.net/upload/c/cd/011Metapod.png');</v>
      </c>
      <c r="B16">
        <f t="shared" si="2"/>
        <v>1</v>
      </c>
      <c r="C16" s="61">
        <f>'Pokemon List'!D16</f>
        <v>11</v>
      </c>
      <c r="D16" s="61">
        <f>'Pokemon List'!E16</f>
        <v>11</v>
      </c>
      <c r="E16" s="89" t="str">
        <f>'Pokemon List'!F16</f>
        <v>Metapod</v>
      </c>
      <c r="F16" s="58">
        <v>2.0</v>
      </c>
      <c r="G16" s="58">
        <v>3.0</v>
      </c>
      <c r="H16" s="58">
        <v>3.0</v>
      </c>
      <c r="I16" s="58">
        <v>0.0</v>
      </c>
      <c r="J16" s="58">
        <v>0.0</v>
      </c>
      <c r="K16" s="58">
        <v>0.0</v>
      </c>
      <c r="L16">
        <f>'Pokemon List'!A16</f>
        <v>0</v>
      </c>
      <c r="N16" t="str">
        <f>IF('Pokemon List'!I16="NULL",'Pokemon List'!I16,CONCATENATE("'",'Pokemon List'!I16,"'",))</f>
        <v>'https://cdn.bulbagarden.net/upload/c/cd/011Metapod.png'</v>
      </c>
    </row>
    <row r="17">
      <c r="A17" s="58" t="str">
        <f t="shared" si="1"/>
        <v>INSERT INTO `pokemon_list` (`Generation`, `Pokedex`, `Codigo`, `Nome`, `TierGen1`, `TierGen2`, `TierGen3`, `TierGen4`, `TierGen5`, `TierGen6`, `TierGen7`, `StatusPick`, `Imagem`) VALUES ('1', '12', '12', 'Butterfree', '2', '3', '3', '3', '3', '3', '3', 'false', 'https://cdn.bulbagarden.net/upload/thumb/d/d1/012Butterfree.png/250px-012Butterfree.png');</v>
      </c>
      <c r="B17">
        <f t="shared" si="2"/>
        <v>1</v>
      </c>
      <c r="C17" s="61">
        <f>'Pokemon List'!D17</f>
        <v>12</v>
      </c>
      <c r="D17" s="61">
        <f>'Pokemon List'!E17</f>
        <v>12</v>
      </c>
      <c r="E17" s="89" t="str">
        <f>'Pokemon List'!F17</f>
        <v>Butterfree</v>
      </c>
      <c r="F17" s="58">
        <v>2.0</v>
      </c>
      <c r="G17" s="58">
        <v>3.0</v>
      </c>
      <c r="H17" s="58">
        <v>3.0</v>
      </c>
      <c r="I17" s="58">
        <v>3.0</v>
      </c>
      <c r="J17" s="58">
        <v>3.0</v>
      </c>
      <c r="K17" s="58">
        <v>3.0</v>
      </c>
      <c r="L17">
        <f>'Pokemon List'!A17</f>
        <v>3</v>
      </c>
      <c r="N17" t="str">
        <f>IF('Pokemon List'!I17="NULL",'Pokemon List'!I17,CONCATENATE("'",'Pokemon List'!I17,"'",))</f>
        <v>'https://cdn.bulbagarden.net/upload/thumb/d/d1/012Butterfree.png/250px-012Butterfree.png'</v>
      </c>
    </row>
    <row r="18">
      <c r="A18" s="58" t="str">
        <f t="shared" si="1"/>
        <v>INSERT INTO `pokemon_list` (`Generation`, `Pokedex`, `Codigo`, `Nome`, `TierGen1`, `TierGen2`, `TierGen3`, `TierGen4`, `TierGen5`, `TierGen6`, `TierGen7`, `StatusPick`, `Imagem`) VALUES ('1', '13', '13', 'Weedle', '3', '0', '0', '0', '0', '0', '0', 'false', 'https://cdn.bulbagarden.net/upload/d/df/013Weedle.png');</v>
      </c>
      <c r="B18">
        <f t="shared" si="2"/>
        <v>1</v>
      </c>
      <c r="C18" s="61">
        <f>'Pokemon List'!D18</f>
        <v>13</v>
      </c>
      <c r="D18" s="61">
        <f>'Pokemon List'!E18</f>
        <v>13</v>
      </c>
      <c r="E18" s="89" t="str">
        <f>'Pokemon List'!F18</f>
        <v>Weedle</v>
      </c>
      <c r="F18" s="58">
        <v>3.0</v>
      </c>
      <c r="G18" s="58">
        <v>0.0</v>
      </c>
      <c r="H18" s="58">
        <v>0.0</v>
      </c>
      <c r="I18" s="58">
        <v>0.0</v>
      </c>
      <c r="J18" s="58">
        <v>0.0</v>
      </c>
      <c r="K18" s="58">
        <v>0.0</v>
      </c>
      <c r="L18">
        <f>'Pokemon List'!A18</f>
        <v>0</v>
      </c>
      <c r="N18" t="str">
        <f>IF('Pokemon List'!I18="NULL",'Pokemon List'!I18,CONCATENATE("'",'Pokemon List'!I18,"'",))</f>
        <v>'https://cdn.bulbagarden.net/upload/d/df/013Weedle.png'</v>
      </c>
    </row>
    <row r="19">
      <c r="A19" s="58" t="str">
        <f t="shared" si="1"/>
        <v>INSERT INTO `pokemon_list` (`Generation`, `Pokedex`, `Codigo`, `Nome`, `TierGen1`, `TierGen2`, `TierGen3`, `TierGen4`, `TierGen5`, `TierGen6`, `TierGen7`, `StatusPick`, `Imagem`) VALUES ('1', '14', '14', 'Kakuna', '2', '3', '3', '0', '0', '0', '0', 'false', 'https://cdn.bulbagarden.net/upload/f/f0/014Kakuna.png');</v>
      </c>
      <c r="B19">
        <f t="shared" si="2"/>
        <v>1</v>
      </c>
      <c r="C19" s="61">
        <f>'Pokemon List'!D19</f>
        <v>14</v>
      </c>
      <c r="D19" s="61">
        <f>'Pokemon List'!E19</f>
        <v>14</v>
      </c>
      <c r="E19" s="89" t="str">
        <f>'Pokemon List'!F19</f>
        <v>Kakuna</v>
      </c>
      <c r="F19" s="58">
        <v>2.0</v>
      </c>
      <c r="G19" s="58">
        <v>3.0</v>
      </c>
      <c r="H19" s="58">
        <v>3.0</v>
      </c>
      <c r="I19" s="58">
        <v>0.0</v>
      </c>
      <c r="J19" s="58">
        <v>0.0</v>
      </c>
      <c r="K19" s="58">
        <v>0.0</v>
      </c>
      <c r="L19">
        <f>'Pokemon List'!A19</f>
        <v>0</v>
      </c>
      <c r="N19" t="str">
        <f>IF('Pokemon List'!I19="NULL",'Pokemon List'!I19,CONCATENATE("'",'Pokemon List'!I19,"'",))</f>
        <v>'https://cdn.bulbagarden.net/upload/f/f0/014Kakuna.png'</v>
      </c>
    </row>
    <row r="20">
      <c r="A20" s="58" t="str">
        <f t="shared" si="1"/>
        <v>INSERT INTO `pokemon_list` (`Generation`, `Pokedex`, `Codigo`, `Nome`, `TierGen1`, `TierGen2`, `TierGen3`, `TierGen4`, `TierGen5`, `TierGen6`, `TierGen7`, `StatusPick`, `Imagem`) VALUES ('1', '15', '15', 'Beedrill', '2', '3', '3', '3', '3', '3', '3', 'false', 'https://cdn.bulbagarden.net/upload/thumb/6/61/015Beedrill.png/150px-015Beedrill.png');</v>
      </c>
      <c r="B20">
        <f t="shared" si="2"/>
        <v>1</v>
      </c>
      <c r="C20" s="61">
        <f>'Pokemon List'!D20</f>
        <v>15</v>
      </c>
      <c r="D20" s="61">
        <f>'Pokemon List'!E20</f>
        <v>15</v>
      </c>
      <c r="E20" s="89" t="str">
        <f>'Pokemon List'!F20</f>
        <v>Beedrill</v>
      </c>
      <c r="F20" s="58">
        <v>2.0</v>
      </c>
      <c r="G20" s="58">
        <v>3.0</v>
      </c>
      <c r="H20" s="58">
        <v>3.0</v>
      </c>
      <c r="I20" s="58">
        <v>3.0</v>
      </c>
      <c r="J20" s="58">
        <v>3.0</v>
      </c>
      <c r="K20" s="58">
        <v>3.0</v>
      </c>
      <c r="L20">
        <f>'Pokemon List'!A20</f>
        <v>3</v>
      </c>
      <c r="N20" t="str">
        <f>IF('Pokemon List'!I20="NULL",'Pokemon List'!I20,CONCATENATE("'",'Pokemon List'!I20,"'",))</f>
        <v>'https://cdn.bulbagarden.net/upload/thumb/6/61/015Beedrill.png/150px-015Beedrill.png'</v>
      </c>
    </row>
    <row r="21">
      <c r="A21" s="58" t="str">
        <f t="shared" si="1"/>
        <v>INSERT INTO `pokemon_list` (`Generation`, `Pokedex`, `Codigo`, `Nome`, `TierGen1`, `TierGen2`, `TierGen3`, `TierGen4`, `TierGen5`, `TierGen6`, `TierGen7`, `StatusPick`, `Imagem`) VALUES ('1', '15', '15M', 'Mega Beedrill', '-', '-', '-', '-', '-', '1', '1', 'false', 'https://cdn.bulbagarden.net/upload/thumb/7/76/015Beedrill-Mega.png/150px-015Beedrill-Mega.png');</v>
      </c>
      <c r="B21">
        <f t="shared" si="2"/>
        <v>1</v>
      </c>
      <c r="C21" s="61">
        <f>'Pokemon List'!D21</f>
        <v>15</v>
      </c>
      <c r="D21" s="61" t="str">
        <f>'Pokemon List'!E21</f>
        <v>15M</v>
      </c>
      <c r="E21" s="61" t="str">
        <f>'Pokemon List'!F21</f>
        <v>Mega Beedrill</v>
      </c>
      <c r="F21" s="58" t="s">
        <v>136</v>
      </c>
      <c r="G21" s="58" t="s">
        <v>136</v>
      </c>
      <c r="H21" s="58" t="s">
        <v>136</v>
      </c>
      <c r="I21" s="58" t="s">
        <v>136</v>
      </c>
      <c r="J21" s="58" t="s">
        <v>136</v>
      </c>
      <c r="K21" s="58">
        <v>1.0</v>
      </c>
      <c r="L21">
        <f>'Pokemon List'!A21</f>
        <v>1</v>
      </c>
      <c r="N21" t="str">
        <f>IF('Pokemon List'!I21="NULL",'Pokemon List'!I21,CONCATENATE("'",'Pokemon List'!I21,"'",))</f>
        <v>'https://cdn.bulbagarden.net/upload/thumb/7/76/015Beedrill-Mega.png/150px-015Beedrill-Mega.png'</v>
      </c>
    </row>
    <row r="22">
      <c r="A22" s="58" t="str">
        <f t="shared" si="1"/>
        <v>INSERT INTO `pokemon_list` (`Generation`, `Pokedex`, `Codigo`, `Nome`, `TierGen1`, `TierGen2`, `TierGen3`, `TierGen4`, `TierGen5`, `TierGen6`, `TierGen7`, `StatusPick`, `Imagem`) VALUES ('1', '16', '16', 'Pidgey', '3', '0', '0', '0', '0', '0', '0', 'false', 'https://cdn.bulbagarden.net/upload/5/55/016Pidgey.png');</v>
      </c>
      <c r="B22">
        <f t="shared" si="2"/>
        <v>1</v>
      </c>
      <c r="C22" s="61">
        <f>'Pokemon List'!D22</f>
        <v>16</v>
      </c>
      <c r="D22" s="61">
        <f>'Pokemon List'!E22</f>
        <v>16</v>
      </c>
      <c r="E22" s="89" t="str">
        <f>'Pokemon List'!F22</f>
        <v>Pidgey</v>
      </c>
      <c r="F22" s="58">
        <v>3.0</v>
      </c>
      <c r="G22" s="58">
        <v>0.0</v>
      </c>
      <c r="H22" s="58">
        <v>0.0</v>
      </c>
      <c r="I22" s="58">
        <v>0.0</v>
      </c>
      <c r="J22" s="58">
        <v>0.0</v>
      </c>
      <c r="K22" s="58">
        <v>0.0</v>
      </c>
      <c r="L22">
        <f>'Pokemon List'!A22</f>
        <v>0</v>
      </c>
      <c r="N22" t="str">
        <f>IF('Pokemon List'!I22="NULL",'Pokemon List'!I22,CONCATENATE("'",'Pokemon List'!I22,"'",))</f>
        <v>'https://cdn.bulbagarden.net/upload/5/55/016Pidgey.png'</v>
      </c>
    </row>
    <row r="23">
      <c r="A23" s="58" t="str">
        <f t="shared" si="1"/>
        <v>INSERT INTO `pokemon_list` (`Generation`, `Pokedex`, `Codigo`, `Nome`, `TierGen1`, `TierGen2`, `TierGen3`, `TierGen4`, `TierGen5`, `TierGen6`, `TierGen7`, `StatusPick`, `Imagem`) VALUES ('1', '17', '17', 'Pidgeotto', '2', '3', '3', '0', '0', '0', '0', 'false', 'https://cdn.bulbagarden.net/upload/7/7a/017Pidgeotto.png');</v>
      </c>
      <c r="B23">
        <f t="shared" si="2"/>
        <v>1</v>
      </c>
      <c r="C23" s="61">
        <f>'Pokemon List'!D23</f>
        <v>17</v>
      </c>
      <c r="D23" s="61">
        <f>'Pokemon List'!E23</f>
        <v>17</v>
      </c>
      <c r="E23" s="89" t="str">
        <f>'Pokemon List'!F23</f>
        <v>Pidgeotto</v>
      </c>
      <c r="F23" s="58">
        <v>2.0</v>
      </c>
      <c r="G23" s="58">
        <v>3.0</v>
      </c>
      <c r="H23" s="58">
        <v>3.0</v>
      </c>
      <c r="I23" s="58">
        <v>0.0</v>
      </c>
      <c r="J23" s="58">
        <v>0.0</v>
      </c>
      <c r="K23" s="58">
        <v>0.0</v>
      </c>
      <c r="L23">
        <f>'Pokemon List'!A23</f>
        <v>0</v>
      </c>
      <c r="N23" t="str">
        <f>IF('Pokemon List'!I23="NULL",'Pokemon List'!I23,CONCATENATE("'",'Pokemon List'!I23,"'",))</f>
        <v>'https://cdn.bulbagarden.net/upload/7/7a/017Pidgeotto.png'</v>
      </c>
    </row>
    <row r="24">
      <c r="A24" s="58" t="str">
        <f t="shared" si="1"/>
        <v>INSERT INTO `pokemon_list` (`Generation`, `Pokedex`, `Codigo`, `Nome`, `TierGen1`, `TierGen2`, `TierGen3`, `TierGen4`, `TierGen5`, `TierGen6`, `TierGen7`, `StatusPick`, `Imagem`) VALUES ('1', '18', '18', 'Pidgeot', '2', '2', '2', '2', '3', '3', '3', 'false', 'https://cdn.bulbagarden.net/upload/thumb/5/57/018Pidgeot.png/150px-018Pidgeot.png');</v>
      </c>
      <c r="B24">
        <f t="shared" si="2"/>
        <v>1</v>
      </c>
      <c r="C24" s="61">
        <f>'Pokemon List'!D25</f>
        <v>18</v>
      </c>
      <c r="D24" s="61">
        <f>'Pokemon List'!E25</f>
        <v>18</v>
      </c>
      <c r="E24" s="89" t="str">
        <f>'Pokemon List'!F25</f>
        <v>Pidgeot</v>
      </c>
      <c r="F24" s="58">
        <v>2.0</v>
      </c>
      <c r="G24" s="58">
        <v>2.0</v>
      </c>
      <c r="H24" s="58">
        <v>2.0</v>
      </c>
      <c r="I24" s="58">
        <v>2.0</v>
      </c>
      <c r="J24" s="58">
        <v>3.0</v>
      </c>
      <c r="K24" s="58">
        <v>3.0</v>
      </c>
      <c r="L24">
        <f>'Pokemon List'!A25</f>
        <v>3</v>
      </c>
      <c r="N24" t="str">
        <f>IF('Pokemon List'!I25="NULL",'Pokemon List'!I25,CONCATENATE("'",'Pokemon List'!I25,"'",))</f>
        <v>'https://cdn.bulbagarden.net/upload/thumb/5/57/018Pidgeot.png/150px-018Pidgeot.png'</v>
      </c>
    </row>
    <row r="25">
      <c r="A25" s="58" t="str">
        <f t="shared" si="1"/>
        <v>INSERT INTO `pokemon_list` (`Generation`, `Pokedex`, `Codigo`, `Nome`, `TierGen1`, `TierGen2`, `TierGen3`, `TierGen4`, `TierGen5`, `TierGen6`, `TierGen7`, `StatusPick`, `Imagem`) VALUES ('1', '18', '18M', 'Mega Pidgeot', '-', '-', '-', '-', '-', '1', '1', 'false', 'https://cdn.bulbagarden.net/upload/thumb/7/71/018Pidgeot-Mega.png/150px-018Pidgeot-Mega.png');</v>
      </c>
      <c r="B25">
        <f t="shared" si="2"/>
        <v>1</v>
      </c>
      <c r="C25" s="61">
        <f>'Pokemon List'!D24</f>
        <v>18</v>
      </c>
      <c r="D25" s="61" t="str">
        <f>'Pokemon List'!E24</f>
        <v>18M</v>
      </c>
      <c r="E25" s="61" t="str">
        <f>'Pokemon List'!F24</f>
        <v>Mega Pidgeot</v>
      </c>
      <c r="F25" s="58" t="s">
        <v>136</v>
      </c>
      <c r="G25" s="58" t="s">
        <v>136</v>
      </c>
      <c r="H25" s="58" t="s">
        <v>136</v>
      </c>
      <c r="I25" s="58" t="s">
        <v>136</v>
      </c>
      <c r="J25" s="58" t="s">
        <v>136</v>
      </c>
      <c r="K25" s="58">
        <v>1.0</v>
      </c>
      <c r="L25">
        <f>'Pokemon List'!A24</f>
        <v>1</v>
      </c>
      <c r="N25" t="str">
        <f>IF('Pokemon List'!I24="NULL",'Pokemon List'!I24,CONCATENATE("'",'Pokemon List'!I24,"'",))</f>
        <v>'https://cdn.bulbagarden.net/upload/thumb/7/71/018Pidgeot-Mega.png/150px-018Pidgeot-Mega.png'</v>
      </c>
    </row>
    <row r="26">
      <c r="A26" s="58" t="str">
        <f t="shared" si="1"/>
        <v>INSERT INTO `pokemon_list` (`Generation`, `Pokedex`, `Codigo`, `Nome`, `TierGen1`, `TierGen2`, `TierGen3`, `TierGen4`, `TierGen5`, `TierGen6`, `TierGen7`, `StatusPick`, `Imagem`) VALUES ('1', '19', '19', 'Rattata', '3', '0', '0', '0', '0', '0', '0', 'false', 'https://cdn.bulbagarden.net/upload/thumb/4/46/019Rattata.png/150px-019Rattata.png');</v>
      </c>
      <c r="B26">
        <f t="shared" si="2"/>
        <v>1</v>
      </c>
      <c r="C26" s="61">
        <f>'Pokemon List'!D27</f>
        <v>19</v>
      </c>
      <c r="D26" s="61">
        <f>'Pokemon List'!E27</f>
        <v>19</v>
      </c>
      <c r="E26" s="89" t="str">
        <f>'Pokemon List'!F27</f>
        <v>Rattata</v>
      </c>
      <c r="F26" s="58">
        <v>3.0</v>
      </c>
      <c r="G26" s="58">
        <v>0.0</v>
      </c>
      <c r="H26" s="58">
        <v>0.0</v>
      </c>
      <c r="I26" s="58">
        <v>0.0</v>
      </c>
      <c r="J26" s="58">
        <v>0.0</v>
      </c>
      <c r="K26" s="58">
        <v>0.0</v>
      </c>
      <c r="L26">
        <f>'Pokemon List'!A27</f>
        <v>0</v>
      </c>
      <c r="N26" t="str">
        <f>IF('Pokemon List'!I27="NULL",'Pokemon List'!I27,CONCATENATE("'",'Pokemon List'!I27,"'",))</f>
        <v>'https://cdn.bulbagarden.net/upload/thumb/4/46/019Rattata.png/150px-019Rattata.png'</v>
      </c>
    </row>
    <row r="27">
      <c r="A27" s="58" t="str">
        <f t="shared" si="1"/>
        <v>INSERT INTO `pokemon_list` (`Generation`, `Pokedex`, `Codigo`, `Nome`, `TierGen1`, `TierGen2`, `TierGen3`, `TierGen4`, `TierGen5`, `TierGen6`, `TierGen7`, `StatusPick`, `Imagem`) VALUES ('1', '19', '19A', 'Alola Rattata', '-', '-', '-', '-', '-', '-', '0', 'false', 'https://cdn.bulbagarden.net/upload/thumb/9/91/019Rattata-Alola.png/150px-019Rattata-Alola.png');</v>
      </c>
      <c r="B27">
        <f t="shared" si="2"/>
        <v>1</v>
      </c>
      <c r="C27" s="61">
        <f>'Pokemon List'!D26</f>
        <v>19</v>
      </c>
      <c r="D27" s="61" t="str">
        <f>'Pokemon List'!E26</f>
        <v>19A</v>
      </c>
      <c r="E27" s="61" t="str">
        <f>'Pokemon List'!F26</f>
        <v>Alola Rattata</v>
      </c>
      <c r="F27" s="58" t="s">
        <v>136</v>
      </c>
      <c r="G27" s="58" t="s">
        <v>136</v>
      </c>
      <c r="H27" s="58" t="s">
        <v>136</v>
      </c>
      <c r="I27" s="58" t="s">
        <v>136</v>
      </c>
      <c r="J27" s="58" t="s">
        <v>136</v>
      </c>
      <c r="K27" s="58" t="s">
        <v>136</v>
      </c>
      <c r="L27">
        <f>'Pokemon List'!A26</f>
        <v>0</v>
      </c>
      <c r="N27" t="str">
        <f>IF('Pokemon List'!I26="NULL",'Pokemon List'!I26,CONCATENATE("'",'Pokemon List'!I26,"'",))</f>
        <v>'https://cdn.bulbagarden.net/upload/thumb/9/91/019Rattata-Alola.png/150px-019Rattata-Alola.png'</v>
      </c>
    </row>
    <row r="28">
      <c r="A28" s="58" t="str">
        <f t="shared" si="1"/>
        <v>INSERT INTO `pokemon_list` (`Generation`, `Pokedex`, `Codigo`, `Nome`, `TierGen1`, `TierGen2`, `TierGen3`, `TierGen4`, `TierGen5`, `TierGen6`, `TierGen7`, `StatusPick`, `Imagem`) VALUES ('1', '20', '20', 'Raticate', '2', '3', '3', '3', '3', '3', '3', 'false', 'https://cdn.bulbagarden.net/upload/thumb/f/f4/020Raticate.png/150px-020Raticate.png');</v>
      </c>
      <c r="B28">
        <f t="shared" si="2"/>
        <v>1</v>
      </c>
      <c r="C28" s="61">
        <f>'Pokemon List'!D29</f>
        <v>20</v>
      </c>
      <c r="D28" s="61">
        <f>'Pokemon List'!E29</f>
        <v>20</v>
      </c>
      <c r="E28" s="89" t="str">
        <f>'Pokemon List'!F29</f>
        <v>Raticate</v>
      </c>
      <c r="F28" s="58">
        <v>2.0</v>
      </c>
      <c r="G28" s="58">
        <v>3.0</v>
      </c>
      <c r="H28" s="58">
        <v>3.0</v>
      </c>
      <c r="I28" s="58">
        <v>3.0</v>
      </c>
      <c r="J28" s="58">
        <v>3.0</v>
      </c>
      <c r="K28" s="58">
        <v>3.0</v>
      </c>
      <c r="L28">
        <f>'Pokemon List'!A29</f>
        <v>3</v>
      </c>
      <c r="N28" t="str">
        <f>IF('Pokemon List'!I29="NULL",'Pokemon List'!I29,CONCATENATE("'",'Pokemon List'!I29,"'",))</f>
        <v>'https://cdn.bulbagarden.net/upload/thumb/f/f4/020Raticate.png/150px-020Raticate.png'</v>
      </c>
    </row>
    <row r="29">
      <c r="A29" s="58" t="str">
        <f t="shared" si="1"/>
        <v>INSERT INTO `pokemon_list` (`Generation`, `Pokedex`, `Codigo`, `Nome`, `TierGen1`, `TierGen2`, `TierGen3`, `TierGen4`, `TierGen5`, `TierGen6`, `TierGen7`, `StatusPick`, `Imagem`) VALUES ('1', '20', '20A', 'Alola Raticate', '-', '-', '-', '-', '-', '-', '3', 'false', 'https://cdn.bulbagarden.net/upload/thumb/7/71/020Raticate-Alola.png/150px-020Raticate-Alola.png');</v>
      </c>
      <c r="B29">
        <f t="shared" si="2"/>
        <v>1</v>
      </c>
      <c r="C29" s="61">
        <f>'Pokemon List'!D28</f>
        <v>20</v>
      </c>
      <c r="D29" s="61" t="str">
        <f>'Pokemon List'!E28</f>
        <v>20A</v>
      </c>
      <c r="E29" s="61" t="str">
        <f>'Pokemon List'!F28</f>
        <v>Alola Raticate</v>
      </c>
      <c r="F29" s="58" t="s">
        <v>136</v>
      </c>
      <c r="G29" s="58" t="s">
        <v>136</v>
      </c>
      <c r="H29" s="58" t="s">
        <v>136</v>
      </c>
      <c r="I29" s="58" t="s">
        <v>136</v>
      </c>
      <c r="J29" s="58" t="s">
        <v>136</v>
      </c>
      <c r="K29" s="58" t="s">
        <v>136</v>
      </c>
      <c r="L29">
        <f>'Pokemon List'!A28</f>
        <v>3</v>
      </c>
      <c r="N29" t="str">
        <f>IF('Pokemon List'!I28="NULL",'Pokemon List'!I28,CONCATENATE("'",'Pokemon List'!I28,"'",))</f>
        <v>'https://cdn.bulbagarden.net/upload/thumb/7/71/020Raticate-Alola.png/150px-020Raticate-Alola.png'</v>
      </c>
    </row>
    <row r="30">
      <c r="A30" s="58" t="str">
        <f t="shared" si="1"/>
        <v>INSERT INTO `pokemon_list` (`Generation`, `Pokedex`, `Codigo`, `Nome`, `TierGen1`, `TierGen2`, `TierGen3`, `TierGen4`, `TierGen5`, `TierGen6`, `TierGen7`, `StatusPick`, `Imagem`) VALUES ('1', '21', '21', 'Spearow', '3', '0', '0', '0', '0', '0', '0', 'false', 'https://cdn.bulbagarden.net/upload/8/8b/021Spearow.png');</v>
      </c>
      <c r="B30">
        <f t="shared" si="2"/>
        <v>1</v>
      </c>
      <c r="C30" s="61">
        <f>'Pokemon List'!D30</f>
        <v>21</v>
      </c>
      <c r="D30" s="61">
        <f>'Pokemon List'!E30</f>
        <v>21</v>
      </c>
      <c r="E30" s="89" t="str">
        <f>'Pokemon List'!F30</f>
        <v>Spearow</v>
      </c>
      <c r="F30" s="58">
        <v>3.0</v>
      </c>
      <c r="G30" s="58">
        <v>0.0</v>
      </c>
      <c r="H30" s="58">
        <v>0.0</v>
      </c>
      <c r="I30" s="58">
        <v>0.0</v>
      </c>
      <c r="J30" s="58">
        <v>0.0</v>
      </c>
      <c r="K30" s="58">
        <v>0.0</v>
      </c>
      <c r="L30">
        <f>'Pokemon List'!A30</f>
        <v>0</v>
      </c>
      <c r="N30" t="str">
        <f>IF('Pokemon List'!I30="NULL",'Pokemon List'!I30,CONCATENATE("'",'Pokemon List'!I30,"'",))</f>
        <v>'https://cdn.bulbagarden.net/upload/8/8b/021Spearow.png'</v>
      </c>
    </row>
    <row r="31">
      <c r="A31" s="58" t="str">
        <f t="shared" si="1"/>
        <v>INSERT INTO `pokemon_list` (`Generation`, `Pokedex`, `Codigo`, `Nome`, `TierGen1`, `TierGen2`, `TierGen3`, `TierGen4`, `TierGen5`, `TierGen6`, `TierGen7`, `StatusPick`, `Imagem`) VALUES ('1', '22', '22', 'Fearow', '2', '3', '2', '2', '2', '3', '3', 'false', 'https://cdn.bulbagarden.net/upload/thumb/a/a0/022Fearow.png/250px-022Fearow.png');</v>
      </c>
      <c r="B31">
        <f t="shared" si="2"/>
        <v>1</v>
      </c>
      <c r="C31" s="61">
        <f>'Pokemon List'!D31</f>
        <v>22</v>
      </c>
      <c r="D31" s="61">
        <f>'Pokemon List'!E31</f>
        <v>22</v>
      </c>
      <c r="E31" s="89" t="str">
        <f>'Pokemon List'!F31</f>
        <v>Fearow</v>
      </c>
      <c r="F31" s="58">
        <v>2.0</v>
      </c>
      <c r="G31" s="58">
        <v>3.0</v>
      </c>
      <c r="H31" s="58">
        <v>2.0</v>
      </c>
      <c r="I31" s="58">
        <v>2.0</v>
      </c>
      <c r="J31" s="58">
        <v>2.0</v>
      </c>
      <c r="K31" s="58">
        <v>3.0</v>
      </c>
      <c r="L31">
        <f>'Pokemon List'!A31</f>
        <v>3</v>
      </c>
      <c r="N31" t="str">
        <f>IF('Pokemon List'!I31="NULL",'Pokemon List'!I31,CONCATENATE("'",'Pokemon List'!I31,"'",))</f>
        <v>'https://cdn.bulbagarden.net/upload/thumb/a/a0/022Fearow.png/250px-022Fearow.png'</v>
      </c>
    </row>
    <row r="32">
      <c r="A32" s="58" t="str">
        <f t="shared" si="1"/>
        <v>INSERT INTO `pokemon_list` (`Generation`, `Pokedex`, `Codigo`, `Nome`, `TierGen1`, `TierGen2`, `TierGen3`, `TierGen4`, `TierGen5`, `TierGen6`, `TierGen7`, `StatusPick`, `Imagem`) VALUES ('1', '23', '23', 'Ekans', '3', '0', '0', '0', '0', '0', '0', 'false', 'https://cdn.bulbagarden.net/upload/f/fa/023Ekans.png');</v>
      </c>
      <c r="B32">
        <f t="shared" si="2"/>
        <v>1</v>
      </c>
      <c r="C32" s="61">
        <f>'Pokemon List'!D32</f>
        <v>23</v>
      </c>
      <c r="D32" s="61">
        <f>'Pokemon List'!E32</f>
        <v>23</v>
      </c>
      <c r="E32" s="89" t="str">
        <f>'Pokemon List'!F32</f>
        <v>Ekans</v>
      </c>
      <c r="F32" s="58">
        <v>3.0</v>
      </c>
      <c r="G32" s="58">
        <v>0.0</v>
      </c>
      <c r="H32" s="58">
        <v>0.0</v>
      </c>
      <c r="I32" s="58">
        <v>0.0</v>
      </c>
      <c r="J32" s="58">
        <v>0.0</v>
      </c>
      <c r="K32" s="58">
        <v>0.0</v>
      </c>
      <c r="L32">
        <f>'Pokemon List'!A32</f>
        <v>0</v>
      </c>
      <c r="N32" t="str">
        <f>IF('Pokemon List'!I32="NULL",'Pokemon List'!I32,CONCATENATE("'",'Pokemon List'!I32,"'",))</f>
        <v>'https://cdn.bulbagarden.net/upload/f/fa/023Ekans.png'</v>
      </c>
    </row>
    <row r="33">
      <c r="A33" s="58" t="str">
        <f t="shared" si="1"/>
        <v>INSERT INTO `pokemon_list` (`Generation`, `Pokedex`, `Codigo`, `Nome`, `TierGen1`, `TierGen2`, `TierGen3`, `TierGen4`, `TierGen5`, `TierGen6`, `TierGen7`, `StatusPick`, `Imagem`) VALUES ('1', '24', '24', 'Arbok', '2', '3', '3', '3', '3', '3', '3', 'false', 'https://cdn.bulbagarden.net/upload/thumb/c/cd/024Arbok.png/250px-024Arbok.png');</v>
      </c>
      <c r="B33">
        <f t="shared" si="2"/>
        <v>1</v>
      </c>
      <c r="C33" s="61">
        <f>'Pokemon List'!D33</f>
        <v>24</v>
      </c>
      <c r="D33" s="61">
        <f>'Pokemon List'!E33</f>
        <v>24</v>
      </c>
      <c r="E33" s="89" t="str">
        <f>'Pokemon List'!F33</f>
        <v>Arbok</v>
      </c>
      <c r="F33" s="58">
        <v>2.0</v>
      </c>
      <c r="G33" s="58">
        <v>3.0</v>
      </c>
      <c r="H33" s="58">
        <v>3.0</v>
      </c>
      <c r="I33" s="58">
        <v>3.0</v>
      </c>
      <c r="J33" s="58">
        <v>3.0</v>
      </c>
      <c r="K33" s="58">
        <v>3.0</v>
      </c>
      <c r="L33">
        <f>'Pokemon List'!A33</f>
        <v>3</v>
      </c>
      <c r="N33" t="str">
        <f>IF('Pokemon List'!I33="NULL",'Pokemon List'!I33,CONCATENATE("'",'Pokemon List'!I33,"'",))</f>
        <v>'https://cdn.bulbagarden.net/upload/thumb/c/cd/024Arbok.png/250px-024Arbok.png'</v>
      </c>
    </row>
    <row r="34">
      <c r="A34" s="58" t="str">
        <f t="shared" si="1"/>
        <v>INSERT INTO `pokemon_list` (`Generation`, `Pokedex`, `Codigo`, `Nome`, `TierGen1`, `TierGen2`, `TierGen3`, `TierGen4`, `TierGen5`, `TierGen6`, `TierGen7`, `StatusPick`, `Imagem`) VALUES ('1', '25', '25', 'Pikachu', '3', '2', '3', '3', '0', '0', '0', 'false', 'https://cdn.bulbagarden.net/upload/0/0d/025Pikachu.png');</v>
      </c>
      <c r="B34">
        <f t="shared" si="2"/>
        <v>1</v>
      </c>
      <c r="C34" s="61">
        <f>'Pokemon List'!D34</f>
        <v>25</v>
      </c>
      <c r="D34" s="61">
        <f>'Pokemon List'!E34</f>
        <v>25</v>
      </c>
      <c r="E34" s="89" t="str">
        <f>'Pokemon List'!F34</f>
        <v>Pikachu</v>
      </c>
      <c r="F34" s="58">
        <v>3.0</v>
      </c>
      <c r="G34" s="58">
        <v>2.0</v>
      </c>
      <c r="H34" s="58">
        <v>3.0</v>
      </c>
      <c r="I34" s="58">
        <v>3.0</v>
      </c>
      <c r="J34" s="58">
        <v>0.0</v>
      </c>
      <c r="K34" s="58">
        <v>0.0</v>
      </c>
      <c r="L34">
        <f>'Pokemon List'!A34</f>
        <v>0</v>
      </c>
      <c r="N34" t="str">
        <f>IF('Pokemon List'!I34="NULL",'Pokemon List'!I34,CONCATENATE("'",'Pokemon List'!I34,"'",))</f>
        <v>'https://cdn.bulbagarden.net/upload/0/0d/025Pikachu.png'</v>
      </c>
    </row>
    <row r="35">
      <c r="A35" s="58" t="str">
        <f t="shared" si="1"/>
        <v>INSERT INTO `pokemon_list` (`Generation`, `Pokedex`, `Codigo`, `Nome`, `TierGen1`, `TierGen2`, `TierGen3`, `TierGen4`, `TierGen5`, `TierGen6`, `TierGen7`, `StatusPick`, `Imagem`) VALUES ('1', '26', '26', 'Raichu', '2', '2', '2', '2', '3', '3', '3', 'false', 'https://cdn.bulbagarden.net/upload/thumb/8/88/026Raichu.png/150px-026Raichu.png');</v>
      </c>
      <c r="B35">
        <f t="shared" si="2"/>
        <v>1</v>
      </c>
      <c r="C35" s="61">
        <f>'Pokemon List'!D36</f>
        <v>26</v>
      </c>
      <c r="D35" s="61">
        <f>'Pokemon List'!E36</f>
        <v>26</v>
      </c>
      <c r="E35" s="89" t="str">
        <f>'Pokemon List'!F36</f>
        <v>Raichu</v>
      </c>
      <c r="F35" s="58">
        <v>2.0</v>
      </c>
      <c r="G35" s="58">
        <v>2.0</v>
      </c>
      <c r="H35" s="58">
        <v>2.0</v>
      </c>
      <c r="I35" s="58">
        <v>2.0</v>
      </c>
      <c r="J35" s="58">
        <v>3.0</v>
      </c>
      <c r="K35" s="58">
        <v>3.0</v>
      </c>
      <c r="L35">
        <f>'Pokemon List'!A36</f>
        <v>3</v>
      </c>
      <c r="N35" t="str">
        <f>IF('Pokemon List'!I36="NULL",'Pokemon List'!I36,CONCATENATE("'",'Pokemon List'!I36,"'",))</f>
        <v>'https://cdn.bulbagarden.net/upload/thumb/8/88/026Raichu.png/150px-026Raichu.png'</v>
      </c>
    </row>
    <row r="36">
      <c r="A36" s="58" t="str">
        <f t="shared" si="1"/>
        <v>INSERT INTO `pokemon_list` (`Generation`, `Pokedex`, `Codigo`, `Nome`, `TierGen1`, `TierGen2`, `TierGen3`, `TierGen4`, `TierGen5`, `TierGen6`, `TierGen7`, `StatusPick`, `Imagem`) VALUES ('1', '26', '26A', 'Alola Raichu', '-', '-', '-', '-', '-', '-', '3', 'false', 'https://cdn.bulbagarden.net/upload/thumb/3/3a/026Raichu-Alola.png/150px-026Raichu-Alola.png');</v>
      </c>
      <c r="B36">
        <f t="shared" si="2"/>
        <v>1</v>
      </c>
      <c r="C36" s="61">
        <f>'Pokemon List'!D35</f>
        <v>26</v>
      </c>
      <c r="D36" s="61" t="str">
        <f>'Pokemon List'!E35</f>
        <v>26A</v>
      </c>
      <c r="E36" s="61" t="str">
        <f>'Pokemon List'!F35</f>
        <v>Alola Raichu</v>
      </c>
      <c r="F36" s="58" t="s">
        <v>136</v>
      </c>
      <c r="G36" s="58" t="s">
        <v>136</v>
      </c>
      <c r="H36" s="58" t="s">
        <v>136</v>
      </c>
      <c r="I36" s="58" t="s">
        <v>136</v>
      </c>
      <c r="J36" s="58" t="s">
        <v>136</v>
      </c>
      <c r="K36" s="58" t="s">
        <v>136</v>
      </c>
      <c r="L36">
        <f>'Pokemon List'!A35</f>
        <v>3</v>
      </c>
      <c r="N36" t="str">
        <f>IF('Pokemon List'!I35="NULL",'Pokemon List'!I35,CONCATENATE("'",'Pokemon List'!I35,"'",))</f>
        <v>'https://cdn.bulbagarden.net/upload/thumb/3/3a/026Raichu-Alola.png/150px-026Raichu-Alola.png'</v>
      </c>
    </row>
    <row r="37">
      <c r="A37" s="58" t="str">
        <f t="shared" si="1"/>
        <v>INSERT INTO `pokemon_list` (`Generation`, `Pokedex`, `Codigo`, `Nome`, `TierGen1`, `TierGen2`, `TierGen3`, `TierGen4`, `TierGen5`, `TierGen6`, `TierGen7`, `StatusPick`, `Imagem`) VALUES ('1', '27', '27', 'Sandshrew', '3', '0', '0', '0', '0', '0', '0', 'false', 'https://cdn.bulbagarden.net/upload/thumb/9/9e/027Sandshrew.png/150px-027Sandshrew.png');</v>
      </c>
      <c r="B37">
        <f t="shared" si="2"/>
        <v>1</v>
      </c>
      <c r="C37" s="61">
        <f>'Pokemon List'!D38</f>
        <v>27</v>
      </c>
      <c r="D37" s="61">
        <f>'Pokemon List'!E38</f>
        <v>27</v>
      </c>
      <c r="E37" s="89" t="str">
        <f>'Pokemon List'!F38</f>
        <v>Sandshrew</v>
      </c>
      <c r="F37" s="58">
        <v>3.0</v>
      </c>
      <c r="G37" s="58">
        <v>0.0</v>
      </c>
      <c r="H37" s="58">
        <v>0.0</v>
      </c>
      <c r="I37" s="58">
        <v>0.0</v>
      </c>
      <c r="J37" s="58">
        <v>0.0</v>
      </c>
      <c r="K37" s="58">
        <v>0.0</v>
      </c>
      <c r="L37">
        <f>'Pokemon List'!A38</f>
        <v>0</v>
      </c>
      <c r="N37" t="str">
        <f>IF('Pokemon List'!I38="NULL",'Pokemon List'!I38,CONCATENATE("'",'Pokemon List'!I38,"'",))</f>
        <v>'https://cdn.bulbagarden.net/upload/thumb/9/9e/027Sandshrew.png/150px-027Sandshrew.png'</v>
      </c>
    </row>
    <row r="38">
      <c r="A38" s="58" t="str">
        <f t="shared" si="1"/>
        <v>INSERT INTO `pokemon_list` (`Generation`, `Pokedex`, `Codigo`, `Nome`, `TierGen1`, `TierGen2`, `TierGen3`, `TierGen4`, `TierGen5`, `TierGen6`, `TierGen7`, `StatusPick`, `Imagem`) VALUES ('1', '27', '27A', 'Alola Sandshrew', '-', '-', '-', '-', '-', '-', '0', 'false', 'https://cdn.bulbagarden.net/upload/thumb/c/c9/027Sandshrew-Alola.png/150px-027Sandshrew-Alola.png');</v>
      </c>
      <c r="B38">
        <f t="shared" si="2"/>
        <v>1</v>
      </c>
      <c r="C38" s="61">
        <f>'Pokemon List'!D37</f>
        <v>27</v>
      </c>
      <c r="D38" s="61" t="str">
        <f>'Pokemon List'!E37</f>
        <v>27A</v>
      </c>
      <c r="E38" s="61" t="str">
        <f>'Pokemon List'!F37</f>
        <v>Alola Sandshrew</v>
      </c>
      <c r="F38" s="58" t="s">
        <v>136</v>
      </c>
      <c r="G38" s="58" t="s">
        <v>136</v>
      </c>
      <c r="H38" s="58" t="s">
        <v>136</v>
      </c>
      <c r="I38" s="58" t="s">
        <v>136</v>
      </c>
      <c r="J38" s="58" t="s">
        <v>136</v>
      </c>
      <c r="K38" s="58" t="s">
        <v>136</v>
      </c>
      <c r="L38">
        <f>'Pokemon List'!A37</f>
        <v>0</v>
      </c>
      <c r="N38" t="str">
        <f>IF('Pokemon List'!I37="NULL",'Pokemon List'!I37,CONCATENATE("'",'Pokemon List'!I37,"'",))</f>
        <v>'https://cdn.bulbagarden.net/upload/thumb/c/c9/027Sandshrew-Alola.png/150px-027Sandshrew-Alola.png'</v>
      </c>
    </row>
    <row r="39">
      <c r="A39" s="58" t="str">
        <f t="shared" si="1"/>
        <v>INSERT INTO `pokemon_list` (`Generation`, `Pokedex`, `Codigo`, `Nome`, `TierGen1`, `TierGen2`, `TierGen3`, `TierGen4`, `TierGen5`, `TierGen6`, `TierGen7`, `StatusPick`, `Imagem`) VALUES ('1', '28', '28', 'Sandslash', '2', '2', '2', '2', '3', '3', '3', 'false', 'https://cdn.bulbagarden.net/upload/thumb/0/0b/028Sandslash.png/150px-028Sandslash.png');</v>
      </c>
      <c r="B39">
        <f t="shared" si="2"/>
        <v>1</v>
      </c>
      <c r="C39" s="61">
        <f>'Pokemon List'!D40</f>
        <v>28</v>
      </c>
      <c r="D39" s="61">
        <f>'Pokemon List'!E40</f>
        <v>28</v>
      </c>
      <c r="E39" s="89" t="str">
        <f>'Pokemon List'!F40</f>
        <v>Sandslash</v>
      </c>
      <c r="F39" s="58">
        <v>2.0</v>
      </c>
      <c r="G39" s="58">
        <v>2.0</v>
      </c>
      <c r="H39" s="58">
        <v>2.0</v>
      </c>
      <c r="I39" s="58">
        <v>2.0</v>
      </c>
      <c r="J39" s="58">
        <v>3.0</v>
      </c>
      <c r="K39" s="58">
        <v>3.0</v>
      </c>
      <c r="L39">
        <f>'Pokemon List'!A40</f>
        <v>3</v>
      </c>
      <c r="N39" t="str">
        <f>IF('Pokemon List'!I40="NULL",'Pokemon List'!I40,CONCATENATE("'",'Pokemon List'!I40,"'",))</f>
        <v>'https://cdn.bulbagarden.net/upload/thumb/0/0b/028Sandslash.png/150px-028Sandslash.png'</v>
      </c>
    </row>
    <row r="40">
      <c r="A40" s="58" t="str">
        <f t="shared" si="1"/>
        <v>INSERT INTO `pokemon_list` (`Generation`, `Pokedex`, `Codigo`, `Nome`, `TierGen1`, `TierGen2`, `TierGen3`, `TierGen4`, `TierGen5`, `TierGen6`, `TierGen7`, `StatusPick`, `Imagem`) VALUES ('1', '28', '28A', 'Alola Sandslash', '-', '-', '-', '-', '-', '-', '3', 'false', 'https://cdn.bulbagarden.net/upload/thumb/b/bd/028Sandslash-Alola.png/150px-028Sandslash-Alola.png');</v>
      </c>
      <c r="B40">
        <f t="shared" si="2"/>
        <v>1</v>
      </c>
      <c r="C40" s="61">
        <f>'Pokemon List'!D39</f>
        <v>28</v>
      </c>
      <c r="D40" s="61" t="str">
        <f>'Pokemon List'!E39</f>
        <v>28A</v>
      </c>
      <c r="E40" s="61" t="str">
        <f>'Pokemon List'!F39</f>
        <v>Alola Sandslash</v>
      </c>
      <c r="F40" s="58" t="s">
        <v>136</v>
      </c>
      <c r="G40" s="58" t="s">
        <v>136</v>
      </c>
      <c r="H40" s="58" t="s">
        <v>136</v>
      </c>
      <c r="I40" s="58" t="s">
        <v>136</v>
      </c>
      <c r="J40" s="58" t="s">
        <v>136</v>
      </c>
      <c r="K40" s="58" t="s">
        <v>136</v>
      </c>
      <c r="L40">
        <f>'Pokemon List'!A39</f>
        <v>3</v>
      </c>
      <c r="N40" t="str">
        <f>IF('Pokemon List'!I39="NULL",'Pokemon List'!I39,CONCATENATE("'",'Pokemon List'!I39,"'",))</f>
        <v>'https://cdn.bulbagarden.net/upload/thumb/b/bd/028Sandslash-Alola.png/150px-028Sandslash-Alola.png'</v>
      </c>
    </row>
    <row r="41">
      <c r="A41" s="58" t="str">
        <f t="shared" si="1"/>
        <v>INSERT INTO `pokemon_list` (`Generation`, `Pokedex`, `Codigo`, `Nome`, `TierGen1`, `TierGen2`, `TierGen3`, `TierGen4`, `TierGen5`, `TierGen6`, `TierGen7`, `StatusPick`, `Imagem`) VALUES ('1', '29', '29', 'Nidoran♀', '3', '0', '0', '0', '0', '0', '0', 'false', 'https://cdn.bulbagarden.net/upload/8/81/029Nidoran.png');</v>
      </c>
      <c r="B41">
        <f t="shared" si="2"/>
        <v>1</v>
      </c>
      <c r="C41" s="61">
        <f>'Pokemon List'!D41</f>
        <v>29</v>
      </c>
      <c r="D41" s="61">
        <f>'Pokemon List'!E41</f>
        <v>29</v>
      </c>
      <c r="E41" s="89" t="str">
        <f>'Pokemon List'!F41</f>
        <v>Nidoran♀</v>
      </c>
      <c r="F41" s="58">
        <v>3.0</v>
      </c>
      <c r="G41" s="58">
        <v>0.0</v>
      </c>
      <c r="H41" s="58">
        <v>0.0</v>
      </c>
      <c r="I41" s="58">
        <v>0.0</v>
      </c>
      <c r="J41" s="58">
        <v>0.0</v>
      </c>
      <c r="K41" s="58">
        <v>0.0</v>
      </c>
      <c r="L41">
        <f>'Pokemon List'!A41</f>
        <v>0</v>
      </c>
      <c r="N41" t="str">
        <f>IF('Pokemon List'!I41="NULL",'Pokemon List'!I41,CONCATENATE("'",'Pokemon List'!I41,"'",))</f>
        <v>'https://cdn.bulbagarden.net/upload/8/81/029Nidoran.png'</v>
      </c>
    </row>
    <row r="42">
      <c r="A42" s="58" t="str">
        <f t="shared" si="1"/>
        <v>INSERT INTO `pokemon_list` (`Generation`, `Pokedex`, `Codigo`, `Nome`, `TierGen1`, `TierGen2`, `TierGen3`, `TierGen4`, `TierGen5`, `TierGen6`, `TierGen7`, `StatusPick`, `Imagem`) VALUES ('1', '30', '30', 'Nidorina', '2', '3', '3', '0', '0', '0', '0', 'false', 'https://cdn.bulbagarden.net/upload/c/cd/030Nidorina.png');</v>
      </c>
      <c r="B42">
        <f t="shared" si="2"/>
        <v>1</v>
      </c>
      <c r="C42" s="61">
        <f>'Pokemon List'!D42</f>
        <v>30</v>
      </c>
      <c r="D42" s="61">
        <f>'Pokemon List'!E42</f>
        <v>30</v>
      </c>
      <c r="E42" s="89" t="str">
        <f>'Pokemon List'!F42</f>
        <v>Nidorina</v>
      </c>
      <c r="F42" s="58">
        <v>2.0</v>
      </c>
      <c r="G42" s="58">
        <v>3.0</v>
      </c>
      <c r="H42" s="58">
        <v>3.0</v>
      </c>
      <c r="I42" s="58">
        <v>0.0</v>
      </c>
      <c r="J42" s="58">
        <v>0.0</v>
      </c>
      <c r="K42" s="58">
        <v>0.0</v>
      </c>
      <c r="L42">
        <f>'Pokemon List'!A42</f>
        <v>0</v>
      </c>
      <c r="N42" t="str">
        <f>IF('Pokemon List'!I42="NULL",'Pokemon List'!I42,CONCATENATE("'",'Pokemon List'!I42,"'",))</f>
        <v>'https://cdn.bulbagarden.net/upload/c/cd/030Nidorina.png'</v>
      </c>
    </row>
    <row r="43">
      <c r="A43" s="58" t="str">
        <f t="shared" si="1"/>
        <v>INSERT INTO `pokemon_list` (`Generation`, `Pokedex`, `Codigo`, `Nome`, `TierGen1`, `TierGen2`, `TierGen3`, `TierGen4`, `TierGen5`, `TierGen6`, `TierGen7`, `StatusPick`, `Imagem`) VALUES ('1', '31', '31', 'Nidoqueen', '2', '2', '2', '2', '2', '2', '2', 'false', 'https://cdn.bulbagarden.net/upload/thumb/b/bf/031Nidoqueen.png/250px-031Nidoqueen.png');</v>
      </c>
      <c r="B43">
        <f t="shared" si="2"/>
        <v>1</v>
      </c>
      <c r="C43" s="61">
        <f>'Pokemon List'!D43</f>
        <v>31</v>
      </c>
      <c r="D43" s="61">
        <f>'Pokemon List'!E43</f>
        <v>31</v>
      </c>
      <c r="E43" s="89" t="str">
        <f>'Pokemon List'!F43</f>
        <v>Nidoqueen</v>
      </c>
      <c r="F43" s="58">
        <v>2.0</v>
      </c>
      <c r="G43" s="58">
        <v>2.0</v>
      </c>
      <c r="H43" s="58">
        <v>2.0</v>
      </c>
      <c r="I43" s="58">
        <v>2.0</v>
      </c>
      <c r="J43" s="58">
        <v>2.0</v>
      </c>
      <c r="K43" s="58">
        <v>2.0</v>
      </c>
      <c r="L43">
        <f>'Pokemon List'!A43</f>
        <v>2</v>
      </c>
      <c r="N43" t="str">
        <f>IF('Pokemon List'!I43="NULL",'Pokemon List'!I43,CONCATENATE("'",'Pokemon List'!I43,"'",))</f>
        <v>'https://cdn.bulbagarden.net/upload/thumb/b/bf/031Nidoqueen.png/250px-031Nidoqueen.png'</v>
      </c>
    </row>
    <row r="44">
      <c r="A44" s="58" t="str">
        <f t="shared" si="1"/>
        <v>INSERT INTO `pokemon_list` (`Generation`, `Pokedex`, `Codigo`, `Nome`, `TierGen1`, `TierGen2`, `TierGen3`, `TierGen4`, `TierGen5`, `TierGen6`, `TierGen7`, `StatusPick`, `Imagem`) VALUES ('1', '32', '32', 'Nidoran♂', '3', '0', '0', '0', '0', '0', '0', 'false', 'https://cdn.bulbagarden.net/upload/4/4a/032Nidoran.png');</v>
      </c>
      <c r="B44">
        <f t="shared" si="2"/>
        <v>1</v>
      </c>
      <c r="C44" s="61">
        <f>'Pokemon List'!D44</f>
        <v>32</v>
      </c>
      <c r="D44" s="61">
        <f>'Pokemon List'!E44</f>
        <v>32</v>
      </c>
      <c r="E44" s="89" t="str">
        <f>'Pokemon List'!F44</f>
        <v>Nidoran♂</v>
      </c>
      <c r="F44" s="58">
        <v>3.0</v>
      </c>
      <c r="G44" s="58">
        <v>0.0</v>
      </c>
      <c r="H44" s="58">
        <v>0.0</v>
      </c>
      <c r="I44" s="58">
        <v>0.0</v>
      </c>
      <c r="J44" s="58">
        <v>0.0</v>
      </c>
      <c r="K44" s="58">
        <v>0.0</v>
      </c>
      <c r="L44">
        <f>'Pokemon List'!A44</f>
        <v>0</v>
      </c>
      <c r="N44" t="str">
        <f>IF('Pokemon List'!I44="NULL",'Pokemon List'!I44,CONCATENATE("'",'Pokemon List'!I44,"'",))</f>
        <v>'https://cdn.bulbagarden.net/upload/4/4a/032Nidoran.png'</v>
      </c>
    </row>
    <row r="45">
      <c r="A45" s="58" t="str">
        <f t="shared" si="1"/>
        <v>INSERT INTO `pokemon_list` (`Generation`, `Pokedex`, `Codigo`, `Nome`, `TierGen1`, `TierGen2`, `TierGen3`, `TierGen4`, `TierGen5`, `TierGen6`, `TierGen7`, `StatusPick`, `Imagem`) VALUES ('1', '33', '33', 'Nidorino', '2', '3', '3', '0', '0', '0', '0', 'false', 'https://cdn.bulbagarden.net/upload/9/9f/033Nidorino.png');</v>
      </c>
      <c r="B45">
        <f t="shared" si="2"/>
        <v>1</v>
      </c>
      <c r="C45" s="61">
        <f>'Pokemon List'!D45</f>
        <v>33</v>
      </c>
      <c r="D45" s="61">
        <f>'Pokemon List'!E45</f>
        <v>33</v>
      </c>
      <c r="E45" s="89" t="str">
        <f>'Pokemon List'!F45</f>
        <v>Nidorino</v>
      </c>
      <c r="F45" s="58">
        <v>2.0</v>
      </c>
      <c r="G45" s="58">
        <v>3.0</v>
      </c>
      <c r="H45" s="58">
        <v>3.0</v>
      </c>
      <c r="I45" s="58">
        <v>0.0</v>
      </c>
      <c r="J45" s="58">
        <v>0.0</v>
      </c>
      <c r="K45" s="58">
        <v>0.0</v>
      </c>
      <c r="L45">
        <f>'Pokemon List'!A45</f>
        <v>0</v>
      </c>
      <c r="N45" t="str">
        <f>IF('Pokemon List'!I45="NULL",'Pokemon List'!I45,CONCATENATE("'",'Pokemon List'!I45,"'",))</f>
        <v>'https://cdn.bulbagarden.net/upload/9/9f/033Nidorino.png'</v>
      </c>
    </row>
    <row r="46">
      <c r="A46" s="58" t="str">
        <f t="shared" si="1"/>
        <v>INSERT INTO `pokemon_list` (`Generation`, `Pokedex`, `Codigo`, `Nome`, `TierGen1`, `TierGen2`, `TierGen3`, `TierGen4`, `TierGen5`, `TierGen6`, `TierGen7`, `StatusPick`, `Imagem`) VALUES ('1', '34', '34', 'Nidoking', '2', '1', '2', '2', '2', '2', '1', 'false', 'https://cdn.bulbagarden.net/upload/thumb/c/c6/034Nidoking.png/250px-034Nidoking.png');</v>
      </c>
      <c r="B46">
        <f t="shared" si="2"/>
        <v>1</v>
      </c>
      <c r="C46" s="61">
        <f>'Pokemon List'!D46</f>
        <v>34</v>
      </c>
      <c r="D46" s="61">
        <f>'Pokemon List'!E46</f>
        <v>34</v>
      </c>
      <c r="E46" s="89" t="str">
        <f>'Pokemon List'!F46</f>
        <v>Nidoking</v>
      </c>
      <c r="F46" s="58">
        <v>2.0</v>
      </c>
      <c r="G46" s="58">
        <v>1.0</v>
      </c>
      <c r="H46" s="58">
        <v>2.0</v>
      </c>
      <c r="I46" s="58">
        <v>2.0</v>
      </c>
      <c r="J46" s="58">
        <v>2.0</v>
      </c>
      <c r="K46" s="58">
        <v>2.0</v>
      </c>
      <c r="L46">
        <f>'Pokemon List'!A46</f>
        <v>1</v>
      </c>
      <c r="N46" t="str">
        <f>IF('Pokemon List'!I46="NULL",'Pokemon List'!I46,CONCATENATE("'",'Pokemon List'!I46,"'",))</f>
        <v>'https://cdn.bulbagarden.net/upload/thumb/c/c6/034Nidoking.png/250px-034Nidoking.png'</v>
      </c>
    </row>
    <row r="47">
      <c r="A47" s="58" t="str">
        <f t="shared" si="1"/>
        <v>INSERT INTO `pokemon_list` (`Generation`, `Pokedex`, `Codigo`, `Nome`, `TierGen1`, `TierGen2`, `TierGen3`, `TierGen4`, `TierGen5`, `TierGen6`, `TierGen7`, `StatusPick`, `Imagem`) VALUES ('1', '35', '35', 'Clefairy', '3', '3', '3', '0', '0', '3', '3', 'false', 'https://cdn.bulbagarden.net/upload/thumb/f/f4/035Clefairy.png/250px-035Clefairy.png');</v>
      </c>
      <c r="B47">
        <f t="shared" si="2"/>
        <v>1</v>
      </c>
      <c r="C47" s="61">
        <f>'Pokemon List'!D47</f>
        <v>35</v>
      </c>
      <c r="D47" s="61">
        <f>'Pokemon List'!E47</f>
        <v>35</v>
      </c>
      <c r="E47" s="89" t="str">
        <f>'Pokemon List'!F47</f>
        <v>Clefairy</v>
      </c>
      <c r="F47" s="58">
        <v>3.0</v>
      </c>
      <c r="G47" s="58">
        <v>3.0</v>
      </c>
      <c r="H47" s="58">
        <v>3.0</v>
      </c>
      <c r="I47" s="58">
        <v>0.0</v>
      </c>
      <c r="J47" s="58">
        <v>0.0</v>
      </c>
      <c r="K47" s="58">
        <v>3.0</v>
      </c>
      <c r="L47">
        <f>'Pokemon List'!A47</f>
        <v>3</v>
      </c>
      <c r="N47" t="str">
        <f>IF('Pokemon List'!I47="NULL",'Pokemon List'!I47,CONCATENATE("'",'Pokemon List'!I47,"'",))</f>
        <v>'https://cdn.bulbagarden.net/upload/thumb/f/f4/035Clefairy.png/250px-035Clefairy.png'</v>
      </c>
    </row>
    <row r="48">
      <c r="A48" s="58" t="str">
        <f t="shared" si="1"/>
        <v>INSERT INTO `pokemon_list` (`Generation`, `Pokedex`, `Codigo`, `Nome`, `TierGen1`, `TierGen2`, `TierGen3`, `TierGen4`, `TierGen5`, `TierGen6`, `TierGen7`, `StatusPick`, `Imagem`) VALUES ('1', '36', '36', 'Clefable', '2', '1', '2', '2', '2', '1', '2', 'false', 'https://cdn.bulbagarden.net/upload/thumb/a/a9/036Clefable.png/250px-036Clefable.png');</v>
      </c>
      <c r="B48">
        <f t="shared" si="2"/>
        <v>1</v>
      </c>
      <c r="C48" s="61">
        <f>'Pokemon List'!D48</f>
        <v>36</v>
      </c>
      <c r="D48" s="61">
        <f>'Pokemon List'!E48</f>
        <v>36</v>
      </c>
      <c r="E48" s="89" t="str">
        <f>'Pokemon List'!F48</f>
        <v>Clefable</v>
      </c>
      <c r="F48" s="58">
        <v>2.0</v>
      </c>
      <c r="G48" s="58">
        <v>1.0</v>
      </c>
      <c r="H48" s="58">
        <v>2.0</v>
      </c>
      <c r="I48" s="58">
        <v>2.0</v>
      </c>
      <c r="J48" s="58">
        <v>2.0</v>
      </c>
      <c r="K48" s="58">
        <v>1.0</v>
      </c>
      <c r="L48">
        <f>'Pokemon List'!A48</f>
        <v>2</v>
      </c>
      <c r="N48" t="str">
        <f>IF('Pokemon List'!I48="NULL",'Pokemon List'!I48,CONCATENATE("'",'Pokemon List'!I48,"'",))</f>
        <v>'https://cdn.bulbagarden.net/upload/thumb/a/a9/036Clefable.png/250px-036Clefable.png'</v>
      </c>
    </row>
    <row r="49">
      <c r="A49" s="58" t="str">
        <f t="shared" si="1"/>
        <v>INSERT INTO `pokemon_list` (`Generation`, `Pokedex`, `Codigo`, `Nome`, `TierGen1`, `TierGen2`, `TierGen3`, `TierGen4`, `TierGen5`, `TierGen6`, `TierGen7`, `StatusPick`, `Imagem`) VALUES ('1', '37', '37', 'Vulpix', '3', '0', '0', '0', '3', '3', '3', 'false', 'https://cdn.bulbagarden.net/upload/thumb/6/60/037Vulpix.png/150px-037Vulpix.png');</v>
      </c>
      <c r="B49">
        <f t="shared" si="2"/>
        <v>1</v>
      </c>
      <c r="C49" s="61">
        <f>'Pokemon List'!D50</f>
        <v>37</v>
      </c>
      <c r="D49" s="61">
        <f>'Pokemon List'!E50</f>
        <v>37</v>
      </c>
      <c r="E49" s="89" t="str">
        <f>'Pokemon List'!F50</f>
        <v>Vulpix</v>
      </c>
      <c r="F49" s="58">
        <v>3.0</v>
      </c>
      <c r="G49" s="58">
        <v>0.0</v>
      </c>
      <c r="H49" s="58">
        <v>0.0</v>
      </c>
      <c r="I49" s="58">
        <v>0.0</v>
      </c>
      <c r="J49" s="58">
        <v>3.0</v>
      </c>
      <c r="K49" s="58">
        <v>3.0</v>
      </c>
      <c r="L49">
        <f>'Pokemon List'!A50</f>
        <v>3</v>
      </c>
      <c r="N49" t="str">
        <f>IF('Pokemon List'!I50="NULL",'Pokemon List'!I50,CONCATENATE("'",'Pokemon List'!I50,"'",))</f>
        <v>'https://cdn.bulbagarden.net/upload/thumb/6/60/037Vulpix.png/150px-037Vulpix.png'</v>
      </c>
    </row>
    <row r="50">
      <c r="A50" s="58" t="str">
        <f t="shared" si="1"/>
        <v>INSERT INTO `pokemon_list` (`Generation`, `Pokedex`, `Codigo`, `Nome`, `TierGen1`, `TierGen2`, `TierGen3`, `TierGen4`, `TierGen5`, `TierGen6`, `TierGen7`, `StatusPick`, `Imagem`) VALUES ('1', '37', '37A', 'Alola Vulpix', '-', '-', '-', '-', '-', '-', '3', 'false', 'https://cdn.bulbagarden.net/upload/thumb/3/35/037Vulpix-Alola.png/150px-037Vulpix-Alola.png');</v>
      </c>
      <c r="B50">
        <f t="shared" si="2"/>
        <v>1</v>
      </c>
      <c r="C50" s="61">
        <f>'Pokemon List'!D49</f>
        <v>37</v>
      </c>
      <c r="D50" s="61" t="str">
        <f>'Pokemon List'!E49</f>
        <v>37A</v>
      </c>
      <c r="E50" s="61" t="str">
        <f>'Pokemon List'!F49</f>
        <v>Alola Vulpix</v>
      </c>
      <c r="F50" s="58" t="s">
        <v>136</v>
      </c>
      <c r="G50" s="58" t="s">
        <v>136</v>
      </c>
      <c r="H50" s="58" t="s">
        <v>136</v>
      </c>
      <c r="I50" s="58" t="s">
        <v>136</v>
      </c>
      <c r="J50" s="58" t="s">
        <v>136</v>
      </c>
      <c r="K50" s="58" t="s">
        <v>136</v>
      </c>
      <c r="L50">
        <f>'Pokemon List'!A49</f>
        <v>3</v>
      </c>
      <c r="N50" t="str">
        <f>IF('Pokemon List'!I49="NULL",'Pokemon List'!I49,CONCATENATE("'",'Pokemon List'!I49,"'",))</f>
        <v>'https://cdn.bulbagarden.net/upload/thumb/3/35/037Vulpix-Alola.png/150px-037Vulpix-Alola.png'</v>
      </c>
    </row>
    <row r="51">
      <c r="A51" s="58" t="str">
        <f t="shared" si="1"/>
        <v>INSERT INTO `pokemon_list` (`Generation`, `Pokedex`, `Codigo`, `Nome`, `TierGen1`, `TierGen2`, `TierGen3`, `TierGen4`, `TierGen5`, `TierGen6`, `TierGen7`, `StatusPick`, `Imagem`) VALUES ('1', '38', '38', 'Ninetales', '2', '3', '2', '2', '1', '3', '2', 'false', 'https://cdn.bulbagarden.net/upload/thumb/0/05/038Ninetales.png/150px-038Ninetales.png');</v>
      </c>
      <c r="B51">
        <f t="shared" si="2"/>
        <v>1</v>
      </c>
      <c r="C51" s="61">
        <f>'Pokemon List'!D52</f>
        <v>38</v>
      </c>
      <c r="D51" s="61">
        <f>'Pokemon List'!E52</f>
        <v>38</v>
      </c>
      <c r="E51" s="89" t="str">
        <f>'Pokemon List'!F52</f>
        <v>Ninetales</v>
      </c>
      <c r="F51" s="58">
        <v>2.0</v>
      </c>
      <c r="G51" s="58">
        <v>3.0</v>
      </c>
      <c r="H51" s="58">
        <v>2.0</v>
      </c>
      <c r="I51" s="58">
        <v>2.0</v>
      </c>
      <c r="J51" s="58">
        <v>1.0</v>
      </c>
      <c r="K51" s="58">
        <v>3.0</v>
      </c>
      <c r="L51">
        <f>'Pokemon List'!A52</f>
        <v>2</v>
      </c>
      <c r="N51" t="str">
        <f>IF('Pokemon List'!I52="NULL",'Pokemon List'!I52,CONCATENATE("'",'Pokemon List'!I52,"'",))</f>
        <v>'https://cdn.bulbagarden.net/upload/thumb/0/05/038Ninetales.png/150px-038Ninetales.png'</v>
      </c>
    </row>
    <row r="52">
      <c r="A52" s="58" t="str">
        <f t="shared" si="1"/>
        <v>INSERT INTO `pokemon_list` (`Generation`, `Pokedex`, `Codigo`, `Nome`, `TierGen1`, `TierGen2`, `TierGen3`, `TierGen4`, `TierGen5`, `TierGen6`, `TierGen7`, `StatusPick`, `Imagem`) VALUES ('1', '38', '38A', 'Alola Ninetales', '-', '-', '-', '-', '-', '-', '1', 'false', 'https://cdn.bulbagarden.net/upload/thumb/2/26/038Ninetales-Alola.png/150px-038Ninetales-Alola.png');</v>
      </c>
      <c r="B52">
        <f t="shared" si="2"/>
        <v>1</v>
      </c>
      <c r="C52" s="61">
        <f>'Pokemon List'!D51</f>
        <v>38</v>
      </c>
      <c r="D52" s="61" t="str">
        <f>'Pokemon List'!E51</f>
        <v>38A</v>
      </c>
      <c r="E52" s="61" t="str">
        <f>'Pokemon List'!F51</f>
        <v>Alola Ninetales</v>
      </c>
      <c r="F52" s="58" t="s">
        <v>136</v>
      </c>
      <c r="G52" s="58" t="s">
        <v>136</v>
      </c>
      <c r="H52" s="58" t="s">
        <v>136</v>
      </c>
      <c r="I52" s="58" t="s">
        <v>136</v>
      </c>
      <c r="J52" s="58" t="s">
        <v>136</v>
      </c>
      <c r="K52" s="58" t="s">
        <v>136</v>
      </c>
      <c r="L52">
        <f>'Pokemon List'!A51</f>
        <v>1</v>
      </c>
      <c r="N52" t="str">
        <f>IF('Pokemon List'!I51="NULL",'Pokemon List'!I51,CONCATENATE("'",'Pokemon List'!I51,"'",))</f>
        <v>'https://cdn.bulbagarden.net/upload/thumb/2/26/038Ninetales-Alola.png/150px-038Ninetales-Alola.png'</v>
      </c>
    </row>
    <row r="53">
      <c r="A53" s="58" t="str">
        <f t="shared" si="1"/>
        <v>INSERT INTO `pokemon_list` (`Generation`, `Pokedex`, `Codigo`, `Nome`, `TierGen1`, `TierGen2`, `TierGen3`, `TierGen4`, `TierGen5`, `TierGen6`, `TierGen7`, `StatusPick`, `Imagem`) VALUES ('1', '39', '39', 'Jigglypuff', '3', '3', '3', '0', '0', '0', '0', 'false', 'https://cdn.bulbagarden.net/upload/3/3e/039Jigglypuff.png');</v>
      </c>
      <c r="B53">
        <f t="shared" si="2"/>
        <v>1</v>
      </c>
      <c r="C53" s="61">
        <f>'Pokemon List'!D53</f>
        <v>39</v>
      </c>
      <c r="D53" s="61">
        <f>'Pokemon List'!E53</f>
        <v>39</v>
      </c>
      <c r="E53" s="89" t="str">
        <f>'Pokemon List'!F53</f>
        <v>Jigglypuff</v>
      </c>
      <c r="F53" s="58">
        <v>3.0</v>
      </c>
      <c r="G53" s="58">
        <v>3.0</v>
      </c>
      <c r="H53" s="58">
        <v>3.0</v>
      </c>
      <c r="I53" s="58">
        <v>0.0</v>
      </c>
      <c r="J53" s="58">
        <v>0.0</v>
      </c>
      <c r="K53" s="58">
        <v>0.0</v>
      </c>
      <c r="L53">
        <f>'Pokemon List'!A53</f>
        <v>0</v>
      </c>
      <c r="N53" t="str">
        <f>IF('Pokemon List'!I53="NULL",'Pokemon List'!I53,CONCATENATE("'",'Pokemon List'!I53,"'",))</f>
        <v>'https://cdn.bulbagarden.net/upload/3/3e/039Jigglypuff.png'</v>
      </c>
    </row>
    <row r="54">
      <c r="A54" s="58" t="str">
        <f t="shared" si="1"/>
        <v>INSERT INTO `pokemon_list` (`Generation`, `Pokedex`, `Codigo`, `Nome`, `TierGen1`, `TierGen2`, `TierGen3`, `TierGen4`, `TierGen5`, `TierGen6`, `TierGen7`, `StatusPick`, `Imagem`) VALUES ('1', '40', '40', 'Wigglytuff', '2', '3', '3', '3', '3', '3', '3', 'false', 'https://cdn.bulbagarden.net/upload/thumb/9/92/040Wigglytuff.png/250px-040Wigglytuff.png');</v>
      </c>
      <c r="B54">
        <f t="shared" si="2"/>
        <v>1</v>
      </c>
      <c r="C54" s="61">
        <f>'Pokemon List'!D54</f>
        <v>40</v>
      </c>
      <c r="D54" s="61">
        <f>'Pokemon List'!E54</f>
        <v>40</v>
      </c>
      <c r="E54" s="89" t="str">
        <f>'Pokemon List'!F54</f>
        <v>Wigglytuff</v>
      </c>
      <c r="F54" s="58">
        <v>2.0</v>
      </c>
      <c r="G54" s="58">
        <v>3.0</v>
      </c>
      <c r="H54" s="58">
        <v>3.0</v>
      </c>
      <c r="I54" s="58">
        <v>3.0</v>
      </c>
      <c r="J54" s="58">
        <v>3.0</v>
      </c>
      <c r="K54" s="58">
        <v>3.0</v>
      </c>
      <c r="L54">
        <f>'Pokemon List'!A54</f>
        <v>3</v>
      </c>
      <c r="N54" t="str">
        <f>IF('Pokemon List'!I54="NULL",'Pokemon List'!I54,CONCATENATE("'",'Pokemon List'!I54,"'",))</f>
        <v>'https://cdn.bulbagarden.net/upload/thumb/9/92/040Wigglytuff.png/250px-040Wigglytuff.png'</v>
      </c>
    </row>
    <row r="55">
      <c r="A55" s="58" t="str">
        <f t="shared" si="1"/>
        <v>INSERT INTO `pokemon_list` (`Generation`, `Pokedex`, `Codigo`, `Nome`, `TierGen1`, `TierGen2`, `TierGen3`, `TierGen4`, `TierGen5`, `TierGen6`, `TierGen7`, `StatusPick`, `Imagem`) VALUES ('1', '41', '41', 'Zubat', '3', '0', '0', '0', '0', '0', '0', 'false', 'https://cdn.bulbagarden.net/upload/d/da/041Zubat.png');</v>
      </c>
      <c r="B55">
        <f t="shared" si="2"/>
        <v>1</v>
      </c>
      <c r="C55" s="61">
        <f>'Pokemon List'!D55</f>
        <v>41</v>
      </c>
      <c r="D55" s="61">
        <f>'Pokemon List'!E55</f>
        <v>41</v>
      </c>
      <c r="E55" s="89" t="str">
        <f>'Pokemon List'!F55</f>
        <v>Zubat</v>
      </c>
      <c r="F55" s="58">
        <v>3.0</v>
      </c>
      <c r="G55" s="58">
        <v>0.0</v>
      </c>
      <c r="H55" s="58">
        <v>0.0</v>
      </c>
      <c r="I55" s="58">
        <v>0.0</v>
      </c>
      <c r="J55" s="58">
        <v>0.0</v>
      </c>
      <c r="K55" s="58">
        <v>0.0</v>
      </c>
      <c r="L55">
        <f>'Pokemon List'!A55</f>
        <v>0</v>
      </c>
      <c r="N55" t="str">
        <f>IF('Pokemon List'!I55="NULL",'Pokemon List'!I55,CONCATENATE("'",'Pokemon List'!I55,"'",))</f>
        <v>'https://cdn.bulbagarden.net/upload/d/da/041Zubat.png'</v>
      </c>
    </row>
    <row r="56">
      <c r="A56" s="58" t="str">
        <f t="shared" si="1"/>
        <v>INSERT INTO `pokemon_list` (`Generation`, `Pokedex`, `Codigo`, `Nome`, `TierGen1`, `TierGen2`, `TierGen3`, `TierGen4`, `TierGen5`, `TierGen6`, `TierGen7`, `StatusPick`, `Imagem`) VALUES ('1', '42', '42', 'Golbat', '2', '3', '3', '3', '3', '2', '3', 'false', 'https://cdn.bulbagarden.net/upload/thumb/0/0c/042Golbat.png/250px-042Golbat.png');</v>
      </c>
      <c r="B56">
        <f t="shared" si="2"/>
        <v>1</v>
      </c>
      <c r="C56" s="61">
        <f>'Pokemon List'!D56</f>
        <v>42</v>
      </c>
      <c r="D56" s="61">
        <f>'Pokemon List'!E56</f>
        <v>42</v>
      </c>
      <c r="E56" s="89" t="str">
        <f>'Pokemon List'!F56</f>
        <v>Golbat</v>
      </c>
      <c r="F56" s="58">
        <v>2.0</v>
      </c>
      <c r="G56" s="58">
        <v>3.0</v>
      </c>
      <c r="H56" s="58">
        <v>3.0</v>
      </c>
      <c r="I56" s="58">
        <v>3.0</v>
      </c>
      <c r="J56" s="58">
        <v>3.0</v>
      </c>
      <c r="K56" s="58">
        <v>2.0</v>
      </c>
      <c r="L56">
        <f>'Pokemon List'!A56</f>
        <v>3</v>
      </c>
      <c r="N56" t="str">
        <f>IF('Pokemon List'!I56="NULL",'Pokemon List'!I56,CONCATENATE("'",'Pokemon List'!I56,"'",))</f>
        <v>'https://cdn.bulbagarden.net/upload/thumb/0/0c/042Golbat.png/250px-042Golbat.png'</v>
      </c>
    </row>
    <row r="57">
      <c r="A57" s="58" t="str">
        <f t="shared" si="1"/>
        <v>INSERT INTO `pokemon_list` (`Generation`, `Pokedex`, `Codigo`, `Nome`, `TierGen1`, `TierGen2`, `TierGen3`, `TierGen4`, `TierGen5`, `TierGen6`, `TierGen7`, `StatusPick`, `Imagem`) VALUES ('1', '43', '43', 'Oddish', '3', '0', '0', '0', '0', '0', '0', 'false', 'https://cdn.bulbagarden.net/upload/4/43/043Oddish.png');</v>
      </c>
      <c r="B57">
        <f t="shared" si="2"/>
        <v>1</v>
      </c>
      <c r="C57" s="61">
        <f>'Pokemon List'!D57</f>
        <v>43</v>
      </c>
      <c r="D57" s="61">
        <f>'Pokemon List'!E57</f>
        <v>43</v>
      </c>
      <c r="E57" s="89" t="str">
        <f>'Pokemon List'!F57</f>
        <v>Oddish</v>
      </c>
      <c r="F57" s="58">
        <v>3.0</v>
      </c>
      <c r="G57" s="58">
        <v>0.0</v>
      </c>
      <c r="H57" s="58">
        <v>0.0</v>
      </c>
      <c r="I57" s="58">
        <v>0.0</v>
      </c>
      <c r="J57" s="58">
        <v>0.0</v>
      </c>
      <c r="K57" s="58">
        <v>0.0</v>
      </c>
      <c r="L57">
        <f>'Pokemon List'!A57</f>
        <v>0</v>
      </c>
      <c r="N57" t="str">
        <f>IF('Pokemon List'!I57="NULL",'Pokemon List'!I57,CONCATENATE("'",'Pokemon List'!I57,"'",))</f>
        <v>'https://cdn.bulbagarden.net/upload/4/43/043Oddish.png'</v>
      </c>
    </row>
    <row r="58">
      <c r="A58" s="58" t="str">
        <f t="shared" si="1"/>
        <v>INSERT INTO `pokemon_list` (`Generation`, `Pokedex`, `Codigo`, `Nome`, `TierGen1`, `TierGen2`, `TierGen3`, `TierGen4`, `TierGen5`, `TierGen6`, `TierGen7`, `StatusPick`, `Imagem`) VALUES ('1', '44', '44', 'Gloom', '2', '3', '3', '0', '0', '0', '0', 'false', 'https://cdn.bulbagarden.net/upload/2/2a/044Gloom.png');</v>
      </c>
      <c r="B58">
        <f t="shared" si="2"/>
        <v>1</v>
      </c>
      <c r="C58" s="61">
        <f>'Pokemon List'!D58</f>
        <v>44</v>
      </c>
      <c r="D58" s="61">
        <f>'Pokemon List'!E58</f>
        <v>44</v>
      </c>
      <c r="E58" s="89" t="str">
        <f>'Pokemon List'!F58</f>
        <v>Gloom</v>
      </c>
      <c r="F58" s="58">
        <v>2.0</v>
      </c>
      <c r="G58" s="58">
        <v>3.0</v>
      </c>
      <c r="H58" s="58">
        <v>3.0</v>
      </c>
      <c r="I58" s="58">
        <v>0.0</v>
      </c>
      <c r="J58" s="58">
        <v>0.0</v>
      </c>
      <c r="K58" s="58">
        <v>0.0</v>
      </c>
      <c r="L58">
        <f>'Pokemon List'!A58</f>
        <v>0</v>
      </c>
      <c r="N58" t="str">
        <f>IF('Pokemon List'!I58="NULL",'Pokemon List'!I58,CONCATENATE("'",'Pokemon List'!I58,"'",))</f>
        <v>'https://cdn.bulbagarden.net/upload/2/2a/044Gloom.png'</v>
      </c>
    </row>
    <row r="59">
      <c r="A59" s="58" t="str">
        <f t="shared" si="1"/>
        <v>INSERT INTO `pokemon_list` (`Generation`, `Pokedex`, `Codigo`, `Nome`, `TierGen1`, `TierGen2`, `TierGen3`, `TierGen4`, `TierGen5`, `TierGen6`, `TierGen7`, `StatusPick`, `Imagem`) VALUES ('1', '45', '45', 'Vileplume', '2', '2', '2', '2', '2', '3', '3', 'false', 'https://cdn.bulbagarden.net/upload/thumb/6/6a/045Vileplume.png/250px-045Vileplume.png');</v>
      </c>
      <c r="B59">
        <f t="shared" si="2"/>
        <v>1</v>
      </c>
      <c r="C59" s="61">
        <f>'Pokemon List'!D59</f>
        <v>45</v>
      </c>
      <c r="D59" s="61">
        <f>'Pokemon List'!E59</f>
        <v>45</v>
      </c>
      <c r="E59" s="89" t="str">
        <f>'Pokemon List'!F59</f>
        <v>Vileplume</v>
      </c>
      <c r="F59" s="58">
        <v>2.0</v>
      </c>
      <c r="G59" s="58">
        <v>2.0</v>
      </c>
      <c r="H59" s="58">
        <v>2.0</v>
      </c>
      <c r="I59" s="58">
        <v>2.0</v>
      </c>
      <c r="J59" s="58">
        <v>2.0</v>
      </c>
      <c r="K59" s="58">
        <v>3.0</v>
      </c>
      <c r="L59">
        <f>'Pokemon List'!A59</f>
        <v>3</v>
      </c>
      <c r="N59" t="str">
        <f>IF('Pokemon List'!I59="NULL",'Pokemon List'!I59,CONCATENATE("'",'Pokemon List'!I59,"'",))</f>
        <v>'https://cdn.bulbagarden.net/upload/thumb/6/6a/045Vileplume.png/250px-045Vileplume.png'</v>
      </c>
    </row>
    <row r="60">
      <c r="A60" s="58" t="str">
        <f t="shared" si="1"/>
        <v>INSERT INTO `pokemon_list` (`Generation`, `Pokedex`, `Codigo`, `Nome`, `TierGen1`, `TierGen2`, `TierGen3`, `TierGen4`, `TierGen5`, `TierGen6`, `TierGen7`, `StatusPick`, `Imagem`) VALUES ('1', '46', '46', 'Paras', '3', '0', '0', '0', '0', '0', '0', 'false', 'https://cdn.bulbagarden.net/upload/d/d4/046Paras.png');</v>
      </c>
      <c r="B60">
        <f t="shared" si="2"/>
        <v>1</v>
      </c>
      <c r="C60" s="61">
        <f>'Pokemon List'!D60</f>
        <v>46</v>
      </c>
      <c r="D60" s="61">
        <f>'Pokemon List'!E60</f>
        <v>46</v>
      </c>
      <c r="E60" s="89" t="str">
        <f>'Pokemon List'!F60</f>
        <v>Paras</v>
      </c>
      <c r="F60" s="58">
        <v>3.0</v>
      </c>
      <c r="G60" s="58">
        <v>0.0</v>
      </c>
      <c r="H60" s="58">
        <v>0.0</v>
      </c>
      <c r="I60" s="58">
        <v>0.0</v>
      </c>
      <c r="J60" s="58">
        <v>0.0</v>
      </c>
      <c r="K60" s="58">
        <v>0.0</v>
      </c>
      <c r="L60">
        <f>'Pokemon List'!A60</f>
        <v>0</v>
      </c>
      <c r="N60" t="str">
        <f>IF('Pokemon List'!I60="NULL",'Pokemon List'!I60,CONCATENATE("'",'Pokemon List'!I60,"'",))</f>
        <v>'https://cdn.bulbagarden.net/upload/d/d4/046Paras.png'</v>
      </c>
    </row>
    <row r="61">
      <c r="A61" s="58" t="str">
        <f t="shared" si="1"/>
        <v>INSERT INTO `pokemon_list` (`Generation`, `Pokedex`, `Codigo`, `Nome`, `TierGen1`, `TierGen2`, `TierGen3`, `TierGen4`, `TierGen5`, `TierGen6`, `TierGen7`, `StatusPick`, `Imagem`) VALUES ('1', '47', '47', 'Parasect', '2', '3', '3', '3', '3', '3', '3', 'false', 'https://cdn.bulbagarden.net/upload/thumb/8/80/047Parasect.png/250px-047Parasect.png');</v>
      </c>
      <c r="B61">
        <f t="shared" si="2"/>
        <v>1</v>
      </c>
      <c r="C61" s="61">
        <f>'Pokemon List'!D61</f>
        <v>47</v>
      </c>
      <c r="D61" s="61">
        <f>'Pokemon List'!E61</f>
        <v>47</v>
      </c>
      <c r="E61" s="89" t="str">
        <f>'Pokemon List'!F61</f>
        <v>Parasect</v>
      </c>
      <c r="F61" s="58">
        <v>2.0</v>
      </c>
      <c r="G61" s="58">
        <v>3.0</v>
      </c>
      <c r="H61" s="58">
        <v>3.0</v>
      </c>
      <c r="I61" s="58">
        <v>3.0</v>
      </c>
      <c r="J61" s="58">
        <v>3.0</v>
      </c>
      <c r="K61" s="58">
        <v>3.0</v>
      </c>
      <c r="L61">
        <f>'Pokemon List'!A61</f>
        <v>3</v>
      </c>
      <c r="N61" t="str">
        <f>IF('Pokemon List'!I61="NULL",'Pokemon List'!I61,CONCATENATE("'",'Pokemon List'!I61,"'",))</f>
        <v>'https://cdn.bulbagarden.net/upload/thumb/8/80/047Parasect.png/250px-047Parasect.png'</v>
      </c>
    </row>
    <row r="62">
      <c r="A62" s="58" t="str">
        <f t="shared" si="1"/>
        <v>INSERT INTO `pokemon_list` (`Generation`, `Pokedex`, `Codigo`, `Nome`, `TierGen1`, `TierGen2`, `TierGen3`, `TierGen4`, `TierGen5`, `TierGen6`, `TierGen7`, `StatusPick`, `Imagem`) VALUES ('1', '48', '48', 'Venonat', '3', '0', '0', '0', '0', '0', '0', 'false', 'https://cdn.bulbagarden.net/upload/a/ad/048Venonat.png');</v>
      </c>
      <c r="B62">
        <f t="shared" si="2"/>
        <v>1</v>
      </c>
      <c r="C62" s="61">
        <f>'Pokemon List'!D62</f>
        <v>48</v>
      </c>
      <c r="D62" s="61">
        <f>'Pokemon List'!E62</f>
        <v>48</v>
      </c>
      <c r="E62" s="89" t="str">
        <f>'Pokemon List'!F62</f>
        <v>Venonat</v>
      </c>
      <c r="F62" s="58">
        <v>3.0</v>
      </c>
      <c r="G62" s="58">
        <v>0.0</v>
      </c>
      <c r="H62" s="58">
        <v>0.0</v>
      </c>
      <c r="I62" s="58">
        <v>0.0</v>
      </c>
      <c r="J62" s="58">
        <v>0.0</v>
      </c>
      <c r="K62" s="58">
        <v>0.0</v>
      </c>
      <c r="L62">
        <f>'Pokemon List'!A62</f>
        <v>0</v>
      </c>
      <c r="N62" t="str">
        <f>IF('Pokemon List'!I62="NULL",'Pokemon List'!I62,CONCATENATE("'",'Pokemon List'!I62,"'",))</f>
        <v>'https://cdn.bulbagarden.net/upload/a/ad/048Venonat.png'</v>
      </c>
    </row>
    <row r="63">
      <c r="A63" s="58" t="str">
        <f t="shared" si="1"/>
        <v>INSERT INTO `pokemon_list` (`Generation`, `Pokedex`, `Codigo`, `Nome`, `TierGen1`, `TierGen2`, `TierGen3`, `TierGen4`, `TierGen5`, `TierGen6`, `TierGen7`, `StatusPick`, `Imagem`) VALUES ('1', '49', '49', 'Venomoth', '2', '3', '3', '3', '2', '2', '2', 'false', 'https://cdn.bulbagarden.net/upload/thumb/d/d3/049Venomoth.png/250px-049Venomoth.png');</v>
      </c>
      <c r="B63">
        <f t="shared" si="2"/>
        <v>1</v>
      </c>
      <c r="C63" s="61">
        <f>'Pokemon List'!D63</f>
        <v>49</v>
      </c>
      <c r="D63" s="61">
        <f>'Pokemon List'!E63</f>
        <v>49</v>
      </c>
      <c r="E63" s="89" t="str">
        <f>'Pokemon List'!F63</f>
        <v>Venomoth</v>
      </c>
      <c r="F63" s="58">
        <v>2.0</v>
      </c>
      <c r="G63" s="58">
        <v>3.0</v>
      </c>
      <c r="H63" s="58">
        <v>3.0</v>
      </c>
      <c r="I63" s="58">
        <v>3.0</v>
      </c>
      <c r="J63" s="58">
        <v>2.0</v>
      </c>
      <c r="K63" s="58">
        <v>2.0</v>
      </c>
      <c r="L63">
        <f>'Pokemon List'!A63</f>
        <v>2</v>
      </c>
      <c r="N63" t="str">
        <f>IF('Pokemon List'!I63="NULL",'Pokemon List'!I63,CONCATENATE("'",'Pokemon List'!I63,"'",))</f>
        <v>'https://cdn.bulbagarden.net/upload/thumb/d/d3/049Venomoth.png/250px-049Venomoth.png'</v>
      </c>
    </row>
    <row r="64">
      <c r="A64" s="58" t="str">
        <f t="shared" si="1"/>
        <v>INSERT INTO `pokemon_list` (`Generation`, `Pokedex`, `Codigo`, `Nome`, `TierGen1`, `TierGen2`, `TierGen3`, `TierGen4`, `TierGen5`, `TierGen6`, `TierGen7`, `StatusPick`, `Imagem`) VALUES ('1', '50', '50', 'Diglett', '3', '0', '3', '3', '0', '0', '0', 'false', 'https://cdn.bulbagarden.net/upload/thumb/3/31/050Diglett.png/150px-050Diglett.png');</v>
      </c>
      <c r="B64">
        <f t="shared" si="2"/>
        <v>1</v>
      </c>
      <c r="C64" s="61">
        <f>'Pokemon List'!D65</f>
        <v>50</v>
      </c>
      <c r="D64" s="61">
        <f>'Pokemon List'!E65</f>
        <v>50</v>
      </c>
      <c r="E64" s="89" t="str">
        <f>'Pokemon List'!F65</f>
        <v>Diglett</v>
      </c>
      <c r="F64" s="58">
        <v>3.0</v>
      </c>
      <c r="G64" s="58">
        <v>0.0</v>
      </c>
      <c r="H64" s="58">
        <v>3.0</v>
      </c>
      <c r="I64" s="58">
        <v>3.0</v>
      </c>
      <c r="J64" s="58">
        <v>0.0</v>
      </c>
      <c r="K64" s="58">
        <v>0.0</v>
      </c>
      <c r="L64">
        <f>'Pokemon List'!A65</f>
        <v>0</v>
      </c>
      <c r="N64" t="str">
        <f>IF('Pokemon List'!I65="NULL",'Pokemon List'!I65,CONCATENATE("'",'Pokemon List'!I65,"'",))</f>
        <v>'https://cdn.bulbagarden.net/upload/thumb/3/31/050Diglett.png/150px-050Diglett.png'</v>
      </c>
    </row>
    <row r="65">
      <c r="A65" s="58" t="str">
        <f t="shared" si="1"/>
        <v>INSERT INTO `pokemon_list` (`Generation`, `Pokedex`, `Codigo`, `Nome`, `TierGen1`, `TierGen2`, `TierGen3`, `TierGen4`, `TierGen5`, `TierGen6`, `TierGen7`, `StatusPick`, `Imagem`) VALUES ('1', '50', '50A', 'Alola Diglett', '-', '-', '-', '-', '-', '-', '0', 'false', 'https://cdn.bulbagarden.net/upload/thumb/1/10/050Diglett-Alola.png/150px-050Diglett-Alola.png');</v>
      </c>
      <c r="B65">
        <f t="shared" si="2"/>
        <v>1</v>
      </c>
      <c r="C65" s="61">
        <f>'Pokemon List'!D64</f>
        <v>50</v>
      </c>
      <c r="D65" s="61" t="str">
        <f>'Pokemon List'!E64</f>
        <v>50A</v>
      </c>
      <c r="E65" s="61" t="str">
        <f>'Pokemon List'!F64</f>
        <v>Alola Diglett</v>
      </c>
      <c r="F65" s="58" t="s">
        <v>136</v>
      </c>
      <c r="G65" s="58" t="s">
        <v>136</v>
      </c>
      <c r="H65" s="58" t="s">
        <v>136</v>
      </c>
      <c r="I65" s="58" t="s">
        <v>136</v>
      </c>
      <c r="J65" s="58" t="s">
        <v>136</v>
      </c>
      <c r="K65" s="58" t="s">
        <v>136</v>
      </c>
      <c r="L65">
        <f>'Pokemon List'!A64</f>
        <v>0</v>
      </c>
      <c r="N65" t="str">
        <f>IF('Pokemon List'!I64="NULL",'Pokemon List'!I64,CONCATENATE("'",'Pokemon List'!I64,"'",))</f>
        <v>'https://cdn.bulbagarden.net/upload/thumb/1/10/050Diglett-Alola.png/150px-050Diglett-Alola.png'</v>
      </c>
    </row>
    <row r="66">
      <c r="A66" s="58" t="str">
        <f t="shared" si="1"/>
        <v>INSERT INTO `pokemon_list` (`Generation`, `Pokedex`, `Codigo`, `Nome`, `TierGen1`, `TierGen2`, `TierGen3`, `TierGen4`, `TierGen5`, `TierGen6`, `TierGen7`, `StatusPick`, `Imagem`) VALUES ('1', '51', '51', 'Dugtrio', '2', '3', '1', '2', '2', '2', '3', 'false', 'https://cdn.bulbagarden.net/upload/thumb/e/e5/051Dugtrio.png/150px-051Dugtrio.png');</v>
      </c>
      <c r="B66">
        <f t="shared" si="2"/>
        <v>1</v>
      </c>
      <c r="C66" s="61">
        <f>'Pokemon List'!D67</f>
        <v>51</v>
      </c>
      <c r="D66" s="61">
        <f>'Pokemon List'!E67</f>
        <v>51</v>
      </c>
      <c r="E66" s="89" t="str">
        <f>'Pokemon List'!F67</f>
        <v>Dugtrio</v>
      </c>
      <c r="F66" s="58">
        <v>2.0</v>
      </c>
      <c r="G66" s="58">
        <v>3.0</v>
      </c>
      <c r="H66" s="58">
        <v>1.0</v>
      </c>
      <c r="I66" s="58">
        <v>2.0</v>
      </c>
      <c r="J66" s="58">
        <v>2.0</v>
      </c>
      <c r="K66" s="58">
        <v>2.0</v>
      </c>
      <c r="L66">
        <f>'Pokemon List'!A67</f>
        <v>3</v>
      </c>
      <c r="N66" t="str">
        <f>IF('Pokemon List'!I67="NULL",'Pokemon List'!I67,CONCATENATE("'",'Pokemon List'!I67,"'",))</f>
        <v>'https://cdn.bulbagarden.net/upload/thumb/e/e5/051Dugtrio.png/150px-051Dugtrio.png'</v>
      </c>
    </row>
    <row r="67">
      <c r="A67" s="58" t="str">
        <f t="shared" si="1"/>
        <v>INSERT INTO `pokemon_list` (`Generation`, `Pokedex`, `Codigo`, `Nome`, `TierGen1`, `TierGen2`, `TierGen3`, `TierGen4`, `TierGen5`, `TierGen6`, `TierGen7`, `StatusPick`, `Imagem`) VALUES ('1', '51', '51A', 'Alola Dugtrio', '-', '-', '-', '-', '-', '-', '3', 'false', 'https://cdn.bulbagarden.net/upload/thumb/2/22/051Dugtrio-Alola.png/150px-051Dugtrio-Alola.png');</v>
      </c>
      <c r="B67">
        <f t="shared" si="2"/>
        <v>1</v>
      </c>
      <c r="C67" s="61">
        <f>'Pokemon List'!D66</f>
        <v>51</v>
      </c>
      <c r="D67" s="61" t="str">
        <f>'Pokemon List'!E66</f>
        <v>51A</v>
      </c>
      <c r="E67" s="61" t="str">
        <f>'Pokemon List'!F66</f>
        <v>Alola Dugtrio</v>
      </c>
      <c r="F67" s="58" t="s">
        <v>136</v>
      </c>
      <c r="G67" s="58" t="s">
        <v>136</v>
      </c>
      <c r="H67" s="58" t="s">
        <v>136</v>
      </c>
      <c r="I67" s="58" t="s">
        <v>136</v>
      </c>
      <c r="J67" s="58" t="s">
        <v>136</v>
      </c>
      <c r="K67" s="58" t="s">
        <v>136</v>
      </c>
      <c r="L67">
        <f>'Pokemon List'!A66</f>
        <v>3</v>
      </c>
      <c r="N67" t="str">
        <f>IF('Pokemon List'!I66="NULL",'Pokemon List'!I66,CONCATENATE("'",'Pokemon List'!I66,"'",))</f>
        <v>'https://cdn.bulbagarden.net/upload/thumb/2/22/051Dugtrio-Alola.png/150px-051Dugtrio-Alola.png'</v>
      </c>
    </row>
    <row r="68">
      <c r="A68" s="58" t="str">
        <f t="shared" si="1"/>
        <v>INSERT INTO `pokemon_list` (`Generation`, `Pokedex`, `Codigo`, `Nome`, `TierGen1`, `TierGen2`, `TierGen3`, `TierGen4`, `TierGen5`, `TierGen6`, `TierGen7`, `StatusPick`, `Imagem`) VALUES ('1', '52', '52', 'Meowth', '3', '0', '0', '0', '0', '0', '0', 'false', 'https://cdn.bulbagarden.net/upload/thumb/d/d6/052Meowth.png/150px-052Meowth.png');</v>
      </c>
      <c r="B68">
        <f t="shared" si="2"/>
        <v>1</v>
      </c>
      <c r="C68" s="61">
        <f>'Pokemon List'!D69</f>
        <v>52</v>
      </c>
      <c r="D68" s="61">
        <f>'Pokemon List'!E69</f>
        <v>52</v>
      </c>
      <c r="E68" s="89" t="str">
        <f>'Pokemon List'!F69</f>
        <v>Meowth</v>
      </c>
      <c r="F68" s="58">
        <v>3.0</v>
      </c>
      <c r="G68" s="58">
        <v>0.0</v>
      </c>
      <c r="H68" s="58">
        <v>0.0</v>
      </c>
      <c r="I68" s="58">
        <v>0.0</v>
      </c>
      <c r="J68" s="58">
        <v>0.0</v>
      </c>
      <c r="K68" s="58">
        <v>0.0</v>
      </c>
      <c r="L68">
        <f>'Pokemon List'!A69</f>
        <v>0</v>
      </c>
      <c r="N68" t="str">
        <f>IF('Pokemon List'!I69="NULL",'Pokemon List'!I69,CONCATENATE("'",'Pokemon List'!I69,"'",))</f>
        <v>'https://cdn.bulbagarden.net/upload/thumb/d/d6/052Meowth.png/150px-052Meowth.png'</v>
      </c>
    </row>
    <row r="69">
      <c r="A69" s="58" t="str">
        <f t="shared" si="1"/>
        <v>INSERT INTO `pokemon_list` (`Generation`, `Pokedex`, `Codigo`, `Nome`, `TierGen1`, `TierGen2`, `TierGen3`, `TierGen4`, `TierGen5`, `TierGen6`, `TierGen7`, `StatusPick`, `Imagem`) VALUES ('1', '52', '52A', 'Alola Meowth', '-', '-', '-', '-', '-', '-', '0', 'false', 'https://cdn.bulbagarden.net/upload/thumb/e/e3/052Meowth-Alola.png/150px-052Meowth-Alola.png');</v>
      </c>
      <c r="B69">
        <f t="shared" si="2"/>
        <v>1</v>
      </c>
      <c r="C69" s="61">
        <f>'Pokemon List'!D68</f>
        <v>52</v>
      </c>
      <c r="D69" s="61" t="str">
        <f>'Pokemon List'!E68</f>
        <v>52A</v>
      </c>
      <c r="E69" s="61" t="str">
        <f>'Pokemon List'!F68</f>
        <v>Alola Meowth</v>
      </c>
      <c r="F69" s="58" t="s">
        <v>136</v>
      </c>
      <c r="G69" s="58" t="s">
        <v>136</v>
      </c>
      <c r="H69" s="58" t="s">
        <v>136</v>
      </c>
      <c r="I69" s="58" t="s">
        <v>136</v>
      </c>
      <c r="J69" s="58" t="s">
        <v>136</v>
      </c>
      <c r="K69" s="58" t="s">
        <v>136</v>
      </c>
      <c r="L69">
        <f>'Pokemon List'!A68</f>
        <v>0</v>
      </c>
      <c r="N69" t="str">
        <f>IF('Pokemon List'!I68="NULL",'Pokemon List'!I68,CONCATENATE("'",'Pokemon List'!I68,"'",))</f>
        <v>'https://cdn.bulbagarden.net/upload/thumb/e/e3/052Meowth-Alola.png/150px-052Meowth-Alola.png'</v>
      </c>
    </row>
    <row r="70">
      <c r="A70" s="58" t="str">
        <f t="shared" si="1"/>
        <v>INSERT INTO `pokemon_list` (`Generation`, `Pokedex`, `Codigo`, `Nome`, `TierGen1`, `TierGen2`, `TierGen3`, `TierGen4`, `TierGen5`, `TierGen6`, `TierGen7`, `StatusPick`, `Imagem`) VALUES ('1', '53', '53', 'Persian', '2', '3', '2', '2', '3', '3', '3', 'false', 'https://cdn.bulbagarden.net/upload/thumb/1/13/053Persian.png/150px-053Persian.png');</v>
      </c>
      <c r="B70">
        <f t="shared" si="2"/>
        <v>1</v>
      </c>
      <c r="C70" s="61">
        <f>'Pokemon List'!D71</f>
        <v>53</v>
      </c>
      <c r="D70" s="61">
        <f>'Pokemon List'!E71</f>
        <v>53</v>
      </c>
      <c r="E70" s="89" t="str">
        <f>'Pokemon List'!F71</f>
        <v>Persian</v>
      </c>
      <c r="F70" s="58">
        <v>2.0</v>
      </c>
      <c r="G70" s="58">
        <v>3.0</v>
      </c>
      <c r="H70" s="58">
        <v>2.0</v>
      </c>
      <c r="I70" s="58">
        <v>2.0</v>
      </c>
      <c r="J70" s="58">
        <v>3.0</v>
      </c>
      <c r="K70" s="58">
        <v>3.0</v>
      </c>
      <c r="L70">
        <f>'Pokemon List'!A71</f>
        <v>3</v>
      </c>
      <c r="N70" t="str">
        <f>IF('Pokemon List'!I71="NULL",'Pokemon List'!I71,CONCATENATE("'",'Pokemon List'!I71,"'",))</f>
        <v>'https://cdn.bulbagarden.net/upload/thumb/1/13/053Persian.png/150px-053Persian.png'</v>
      </c>
    </row>
    <row r="71">
      <c r="A71" s="58" t="str">
        <f t="shared" si="1"/>
        <v>INSERT INTO `pokemon_list` (`Generation`, `Pokedex`, `Codigo`, `Nome`, `TierGen1`, `TierGen2`, `TierGen3`, `TierGen4`, `TierGen5`, `TierGen6`, `TierGen7`, `StatusPick`, `Imagem`) VALUES ('1', '53', '53A', 'Alola Persian', '-', '-', '-', '-', '-', '-', '3', 'false', 'https://cdn.bulbagarden.net/upload/thumb/8/80/053Persian-Alola.png/150px-053Persian-Alola.png');</v>
      </c>
      <c r="B71">
        <f t="shared" si="2"/>
        <v>1</v>
      </c>
      <c r="C71" s="61">
        <f>'Pokemon List'!D70</f>
        <v>53</v>
      </c>
      <c r="D71" s="61" t="str">
        <f>'Pokemon List'!E70</f>
        <v>53A</v>
      </c>
      <c r="E71" s="61" t="str">
        <f>'Pokemon List'!F70</f>
        <v>Alola Persian</v>
      </c>
      <c r="F71" s="58" t="s">
        <v>136</v>
      </c>
      <c r="G71" s="58" t="s">
        <v>136</v>
      </c>
      <c r="H71" s="58" t="s">
        <v>136</v>
      </c>
      <c r="I71" s="58" t="s">
        <v>136</v>
      </c>
      <c r="J71" s="58" t="s">
        <v>136</v>
      </c>
      <c r="K71" s="58" t="s">
        <v>136</v>
      </c>
      <c r="L71">
        <f>'Pokemon List'!A70</f>
        <v>3</v>
      </c>
      <c r="N71" t="str">
        <f>IF('Pokemon List'!I70="NULL",'Pokemon List'!I70,CONCATENATE("'",'Pokemon List'!I70,"'",))</f>
        <v>'https://cdn.bulbagarden.net/upload/thumb/8/80/053Persian-Alola.png/150px-053Persian-Alola.png'</v>
      </c>
    </row>
    <row r="72">
      <c r="A72" s="58" t="str">
        <f t="shared" si="1"/>
        <v>INSERT INTO `pokemon_list` (`Generation`, `Pokedex`, `Codigo`, `Nome`, `TierGen1`, `TierGen2`, `TierGen3`, `TierGen4`, `TierGen5`, `TierGen6`, `TierGen7`, `StatusPick`, `Imagem`) VALUES ('1', '54', '54', 'Psyduck', '3', '0', '0', '0', '0', '0', '0', 'false', 'https://cdn.bulbagarden.net/upload/5/53/054Psyduck.png');</v>
      </c>
      <c r="B72">
        <f t="shared" si="2"/>
        <v>1</v>
      </c>
      <c r="C72" s="61">
        <f>'Pokemon List'!D72</f>
        <v>54</v>
      </c>
      <c r="D72" s="61">
        <f>'Pokemon List'!E72</f>
        <v>54</v>
      </c>
      <c r="E72" s="89" t="str">
        <f>'Pokemon List'!F72</f>
        <v>Psyduck</v>
      </c>
      <c r="F72" s="58">
        <v>3.0</v>
      </c>
      <c r="G72" s="58">
        <v>0.0</v>
      </c>
      <c r="H72" s="58">
        <v>0.0</v>
      </c>
      <c r="I72" s="58">
        <v>0.0</v>
      </c>
      <c r="J72" s="58">
        <v>0.0</v>
      </c>
      <c r="K72" s="58">
        <v>0.0</v>
      </c>
      <c r="L72">
        <f>'Pokemon List'!A72</f>
        <v>0</v>
      </c>
      <c r="N72" t="str">
        <f>IF('Pokemon List'!I72="NULL",'Pokemon List'!I72,CONCATENATE("'",'Pokemon List'!I72,"'",))</f>
        <v>'https://cdn.bulbagarden.net/upload/5/53/054Psyduck.png'</v>
      </c>
    </row>
    <row r="73">
      <c r="A73" s="58" t="str">
        <f t="shared" si="1"/>
        <v>INSERT INTO `pokemon_list` (`Generation`, `Pokedex`, `Codigo`, `Nome`, `TierGen1`, `TierGen2`, `TierGen3`, `TierGen4`, `TierGen5`, `TierGen6`, `TierGen7`, `StatusPick`, `Imagem`) VALUES ('1', '55', '55', 'Golduck', '2', '2', '2', '2', '3', '3', '3', 'false', 'https://cdn.bulbagarden.net/upload/thumb/f/fe/055Golduck.png/250px-055Golduck.png');</v>
      </c>
      <c r="B73">
        <f t="shared" si="2"/>
        <v>1</v>
      </c>
      <c r="C73" s="61">
        <f>'Pokemon List'!D73</f>
        <v>55</v>
      </c>
      <c r="D73" s="61">
        <f>'Pokemon List'!E73</f>
        <v>55</v>
      </c>
      <c r="E73" s="89" t="str">
        <f>'Pokemon List'!F73</f>
        <v>Golduck</v>
      </c>
      <c r="F73" s="58">
        <v>2.0</v>
      </c>
      <c r="G73" s="58">
        <v>2.0</v>
      </c>
      <c r="H73" s="58">
        <v>2.0</v>
      </c>
      <c r="I73" s="58">
        <v>2.0</v>
      </c>
      <c r="J73" s="58">
        <v>3.0</v>
      </c>
      <c r="K73" s="58">
        <v>3.0</v>
      </c>
      <c r="L73">
        <f>'Pokemon List'!A73</f>
        <v>3</v>
      </c>
      <c r="N73" t="str">
        <f>IF('Pokemon List'!I73="NULL",'Pokemon List'!I73,CONCATENATE("'",'Pokemon List'!I73,"'",))</f>
        <v>'https://cdn.bulbagarden.net/upload/thumb/f/fe/055Golduck.png/250px-055Golduck.png'</v>
      </c>
    </row>
    <row r="74">
      <c r="A74" s="58" t="str">
        <f t="shared" si="1"/>
        <v>INSERT INTO `pokemon_list` (`Generation`, `Pokedex`, `Codigo`, `Nome`, `TierGen1`, `TierGen2`, `TierGen3`, `TierGen4`, `TierGen5`, `TierGen6`, `TierGen7`, `StatusPick`, `Imagem`) VALUES ('1', '56', '56', 'Mankey', '3', '0', '0', '0', '0', '0', '0', 'false', 'https://cdn.bulbagarden.net/upload/4/41/056Mankey.png');</v>
      </c>
      <c r="B74">
        <f t="shared" si="2"/>
        <v>1</v>
      </c>
      <c r="C74" s="61">
        <f>'Pokemon List'!D74</f>
        <v>56</v>
      </c>
      <c r="D74" s="61">
        <f>'Pokemon List'!E74</f>
        <v>56</v>
      </c>
      <c r="E74" s="89" t="str">
        <f>'Pokemon List'!F74</f>
        <v>Mankey</v>
      </c>
      <c r="F74" s="58">
        <v>3.0</v>
      </c>
      <c r="G74" s="58">
        <v>0.0</v>
      </c>
      <c r="H74" s="58">
        <v>0.0</v>
      </c>
      <c r="I74" s="58">
        <v>0.0</v>
      </c>
      <c r="J74" s="58">
        <v>0.0</v>
      </c>
      <c r="K74" s="58">
        <v>0.0</v>
      </c>
      <c r="L74">
        <f>'Pokemon List'!A74</f>
        <v>0</v>
      </c>
      <c r="N74" t="str">
        <f>IF('Pokemon List'!I74="NULL",'Pokemon List'!I74,CONCATENATE("'",'Pokemon List'!I74,"'",))</f>
        <v>'https://cdn.bulbagarden.net/upload/4/41/056Mankey.png'</v>
      </c>
    </row>
    <row r="75">
      <c r="A75" s="58" t="str">
        <f t="shared" si="1"/>
        <v>INSERT INTO `pokemon_list` (`Generation`, `Pokedex`, `Codigo`, `Nome`, `TierGen1`, `TierGen2`, `TierGen3`, `TierGen4`, `TierGen5`, `TierGen6`, `TierGen7`, `StatusPick`, `Imagem`) VALUES ('1', '57', '57', 'Primeape', '2', '3', '2', '2', '3', '3', '3', 'false', 'https://cdn.bulbagarden.net/upload/thumb/9/9a/057Primeape.png/250px-057Primeape.png');</v>
      </c>
      <c r="B75">
        <f t="shared" si="2"/>
        <v>1</v>
      </c>
      <c r="C75" s="61">
        <f>'Pokemon List'!D75</f>
        <v>57</v>
      </c>
      <c r="D75" s="61">
        <f>'Pokemon List'!E75</f>
        <v>57</v>
      </c>
      <c r="E75" s="89" t="str">
        <f>'Pokemon List'!F75</f>
        <v>Primeape</v>
      </c>
      <c r="F75" s="58">
        <v>2.0</v>
      </c>
      <c r="G75" s="58">
        <v>3.0</v>
      </c>
      <c r="H75" s="58">
        <v>2.0</v>
      </c>
      <c r="I75" s="58">
        <v>2.0</v>
      </c>
      <c r="J75" s="58">
        <v>3.0</v>
      </c>
      <c r="K75" s="58">
        <v>3.0</v>
      </c>
      <c r="L75">
        <f>'Pokemon List'!A75</f>
        <v>3</v>
      </c>
      <c r="N75" t="str">
        <f>IF('Pokemon List'!I75="NULL",'Pokemon List'!I75,CONCATENATE("'",'Pokemon List'!I75,"'",))</f>
        <v>'https://cdn.bulbagarden.net/upload/thumb/9/9a/057Primeape.png/250px-057Primeape.png'</v>
      </c>
    </row>
    <row r="76">
      <c r="A76" s="58" t="str">
        <f t="shared" si="1"/>
        <v>INSERT INTO `pokemon_list` (`Generation`, `Pokedex`, `Codigo`, `Nome`, `TierGen1`, `TierGen2`, `TierGen3`, `TierGen4`, `TierGen5`, `TierGen6`, `TierGen7`, `StatusPick`, `Imagem`) VALUES ('1', '58', '58', 'Growlithe', '3', '0', '0', '0', '0', '0', '0', 'false', 'https://cdn.bulbagarden.net/upload/3/3d/058Growlithe.png');</v>
      </c>
      <c r="B76">
        <f t="shared" si="2"/>
        <v>1</v>
      </c>
      <c r="C76" s="61">
        <f>'Pokemon List'!D76</f>
        <v>58</v>
      </c>
      <c r="D76" s="61">
        <f>'Pokemon List'!E76</f>
        <v>58</v>
      </c>
      <c r="E76" s="89" t="str">
        <f>'Pokemon List'!F76</f>
        <v>Growlithe</v>
      </c>
      <c r="F76" s="58">
        <v>3.0</v>
      </c>
      <c r="G76" s="58">
        <v>0.0</v>
      </c>
      <c r="H76" s="58">
        <v>0.0</v>
      </c>
      <c r="I76" s="58">
        <v>0.0</v>
      </c>
      <c r="J76" s="58">
        <v>0.0</v>
      </c>
      <c r="K76" s="58">
        <v>0.0</v>
      </c>
      <c r="L76">
        <f>'Pokemon List'!A76</f>
        <v>0</v>
      </c>
      <c r="N76" t="str">
        <f>IF('Pokemon List'!I76="NULL",'Pokemon List'!I76,CONCATENATE("'",'Pokemon List'!I76,"'",))</f>
        <v>'https://cdn.bulbagarden.net/upload/3/3d/058Growlithe.png'</v>
      </c>
    </row>
    <row r="77">
      <c r="A77" s="58" t="str">
        <f t="shared" si="1"/>
        <v>INSERT INTO `pokemon_list` (`Generation`, `Pokedex`, `Codigo`, `Nome`, `TierGen1`, `TierGen2`, `TierGen3`, `TierGen4`, `TierGen5`, `TierGen6`, `TierGen7`, `StatusPick`, `Imagem`) VALUES ('1', '59', '59', 'Arcanine', '2', '2', '1', '2', '2', '2', '2', 'false', 'https://cdn.bulbagarden.net/upload/thumb/b/b8/059Arcanine.png/250px-059Arcanine.png');</v>
      </c>
      <c r="B77">
        <f t="shared" si="2"/>
        <v>1</v>
      </c>
      <c r="C77" s="61">
        <f>'Pokemon List'!D77</f>
        <v>59</v>
      </c>
      <c r="D77" s="61">
        <f>'Pokemon List'!E77</f>
        <v>59</v>
      </c>
      <c r="E77" s="89" t="str">
        <f>'Pokemon List'!F77</f>
        <v>Arcanine</v>
      </c>
      <c r="F77" s="58">
        <v>2.0</v>
      </c>
      <c r="G77" s="58">
        <v>2.0</v>
      </c>
      <c r="H77" s="58">
        <v>1.0</v>
      </c>
      <c r="I77" s="58">
        <v>2.0</v>
      </c>
      <c r="J77" s="58">
        <v>2.0</v>
      </c>
      <c r="K77" s="58">
        <v>2.0</v>
      </c>
      <c r="L77">
        <f>'Pokemon List'!A77</f>
        <v>2</v>
      </c>
      <c r="N77" t="str">
        <f>IF('Pokemon List'!I77="NULL",'Pokemon List'!I77,CONCATENATE("'",'Pokemon List'!I77,"'",))</f>
        <v>'https://cdn.bulbagarden.net/upload/thumb/b/b8/059Arcanine.png/250px-059Arcanine.png'</v>
      </c>
    </row>
    <row r="78">
      <c r="A78" s="58" t="str">
        <f t="shared" si="1"/>
        <v>INSERT INTO `pokemon_list` (`Generation`, `Pokedex`, `Codigo`, `Nome`, `TierGen1`, `TierGen2`, `TierGen3`, `TierGen4`, `TierGen5`, `TierGen6`, `TierGen7`, `StatusPick`, `Imagem`) VALUES ('1', '60', '60', 'Poliwag', '3', '0', '0', '0', '0', '0', '0', 'false', 'https://cdn.bulbagarden.net/upload/4/49/060Poliwag.png');</v>
      </c>
      <c r="B78">
        <f t="shared" si="2"/>
        <v>1</v>
      </c>
      <c r="C78" s="61">
        <f>'Pokemon List'!D78</f>
        <v>60</v>
      </c>
      <c r="D78" s="61">
        <f>'Pokemon List'!E78</f>
        <v>60</v>
      </c>
      <c r="E78" s="89" t="str">
        <f>'Pokemon List'!F78</f>
        <v>Poliwag</v>
      </c>
      <c r="F78" s="58">
        <v>3.0</v>
      </c>
      <c r="G78" s="58">
        <v>0.0</v>
      </c>
      <c r="H78" s="58">
        <v>0.0</v>
      </c>
      <c r="I78" s="58">
        <v>0.0</v>
      </c>
      <c r="J78" s="58">
        <v>0.0</v>
      </c>
      <c r="K78" s="58">
        <v>0.0</v>
      </c>
      <c r="L78">
        <f>'Pokemon List'!A78</f>
        <v>0</v>
      </c>
      <c r="N78" t="str">
        <f>IF('Pokemon List'!I78="NULL",'Pokemon List'!I78,CONCATENATE("'",'Pokemon List'!I78,"'",))</f>
        <v>'https://cdn.bulbagarden.net/upload/4/49/060Poliwag.png'</v>
      </c>
    </row>
    <row r="79">
      <c r="A79" s="58" t="str">
        <f t="shared" si="1"/>
        <v>INSERT INTO `pokemon_list` (`Generation`, `Pokedex`, `Codigo`, `Nome`, `TierGen1`, `TierGen2`, `TierGen3`, `TierGen4`, `TierGen5`, `TierGen6`, `TierGen7`, `StatusPick`, `Imagem`) VALUES ('1', '61', '61', 'Poliwhirl', '2', '3', '3', '0', '0', '0', '0', 'false', 'https://cdn.bulbagarden.net/upload/a/a9/061Poliwhirl.png');</v>
      </c>
      <c r="B79">
        <f t="shared" si="2"/>
        <v>1</v>
      </c>
      <c r="C79" s="61">
        <f>'Pokemon List'!D79</f>
        <v>61</v>
      </c>
      <c r="D79" s="61">
        <f>'Pokemon List'!E79</f>
        <v>61</v>
      </c>
      <c r="E79" s="89" t="str">
        <f>'Pokemon List'!F79</f>
        <v>Poliwhirl</v>
      </c>
      <c r="F79" s="58">
        <v>2.0</v>
      </c>
      <c r="G79" s="58">
        <v>3.0</v>
      </c>
      <c r="H79" s="58">
        <v>3.0</v>
      </c>
      <c r="I79" s="58">
        <v>0.0</v>
      </c>
      <c r="J79" s="58">
        <v>0.0</v>
      </c>
      <c r="K79" s="58">
        <v>0.0</v>
      </c>
      <c r="L79">
        <f>'Pokemon List'!A79</f>
        <v>0</v>
      </c>
      <c r="N79" t="str">
        <f>IF('Pokemon List'!I79="NULL",'Pokemon List'!I79,CONCATENATE("'",'Pokemon List'!I79,"'",))</f>
        <v>'https://cdn.bulbagarden.net/upload/a/a9/061Poliwhirl.png'</v>
      </c>
    </row>
    <row r="80">
      <c r="A80" s="58" t="str">
        <f t="shared" si="1"/>
        <v>INSERT INTO `pokemon_list` (`Generation`, `Pokedex`, `Codigo`, `Nome`, `TierGen1`, `TierGen2`, `TierGen3`, `TierGen4`, `TierGen5`, `TierGen6`, `TierGen7`, `StatusPick`, `Imagem`) VALUES ('1', '62', '62', 'Poliwrath', '2', '2', '2', '2', '2', '2', '3', 'false', 'https://cdn.bulbagarden.net/upload/thumb/2/2d/062Poliwrath.png/250px-062Poliwrath.png');</v>
      </c>
      <c r="B80">
        <f t="shared" si="2"/>
        <v>1</v>
      </c>
      <c r="C80" s="61">
        <f>'Pokemon List'!D80</f>
        <v>62</v>
      </c>
      <c r="D80" s="61">
        <f>'Pokemon List'!E80</f>
        <v>62</v>
      </c>
      <c r="E80" s="89" t="str">
        <f>'Pokemon List'!F80</f>
        <v>Poliwrath</v>
      </c>
      <c r="F80" s="58">
        <v>2.0</v>
      </c>
      <c r="G80" s="58">
        <v>2.0</v>
      </c>
      <c r="H80" s="58">
        <v>2.0</v>
      </c>
      <c r="I80" s="58">
        <v>2.0</v>
      </c>
      <c r="J80" s="58">
        <v>2.0</v>
      </c>
      <c r="K80" s="58">
        <v>2.0</v>
      </c>
      <c r="L80">
        <f>'Pokemon List'!A80</f>
        <v>3</v>
      </c>
      <c r="N80" t="str">
        <f>IF('Pokemon List'!I80="NULL",'Pokemon List'!I80,CONCATENATE("'",'Pokemon List'!I80,"'",))</f>
        <v>'https://cdn.bulbagarden.net/upload/thumb/2/2d/062Poliwrath.png/250px-062Poliwrath.png'</v>
      </c>
    </row>
    <row r="81">
      <c r="A81" s="58" t="str">
        <f t="shared" si="1"/>
        <v>INSERT INTO `pokemon_list` (`Generation`, `Pokedex`, `Codigo`, `Nome`, `TierGen1`, `TierGen2`, `TierGen3`, `TierGen4`, `TierGen5`, `TierGen6`, `TierGen7`, `StatusPick`, `Imagem`) VALUES ('1', '63', '63', 'Abra', '3', '0', '3', '0', '0', '0', '0', 'false', 'https://cdn.bulbagarden.net/upload/6/62/063Abra.png');</v>
      </c>
      <c r="B81">
        <f t="shared" si="2"/>
        <v>1</v>
      </c>
      <c r="C81" s="61">
        <f>'Pokemon List'!D81</f>
        <v>63</v>
      </c>
      <c r="D81" s="61">
        <f>'Pokemon List'!E81</f>
        <v>63</v>
      </c>
      <c r="E81" s="89" t="str">
        <f>'Pokemon List'!F81</f>
        <v>Abra</v>
      </c>
      <c r="F81" s="58">
        <v>3.0</v>
      </c>
      <c r="G81" s="58">
        <v>0.0</v>
      </c>
      <c r="H81" s="58">
        <v>3.0</v>
      </c>
      <c r="I81" s="58">
        <v>0.0</v>
      </c>
      <c r="J81" s="58">
        <v>0.0</v>
      </c>
      <c r="K81" s="58">
        <v>0.0</v>
      </c>
      <c r="L81">
        <f>'Pokemon List'!A81</f>
        <v>0</v>
      </c>
      <c r="N81" t="str">
        <f>IF('Pokemon List'!I81="NULL",'Pokemon List'!I81,CONCATENATE("'",'Pokemon List'!I81,"'",))</f>
        <v>'https://cdn.bulbagarden.net/upload/6/62/063Abra.png'</v>
      </c>
    </row>
    <row r="82">
      <c r="A82" s="58" t="str">
        <f t="shared" si="1"/>
        <v>INSERT INTO `pokemon_list` (`Generation`, `Pokedex`, `Codigo`, `Nome`, `TierGen1`, `TierGen2`, `TierGen3`, `TierGen4`, `TierGen5`, `TierGen6`, `TierGen7`, `StatusPick`, `Imagem`) VALUES ('1', '64', '64', 'Kadabra', '2', '2', '1', '3', '3', '3', '3', 'false', 'https://cdn.bulbagarden.net/upload/thumb/9/97/064Kadabra.png/250px-064Kadabra.png');</v>
      </c>
      <c r="B82">
        <f t="shared" si="2"/>
        <v>1</v>
      </c>
      <c r="C82" s="61">
        <f>'Pokemon List'!D82</f>
        <v>64</v>
      </c>
      <c r="D82" s="61">
        <f>'Pokemon List'!E82</f>
        <v>64</v>
      </c>
      <c r="E82" s="89" t="str">
        <f>'Pokemon List'!F82</f>
        <v>Kadabra</v>
      </c>
      <c r="F82" s="58">
        <v>2.0</v>
      </c>
      <c r="G82" s="58">
        <v>2.0</v>
      </c>
      <c r="H82" s="58">
        <v>1.0</v>
      </c>
      <c r="I82" s="58">
        <v>3.0</v>
      </c>
      <c r="J82" s="58">
        <v>3.0</v>
      </c>
      <c r="K82" s="58">
        <v>3.0</v>
      </c>
      <c r="L82">
        <f>'Pokemon List'!A82</f>
        <v>3</v>
      </c>
      <c r="N82" t="str">
        <f>IF('Pokemon List'!I82="NULL",'Pokemon List'!I82,CONCATENATE("'",'Pokemon List'!I82,"'",))</f>
        <v>'https://cdn.bulbagarden.net/upload/thumb/9/97/064Kadabra.png/250px-064Kadabra.png'</v>
      </c>
    </row>
    <row r="83">
      <c r="A83" s="58" t="str">
        <f t="shared" si="1"/>
        <v>INSERT INTO `pokemon_list` (`Generation`, `Pokedex`, `Codigo`, `Nome`, `TierGen1`, `TierGen2`, `TierGen3`, `TierGen4`, `TierGen5`, `TierGen6`, `TierGen7`, `StatusPick`, `Imagem`) VALUES ('1', '65', '65', 'Alakazam', '1', '1', '1', '1', '1', '1', '1', 'false', 'https://cdn.bulbagarden.net/upload/thumb/c/cc/065Alakazam.png/150px-065Alakazam.png');</v>
      </c>
      <c r="B83">
        <f t="shared" si="2"/>
        <v>1</v>
      </c>
      <c r="C83" s="61">
        <f>'Pokemon List'!D83</f>
        <v>65</v>
      </c>
      <c r="D83" s="61">
        <f>'Pokemon List'!E83</f>
        <v>65</v>
      </c>
      <c r="E83" s="89" t="str">
        <f>'Pokemon List'!F83</f>
        <v>Alakazam</v>
      </c>
      <c r="F83" s="58">
        <v>1.0</v>
      </c>
      <c r="G83" s="58">
        <v>1.0</v>
      </c>
      <c r="H83" s="58">
        <v>1.0</v>
      </c>
      <c r="I83" s="58">
        <v>1.0</v>
      </c>
      <c r="J83" s="58">
        <v>1.0</v>
      </c>
      <c r="K83" s="58">
        <v>1.0</v>
      </c>
      <c r="L83">
        <f>'Pokemon List'!A83</f>
        <v>1</v>
      </c>
      <c r="N83" t="str">
        <f>IF('Pokemon List'!I83="NULL",'Pokemon List'!I83,CONCATENATE("'",'Pokemon List'!I83,"'",))</f>
        <v>'https://cdn.bulbagarden.net/upload/thumb/c/cc/065Alakazam.png/150px-065Alakazam.png'</v>
      </c>
    </row>
    <row r="84">
      <c r="A84" s="58" t="str">
        <f t="shared" si="1"/>
        <v>INSERT INTO `pokemon_list` (`Generation`, `Pokedex`, `Codigo`, `Nome`, `TierGen1`, `TierGen2`, `TierGen3`, `TierGen4`, `TierGen5`, `TierGen6`, `TierGen7`, `StatusPick`, `Imagem`) VALUES ('1', '65', '65M', 'Mega Alakazam', '-', '-', '-', '-', '-', '1', '1', 'false', 'https://cdn.bulbagarden.net/upload/thumb/3/34/065Alakazam-Mega.png/150px-065Alakazam-Mega.png');</v>
      </c>
      <c r="B84">
        <f t="shared" si="2"/>
        <v>1</v>
      </c>
      <c r="C84" s="61">
        <f>'Pokemon List'!D84</f>
        <v>65</v>
      </c>
      <c r="D84" s="61" t="str">
        <f>'Pokemon List'!E84</f>
        <v>65M</v>
      </c>
      <c r="E84" s="61" t="str">
        <f>'Pokemon List'!F84</f>
        <v>Mega Alakazam</v>
      </c>
      <c r="F84" s="58" t="s">
        <v>136</v>
      </c>
      <c r="G84" s="58" t="s">
        <v>136</v>
      </c>
      <c r="H84" s="58" t="s">
        <v>136</v>
      </c>
      <c r="I84" s="58" t="s">
        <v>136</v>
      </c>
      <c r="J84" s="58" t="s">
        <v>136</v>
      </c>
      <c r="K84" s="58">
        <v>1.0</v>
      </c>
      <c r="L84">
        <f>'Pokemon List'!A84</f>
        <v>1</v>
      </c>
      <c r="N84" t="str">
        <f>IF('Pokemon List'!I84="NULL",'Pokemon List'!I84,CONCATENATE("'",'Pokemon List'!I84,"'",))</f>
        <v>'https://cdn.bulbagarden.net/upload/thumb/3/34/065Alakazam-Mega.png/150px-065Alakazam-Mega.png'</v>
      </c>
    </row>
    <row r="85">
      <c r="A85" s="58" t="str">
        <f t="shared" si="1"/>
        <v>INSERT INTO `pokemon_list` (`Generation`, `Pokedex`, `Codigo`, `Nome`, `TierGen1`, `TierGen2`, `TierGen3`, `TierGen4`, `TierGen5`, `TierGen6`, `TierGen7`, `StatusPick`, `Imagem`) VALUES ('1', '66', '66', 'Machop', '3', '0', '0', '0', '0', '0', '0', 'false', 'https://cdn.bulbagarden.net/upload/8/85/066Machop.png');</v>
      </c>
      <c r="B85">
        <f t="shared" si="2"/>
        <v>1</v>
      </c>
      <c r="C85" s="61">
        <f>'Pokemon List'!D85</f>
        <v>66</v>
      </c>
      <c r="D85" s="61">
        <f>'Pokemon List'!E85</f>
        <v>66</v>
      </c>
      <c r="E85" s="89" t="str">
        <f>'Pokemon List'!F85</f>
        <v>Machop</v>
      </c>
      <c r="F85" s="58">
        <v>3.0</v>
      </c>
      <c r="G85" s="58">
        <v>0.0</v>
      </c>
      <c r="H85" s="58">
        <v>0.0</v>
      </c>
      <c r="I85" s="58">
        <v>0.0</v>
      </c>
      <c r="J85" s="58">
        <v>0.0</v>
      </c>
      <c r="K85" s="58">
        <v>0.0</v>
      </c>
      <c r="L85">
        <f>'Pokemon List'!A85</f>
        <v>0</v>
      </c>
      <c r="N85" t="str">
        <f>IF('Pokemon List'!I85="NULL",'Pokemon List'!I85,CONCATENATE("'",'Pokemon List'!I85,"'",))</f>
        <v>'https://cdn.bulbagarden.net/upload/8/85/066Machop.png'</v>
      </c>
    </row>
    <row r="86">
      <c r="A86" s="58" t="str">
        <f t="shared" si="1"/>
        <v>INSERT INTO `pokemon_list` (`Generation`, `Pokedex`, `Codigo`, `Nome`, `TierGen1`, `TierGen2`, `TierGen3`, `TierGen4`, `TierGen5`, `TierGen6`, `TierGen7`, `StatusPick`, `Imagem`) VALUES ('1', '67', '67', 'Machoke', '2', '3', '3', '3', '3', '3', '3', 'false', 'https://cdn.bulbagarden.net/upload/thumb/8/8e/067Machoke.png/250px-067Machoke.png');</v>
      </c>
      <c r="B86">
        <f t="shared" si="2"/>
        <v>1</v>
      </c>
      <c r="C86" s="61">
        <f>'Pokemon List'!D86</f>
        <v>67</v>
      </c>
      <c r="D86" s="61">
        <f>'Pokemon List'!E86</f>
        <v>67</v>
      </c>
      <c r="E86" s="89" t="str">
        <f>'Pokemon List'!F86</f>
        <v>Machoke</v>
      </c>
      <c r="F86" s="58">
        <v>2.0</v>
      </c>
      <c r="G86" s="58">
        <v>3.0</v>
      </c>
      <c r="H86" s="58">
        <v>3.0</v>
      </c>
      <c r="I86" s="58">
        <v>3.0</v>
      </c>
      <c r="J86" s="58">
        <v>3.0</v>
      </c>
      <c r="K86" s="58">
        <v>3.0</v>
      </c>
      <c r="L86">
        <f>'Pokemon List'!A86</f>
        <v>3</v>
      </c>
      <c r="N86" t="str">
        <f>IF('Pokemon List'!I86="NULL",'Pokemon List'!I86,CONCATENATE("'",'Pokemon List'!I86,"'",))</f>
        <v>'https://cdn.bulbagarden.net/upload/thumb/8/8e/067Machoke.png/250px-067Machoke.png'</v>
      </c>
    </row>
    <row r="87">
      <c r="A87" s="58" t="str">
        <f t="shared" si="1"/>
        <v>INSERT INTO `pokemon_list` (`Generation`, `Pokedex`, `Codigo`, `Nome`, `TierGen1`, `TierGen2`, `TierGen3`, `TierGen4`, `TierGen5`, `TierGen6`, `TierGen7`, `StatusPick`, `Imagem`) VALUES ('1', '68', '68', 'Machamp', '2', '1', '1', '1', '1', '2', '2', 'false', 'https://cdn.bulbagarden.net/upload/thumb/8/8f/068Machamp.png/250px-068Machamp.png');</v>
      </c>
      <c r="B87">
        <f t="shared" si="2"/>
        <v>1</v>
      </c>
      <c r="C87" s="61">
        <f>'Pokemon List'!D87</f>
        <v>68</v>
      </c>
      <c r="D87" s="61">
        <f>'Pokemon List'!E87</f>
        <v>68</v>
      </c>
      <c r="E87" s="89" t="str">
        <f>'Pokemon List'!F87</f>
        <v>Machamp</v>
      </c>
      <c r="F87" s="58">
        <v>2.0</v>
      </c>
      <c r="G87" s="58">
        <v>1.0</v>
      </c>
      <c r="H87" s="58">
        <v>1.0</v>
      </c>
      <c r="I87" s="58">
        <v>1.0</v>
      </c>
      <c r="J87" s="58">
        <v>1.0</v>
      </c>
      <c r="K87" s="58">
        <v>2.0</v>
      </c>
      <c r="L87">
        <f>'Pokemon List'!A87</f>
        <v>2</v>
      </c>
      <c r="N87" t="str">
        <f>IF('Pokemon List'!I87="NULL",'Pokemon List'!I87,CONCATENATE("'",'Pokemon List'!I87,"'",))</f>
        <v>'https://cdn.bulbagarden.net/upload/thumb/8/8f/068Machamp.png/250px-068Machamp.png'</v>
      </c>
    </row>
    <row r="88">
      <c r="A88" s="58" t="str">
        <f t="shared" si="1"/>
        <v>INSERT INTO `pokemon_list` (`Generation`, `Pokedex`, `Codigo`, `Nome`, `TierGen1`, `TierGen2`, `TierGen3`, `TierGen4`, `TierGen5`, `TierGen6`, `TierGen7`, `StatusPick`, `Imagem`) VALUES ('1', '69', '69', 'Bellsprout', '3', '0', '0', '0', '0', '0', '0', 'false', 'https://cdn.bulbagarden.net/upload/a/a2/069Bellsprout.png');</v>
      </c>
      <c r="B88">
        <f t="shared" si="2"/>
        <v>1</v>
      </c>
      <c r="C88" s="61">
        <f>'Pokemon List'!D88</f>
        <v>69</v>
      </c>
      <c r="D88" s="61">
        <f>'Pokemon List'!E88</f>
        <v>69</v>
      </c>
      <c r="E88" s="89" t="str">
        <f>'Pokemon List'!F88</f>
        <v>Bellsprout</v>
      </c>
      <c r="F88" s="58">
        <v>3.0</v>
      </c>
      <c r="G88" s="58">
        <v>0.0</v>
      </c>
      <c r="H88" s="58">
        <v>0.0</v>
      </c>
      <c r="I88" s="58">
        <v>0.0</v>
      </c>
      <c r="J88" s="58">
        <v>0.0</v>
      </c>
      <c r="K88" s="58">
        <v>0.0</v>
      </c>
      <c r="L88">
        <f>'Pokemon List'!A88</f>
        <v>0</v>
      </c>
      <c r="N88" t="str">
        <f>IF('Pokemon List'!I88="NULL",'Pokemon List'!I88,CONCATENATE("'",'Pokemon List'!I88,"'",))</f>
        <v>'https://cdn.bulbagarden.net/upload/a/a2/069Bellsprout.png'</v>
      </c>
    </row>
    <row r="89">
      <c r="A89" s="58" t="str">
        <f t="shared" si="1"/>
        <v>INSERT INTO `pokemon_list` (`Generation`, `Pokedex`, `Codigo`, `Nome`, `TierGen1`, `TierGen2`, `TierGen3`, `TierGen4`, `TierGen5`, `TierGen6`, `TierGen7`, `StatusPick`, `Imagem`) VALUES ('1', '70', '70', 'Weepinbell', '2', '3', '3', '0', '0', '3', '0', 'false', 'https://cdn.bulbagarden.net/upload/9/9f/070Weepinbell.png');</v>
      </c>
      <c r="B89">
        <f t="shared" si="2"/>
        <v>1</v>
      </c>
      <c r="C89" s="61">
        <f>'Pokemon List'!D89</f>
        <v>70</v>
      </c>
      <c r="D89" s="61">
        <f>'Pokemon List'!E89</f>
        <v>70</v>
      </c>
      <c r="E89" s="89" t="str">
        <f>'Pokemon List'!F89</f>
        <v>Weepinbell</v>
      </c>
      <c r="F89" s="58">
        <v>2.0</v>
      </c>
      <c r="G89" s="58">
        <v>3.0</v>
      </c>
      <c r="H89" s="58">
        <v>3.0</v>
      </c>
      <c r="I89" s="58">
        <v>0.0</v>
      </c>
      <c r="J89" s="58">
        <v>0.0</v>
      </c>
      <c r="K89" s="58">
        <v>3.0</v>
      </c>
      <c r="L89">
        <f>'Pokemon List'!A89</f>
        <v>0</v>
      </c>
      <c r="N89" t="str">
        <f>IF('Pokemon List'!I89="NULL",'Pokemon List'!I89,CONCATENATE("'",'Pokemon List'!I89,"'",))</f>
        <v>'https://cdn.bulbagarden.net/upload/9/9f/070Weepinbell.png'</v>
      </c>
    </row>
    <row r="90">
      <c r="A90" s="58" t="str">
        <f t="shared" si="1"/>
        <v>INSERT INTO `pokemon_list` (`Generation`, `Pokedex`, `Codigo`, `Nome`, `TierGen1`, `TierGen2`, `TierGen3`, `TierGen4`, `TierGen5`, `TierGen6`, `TierGen7`, `StatusPick`, `Imagem`) VALUES ('1', '71', '71', 'Victreebel', '1', '2', '2', '2', '2', '3', '3', 'false', 'https://cdn.bulbagarden.net/upload/thumb/b/be/071Victreebel.png/250px-071Victreebel.png');</v>
      </c>
      <c r="B90">
        <f t="shared" si="2"/>
        <v>1</v>
      </c>
      <c r="C90" s="61">
        <f>'Pokemon List'!D90</f>
        <v>71</v>
      </c>
      <c r="D90" s="61">
        <f>'Pokemon List'!E90</f>
        <v>71</v>
      </c>
      <c r="E90" s="89" t="str">
        <f>'Pokemon List'!F90</f>
        <v>Victreebel</v>
      </c>
      <c r="F90" s="58">
        <v>1.0</v>
      </c>
      <c r="G90" s="58">
        <v>2.0</v>
      </c>
      <c r="H90" s="58">
        <v>2.0</v>
      </c>
      <c r="I90" s="58">
        <v>2.0</v>
      </c>
      <c r="J90" s="58">
        <v>2.0</v>
      </c>
      <c r="K90" s="58">
        <v>3.0</v>
      </c>
      <c r="L90">
        <f>'Pokemon List'!A90</f>
        <v>3</v>
      </c>
      <c r="N90" t="str">
        <f>IF('Pokemon List'!I90="NULL",'Pokemon List'!I90,CONCATENATE("'",'Pokemon List'!I90,"'",))</f>
        <v>'https://cdn.bulbagarden.net/upload/thumb/b/be/071Victreebel.png/250px-071Victreebel.png'</v>
      </c>
    </row>
    <row r="91">
      <c r="A91" s="58" t="str">
        <f t="shared" si="1"/>
        <v>INSERT INTO `pokemon_list` (`Generation`, `Pokedex`, `Codigo`, `Nome`, `TierGen1`, `TierGen2`, `TierGen3`, `TierGen4`, `TierGen5`, `TierGen6`, `TierGen7`, `StatusPick`, `Imagem`) VALUES ('1', '72', '72', 'Tentacool', '3', '0', '0', '0', '0', '0', '0', 'false', 'https://cdn.bulbagarden.net/upload/4/4e/072Tentacool.png');</v>
      </c>
      <c r="B91">
        <f t="shared" si="2"/>
        <v>1</v>
      </c>
      <c r="C91" s="61">
        <f>'Pokemon List'!D91</f>
        <v>72</v>
      </c>
      <c r="D91" s="61">
        <f>'Pokemon List'!E91</f>
        <v>72</v>
      </c>
      <c r="E91" s="89" t="str">
        <f>'Pokemon List'!F91</f>
        <v>Tentacool</v>
      </c>
      <c r="F91" s="58">
        <v>3.0</v>
      </c>
      <c r="G91" s="58">
        <v>0.0</v>
      </c>
      <c r="H91" s="58">
        <v>0.0</v>
      </c>
      <c r="I91" s="58">
        <v>0.0</v>
      </c>
      <c r="J91" s="58">
        <v>0.0</v>
      </c>
      <c r="K91" s="58">
        <v>0.0</v>
      </c>
      <c r="L91">
        <f>'Pokemon List'!A91</f>
        <v>0</v>
      </c>
      <c r="N91" t="str">
        <f>IF('Pokemon List'!I91="NULL",'Pokemon List'!I91,CONCATENATE("'",'Pokemon List'!I91,"'",))</f>
        <v>'https://cdn.bulbagarden.net/upload/4/4e/072Tentacool.png'</v>
      </c>
    </row>
    <row r="92">
      <c r="A92" s="58" t="str">
        <f t="shared" si="1"/>
        <v>INSERT INTO `pokemon_list` (`Generation`, `Pokedex`, `Codigo`, `Nome`, `TierGen1`, `TierGen2`, `TierGen3`, `TierGen4`, `TierGen5`, `TierGen6`, `TierGen7`, `StatusPick`, `Imagem`) VALUES ('1', '73', '73', 'Tentacruel', '2', '1', '2', '1', '1', '2', '2', 'false', 'https://cdn.bulbagarden.net/upload/thumb/f/f6/073Tentacruel.png/250px-073Tentacruel.png');</v>
      </c>
      <c r="B92">
        <f t="shared" si="2"/>
        <v>1</v>
      </c>
      <c r="C92" s="61">
        <f>'Pokemon List'!D92</f>
        <v>73</v>
      </c>
      <c r="D92" s="61">
        <f>'Pokemon List'!E92</f>
        <v>73</v>
      </c>
      <c r="E92" s="89" t="str">
        <f>'Pokemon List'!F92</f>
        <v>Tentacruel</v>
      </c>
      <c r="F92" s="58">
        <v>2.0</v>
      </c>
      <c r="G92" s="58">
        <v>1.0</v>
      </c>
      <c r="H92" s="58">
        <v>2.0</v>
      </c>
      <c r="I92" s="58">
        <v>1.0</v>
      </c>
      <c r="J92" s="58">
        <v>1.0</v>
      </c>
      <c r="K92" s="58">
        <v>2.0</v>
      </c>
      <c r="L92">
        <f>'Pokemon List'!A92</f>
        <v>2</v>
      </c>
      <c r="N92" t="str">
        <f>IF('Pokemon List'!I92="NULL",'Pokemon List'!I92,CONCATENATE("'",'Pokemon List'!I92,"'",))</f>
        <v>'https://cdn.bulbagarden.net/upload/thumb/f/f6/073Tentacruel.png/250px-073Tentacruel.png'</v>
      </c>
    </row>
    <row r="93">
      <c r="A93" s="58" t="str">
        <f t="shared" si="1"/>
        <v>INSERT INTO `pokemon_list` (`Generation`, `Pokedex`, `Codigo`, `Nome`, `TierGen1`, `TierGen2`, `TierGen3`, `TierGen4`, `TierGen5`, `TierGen6`, `TierGen7`, `StatusPick`, `Imagem`) VALUES ('1', '74', '74', 'Geodude', '3', '0', '0', '0', '0', '0', '0', 'false', 'https://cdn.bulbagarden.net/upload/thumb/9/98/074Geodude.png/150px-074Geodude.png');</v>
      </c>
      <c r="B93">
        <f t="shared" si="2"/>
        <v>1</v>
      </c>
      <c r="C93" s="61">
        <f>'Pokemon List'!D94</f>
        <v>74</v>
      </c>
      <c r="D93" s="61">
        <f>'Pokemon List'!E94</f>
        <v>74</v>
      </c>
      <c r="E93" s="89" t="str">
        <f>'Pokemon List'!F94</f>
        <v>Geodude</v>
      </c>
      <c r="F93" s="58">
        <v>3.0</v>
      </c>
      <c r="G93" s="58">
        <v>0.0</v>
      </c>
      <c r="H93" s="58">
        <v>0.0</v>
      </c>
      <c r="I93" s="58">
        <v>0.0</v>
      </c>
      <c r="J93" s="58">
        <v>0.0</v>
      </c>
      <c r="K93" s="58">
        <v>0.0</v>
      </c>
      <c r="L93">
        <f>'Pokemon List'!A94</f>
        <v>0</v>
      </c>
      <c r="N93" t="str">
        <f>IF('Pokemon List'!I94="NULL",'Pokemon List'!I94,CONCATENATE("'",'Pokemon List'!I94,"'",))</f>
        <v>'https://cdn.bulbagarden.net/upload/thumb/9/98/074Geodude.png/150px-074Geodude.png'</v>
      </c>
    </row>
    <row r="94">
      <c r="A94" s="58" t="str">
        <f t="shared" si="1"/>
        <v>INSERT INTO `pokemon_list` (`Generation`, `Pokedex`, `Codigo`, `Nome`, `TierGen1`, `TierGen2`, `TierGen3`, `TierGen4`, `TierGen5`, `TierGen6`, `TierGen7`, `StatusPick`, `Imagem`) VALUES ('1', '74', '74A', 'Alola Geodude', '-', '-', '-', '-', '-', '-', '0', 'false', 'https://cdn.bulbagarden.net/upload/thumb/4/43/074Geodude-Alola.png/150px-074Geodude-Alola.png');</v>
      </c>
      <c r="B94">
        <f t="shared" si="2"/>
        <v>1</v>
      </c>
      <c r="C94" s="61">
        <f>'Pokemon List'!D93</f>
        <v>74</v>
      </c>
      <c r="D94" s="61" t="str">
        <f>'Pokemon List'!E93</f>
        <v>74A</v>
      </c>
      <c r="E94" s="61" t="str">
        <f>'Pokemon List'!F93</f>
        <v>Alola Geodude</v>
      </c>
      <c r="F94" s="58" t="s">
        <v>136</v>
      </c>
      <c r="G94" s="58" t="s">
        <v>136</v>
      </c>
      <c r="H94" s="58" t="s">
        <v>136</v>
      </c>
      <c r="I94" s="58" t="s">
        <v>136</v>
      </c>
      <c r="J94" s="58" t="s">
        <v>136</v>
      </c>
      <c r="K94" s="58" t="s">
        <v>136</v>
      </c>
      <c r="L94">
        <f>'Pokemon List'!A93</f>
        <v>0</v>
      </c>
      <c r="N94" t="str">
        <f>IF('Pokemon List'!I93="NULL",'Pokemon List'!I93,CONCATENATE("'",'Pokemon List'!I93,"'",))</f>
        <v>'https://cdn.bulbagarden.net/upload/thumb/4/43/074Geodude-Alola.png/150px-074Geodude-Alola.png'</v>
      </c>
    </row>
    <row r="95">
      <c r="A95" s="58" t="str">
        <f t="shared" si="1"/>
        <v>INSERT INTO `pokemon_list` (`Generation`, `Pokedex`, `Codigo`, `Nome`, `TierGen1`, `TierGen2`, `TierGen3`, `TierGen4`, `TierGen5`, `TierGen6`, `TierGen7`, `StatusPick`, `Imagem`) VALUES ('1', '75', '75', 'Graveler', '2', '3', '3', '0', '0', '0', '0', 'false', 'https://cdn.bulbagarden.net/upload/thumb/7/75/075Graveler.png/150px-075Graveler.png');</v>
      </c>
      <c r="B95">
        <f t="shared" si="2"/>
        <v>1</v>
      </c>
      <c r="C95" s="61">
        <f>'Pokemon List'!D96</f>
        <v>75</v>
      </c>
      <c r="D95" s="61">
        <f>'Pokemon List'!E96</f>
        <v>75</v>
      </c>
      <c r="E95" s="89" t="str">
        <f>'Pokemon List'!F96</f>
        <v>Graveler</v>
      </c>
      <c r="F95" s="58">
        <v>2.0</v>
      </c>
      <c r="G95" s="58">
        <v>3.0</v>
      </c>
      <c r="H95" s="58">
        <v>3.0</v>
      </c>
      <c r="I95" s="58">
        <v>0.0</v>
      </c>
      <c r="J95" s="58">
        <v>0.0</v>
      </c>
      <c r="K95" s="58">
        <v>0.0</v>
      </c>
      <c r="L95">
        <f>'Pokemon List'!A96</f>
        <v>0</v>
      </c>
      <c r="N95" t="str">
        <f>IF('Pokemon List'!I96="NULL",'Pokemon List'!I96,CONCATENATE("'",'Pokemon List'!I96,"'",))</f>
        <v>'https://cdn.bulbagarden.net/upload/thumb/7/75/075Graveler.png/150px-075Graveler.png'</v>
      </c>
    </row>
    <row r="96">
      <c r="A96" s="58" t="str">
        <f t="shared" si="1"/>
        <v>INSERT INTO `pokemon_list` (`Generation`, `Pokedex`, `Codigo`, `Nome`, `TierGen1`, `TierGen2`, `TierGen3`, `TierGen4`, `TierGen5`, `TierGen6`, `TierGen7`, `StatusPick`, `Imagem`) VALUES ('1', '75', '75A', 'Alola Graveler', '-', '-', '-', '-', '-', '-', '0', 'false', 'https://cdn.bulbagarden.net/upload/thumb/6/62/075Graveler-Alola.png/150px-075Graveler-Alola.png');</v>
      </c>
      <c r="B96">
        <f t="shared" si="2"/>
        <v>1</v>
      </c>
      <c r="C96" s="61">
        <f>'Pokemon List'!D95</f>
        <v>75</v>
      </c>
      <c r="D96" s="61" t="str">
        <f>'Pokemon List'!E95</f>
        <v>75A</v>
      </c>
      <c r="E96" s="61" t="str">
        <f>'Pokemon List'!F95</f>
        <v>Alola Graveler</v>
      </c>
      <c r="F96" s="58" t="s">
        <v>136</v>
      </c>
      <c r="G96" s="58" t="s">
        <v>136</v>
      </c>
      <c r="H96" s="58" t="s">
        <v>136</v>
      </c>
      <c r="I96" s="58" t="s">
        <v>136</v>
      </c>
      <c r="J96" s="58" t="s">
        <v>136</v>
      </c>
      <c r="K96" s="58" t="s">
        <v>136</v>
      </c>
      <c r="L96">
        <f>'Pokemon List'!A95</f>
        <v>0</v>
      </c>
      <c r="N96" t="str">
        <f>IF('Pokemon List'!I95="NULL",'Pokemon List'!I95,CONCATENATE("'",'Pokemon List'!I95,"'",))</f>
        <v>'https://cdn.bulbagarden.net/upload/thumb/6/62/075Graveler-Alola.png/150px-075Graveler-Alola.png'</v>
      </c>
    </row>
    <row r="97">
      <c r="A97" s="58" t="str">
        <f t="shared" si="1"/>
        <v>INSERT INTO `pokemon_list` (`Generation`, `Pokedex`, `Codigo`, `Nome`, `TierGen1`, `TierGen2`, `TierGen3`, `TierGen4`, `TierGen5`, `TierGen6`, `TierGen7`, `StatusPick`, `Imagem`) VALUES ('1', '76', '76', 'Golem', '2', '1', '2', '2', '3', '3', '3', 'false', 'https://cdn.bulbagarden.net/upload/thumb/f/f2/076Golem.png/150px-076Golem.png');</v>
      </c>
      <c r="B97">
        <f t="shared" si="2"/>
        <v>1</v>
      </c>
      <c r="C97" s="61">
        <f>'Pokemon List'!D98</f>
        <v>76</v>
      </c>
      <c r="D97" s="61">
        <f>'Pokemon List'!E98</f>
        <v>76</v>
      </c>
      <c r="E97" s="89" t="str">
        <f>'Pokemon List'!F98</f>
        <v>Golem</v>
      </c>
      <c r="F97" s="58">
        <v>2.0</v>
      </c>
      <c r="G97" s="58">
        <v>1.0</v>
      </c>
      <c r="H97" s="58">
        <v>2.0</v>
      </c>
      <c r="I97" s="58">
        <v>2.0</v>
      </c>
      <c r="J97" s="58">
        <v>3.0</v>
      </c>
      <c r="K97" s="58">
        <v>3.0</v>
      </c>
      <c r="L97">
        <f>'Pokemon List'!A98</f>
        <v>3</v>
      </c>
      <c r="N97" t="str">
        <f>IF('Pokemon List'!I98="NULL",'Pokemon List'!I98,CONCATENATE("'",'Pokemon List'!I98,"'",))</f>
        <v>'https://cdn.bulbagarden.net/upload/thumb/f/f2/076Golem.png/150px-076Golem.png'</v>
      </c>
    </row>
    <row r="98">
      <c r="A98" s="58" t="str">
        <f t="shared" si="1"/>
        <v>INSERT INTO `pokemon_list` (`Generation`, `Pokedex`, `Codigo`, `Nome`, `TierGen1`, `TierGen2`, `TierGen3`, `TierGen4`, `TierGen5`, `TierGen6`, `TierGen7`, `StatusPick`, `Imagem`) VALUES ('1', '76', '76A', 'Alola Golem', '-', '-', '-', '-', '-', '-', '0', 'false', 'https://cdn.bulbagarden.net/upload/thumb/0/07/076Golem-Alola.png/150px-076Golem-Alola.png');</v>
      </c>
      <c r="B98">
        <f t="shared" si="2"/>
        <v>1</v>
      </c>
      <c r="C98" s="61">
        <f>'Pokemon List'!D97</f>
        <v>76</v>
      </c>
      <c r="D98" s="61" t="str">
        <f>'Pokemon List'!E97</f>
        <v>76A</v>
      </c>
      <c r="E98" s="61" t="str">
        <f>'Pokemon List'!F97</f>
        <v>Alola Golem</v>
      </c>
      <c r="F98" s="58" t="s">
        <v>136</v>
      </c>
      <c r="G98" s="58" t="s">
        <v>136</v>
      </c>
      <c r="H98" s="58" t="s">
        <v>136</v>
      </c>
      <c r="I98" s="58" t="s">
        <v>136</v>
      </c>
      <c r="J98" s="58" t="s">
        <v>136</v>
      </c>
      <c r="K98" s="58" t="s">
        <v>136</v>
      </c>
      <c r="L98">
        <f>'Pokemon List'!A97</f>
        <v>0</v>
      </c>
      <c r="N98" t="str">
        <f>IF('Pokemon List'!I97="NULL",'Pokemon List'!I97,CONCATENATE("'",'Pokemon List'!I97,"'",))</f>
        <v>'https://cdn.bulbagarden.net/upload/thumb/0/07/076Golem-Alola.png/150px-076Golem-Alola.png'</v>
      </c>
    </row>
    <row r="99">
      <c r="A99" s="58" t="str">
        <f t="shared" si="1"/>
        <v>INSERT INTO `pokemon_list` (`Generation`, `Pokedex`, `Codigo`, `Nome`, `TierGen1`, `TierGen2`, `TierGen3`, `TierGen4`, `TierGen5`, `TierGen6`, `TierGen7`, `StatusPick`, `Imagem`) VALUES ('1', '77', '77', 'Ponyta', '3', '0', '0', '0', '0', '0', '0', 'false', 'https://cdn.bulbagarden.net/upload/3/3b/077Ponyta.png');</v>
      </c>
      <c r="B99">
        <f t="shared" si="2"/>
        <v>1</v>
      </c>
      <c r="C99" s="61">
        <f>'Pokemon List'!D99</f>
        <v>77</v>
      </c>
      <c r="D99" s="61">
        <f>'Pokemon List'!E99</f>
        <v>77</v>
      </c>
      <c r="E99" s="89" t="str">
        <f>'Pokemon List'!F99</f>
        <v>Ponyta</v>
      </c>
      <c r="F99" s="58">
        <v>3.0</v>
      </c>
      <c r="G99" s="58">
        <v>0.0</v>
      </c>
      <c r="H99" s="58">
        <v>0.0</v>
      </c>
      <c r="I99" s="58">
        <v>0.0</v>
      </c>
      <c r="J99" s="58">
        <v>0.0</v>
      </c>
      <c r="K99" s="58">
        <v>0.0</v>
      </c>
      <c r="L99">
        <f>'Pokemon List'!A99</f>
        <v>0</v>
      </c>
      <c r="N99" t="str">
        <f>IF('Pokemon List'!I99="NULL",'Pokemon List'!I99,CONCATENATE("'",'Pokemon List'!I99,"'",))</f>
        <v>'https://cdn.bulbagarden.net/upload/3/3b/077Ponyta.png'</v>
      </c>
    </row>
    <row r="100">
      <c r="A100" s="58" t="str">
        <f t="shared" si="1"/>
        <v>INSERT INTO `pokemon_list` (`Generation`, `Pokedex`, `Codigo`, `Nome`, `TierGen1`, `TierGen2`, `TierGen3`, `TierGen4`, `TierGen5`, `TierGen6`, `TierGen7`, `StatusPick`, `Imagem`) VALUES ('1', '78', '78', 'Rapidash', '2', '3', '2', '2', '3', '3', '3', 'false', 'https://cdn.bulbagarden.net/upload/thumb/3/3f/078Rapidash.png/250px-078Rapidash.png');</v>
      </c>
      <c r="B100">
        <f t="shared" si="2"/>
        <v>1</v>
      </c>
      <c r="C100" s="61">
        <f>'Pokemon List'!D100</f>
        <v>78</v>
      </c>
      <c r="D100" s="61">
        <f>'Pokemon List'!E100</f>
        <v>78</v>
      </c>
      <c r="E100" s="89" t="str">
        <f>'Pokemon List'!F100</f>
        <v>Rapidash</v>
      </c>
      <c r="F100" s="58">
        <v>2.0</v>
      </c>
      <c r="G100" s="58">
        <v>3.0</v>
      </c>
      <c r="H100" s="58">
        <v>2.0</v>
      </c>
      <c r="I100" s="58">
        <v>2.0</v>
      </c>
      <c r="J100" s="58">
        <v>3.0</v>
      </c>
      <c r="K100" s="58">
        <v>3.0</v>
      </c>
      <c r="L100">
        <f>'Pokemon List'!A100</f>
        <v>3</v>
      </c>
      <c r="N100" t="str">
        <f>IF('Pokemon List'!I100="NULL",'Pokemon List'!I100,CONCATENATE("'",'Pokemon List'!I100,"'",))</f>
        <v>'https://cdn.bulbagarden.net/upload/thumb/3/3f/078Rapidash.png/250px-078Rapidash.png'</v>
      </c>
    </row>
    <row r="101">
      <c r="A101" s="58" t="str">
        <f t="shared" si="1"/>
        <v>INSERT INTO `pokemon_list` (`Generation`, `Pokedex`, `Codigo`, `Nome`, `TierGen1`, `TierGen2`, `TierGen3`, `TierGen4`, `TierGen5`, `TierGen6`, `TierGen7`, `StatusPick`, `Imagem`) VALUES ('1', '79', '79', 'Slowpoke', '3', '0', '0', '0', '0', '0', '0', 'false', 'https://cdn.bulbagarden.net/upload/7/70/079Slowpoke.png');</v>
      </c>
      <c r="B101">
        <f t="shared" si="2"/>
        <v>1</v>
      </c>
      <c r="C101" s="61">
        <f>'Pokemon List'!D101</f>
        <v>79</v>
      </c>
      <c r="D101" s="61">
        <f>'Pokemon List'!E101</f>
        <v>79</v>
      </c>
      <c r="E101" s="89" t="str">
        <f>'Pokemon List'!F101</f>
        <v>Slowpoke</v>
      </c>
      <c r="F101" s="58">
        <v>3.0</v>
      </c>
      <c r="G101" s="58">
        <v>0.0</v>
      </c>
      <c r="H101" s="58">
        <v>0.0</v>
      </c>
      <c r="I101" s="58">
        <v>0.0</v>
      </c>
      <c r="J101" s="58">
        <v>0.0</v>
      </c>
      <c r="K101" s="58">
        <v>0.0</v>
      </c>
      <c r="L101">
        <f>'Pokemon List'!A101</f>
        <v>0</v>
      </c>
      <c r="N101" t="str">
        <f>IF('Pokemon List'!I101="NULL",'Pokemon List'!I101,CONCATENATE("'",'Pokemon List'!I101,"'",))</f>
        <v>'https://cdn.bulbagarden.net/upload/7/70/079Slowpoke.png'</v>
      </c>
    </row>
    <row r="102">
      <c r="A102" s="58" t="str">
        <f t="shared" si="1"/>
        <v>INSERT INTO `pokemon_list` (`Generation`, `Pokedex`, `Codigo`, `Nome`, `TierGen1`, `TierGen2`, `TierGen3`, `TierGen4`, `TierGen5`, `TierGen6`, `TierGen7`, `StatusPick`, `Imagem`) VALUES ('1', '80', '80', 'Slowbro', '1', '2', '1', '1', '2', '1', '2', 'false', 'https://cdn.bulbagarden.net/upload/thumb/8/80/080Slowbro.png/150px-080Slowbro.png');</v>
      </c>
      <c r="B102">
        <f t="shared" si="2"/>
        <v>1</v>
      </c>
      <c r="C102" s="61">
        <f>'Pokemon List'!D103</f>
        <v>80</v>
      </c>
      <c r="D102" s="61">
        <f>'Pokemon List'!E103</f>
        <v>80</v>
      </c>
      <c r="E102" s="89" t="str">
        <f>'Pokemon List'!F103</f>
        <v>Slowbro</v>
      </c>
      <c r="F102" s="58">
        <v>1.0</v>
      </c>
      <c r="G102" s="58">
        <v>2.0</v>
      </c>
      <c r="H102" s="58">
        <v>1.0</v>
      </c>
      <c r="I102" s="58">
        <v>1.0</v>
      </c>
      <c r="J102" s="58">
        <v>2.0</v>
      </c>
      <c r="K102" s="58">
        <v>1.0</v>
      </c>
      <c r="L102">
        <f>'Pokemon List'!A103</f>
        <v>2</v>
      </c>
      <c r="N102" t="str">
        <f>IF('Pokemon List'!I103="NULL",'Pokemon List'!I103,CONCATENATE("'",'Pokemon List'!I103,"'",))</f>
        <v>'https://cdn.bulbagarden.net/upload/thumb/8/80/080Slowbro.png/150px-080Slowbro.png'</v>
      </c>
    </row>
    <row r="103">
      <c r="A103" s="58" t="str">
        <f t="shared" si="1"/>
        <v>INSERT INTO `pokemon_list` (`Generation`, `Pokedex`, `Codigo`, `Nome`, `TierGen1`, `TierGen2`, `TierGen3`, `TierGen4`, `TierGen5`, `TierGen6`, `TierGen7`, `StatusPick`, `Imagem`) VALUES ('1', '80', '80M', 'Mega Slowbro', '-', '-', '-', '-', '-', '1', '1', 'false', 'https://cdn.bulbagarden.net/upload/thumb/6/69/080Slowbro-Mega.png/150px-080Slowbro-Mega.png');</v>
      </c>
      <c r="B103">
        <f t="shared" si="2"/>
        <v>1</v>
      </c>
      <c r="C103" s="61">
        <f>'Pokemon List'!D102</f>
        <v>80</v>
      </c>
      <c r="D103" s="61" t="str">
        <f>'Pokemon List'!E102</f>
        <v>80M</v>
      </c>
      <c r="E103" s="61" t="str">
        <f>'Pokemon List'!F102</f>
        <v>Mega Slowbro</v>
      </c>
      <c r="F103" s="58" t="s">
        <v>136</v>
      </c>
      <c r="G103" s="58" t="s">
        <v>136</v>
      </c>
      <c r="H103" s="58" t="s">
        <v>136</v>
      </c>
      <c r="I103" s="58" t="s">
        <v>136</v>
      </c>
      <c r="J103" s="58" t="s">
        <v>136</v>
      </c>
      <c r="K103" s="58">
        <v>1.0</v>
      </c>
      <c r="L103">
        <f>'Pokemon List'!A102</f>
        <v>1</v>
      </c>
      <c r="N103" t="str">
        <f>IF('Pokemon List'!I102="NULL",'Pokemon List'!I102,CONCATENATE("'",'Pokemon List'!I102,"'",))</f>
        <v>'https://cdn.bulbagarden.net/upload/thumb/6/69/080Slowbro-Mega.png/150px-080Slowbro-Mega.png'</v>
      </c>
    </row>
    <row r="104">
      <c r="A104" s="58" t="str">
        <f t="shared" si="1"/>
        <v>INSERT INTO `pokemon_list` (`Generation`, `Pokedex`, `Codigo`, `Nome`, `TierGen1`, `TierGen2`, `TierGen3`, `TierGen4`, `TierGen5`, `TierGen6`, `TierGen7`, `StatusPick`, `Imagem`) VALUES ('1', '81', '81', 'Magnemite', '3', '0', '0', '0', '0', '0', '0', 'false', 'https://cdn.bulbagarden.net/upload/6/6c/081Magnemite.png');</v>
      </c>
      <c r="B104">
        <f t="shared" si="2"/>
        <v>1</v>
      </c>
      <c r="C104" s="61">
        <f>'Pokemon List'!D104</f>
        <v>81</v>
      </c>
      <c r="D104" s="61">
        <f>'Pokemon List'!E104</f>
        <v>81</v>
      </c>
      <c r="E104" s="89" t="str">
        <f>'Pokemon List'!F104</f>
        <v>Magnemite</v>
      </c>
      <c r="F104" s="58">
        <v>3.0</v>
      </c>
      <c r="G104" s="58">
        <v>0.0</v>
      </c>
      <c r="H104" s="58">
        <v>0.0</v>
      </c>
      <c r="I104" s="58">
        <v>0.0</v>
      </c>
      <c r="J104" s="58">
        <v>0.0</v>
      </c>
      <c r="K104" s="58">
        <v>0.0</v>
      </c>
      <c r="L104">
        <f>'Pokemon List'!A104</f>
        <v>0</v>
      </c>
      <c r="N104" t="str">
        <f>IF('Pokemon List'!I104="NULL",'Pokemon List'!I104,CONCATENATE("'",'Pokemon List'!I104,"'",))</f>
        <v>'https://cdn.bulbagarden.net/upload/6/6c/081Magnemite.png'</v>
      </c>
    </row>
    <row r="105">
      <c r="A105" s="58" t="str">
        <f t="shared" si="1"/>
        <v>INSERT INTO `pokemon_list` (`Generation`, `Pokedex`, `Codigo`, `Nome`, `TierGen1`, `TierGen2`, `TierGen3`, `TierGen4`, `TierGen5`, `TierGen6`, `TierGen7`, `StatusPick`, `Imagem`) VALUES ('1', '82', '82', 'Magneton', '2', '2', '1', '2', '2', '1', '1', 'false', 'https://cdn.bulbagarden.net/upload/thumb/7/72/082Magneton.png/250px-082Magneton.png');</v>
      </c>
      <c r="B105">
        <f t="shared" si="2"/>
        <v>1</v>
      </c>
      <c r="C105" s="61">
        <f>'Pokemon List'!D105</f>
        <v>82</v>
      </c>
      <c r="D105" s="61">
        <f>'Pokemon List'!E105</f>
        <v>82</v>
      </c>
      <c r="E105" s="89" t="str">
        <f>'Pokemon List'!F105</f>
        <v>Magneton</v>
      </c>
      <c r="F105" s="58">
        <v>2.0</v>
      </c>
      <c r="G105" s="58">
        <v>2.0</v>
      </c>
      <c r="H105" s="58">
        <v>1.0</v>
      </c>
      <c r="I105" s="58">
        <v>2.0</v>
      </c>
      <c r="J105" s="58">
        <v>2.0</v>
      </c>
      <c r="K105" s="58">
        <v>1.0</v>
      </c>
      <c r="L105">
        <f>'Pokemon List'!A105</f>
        <v>1</v>
      </c>
      <c r="N105" t="str">
        <f>IF('Pokemon List'!I105="NULL",'Pokemon List'!I105,CONCATENATE("'",'Pokemon List'!I105,"'",))</f>
        <v>'https://cdn.bulbagarden.net/upload/thumb/7/72/082Magneton.png/250px-082Magneton.png'</v>
      </c>
    </row>
    <row r="106">
      <c r="A106" s="58" t="str">
        <f t="shared" si="1"/>
        <v>INSERT INTO `pokemon_list` (`Generation`, `Pokedex`, `Codigo`, `Nome`, `TierGen1`, `TierGen2`, `TierGen3`, `TierGen4`, `TierGen5`, `TierGen6`, `TierGen7`, `StatusPick`, `Imagem`) VALUES ('1', '83', '83', 'Farfetch''d', '2', '3', '3', '3', '3', '3', '3', 'false', 'https://cdn.bulbagarden.net/upload/thumb/f/f8/083Farfetch%27d.png/250px-083Farfetch%27d.png');</v>
      </c>
      <c r="B106">
        <f t="shared" si="2"/>
        <v>1</v>
      </c>
      <c r="C106" s="61">
        <f>'Pokemon List'!D106</f>
        <v>83</v>
      </c>
      <c r="D106" s="61">
        <f>'Pokemon List'!E106</f>
        <v>83</v>
      </c>
      <c r="E106" s="85" t="s">
        <v>2110</v>
      </c>
      <c r="F106" s="58">
        <v>2.0</v>
      </c>
      <c r="G106" s="58">
        <v>3.0</v>
      </c>
      <c r="H106" s="58">
        <v>3.0</v>
      </c>
      <c r="I106" s="58">
        <v>3.0</v>
      </c>
      <c r="J106" s="58">
        <v>3.0</v>
      </c>
      <c r="K106" s="58">
        <v>3.0</v>
      </c>
      <c r="L106">
        <f>'Pokemon List'!A106</f>
        <v>3</v>
      </c>
      <c r="N106" t="str">
        <f>IF('Pokemon List'!I106="NULL",'Pokemon List'!I106,CONCATENATE("'",'Pokemon List'!I106,"'",))</f>
        <v>'https://cdn.bulbagarden.net/upload/thumb/f/f8/083Farfetch%27d.png/250px-083Farfetch%27d.png'</v>
      </c>
    </row>
    <row r="107">
      <c r="A107" s="58" t="str">
        <f t="shared" si="1"/>
        <v>INSERT INTO `pokemon_list` (`Generation`, `Pokedex`, `Codigo`, `Nome`, `TierGen1`, `TierGen2`, `TierGen3`, `TierGen4`, `TierGen5`, `TierGen6`, `TierGen7`, `StatusPick`, `Imagem`) VALUES ('1', '84', '84', 'Doduo', '3', '0', '0', '0', '0', '0', '0', 'false', 'https://cdn.bulbagarden.net/upload/5/54/084Doduo.png');</v>
      </c>
      <c r="B107">
        <f t="shared" si="2"/>
        <v>1</v>
      </c>
      <c r="C107" s="61">
        <f>'Pokemon List'!D107</f>
        <v>84</v>
      </c>
      <c r="D107" s="61">
        <f>'Pokemon List'!E107</f>
        <v>84</v>
      </c>
      <c r="E107" s="89" t="str">
        <f>'Pokemon List'!F107</f>
        <v>Doduo</v>
      </c>
      <c r="F107" s="58">
        <v>3.0</v>
      </c>
      <c r="G107" s="58">
        <v>0.0</v>
      </c>
      <c r="H107" s="58">
        <v>0.0</v>
      </c>
      <c r="I107" s="58">
        <v>0.0</v>
      </c>
      <c r="J107" s="58">
        <v>0.0</v>
      </c>
      <c r="K107" s="58">
        <v>0.0</v>
      </c>
      <c r="L107">
        <f>'Pokemon List'!A107</f>
        <v>0</v>
      </c>
      <c r="N107" t="str">
        <f>IF('Pokemon List'!I107="NULL",'Pokemon List'!I107,CONCATENATE("'",'Pokemon List'!I107,"'",))</f>
        <v>'https://cdn.bulbagarden.net/upload/5/54/084Doduo.png'</v>
      </c>
    </row>
    <row r="108">
      <c r="A108" s="58" t="str">
        <f t="shared" si="1"/>
        <v>INSERT INTO `pokemon_list` (`Generation`, `Pokedex`, `Codigo`, `Nome`, `TierGen1`, `TierGen2`, `TierGen3`, `TierGen4`, `TierGen5`, `TierGen6`, `TierGen7`, `StatusPick`, `Imagem`) VALUES ('1', '85', '85', 'Dodrio', '2', '2', '1', '2', '3', '3', '3', 'false', 'https://cdn.bulbagarden.net/upload/thumb/9/93/085Dodrio.png/250px-085Dodrio.png');</v>
      </c>
      <c r="B108">
        <f t="shared" si="2"/>
        <v>1</v>
      </c>
      <c r="C108" s="61">
        <f>'Pokemon List'!D108</f>
        <v>85</v>
      </c>
      <c r="D108" s="61">
        <f>'Pokemon List'!E108</f>
        <v>85</v>
      </c>
      <c r="E108" s="89" t="str">
        <f>'Pokemon List'!F108</f>
        <v>Dodrio</v>
      </c>
      <c r="F108" s="58">
        <v>2.0</v>
      </c>
      <c r="G108" s="58">
        <v>2.0</v>
      </c>
      <c r="H108" s="58">
        <v>1.0</v>
      </c>
      <c r="I108" s="58">
        <v>2.0</v>
      </c>
      <c r="J108" s="58">
        <v>3.0</v>
      </c>
      <c r="K108" s="58">
        <v>3.0</v>
      </c>
      <c r="L108">
        <f>'Pokemon List'!A108</f>
        <v>3</v>
      </c>
      <c r="N108" t="str">
        <f>IF('Pokemon List'!I108="NULL",'Pokemon List'!I108,CONCATENATE("'",'Pokemon List'!I108,"'",))</f>
        <v>'https://cdn.bulbagarden.net/upload/thumb/9/93/085Dodrio.png/250px-085Dodrio.png'</v>
      </c>
    </row>
    <row r="109">
      <c r="A109" s="58" t="str">
        <f t="shared" si="1"/>
        <v>INSERT INTO `pokemon_list` (`Generation`, `Pokedex`, `Codigo`, `Nome`, `TierGen1`, `TierGen2`, `TierGen3`, `TierGen4`, `TierGen5`, `TierGen6`, `TierGen7`, `StatusPick`, `Imagem`) VALUES ('1', '86', '86', 'Seel', '3', '0', '0', '0', '0', '0', '0', 'false', 'https://cdn.bulbagarden.net/upload/1/1f/086Seel.png');</v>
      </c>
      <c r="B109">
        <f t="shared" si="2"/>
        <v>1</v>
      </c>
      <c r="C109" s="61">
        <f>'Pokemon List'!D109</f>
        <v>86</v>
      </c>
      <c r="D109" s="61">
        <f>'Pokemon List'!E109</f>
        <v>86</v>
      </c>
      <c r="E109" s="89" t="str">
        <f>'Pokemon List'!F109</f>
        <v>Seel</v>
      </c>
      <c r="F109" s="58">
        <v>3.0</v>
      </c>
      <c r="G109" s="58">
        <v>0.0</v>
      </c>
      <c r="H109" s="58">
        <v>0.0</v>
      </c>
      <c r="I109" s="58">
        <v>0.0</v>
      </c>
      <c r="J109" s="58">
        <v>0.0</v>
      </c>
      <c r="K109" s="58">
        <v>0.0</v>
      </c>
      <c r="L109">
        <f>'Pokemon List'!A109</f>
        <v>0</v>
      </c>
      <c r="N109" t="str">
        <f>IF('Pokemon List'!I109="NULL",'Pokemon List'!I109,CONCATENATE("'",'Pokemon List'!I109,"'",))</f>
        <v>'https://cdn.bulbagarden.net/upload/1/1f/086Seel.png'</v>
      </c>
    </row>
    <row r="110">
      <c r="A110" s="58" t="str">
        <f t="shared" si="1"/>
        <v>INSERT INTO `pokemon_list` (`Generation`, `Pokedex`, `Codigo`, `Nome`, `TierGen1`, `TierGen2`, `TierGen3`, `TierGen4`, `TierGen5`, `TierGen6`, `TierGen7`, `StatusPick`, `Imagem`) VALUES ('1', '87', '87', 'Dewgong', '2', '3', '3', '3', '3', '3', '3', 'false', 'https://cdn.bulbagarden.net/upload/thumb/c/c7/087Dewgong.png/250px-087Dewgong.png');</v>
      </c>
      <c r="B110">
        <f t="shared" si="2"/>
        <v>1</v>
      </c>
      <c r="C110" s="61">
        <f>'Pokemon List'!D110</f>
        <v>87</v>
      </c>
      <c r="D110" s="61">
        <f>'Pokemon List'!E110</f>
        <v>87</v>
      </c>
      <c r="E110" s="89" t="str">
        <f>'Pokemon List'!F110</f>
        <v>Dewgong</v>
      </c>
      <c r="F110" s="58">
        <v>2.0</v>
      </c>
      <c r="G110" s="58">
        <v>3.0</v>
      </c>
      <c r="H110" s="58">
        <v>3.0</v>
      </c>
      <c r="I110" s="58">
        <v>3.0</v>
      </c>
      <c r="J110" s="58">
        <v>3.0</v>
      </c>
      <c r="K110" s="58">
        <v>3.0</v>
      </c>
      <c r="L110">
        <f>'Pokemon List'!A110</f>
        <v>3</v>
      </c>
      <c r="N110" t="str">
        <f>IF('Pokemon List'!I110="NULL",'Pokemon List'!I110,CONCATENATE("'",'Pokemon List'!I110,"'",))</f>
        <v>'https://cdn.bulbagarden.net/upload/thumb/c/c7/087Dewgong.png/250px-087Dewgong.png'</v>
      </c>
    </row>
    <row r="111">
      <c r="A111" s="58" t="str">
        <f t="shared" si="1"/>
        <v>INSERT INTO `pokemon_list` (`Generation`, `Pokedex`, `Codigo`, `Nome`, `TierGen1`, `TierGen2`, `TierGen3`, `TierGen4`, `TierGen5`, `TierGen6`, `TierGen7`, `StatusPick`, `Imagem`) VALUES ('1', '88', '88', 'Grimer', '3', '0', '0', '0', '0', '0', '0', 'false', 'https://cdn.bulbagarden.net/upload/thumb/a/a0/088Grimer.png/150px-088Grimer.png');</v>
      </c>
      <c r="B111">
        <f t="shared" si="2"/>
        <v>1</v>
      </c>
      <c r="C111" s="61">
        <f>'Pokemon List'!D112</f>
        <v>88</v>
      </c>
      <c r="D111" s="61">
        <f>'Pokemon List'!E112</f>
        <v>88</v>
      </c>
      <c r="E111" s="89" t="str">
        <f>'Pokemon List'!F112</f>
        <v>Grimer</v>
      </c>
      <c r="F111" s="58">
        <v>3.0</v>
      </c>
      <c r="G111" s="58">
        <v>0.0</v>
      </c>
      <c r="H111" s="58">
        <v>0.0</v>
      </c>
      <c r="I111" s="58">
        <v>0.0</v>
      </c>
      <c r="J111" s="58">
        <v>0.0</v>
      </c>
      <c r="K111" s="58">
        <v>0.0</v>
      </c>
      <c r="L111">
        <f>'Pokemon List'!A112</f>
        <v>0</v>
      </c>
      <c r="N111" t="str">
        <f>IF('Pokemon List'!I112="NULL",'Pokemon List'!I112,CONCATENATE("'",'Pokemon List'!I112,"'",))</f>
        <v>'https://cdn.bulbagarden.net/upload/thumb/a/a0/088Grimer.png/150px-088Grimer.png'</v>
      </c>
    </row>
    <row r="112">
      <c r="A112" s="58" t="str">
        <f t="shared" si="1"/>
        <v>INSERT INTO `pokemon_list` (`Generation`, `Pokedex`, `Codigo`, `Nome`, `TierGen1`, `TierGen2`, `TierGen3`, `TierGen4`, `TierGen5`, `TierGen6`, `TierGen7`, `StatusPick`, `Imagem`) VALUES ('1', '88', '88A', 'Alola Grimer', '-', '-', '-', '-', '-', '-', '0', 'false', 'https://cdn.bulbagarden.net/upload/thumb/e/e0/088Grimer-Alola.png/150px-088Grimer-Alola.png');</v>
      </c>
      <c r="B112">
        <f t="shared" si="2"/>
        <v>1</v>
      </c>
      <c r="C112" s="61">
        <f>'Pokemon List'!D111</f>
        <v>88</v>
      </c>
      <c r="D112" s="61" t="str">
        <f>'Pokemon List'!E111</f>
        <v>88A</v>
      </c>
      <c r="E112" s="61" t="str">
        <f>'Pokemon List'!F111</f>
        <v>Alola Grimer</v>
      </c>
      <c r="F112" s="58" t="s">
        <v>136</v>
      </c>
      <c r="G112" s="58" t="s">
        <v>136</v>
      </c>
      <c r="H112" s="58" t="s">
        <v>136</v>
      </c>
      <c r="I112" s="58" t="s">
        <v>136</v>
      </c>
      <c r="J112" s="58" t="s">
        <v>136</v>
      </c>
      <c r="K112" s="58" t="s">
        <v>136</v>
      </c>
      <c r="L112">
        <f>'Pokemon List'!A111</f>
        <v>0</v>
      </c>
      <c r="N112" t="str">
        <f>IF('Pokemon List'!I111="NULL",'Pokemon List'!I111,CONCATENATE("'",'Pokemon List'!I111,"'",))</f>
        <v>'https://cdn.bulbagarden.net/upload/thumb/e/e0/088Grimer-Alola.png/150px-088Grimer-Alola.png'</v>
      </c>
    </row>
    <row r="113">
      <c r="A113" s="58" t="str">
        <f t="shared" si="1"/>
        <v>INSERT INTO `pokemon_list` (`Generation`, `Pokedex`, `Codigo`, `Nome`, `TierGen1`, `TierGen2`, `TierGen3`, `TierGen4`, `TierGen5`, `TierGen6`, `TierGen7`, `StatusPick`, `Imagem`) VALUES ('1', '89', '89', 'Muk', '2', '1', '2', '2', '2', '3', '3', 'false', 'https://cdn.bulbagarden.net/upload/thumb/7/7c/089Muk.png/150px-089Muk.png');</v>
      </c>
      <c r="B113">
        <f t="shared" si="2"/>
        <v>1</v>
      </c>
      <c r="C113" s="61">
        <f>'Pokemon List'!D114</f>
        <v>89</v>
      </c>
      <c r="D113" s="61">
        <f>'Pokemon List'!E114</f>
        <v>89</v>
      </c>
      <c r="E113" s="89" t="str">
        <f>'Pokemon List'!F114</f>
        <v>Muk</v>
      </c>
      <c r="F113" s="58">
        <v>2.0</v>
      </c>
      <c r="G113" s="58">
        <v>1.0</v>
      </c>
      <c r="H113" s="58">
        <v>2.0</v>
      </c>
      <c r="I113" s="58">
        <v>2.0</v>
      </c>
      <c r="J113" s="58">
        <v>2.0</v>
      </c>
      <c r="K113" s="58">
        <v>3.0</v>
      </c>
      <c r="L113">
        <f>'Pokemon List'!A114</f>
        <v>3</v>
      </c>
      <c r="N113" t="str">
        <f>IF('Pokemon List'!I114="NULL",'Pokemon List'!I114,CONCATENATE("'",'Pokemon List'!I114,"'",))</f>
        <v>'https://cdn.bulbagarden.net/upload/thumb/7/7c/089Muk.png/150px-089Muk.png'</v>
      </c>
    </row>
    <row r="114">
      <c r="A114" s="58" t="str">
        <f t="shared" si="1"/>
        <v>INSERT INTO `pokemon_list` (`Generation`, `Pokedex`, `Codigo`, `Nome`, `TierGen1`, `TierGen2`, `TierGen3`, `TierGen4`, `TierGen5`, `TierGen6`, `TierGen7`, `StatusPick`, `Imagem`) VALUES ('1', '89', '89A', 'Alola Muk', '-', '-', '-', '-', '-', '-', '1', 'false', 'https://cdn.bulbagarden.net/upload/thumb/1/15/089Muk-Alola.png/150px-089Muk-Alola.png');</v>
      </c>
      <c r="B114">
        <f t="shared" si="2"/>
        <v>1</v>
      </c>
      <c r="C114" s="61">
        <f>'Pokemon List'!D113</f>
        <v>89</v>
      </c>
      <c r="D114" s="61" t="str">
        <f>'Pokemon List'!E113</f>
        <v>89A</v>
      </c>
      <c r="E114" s="61" t="str">
        <f>'Pokemon List'!F113</f>
        <v>Alola Muk</v>
      </c>
      <c r="F114" s="58" t="s">
        <v>136</v>
      </c>
      <c r="G114" s="58" t="s">
        <v>136</v>
      </c>
      <c r="H114" s="58" t="s">
        <v>136</v>
      </c>
      <c r="I114" s="58" t="s">
        <v>136</v>
      </c>
      <c r="J114" s="58" t="s">
        <v>136</v>
      </c>
      <c r="K114" s="58" t="s">
        <v>136</v>
      </c>
      <c r="L114">
        <f>'Pokemon List'!A113</f>
        <v>1</v>
      </c>
      <c r="N114" t="str">
        <f>IF('Pokemon List'!I113="NULL",'Pokemon List'!I113,CONCATENATE("'",'Pokemon List'!I113,"'",))</f>
        <v>'https://cdn.bulbagarden.net/upload/thumb/1/15/089Muk-Alola.png/150px-089Muk-Alola.png'</v>
      </c>
    </row>
    <row r="115">
      <c r="A115" s="58" t="str">
        <f t="shared" si="1"/>
        <v>INSERT INTO `pokemon_list` (`Generation`, `Pokedex`, `Codigo`, `Nome`, `TierGen1`, `TierGen2`, `TierGen3`, `TierGen4`, `TierGen5`, `TierGen6`, `TierGen7`, `StatusPick`, `Imagem`) VALUES ('1', '90', '90', 'Shellder', '3', '0', '0', '0', '0', '0', '0', 'false', 'https://cdn.bulbagarden.net/upload/4/40/090Shellder.png');</v>
      </c>
      <c r="B115">
        <f t="shared" si="2"/>
        <v>1</v>
      </c>
      <c r="C115" s="61">
        <f>'Pokemon List'!D115</f>
        <v>90</v>
      </c>
      <c r="D115" s="61">
        <f>'Pokemon List'!E115</f>
        <v>90</v>
      </c>
      <c r="E115" s="89" t="str">
        <f>'Pokemon List'!F115</f>
        <v>Shellder</v>
      </c>
      <c r="F115" s="58">
        <v>3.0</v>
      </c>
      <c r="G115" s="58">
        <v>0.0</v>
      </c>
      <c r="H115" s="58">
        <v>0.0</v>
      </c>
      <c r="I115" s="58">
        <v>0.0</v>
      </c>
      <c r="J115" s="58">
        <v>0.0</v>
      </c>
      <c r="K115" s="58">
        <v>0.0</v>
      </c>
      <c r="L115">
        <f>'Pokemon List'!A115</f>
        <v>0</v>
      </c>
      <c r="N115" t="str">
        <f>IF('Pokemon List'!I115="NULL",'Pokemon List'!I115,CONCATENATE("'",'Pokemon List'!I115,"'",))</f>
        <v>'https://cdn.bulbagarden.net/upload/4/40/090Shellder.png'</v>
      </c>
    </row>
    <row r="116">
      <c r="A116" s="58" t="str">
        <f t="shared" si="1"/>
        <v>INSERT INTO `pokemon_list` (`Generation`, `Pokedex`, `Codigo`, `Nome`, `TierGen1`, `TierGen2`, `TierGen3`, `TierGen4`, `TierGen5`, `TierGen6`, `TierGen7`, `StatusPick`, `Imagem`) VALUES ('1', '91', '91', 'Cloyster', '1', '1', '1', '1', '1', '2', '2', 'false', 'https://cdn.bulbagarden.net/upload/thumb/1/1d/091Cloyster.png/250px-091Cloyster.png');</v>
      </c>
      <c r="B116">
        <f t="shared" si="2"/>
        <v>1</v>
      </c>
      <c r="C116" s="61">
        <f>'Pokemon List'!D116</f>
        <v>91</v>
      </c>
      <c r="D116" s="61">
        <f>'Pokemon List'!E116</f>
        <v>91</v>
      </c>
      <c r="E116" s="89" t="str">
        <f>'Pokemon List'!F116</f>
        <v>Cloyster</v>
      </c>
      <c r="F116" s="58">
        <v>1.0</v>
      </c>
      <c r="G116" s="58">
        <v>1.0</v>
      </c>
      <c r="H116" s="58">
        <v>1.0</v>
      </c>
      <c r="I116" s="58">
        <v>1.0</v>
      </c>
      <c r="J116" s="58">
        <v>1.0</v>
      </c>
      <c r="K116" s="58">
        <v>2.0</v>
      </c>
      <c r="L116">
        <f>'Pokemon List'!A116</f>
        <v>2</v>
      </c>
      <c r="N116" t="str">
        <f>IF('Pokemon List'!I116="NULL",'Pokemon List'!I116,CONCATENATE("'",'Pokemon List'!I116,"'",))</f>
        <v>'https://cdn.bulbagarden.net/upload/thumb/1/1d/091Cloyster.png/250px-091Cloyster.png'</v>
      </c>
    </row>
    <row r="117">
      <c r="A117" s="58" t="str">
        <f t="shared" si="1"/>
        <v>INSERT INTO `pokemon_list` (`Generation`, `Pokedex`, `Codigo`, `Nome`, `TierGen1`, `TierGen2`, `TierGen3`, `TierGen4`, `TierGen5`, `TierGen6`, `TierGen7`, `StatusPick`, `Imagem`) VALUES ('1', '92', '92', 'Gastly', '3', '0', '0', '0', '0', '0', '0', 'false', 'https://cdn.bulbagarden.net/upload/c/ca/092Gastly.png');</v>
      </c>
      <c r="B117">
        <f t="shared" si="2"/>
        <v>1</v>
      </c>
      <c r="C117" s="61">
        <f>'Pokemon List'!D117</f>
        <v>92</v>
      </c>
      <c r="D117" s="61">
        <f>'Pokemon List'!E117</f>
        <v>92</v>
      </c>
      <c r="E117" s="89" t="str">
        <f>'Pokemon List'!F117</f>
        <v>Gastly</v>
      </c>
      <c r="F117" s="58">
        <v>3.0</v>
      </c>
      <c r="G117" s="58">
        <v>0.0</v>
      </c>
      <c r="H117" s="58">
        <v>0.0</v>
      </c>
      <c r="I117" s="58">
        <v>0.0</v>
      </c>
      <c r="J117" s="58">
        <v>0.0</v>
      </c>
      <c r="K117" s="58">
        <v>0.0</v>
      </c>
      <c r="L117">
        <f>'Pokemon List'!A117</f>
        <v>0</v>
      </c>
      <c r="N117" t="str">
        <f>IF('Pokemon List'!I117="NULL",'Pokemon List'!I117,CONCATENATE("'",'Pokemon List'!I117,"'",))</f>
        <v>'https://cdn.bulbagarden.net/upload/c/ca/092Gastly.png'</v>
      </c>
    </row>
    <row r="118">
      <c r="A118" s="58" t="str">
        <f t="shared" si="1"/>
        <v>INSERT INTO `pokemon_list` (`Generation`, `Pokedex`, `Codigo`, `Nome`, `TierGen1`, `TierGen2`, `TierGen3`, `TierGen4`, `TierGen5`, `TierGen6`, `TierGen7`, `StatusPick`, `Imagem`) VALUES ('1', '93', '93', 'Haunter', '2', '2', '3', '3', '3', '3', '3', 'false', 'https://cdn.bulbagarden.net/upload/thumb/6/62/093Haunter.png/250px-093Haunter.png');</v>
      </c>
      <c r="B118">
        <f t="shared" si="2"/>
        <v>1</v>
      </c>
      <c r="C118" s="61">
        <f>'Pokemon List'!D118</f>
        <v>93</v>
      </c>
      <c r="D118" s="61">
        <f>'Pokemon List'!E118</f>
        <v>93</v>
      </c>
      <c r="E118" s="89" t="str">
        <f>'Pokemon List'!F118</f>
        <v>Haunter</v>
      </c>
      <c r="F118" s="58">
        <v>2.0</v>
      </c>
      <c r="G118" s="58">
        <v>2.0</v>
      </c>
      <c r="H118" s="58">
        <v>3.0</v>
      </c>
      <c r="I118" s="58">
        <v>3.0</v>
      </c>
      <c r="J118" s="58">
        <v>3.0</v>
      </c>
      <c r="K118" s="58">
        <v>3.0</v>
      </c>
      <c r="L118">
        <f>'Pokemon List'!A118</f>
        <v>3</v>
      </c>
      <c r="N118" t="str">
        <f>IF('Pokemon List'!I118="NULL",'Pokemon List'!I118,CONCATENATE("'",'Pokemon List'!I118,"'",))</f>
        <v>'https://cdn.bulbagarden.net/upload/thumb/6/62/093Haunter.png/250px-093Haunter.png'</v>
      </c>
    </row>
    <row r="119">
      <c r="A119" s="58" t="str">
        <f t="shared" si="1"/>
        <v>INSERT INTO `pokemon_list` (`Generation`, `Pokedex`, `Codigo`, `Nome`, `TierGen1`, `TierGen2`, `TierGen3`, `TierGen4`, `TierGen5`, `TierGen6`, `TierGen7`, `StatusPick`, `Imagem`) VALUES ('1', '94', '94', 'Gengar', '1', '1', '1', '1', '1', '1', '1', 'false', 'https://cdn.bulbagarden.net/upload/thumb/c/c6/094Gengar.png/150px-094Gengar.png');</v>
      </c>
      <c r="B119">
        <f t="shared" si="2"/>
        <v>1</v>
      </c>
      <c r="C119" s="61">
        <f>'Pokemon List'!D119</f>
        <v>94</v>
      </c>
      <c r="D119" s="61">
        <f>'Pokemon List'!E119</f>
        <v>94</v>
      </c>
      <c r="E119" s="89" t="str">
        <f>'Pokemon List'!F119</f>
        <v>Gengar</v>
      </c>
      <c r="F119" s="58">
        <v>1.0</v>
      </c>
      <c r="G119" s="58">
        <v>1.0</v>
      </c>
      <c r="H119" s="58">
        <v>1.0</v>
      </c>
      <c r="I119" s="58">
        <v>1.0</v>
      </c>
      <c r="J119" s="58">
        <v>1.0</v>
      </c>
      <c r="K119" s="58">
        <v>1.0</v>
      </c>
      <c r="L119">
        <f>'Pokemon List'!A119</f>
        <v>1</v>
      </c>
      <c r="N119" t="str">
        <f>IF('Pokemon List'!I119="NULL",'Pokemon List'!I119,CONCATENATE("'",'Pokemon List'!I119,"'",))</f>
        <v>'https://cdn.bulbagarden.net/upload/thumb/c/c6/094Gengar.png/150px-094Gengar.png'</v>
      </c>
    </row>
    <row r="120">
      <c r="A120" s="58" t="str">
        <f t="shared" si="1"/>
        <v>INSERT INTO `pokemon_list` (`Generation`, `Pokedex`, `Codigo`, `Nome`, `TierGen1`, `TierGen2`, `TierGen3`, `TierGen4`, `TierGen5`, `TierGen6`, `TierGen7`, `StatusPick`, `Imagem`) VALUES ('1', '94', '94M', 'Mega Gengar', '-', '-', '-', '-', '-', 'Uber', 'Uber', 'false', 'https://cdn.bulbagarden.net/upload/thumb/8/80/094Gengar-Mega.png/150px-094Gengar-Mega.png');</v>
      </c>
      <c r="B120">
        <f t="shared" si="2"/>
        <v>1</v>
      </c>
      <c r="C120" s="61">
        <f>'Pokemon List'!D120</f>
        <v>94</v>
      </c>
      <c r="D120" s="61" t="str">
        <f>'Pokemon List'!E120</f>
        <v>94M</v>
      </c>
      <c r="E120" s="61" t="str">
        <f>'Pokemon List'!F120</f>
        <v>Mega Gengar</v>
      </c>
      <c r="F120" s="58" t="s">
        <v>136</v>
      </c>
      <c r="G120" s="58" t="s">
        <v>136</v>
      </c>
      <c r="H120" s="58" t="s">
        <v>136</v>
      </c>
      <c r="I120" s="58" t="s">
        <v>136</v>
      </c>
      <c r="J120" s="58" t="s">
        <v>136</v>
      </c>
      <c r="K120" s="58" t="s">
        <v>410</v>
      </c>
      <c r="L120" t="str">
        <f>'Pokemon List'!A120</f>
        <v>Uber</v>
      </c>
      <c r="N120" t="str">
        <f>IF('Pokemon List'!I120="NULL",'Pokemon List'!I120,CONCATENATE("'",'Pokemon List'!I120,"'",))</f>
        <v>'https://cdn.bulbagarden.net/upload/thumb/8/80/094Gengar-Mega.png/150px-094Gengar-Mega.png'</v>
      </c>
    </row>
    <row r="121">
      <c r="A121" s="58" t="str">
        <f t="shared" si="1"/>
        <v>INSERT INTO `pokemon_list` (`Generation`, `Pokedex`, `Codigo`, `Nome`, `TierGen1`, `TierGen2`, `TierGen3`, `TierGen4`, `TierGen5`, `TierGen6`, `TierGen7`, `StatusPick`, `Imagem`) VALUES ('1', '95', '95', 'Onix', '2', '3', '3', '3', '0', '0', '0', 'false', 'https://cdn.bulbagarden.net/upload/9/9a/095Onix.png');</v>
      </c>
      <c r="B121">
        <f t="shared" si="2"/>
        <v>1</v>
      </c>
      <c r="C121" s="61">
        <f>'Pokemon List'!D121</f>
        <v>95</v>
      </c>
      <c r="D121" s="61">
        <f>'Pokemon List'!E121</f>
        <v>95</v>
      </c>
      <c r="E121" s="89" t="str">
        <f>'Pokemon List'!F121</f>
        <v>Onix</v>
      </c>
      <c r="F121" s="58">
        <v>2.0</v>
      </c>
      <c r="G121" s="58">
        <v>3.0</v>
      </c>
      <c r="H121" s="58">
        <v>3.0</v>
      </c>
      <c r="I121" s="58">
        <v>3.0</v>
      </c>
      <c r="J121" s="58">
        <v>0.0</v>
      </c>
      <c r="K121" s="58">
        <v>0.0</v>
      </c>
      <c r="L121">
        <f>'Pokemon List'!A121</f>
        <v>0</v>
      </c>
      <c r="N121" t="str">
        <f>IF('Pokemon List'!I121="NULL",'Pokemon List'!I121,CONCATENATE("'",'Pokemon List'!I121,"'",))</f>
        <v>'https://cdn.bulbagarden.net/upload/9/9a/095Onix.png'</v>
      </c>
    </row>
    <row r="122">
      <c r="A122" s="58" t="str">
        <f t="shared" si="1"/>
        <v>INSERT INTO `pokemon_list` (`Generation`, `Pokedex`, `Codigo`, `Nome`, `TierGen1`, `TierGen2`, `TierGen3`, `TierGen4`, `TierGen5`, `TierGen6`, `TierGen7`, `StatusPick`, `Imagem`) VALUES ('1', '96', '96', 'Drowzee', '3', '0', '0', '0', '0', '0', '0', 'false', 'https://cdn.bulbagarden.net/upload/3/3e/096Drowzee.png');</v>
      </c>
      <c r="B122">
        <f t="shared" si="2"/>
        <v>1</v>
      </c>
      <c r="C122" s="61">
        <f>'Pokemon List'!D122</f>
        <v>96</v>
      </c>
      <c r="D122" s="61">
        <f>'Pokemon List'!E122</f>
        <v>96</v>
      </c>
      <c r="E122" s="89" t="str">
        <f>'Pokemon List'!F122</f>
        <v>Drowzee</v>
      </c>
      <c r="F122" s="58">
        <v>3.0</v>
      </c>
      <c r="G122" s="58">
        <v>0.0</v>
      </c>
      <c r="H122" s="58">
        <v>0.0</v>
      </c>
      <c r="I122" s="58">
        <v>0.0</v>
      </c>
      <c r="J122" s="58">
        <v>0.0</v>
      </c>
      <c r="K122" s="58">
        <v>0.0</v>
      </c>
      <c r="L122">
        <f>'Pokemon List'!A122</f>
        <v>0</v>
      </c>
      <c r="N122" t="str">
        <f>IF('Pokemon List'!I122="NULL",'Pokemon List'!I122,CONCATENATE("'",'Pokemon List'!I122,"'",))</f>
        <v>'https://cdn.bulbagarden.net/upload/3/3e/096Drowzee.png'</v>
      </c>
    </row>
    <row r="123">
      <c r="A123" s="58" t="str">
        <f t="shared" si="1"/>
        <v>INSERT INTO `pokemon_list` (`Generation`, `Pokedex`, `Codigo`, `Nome`, `TierGen1`, `TierGen2`, `TierGen3`, `TierGen4`, `TierGen5`, `TierGen6`, `TierGen7`, `StatusPick`, `Imagem`) VALUES ('1', '97', '97', 'Hypno', '2', '2', '2', '2', '3', '3', '3', 'false', 'https://cdn.bulbagarden.net/upload/thumb/0/0a/097Hypno.png/250px-097Hypno.png');</v>
      </c>
      <c r="B123">
        <f t="shared" si="2"/>
        <v>1</v>
      </c>
      <c r="C123" s="61">
        <f>'Pokemon List'!D123</f>
        <v>97</v>
      </c>
      <c r="D123" s="61">
        <f>'Pokemon List'!E123</f>
        <v>97</v>
      </c>
      <c r="E123" s="89" t="str">
        <f>'Pokemon List'!F123</f>
        <v>Hypno</v>
      </c>
      <c r="F123" s="58">
        <v>2.0</v>
      </c>
      <c r="G123" s="58">
        <v>2.0</v>
      </c>
      <c r="H123" s="58">
        <v>2.0</v>
      </c>
      <c r="I123" s="58">
        <v>2.0</v>
      </c>
      <c r="J123" s="58">
        <v>3.0</v>
      </c>
      <c r="K123" s="58">
        <v>3.0</v>
      </c>
      <c r="L123">
        <f>'Pokemon List'!A123</f>
        <v>3</v>
      </c>
      <c r="N123" t="str">
        <f>IF('Pokemon List'!I123="NULL",'Pokemon List'!I123,CONCATENATE("'",'Pokemon List'!I123,"'",))</f>
        <v>'https://cdn.bulbagarden.net/upload/thumb/0/0a/097Hypno.png/250px-097Hypno.png'</v>
      </c>
    </row>
    <row r="124">
      <c r="A124" s="58" t="str">
        <f t="shared" si="1"/>
        <v>INSERT INTO `pokemon_list` (`Generation`, `Pokedex`, `Codigo`, `Nome`, `TierGen1`, `TierGen2`, `TierGen3`, `TierGen4`, `TierGen5`, `TierGen6`, `TierGen7`, `StatusPick`, `Imagem`) VALUES ('1', '98', '98', 'Krabby', '3', '0', '0', '0', '0', '0', '0', 'false', 'https://cdn.bulbagarden.net/upload/a/a7/098Krabby.png');</v>
      </c>
      <c r="B124">
        <f t="shared" si="2"/>
        <v>1</v>
      </c>
      <c r="C124" s="61">
        <f>'Pokemon List'!D124</f>
        <v>98</v>
      </c>
      <c r="D124" s="61">
        <f>'Pokemon List'!E124</f>
        <v>98</v>
      </c>
      <c r="E124" s="89" t="str">
        <f>'Pokemon List'!F124</f>
        <v>Krabby</v>
      </c>
      <c r="F124" s="58">
        <v>3.0</v>
      </c>
      <c r="G124" s="58">
        <v>0.0</v>
      </c>
      <c r="H124" s="58">
        <v>0.0</v>
      </c>
      <c r="I124" s="58">
        <v>0.0</v>
      </c>
      <c r="J124" s="58">
        <v>0.0</v>
      </c>
      <c r="K124" s="58">
        <v>0.0</v>
      </c>
      <c r="L124">
        <f>'Pokemon List'!A124</f>
        <v>0</v>
      </c>
      <c r="N124" t="str">
        <f>IF('Pokemon List'!I124="NULL",'Pokemon List'!I124,CONCATENATE("'",'Pokemon List'!I124,"'",))</f>
        <v>'https://cdn.bulbagarden.net/upload/a/a7/098Krabby.png'</v>
      </c>
    </row>
    <row r="125">
      <c r="A125" s="58" t="str">
        <f t="shared" si="1"/>
        <v>INSERT INTO `pokemon_list` (`Generation`, `Pokedex`, `Codigo`, `Nome`, `TierGen1`, `TierGen2`, `TierGen3`, `TierGen4`, `TierGen5`, `TierGen6`, `TierGen7`, `StatusPick`, `Imagem`) VALUES ('1', '99', '99', 'Kingler', '2', '3', '3', '3', '3', '3', '3', 'false', 'https://cdn.bulbagarden.net/upload/thumb/7/71/099Kingler.png/250px-099Kingler.png');</v>
      </c>
      <c r="B125">
        <f t="shared" si="2"/>
        <v>1</v>
      </c>
      <c r="C125" s="61">
        <f>'Pokemon List'!D125</f>
        <v>99</v>
      </c>
      <c r="D125" s="61">
        <f>'Pokemon List'!E125</f>
        <v>99</v>
      </c>
      <c r="E125" s="89" t="str">
        <f>'Pokemon List'!F125</f>
        <v>Kingler</v>
      </c>
      <c r="F125" s="58">
        <v>2.0</v>
      </c>
      <c r="G125" s="58">
        <v>3.0</v>
      </c>
      <c r="H125" s="58">
        <v>3.0</v>
      </c>
      <c r="I125" s="58">
        <v>3.0</v>
      </c>
      <c r="J125" s="58">
        <v>3.0</v>
      </c>
      <c r="K125" s="58">
        <v>3.0</v>
      </c>
      <c r="L125">
        <f>'Pokemon List'!A125</f>
        <v>3</v>
      </c>
      <c r="N125" t="str">
        <f>IF('Pokemon List'!I125="NULL",'Pokemon List'!I125,CONCATENATE("'",'Pokemon List'!I125,"'",))</f>
        <v>'https://cdn.bulbagarden.net/upload/thumb/7/71/099Kingler.png/250px-099Kingler.png'</v>
      </c>
    </row>
    <row r="126">
      <c r="A126" s="58" t="str">
        <f t="shared" si="1"/>
        <v>INSERT INTO `pokemon_list` (`Generation`, `Pokedex`, `Codigo`, `Nome`, `TierGen1`, `TierGen2`, `TierGen3`, `TierGen4`, `TierGen5`, `TierGen6`, `TierGen7`, `StatusPick`, `Imagem`) VALUES ('1', '100', '100', 'Voltorb', '3', '0', '0', '0', '0', '0', '0', 'false', 'https://cdn.bulbagarden.net/upload/d/da/100Voltorb.png');</v>
      </c>
      <c r="B126">
        <f t="shared" si="2"/>
        <v>1</v>
      </c>
      <c r="C126" s="61">
        <f>'Pokemon List'!D126</f>
        <v>100</v>
      </c>
      <c r="D126" s="61">
        <f>'Pokemon List'!E126</f>
        <v>100</v>
      </c>
      <c r="E126" s="89" t="str">
        <f>'Pokemon List'!F126</f>
        <v>Voltorb</v>
      </c>
      <c r="F126" s="58">
        <v>3.0</v>
      </c>
      <c r="G126" s="58">
        <v>0.0</v>
      </c>
      <c r="H126" s="58">
        <v>0.0</v>
      </c>
      <c r="I126" s="58">
        <v>0.0</v>
      </c>
      <c r="J126" s="58">
        <v>0.0</v>
      </c>
      <c r="K126" s="58">
        <v>0.0</v>
      </c>
      <c r="L126">
        <f>'Pokemon List'!A126</f>
        <v>0</v>
      </c>
      <c r="N126" t="str">
        <f>IF('Pokemon List'!I126="NULL",'Pokemon List'!I126,CONCATENATE("'",'Pokemon List'!I126,"'",))</f>
        <v>'https://cdn.bulbagarden.net/upload/d/da/100Voltorb.png'</v>
      </c>
    </row>
    <row r="127">
      <c r="A127" s="58" t="str">
        <f t="shared" si="1"/>
        <v>INSERT INTO `pokemon_list` (`Generation`, `Pokedex`, `Codigo`, `Nome`, `TierGen1`, `TierGen2`, `TierGen3`, `TierGen4`, `TierGen5`, `TierGen6`, `TierGen7`, `StatusPick`, `Imagem`) VALUES ('1', '101', '101', 'Electrode', '2', '2', '2', '2', '3', '3', '3', 'false', 'https://cdn.bulbagarden.net/upload/thumb/8/84/101Electrode.png/250px-101Electrode.png');</v>
      </c>
      <c r="B127">
        <f t="shared" si="2"/>
        <v>1</v>
      </c>
      <c r="C127" s="61">
        <f>'Pokemon List'!D127</f>
        <v>101</v>
      </c>
      <c r="D127" s="61">
        <f>'Pokemon List'!E127</f>
        <v>101</v>
      </c>
      <c r="E127" s="89" t="str">
        <f>'Pokemon List'!F127</f>
        <v>Electrode</v>
      </c>
      <c r="F127" s="58">
        <v>2.0</v>
      </c>
      <c r="G127" s="58">
        <v>2.0</v>
      </c>
      <c r="H127" s="58">
        <v>2.0</v>
      </c>
      <c r="I127" s="58">
        <v>2.0</v>
      </c>
      <c r="J127" s="58">
        <v>3.0</v>
      </c>
      <c r="K127" s="58">
        <v>3.0</v>
      </c>
      <c r="L127">
        <f>'Pokemon List'!A127</f>
        <v>3</v>
      </c>
      <c r="N127" t="str">
        <f>IF('Pokemon List'!I127="NULL",'Pokemon List'!I127,CONCATENATE("'",'Pokemon List'!I127,"'",))</f>
        <v>'https://cdn.bulbagarden.net/upload/thumb/8/84/101Electrode.png/250px-101Electrode.png'</v>
      </c>
    </row>
    <row r="128">
      <c r="A128" s="58" t="str">
        <f t="shared" si="1"/>
        <v>INSERT INTO `pokemon_list` (`Generation`, `Pokedex`, `Codigo`, `Nome`, `TierGen1`, `TierGen2`, `TierGen3`, `TierGen4`, `TierGen5`, `TierGen6`, `TierGen7`, `StatusPick`, `Imagem`) VALUES ('1', '102', '102', 'Exeggcute', '3', '0', '0', '0', '0', '0', '0', 'false', 'https://cdn.bulbagarden.net/upload/a/af/102Exeggcute.png');</v>
      </c>
      <c r="B128">
        <f t="shared" si="2"/>
        <v>1</v>
      </c>
      <c r="C128" s="61">
        <f>'Pokemon List'!D128</f>
        <v>102</v>
      </c>
      <c r="D128" s="61">
        <f>'Pokemon List'!E128</f>
        <v>102</v>
      </c>
      <c r="E128" s="89" t="str">
        <f>'Pokemon List'!F128</f>
        <v>Exeggcute</v>
      </c>
      <c r="F128" s="58">
        <v>3.0</v>
      </c>
      <c r="G128" s="58">
        <v>0.0</v>
      </c>
      <c r="H128" s="58">
        <v>0.0</v>
      </c>
      <c r="I128" s="58">
        <v>0.0</v>
      </c>
      <c r="J128" s="58">
        <v>0.0</v>
      </c>
      <c r="K128" s="58">
        <v>0.0</v>
      </c>
      <c r="L128">
        <f>'Pokemon List'!A128</f>
        <v>0</v>
      </c>
      <c r="N128" t="str">
        <f>IF('Pokemon List'!I128="NULL",'Pokemon List'!I128,CONCATENATE("'",'Pokemon List'!I128,"'",))</f>
        <v>'https://cdn.bulbagarden.net/upload/a/af/102Exeggcute.png'</v>
      </c>
    </row>
    <row r="129">
      <c r="A129" s="58" t="str">
        <f t="shared" si="1"/>
        <v>INSERT INTO `pokemon_list` (`Generation`, `Pokedex`, `Codigo`, `Nome`, `TierGen1`, `TierGen2`, `TierGen3`, `TierGen4`, `TierGen5`, `TierGen6`, `TierGen7`, `StatusPick`, `Imagem`) VALUES ('1', '103', '103', 'Exeggutor', '1', '1', '1', '2', '2', '3', '3', 'false', 'https://cdn.bulbagarden.net/upload/thumb/2/24/103Exeggutor.png/150px-103Exeggutor.png');</v>
      </c>
      <c r="B129">
        <f t="shared" si="2"/>
        <v>1</v>
      </c>
      <c r="C129" s="61">
        <f>'Pokemon List'!D130</f>
        <v>103</v>
      </c>
      <c r="D129" s="61">
        <f>'Pokemon List'!E130</f>
        <v>103</v>
      </c>
      <c r="E129" s="89" t="str">
        <f>'Pokemon List'!F130</f>
        <v>Exeggutor</v>
      </c>
      <c r="F129" s="58">
        <v>1.0</v>
      </c>
      <c r="G129" s="58">
        <v>1.0</v>
      </c>
      <c r="H129" s="58">
        <v>1.0</v>
      </c>
      <c r="I129" s="58">
        <v>2.0</v>
      </c>
      <c r="J129" s="58">
        <v>2.0</v>
      </c>
      <c r="K129" s="58">
        <v>3.0</v>
      </c>
      <c r="L129">
        <f>'Pokemon List'!A130</f>
        <v>3</v>
      </c>
      <c r="N129" t="str">
        <f>IF('Pokemon List'!I130="NULL",'Pokemon List'!I130,CONCATENATE("'",'Pokemon List'!I130,"'",))</f>
        <v>'https://cdn.bulbagarden.net/upload/thumb/2/24/103Exeggutor.png/150px-103Exeggutor.png'</v>
      </c>
    </row>
    <row r="130">
      <c r="A130" s="58" t="str">
        <f t="shared" si="1"/>
        <v>INSERT INTO `pokemon_list` (`Generation`, `Pokedex`, `Codigo`, `Nome`, `TierGen1`, `TierGen2`, `TierGen3`, `TierGen4`, `TierGen5`, `TierGen6`, `TierGen7`, `StatusPick`, `Imagem`) VALUES ('1', '103', '103A', 'Alola Exeggutor', '-', '-', '-', '-', '-', '-', '3', 'false', 'https://cdn.bulbagarden.net/upload/thumb/7/74/103Exeggutor-Alola.png/150px-103Exeggutor-Alola.png');</v>
      </c>
      <c r="B130">
        <f t="shared" si="2"/>
        <v>1</v>
      </c>
      <c r="C130" s="61">
        <f>'Pokemon List'!D129</f>
        <v>103</v>
      </c>
      <c r="D130" s="61" t="str">
        <f>'Pokemon List'!E129</f>
        <v>103A</v>
      </c>
      <c r="E130" s="61" t="str">
        <f>'Pokemon List'!F129</f>
        <v>Alola Exeggutor</v>
      </c>
      <c r="F130" s="58" t="s">
        <v>136</v>
      </c>
      <c r="G130" s="58" t="s">
        <v>136</v>
      </c>
      <c r="H130" s="58" t="s">
        <v>136</v>
      </c>
      <c r="I130" s="58" t="s">
        <v>136</v>
      </c>
      <c r="J130" s="58" t="s">
        <v>136</v>
      </c>
      <c r="K130" s="58" t="s">
        <v>136</v>
      </c>
      <c r="L130">
        <f>'Pokemon List'!A129</f>
        <v>3</v>
      </c>
      <c r="N130" t="str">
        <f>IF('Pokemon List'!I129="NULL",'Pokemon List'!I129,CONCATENATE("'",'Pokemon List'!I129,"'",))</f>
        <v>'https://cdn.bulbagarden.net/upload/thumb/7/74/103Exeggutor-Alola.png/150px-103Exeggutor-Alola.png'</v>
      </c>
    </row>
    <row r="131">
      <c r="A131" s="58" t="str">
        <f t="shared" si="1"/>
        <v>INSERT INTO `pokemon_list` (`Generation`, `Pokedex`, `Codigo`, `Nome`, `TierGen1`, `TierGen2`, `TierGen3`, `TierGen4`, `TierGen5`, `TierGen6`, `TierGen7`, `StatusPick`, `Imagem`) VALUES ('1', '104', '104', 'Cubone', '3', '0', '0', '0', '0', '0', '0', 'false', 'https://cdn.bulbagarden.net/upload/thumb/2/2a/104Cubone.png/250px-104Cubone.png');</v>
      </c>
      <c r="B131">
        <f t="shared" si="2"/>
        <v>1</v>
      </c>
      <c r="C131" s="61">
        <f>'Pokemon List'!D131</f>
        <v>104</v>
      </c>
      <c r="D131" s="61">
        <f>'Pokemon List'!E131</f>
        <v>104</v>
      </c>
      <c r="E131" s="61" t="str">
        <f>'Pokemon List'!F131</f>
        <v>Cubone</v>
      </c>
      <c r="F131" s="58">
        <v>3.0</v>
      </c>
      <c r="G131" s="58">
        <v>0.0</v>
      </c>
      <c r="H131" s="58">
        <v>0.0</v>
      </c>
      <c r="I131" s="58">
        <v>0.0</v>
      </c>
      <c r="J131" s="58">
        <v>0.0</v>
      </c>
      <c r="K131" s="58">
        <v>0.0</v>
      </c>
      <c r="L131">
        <f>'Pokemon List'!A131</f>
        <v>0</v>
      </c>
      <c r="N131" t="str">
        <f>IF('Pokemon List'!I131="NULL",'Pokemon List'!I131,CONCATENATE("'",'Pokemon List'!I131,"'",))</f>
        <v>'https://cdn.bulbagarden.net/upload/thumb/2/2a/104Cubone.png/250px-104Cubone.png'</v>
      </c>
    </row>
    <row r="132">
      <c r="A132" s="58" t="str">
        <f t="shared" si="1"/>
        <v>INSERT INTO `pokemon_list` (`Generation`, `Pokedex`, `Codigo`, `Nome`, `TierGen1`, `TierGen2`, `TierGen3`, `TierGen4`, `TierGen5`, `TierGen6`, `TierGen7`, `StatusPick`, `Imagem`) VALUES ('1', '105', '105', 'Marowak', '2', '1', '1', '2', '2', '3', '3', 'false', 'https://cdn.bulbagarden.net/upload/thumb/9/98/105Marowak.png/150px-105Marowak.png');</v>
      </c>
      <c r="B132">
        <f t="shared" si="2"/>
        <v>1</v>
      </c>
      <c r="C132" s="61">
        <f>'Pokemon List'!D133</f>
        <v>105</v>
      </c>
      <c r="D132" s="61">
        <f>'Pokemon List'!E133</f>
        <v>105</v>
      </c>
      <c r="E132" s="89" t="str">
        <f>'Pokemon List'!F133</f>
        <v>Marowak</v>
      </c>
      <c r="F132" s="58">
        <v>2.0</v>
      </c>
      <c r="G132" s="58">
        <v>1.0</v>
      </c>
      <c r="H132" s="58">
        <v>1.0</v>
      </c>
      <c r="I132" s="58">
        <v>2.0</v>
      </c>
      <c r="J132" s="58">
        <v>2.0</v>
      </c>
      <c r="K132" s="58">
        <v>3.0</v>
      </c>
      <c r="L132">
        <f>'Pokemon List'!A133</f>
        <v>3</v>
      </c>
      <c r="N132" t="str">
        <f>IF('Pokemon List'!I133="NULL",'Pokemon List'!I133,CONCATENATE("'",'Pokemon List'!I133,"'",))</f>
        <v>'https://cdn.bulbagarden.net/upload/thumb/9/98/105Marowak.png/150px-105Marowak.png'</v>
      </c>
    </row>
    <row r="133">
      <c r="A133" s="58" t="str">
        <f t="shared" si="1"/>
        <v>INSERT INTO `pokemon_list` (`Generation`, `Pokedex`, `Codigo`, `Nome`, `TierGen1`, `TierGen2`, `TierGen3`, `TierGen4`, `TierGen5`, `TierGen6`, `TierGen7`, `StatusPick`, `Imagem`) VALUES ('1', '105', '105A', 'Alola Marowak', '-', '-', '-', '-', '-', '-', '2', 'false', 'https://cdn.bulbagarden.net/upload/thumb/0/06/105Marowak-Alola.png/150px-105Marowak-Alola.png');</v>
      </c>
      <c r="B133">
        <f t="shared" si="2"/>
        <v>1</v>
      </c>
      <c r="C133" s="61">
        <f>'Pokemon List'!D132</f>
        <v>105</v>
      </c>
      <c r="D133" s="61" t="str">
        <f>'Pokemon List'!E132</f>
        <v>105A</v>
      </c>
      <c r="E133" s="61" t="str">
        <f>'Pokemon List'!F132</f>
        <v>Alola Marowak</v>
      </c>
      <c r="F133" s="58" t="s">
        <v>136</v>
      </c>
      <c r="G133" s="58" t="s">
        <v>136</v>
      </c>
      <c r="H133" s="58" t="s">
        <v>136</v>
      </c>
      <c r="I133" s="58" t="s">
        <v>136</v>
      </c>
      <c r="J133" s="58" t="s">
        <v>136</v>
      </c>
      <c r="K133" s="58" t="s">
        <v>136</v>
      </c>
      <c r="L133">
        <f>'Pokemon List'!A132</f>
        <v>2</v>
      </c>
      <c r="N133" t="str">
        <f>IF('Pokemon List'!I132="NULL",'Pokemon List'!I132,CONCATENATE("'",'Pokemon List'!I132,"'",))</f>
        <v>'https://cdn.bulbagarden.net/upload/thumb/0/06/105Marowak-Alola.png/150px-105Marowak-Alola.png'</v>
      </c>
    </row>
    <row r="134">
      <c r="A134" s="58" t="str">
        <f t="shared" si="1"/>
        <v>INSERT INTO `pokemon_list` (`Generation`, `Pokedex`, `Codigo`, `Nome`, `TierGen1`, `TierGen2`, `TierGen3`, `TierGen4`, `TierGen5`, `TierGen6`, `TierGen7`, `StatusPick`, `Imagem`) VALUES ('1', '106', '106', 'Hitmonlee', '2', '3', '2', '2', '2', '2', '3', 'false', 'https://cdn.bulbagarden.net/upload/thumb/3/32/106Hitmonlee.png/250px-106Hitmonlee.png');</v>
      </c>
      <c r="B134">
        <f t="shared" si="2"/>
        <v>1</v>
      </c>
      <c r="C134" s="61">
        <f>'Pokemon List'!D134</f>
        <v>106</v>
      </c>
      <c r="D134" s="61">
        <f>'Pokemon List'!E134</f>
        <v>106</v>
      </c>
      <c r="E134" s="89" t="str">
        <f>'Pokemon List'!F134</f>
        <v>Hitmonlee</v>
      </c>
      <c r="F134" s="58">
        <v>2.0</v>
      </c>
      <c r="G134" s="58">
        <v>3.0</v>
      </c>
      <c r="H134" s="58">
        <v>2.0</v>
      </c>
      <c r="I134" s="58">
        <v>2.0</v>
      </c>
      <c r="J134" s="58">
        <v>2.0</v>
      </c>
      <c r="K134" s="58">
        <v>2.0</v>
      </c>
      <c r="L134">
        <f>'Pokemon List'!A134</f>
        <v>3</v>
      </c>
      <c r="N134" t="str">
        <f>IF('Pokemon List'!I134="NULL",'Pokemon List'!I134,CONCATENATE("'",'Pokemon List'!I134,"'",))</f>
        <v>'https://cdn.bulbagarden.net/upload/thumb/3/32/106Hitmonlee.png/250px-106Hitmonlee.png'</v>
      </c>
    </row>
    <row r="135">
      <c r="A135" s="58" t="str">
        <f t="shared" si="1"/>
        <v>INSERT INTO `pokemon_list` (`Generation`, `Pokedex`, `Codigo`, `Nome`, `TierGen1`, `TierGen2`, `TierGen3`, `TierGen4`, `TierGen5`, `TierGen6`, `TierGen7`, `StatusPick`, `Imagem`) VALUES ('1', '107', '107', 'Hitmonchan', '2', '3', '3', '3', '3', '3', '3', 'false', 'https://cdn.bulbagarden.net/upload/thumb/a/a3/107Hitmonchan.png/250px-107Hitmonchan.png');</v>
      </c>
      <c r="B135">
        <f t="shared" si="2"/>
        <v>1</v>
      </c>
      <c r="C135" s="61">
        <f>'Pokemon List'!D135</f>
        <v>107</v>
      </c>
      <c r="D135" s="61">
        <f>'Pokemon List'!E135</f>
        <v>107</v>
      </c>
      <c r="E135" s="89" t="str">
        <f>'Pokemon List'!F135</f>
        <v>Hitmonchan</v>
      </c>
      <c r="F135" s="58">
        <v>2.0</v>
      </c>
      <c r="G135" s="58">
        <v>3.0</v>
      </c>
      <c r="H135" s="58">
        <v>3.0</v>
      </c>
      <c r="I135" s="58">
        <v>3.0</v>
      </c>
      <c r="J135" s="58">
        <v>3.0</v>
      </c>
      <c r="K135" s="58">
        <v>3.0</v>
      </c>
      <c r="L135">
        <f>'Pokemon List'!A135</f>
        <v>3</v>
      </c>
      <c r="N135" t="str">
        <f>IF('Pokemon List'!I135="NULL",'Pokemon List'!I135,CONCATENATE("'",'Pokemon List'!I135,"'",))</f>
        <v>'https://cdn.bulbagarden.net/upload/thumb/a/a3/107Hitmonchan.png/250px-107Hitmonchan.png'</v>
      </c>
    </row>
    <row r="136">
      <c r="A136" s="58" t="str">
        <f t="shared" si="1"/>
        <v>INSERT INTO `pokemon_list` (`Generation`, `Pokedex`, `Codigo`, `Nome`, `TierGen1`, `TierGen2`, `TierGen3`, `TierGen4`, `TierGen5`, `TierGen6`, `TierGen7`, `StatusPick`, `Imagem`) VALUES ('1', '108', '108', 'Lickitung', '2', '3', '3', '0', '0', '0', '0', 'false', 'https://cdn.bulbagarden.net/upload/0/00/108Lickitung.png');</v>
      </c>
      <c r="B136">
        <f t="shared" si="2"/>
        <v>1</v>
      </c>
      <c r="C136" s="61">
        <f>'Pokemon List'!D136</f>
        <v>108</v>
      </c>
      <c r="D136" s="61">
        <f>'Pokemon List'!E136</f>
        <v>108</v>
      </c>
      <c r="E136" s="89" t="str">
        <f>'Pokemon List'!F136</f>
        <v>Lickitung</v>
      </c>
      <c r="F136" s="58">
        <v>2.0</v>
      </c>
      <c r="G136" s="58">
        <v>3.0</v>
      </c>
      <c r="H136" s="58">
        <v>3.0</v>
      </c>
      <c r="I136" s="58">
        <v>0.0</v>
      </c>
      <c r="J136" s="58">
        <v>0.0</v>
      </c>
      <c r="K136" s="58">
        <v>0.0</v>
      </c>
      <c r="L136">
        <f>'Pokemon List'!A136</f>
        <v>0</v>
      </c>
      <c r="N136" t="str">
        <f>IF('Pokemon List'!I136="NULL",'Pokemon List'!I136,CONCATENATE("'",'Pokemon List'!I136,"'",))</f>
        <v>'https://cdn.bulbagarden.net/upload/0/00/108Lickitung.png'</v>
      </c>
    </row>
    <row r="137">
      <c r="A137" s="58" t="str">
        <f t="shared" si="1"/>
        <v>INSERT INTO `pokemon_list` (`Generation`, `Pokedex`, `Codigo`, `Nome`, `TierGen1`, `TierGen2`, `TierGen3`, `TierGen4`, `TierGen5`, `TierGen6`, `TierGen7`, `StatusPick`, `Imagem`) VALUES ('1', '109', '109', 'Koffing', '3', '0', '0', '0', '0', '0', '0', 'false', 'https://cdn.bulbagarden.net/upload/1/17/109Koffing.png');</v>
      </c>
      <c r="B137">
        <f t="shared" si="2"/>
        <v>1</v>
      </c>
      <c r="C137" s="61">
        <f>'Pokemon List'!D137</f>
        <v>109</v>
      </c>
      <c r="D137" s="61">
        <f>'Pokemon List'!E137</f>
        <v>109</v>
      </c>
      <c r="E137" s="89" t="str">
        <f>'Pokemon List'!F137</f>
        <v>Koffing</v>
      </c>
      <c r="F137" s="58">
        <v>3.0</v>
      </c>
      <c r="G137" s="58">
        <v>0.0</v>
      </c>
      <c r="H137" s="58">
        <v>0.0</v>
      </c>
      <c r="I137" s="58">
        <v>0.0</v>
      </c>
      <c r="J137" s="58">
        <v>0.0</v>
      </c>
      <c r="K137" s="58">
        <v>0.0</v>
      </c>
      <c r="L137">
        <f>'Pokemon List'!A137</f>
        <v>0</v>
      </c>
      <c r="N137" t="str">
        <f>IF('Pokemon List'!I137="NULL",'Pokemon List'!I137,CONCATENATE("'",'Pokemon List'!I137,"'",))</f>
        <v>'https://cdn.bulbagarden.net/upload/1/17/109Koffing.png'</v>
      </c>
    </row>
    <row r="138">
      <c r="A138" s="58" t="str">
        <f t="shared" si="1"/>
        <v>INSERT INTO `pokemon_list` (`Generation`, `Pokedex`, `Codigo`, `Nome`, `TierGen1`, `TierGen2`, `TierGen3`, `TierGen4`, `TierGen5`, `TierGen6`, `TierGen7`, `StatusPick`, `Imagem`) VALUES ('1', '110', '110', 'Weezing', '2', '3', '1', '1', '2', '2', '3', 'false', 'https://cdn.bulbagarden.net/upload/thumb/4/42/110Weezing.png/250px-110Weezing.png');</v>
      </c>
      <c r="B138">
        <f t="shared" si="2"/>
        <v>1</v>
      </c>
      <c r="C138" s="61">
        <f>'Pokemon List'!D138</f>
        <v>110</v>
      </c>
      <c r="D138" s="61">
        <f>'Pokemon List'!E138</f>
        <v>110</v>
      </c>
      <c r="E138" s="89" t="str">
        <f>'Pokemon List'!F138</f>
        <v>Weezing</v>
      </c>
      <c r="F138" s="58">
        <v>2.0</v>
      </c>
      <c r="G138" s="58">
        <v>3.0</v>
      </c>
      <c r="H138" s="58">
        <v>1.0</v>
      </c>
      <c r="I138" s="58">
        <v>1.0</v>
      </c>
      <c r="J138" s="58">
        <v>2.0</v>
      </c>
      <c r="K138" s="58">
        <v>2.0</v>
      </c>
      <c r="L138">
        <f>'Pokemon List'!A138</f>
        <v>3</v>
      </c>
      <c r="N138" t="str">
        <f>IF('Pokemon List'!I138="NULL",'Pokemon List'!I138,CONCATENATE("'",'Pokemon List'!I138,"'",))</f>
        <v>'https://cdn.bulbagarden.net/upload/thumb/4/42/110Weezing.png/250px-110Weezing.png'</v>
      </c>
    </row>
    <row r="139">
      <c r="A139" s="58" t="str">
        <f t="shared" si="1"/>
        <v>INSERT INTO `pokemon_list` (`Generation`, `Pokedex`, `Codigo`, `Nome`, `TierGen1`, `TierGen2`, `TierGen3`, `TierGen4`, `TierGen5`, `TierGen6`, `TierGen7`, `StatusPick`, `Imagem`) VALUES ('1', '111', '111', 'Rhyhorn', '3', '0', '0', '0', '0', '0', '0', 'false', 'https://cdn.bulbagarden.net/upload/9/9b/111Rhyhorn.png');</v>
      </c>
      <c r="B139">
        <f t="shared" si="2"/>
        <v>1</v>
      </c>
      <c r="C139" s="61">
        <f>'Pokemon List'!D139</f>
        <v>111</v>
      </c>
      <c r="D139" s="61">
        <f>'Pokemon List'!E139</f>
        <v>111</v>
      </c>
      <c r="E139" s="89" t="str">
        <f>'Pokemon List'!F139</f>
        <v>Rhyhorn</v>
      </c>
      <c r="F139" s="58">
        <v>3.0</v>
      </c>
      <c r="G139" s="58">
        <v>0.0</v>
      </c>
      <c r="H139" s="58">
        <v>0.0</v>
      </c>
      <c r="I139" s="58">
        <v>0.0</v>
      </c>
      <c r="J139" s="58">
        <v>0.0</v>
      </c>
      <c r="K139" s="58">
        <v>0.0</v>
      </c>
      <c r="L139">
        <f>'Pokemon List'!A139</f>
        <v>0</v>
      </c>
      <c r="N139" t="str">
        <f>IF('Pokemon List'!I139="NULL",'Pokemon List'!I139,CONCATENATE("'",'Pokemon List'!I139,"'",))</f>
        <v>'https://cdn.bulbagarden.net/upload/9/9b/111Rhyhorn.png'</v>
      </c>
    </row>
    <row r="140">
      <c r="A140" s="58" t="str">
        <f t="shared" si="1"/>
        <v>INSERT INTO `pokemon_list` (`Generation`, `Pokedex`, `Codigo`, `Nome`, `TierGen1`, `TierGen2`, `TierGen3`, `TierGen4`, `TierGen5`, `TierGen6`, `TierGen7`, `StatusPick`, `Imagem`) VALUES ('1', '112', '112', 'Rhydon', '1', '1', '1', '2', '3', '3', '3', 'false', 'https://cdn.bulbagarden.net/upload/thumb/4/47/112Rhydon.png/250px-112Rhydon.png');</v>
      </c>
      <c r="B140">
        <f t="shared" si="2"/>
        <v>1</v>
      </c>
      <c r="C140" s="61">
        <f>'Pokemon List'!D140</f>
        <v>112</v>
      </c>
      <c r="D140" s="61">
        <f>'Pokemon List'!E140</f>
        <v>112</v>
      </c>
      <c r="E140" s="89" t="str">
        <f>'Pokemon List'!F140</f>
        <v>Rhydon</v>
      </c>
      <c r="F140" s="58">
        <v>1.0</v>
      </c>
      <c r="G140" s="58">
        <v>1.0</v>
      </c>
      <c r="H140" s="58">
        <v>1.0</v>
      </c>
      <c r="I140" s="58">
        <v>2.0</v>
      </c>
      <c r="J140" s="58">
        <v>3.0</v>
      </c>
      <c r="K140" s="58">
        <v>3.0</v>
      </c>
      <c r="L140">
        <f>'Pokemon List'!A140</f>
        <v>3</v>
      </c>
      <c r="N140" t="str">
        <f>IF('Pokemon List'!I140="NULL",'Pokemon List'!I140,CONCATENATE("'",'Pokemon List'!I140,"'",))</f>
        <v>'https://cdn.bulbagarden.net/upload/thumb/4/47/112Rhydon.png/250px-112Rhydon.png'</v>
      </c>
    </row>
    <row r="141">
      <c r="A141" s="58" t="str">
        <f t="shared" si="1"/>
        <v>INSERT INTO `pokemon_list` (`Generation`, `Pokedex`, `Codigo`, `Nome`, `TierGen1`, `TierGen2`, `TierGen3`, `TierGen4`, `TierGen5`, `TierGen6`, `TierGen7`, `StatusPick`, `Imagem`) VALUES ('1', '113', '113', 'Chansey', '1', '2', '1', '2', '1', '1', '1', 'false', 'https://cdn.bulbagarden.net/upload/thumb/c/cd/113Chansey.png/250px-113Chansey.png');</v>
      </c>
      <c r="B141">
        <f t="shared" si="2"/>
        <v>1</v>
      </c>
      <c r="C141" s="61">
        <f>'Pokemon List'!D141</f>
        <v>113</v>
      </c>
      <c r="D141" s="61">
        <f>'Pokemon List'!E141</f>
        <v>113</v>
      </c>
      <c r="E141" s="89" t="str">
        <f>'Pokemon List'!F141</f>
        <v>Chansey</v>
      </c>
      <c r="F141" s="58">
        <v>1.0</v>
      </c>
      <c r="G141" s="58">
        <v>2.0</v>
      </c>
      <c r="H141" s="58">
        <v>1.0</v>
      </c>
      <c r="I141" s="58">
        <v>2.0</v>
      </c>
      <c r="J141" s="58">
        <v>1.0</v>
      </c>
      <c r="K141" s="58">
        <v>1.0</v>
      </c>
      <c r="L141">
        <f>'Pokemon List'!A141</f>
        <v>1</v>
      </c>
      <c r="N141" t="str">
        <f>IF('Pokemon List'!I141="NULL",'Pokemon List'!I141,CONCATENATE("'",'Pokemon List'!I141,"'",))</f>
        <v>'https://cdn.bulbagarden.net/upload/thumb/c/cd/113Chansey.png/250px-113Chansey.png'</v>
      </c>
    </row>
    <row r="142">
      <c r="A142" s="58" t="str">
        <f t="shared" si="1"/>
        <v>INSERT INTO `pokemon_list` (`Generation`, `Pokedex`, `Codigo`, `Nome`, `TierGen1`, `TierGen2`, `TierGen3`, `TierGen4`, `TierGen5`, `TierGen6`, `TierGen7`, `StatusPick`, `Imagem`) VALUES ('1', '114', '114', 'Tangela', '2', '3', '3', '3', '3', '3', '3', 'false', 'https://cdn.bulbagarden.net/upload/thumb/3/3e/114Tangela.png/250px-114Tangela.png');</v>
      </c>
      <c r="B142">
        <f t="shared" si="2"/>
        <v>1</v>
      </c>
      <c r="C142" s="61">
        <f>'Pokemon List'!D142</f>
        <v>114</v>
      </c>
      <c r="D142" s="61">
        <f>'Pokemon List'!E142</f>
        <v>114</v>
      </c>
      <c r="E142" s="89" t="str">
        <f>'Pokemon List'!F142</f>
        <v>Tangela</v>
      </c>
      <c r="F142" s="58">
        <v>2.0</v>
      </c>
      <c r="G142" s="58">
        <v>3.0</v>
      </c>
      <c r="H142" s="58">
        <v>3.0</v>
      </c>
      <c r="I142" s="58">
        <v>3.0</v>
      </c>
      <c r="J142" s="58">
        <v>3.0</v>
      </c>
      <c r="K142" s="58">
        <v>3.0</v>
      </c>
      <c r="L142">
        <f>'Pokemon List'!A142</f>
        <v>3</v>
      </c>
      <c r="N142" t="str">
        <f>IF('Pokemon List'!I142="NULL",'Pokemon List'!I142,CONCATENATE("'",'Pokemon List'!I142,"'",))</f>
        <v>'https://cdn.bulbagarden.net/upload/thumb/3/3e/114Tangela.png/250px-114Tangela.png'</v>
      </c>
    </row>
    <row r="143">
      <c r="A143" s="58" t="str">
        <f t="shared" si="1"/>
        <v>INSERT INTO `pokemon_list` (`Generation`, `Pokedex`, `Codigo`, `Nome`, `TierGen1`, `TierGen2`, `TierGen3`, `TierGen4`, `TierGen5`, `TierGen6`, `TierGen7`, `StatusPick`, `Imagem`) VALUES ('1', '115', '115', 'Kangaskhan', '2', '1', '2', '2', '2', '3', '3', 'false', 'https://cdn.bulbagarden.net/upload/thumb/4/4e/115Kangaskhan.png/150px-115Kangaskhan.png');</v>
      </c>
      <c r="B143">
        <f t="shared" si="2"/>
        <v>1</v>
      </c>
      <c r="C143" s="61">
        <f>'Pokemon List'!D143</f>
        <v>115</v>
      </c>
      <c r="D143" s="61">
        <f>'Pokemon List'!E143</f>
        <v>115</v>
      </c>
      <c r="E143" s="89" t="str">
        <f>'Pokemon List'!F143</f>
        <v>Kangaskhan</v>
      </c>
      <c r="F143" s="58">
        <v>2.0</v>
      </c>
      <c r="G143" s="58">
        <v>1.0</v>
      </c>
      <c r="H143" s="58">
        <v>2.0</v>
      </c>
      <c r="I143" s="58">
        <v>2.0</v>
      </c>
      <c r="J143" s="58">
        <v>2.0</v>
      </c>
      <c r="K143" s="58">
        <v>3.0</v>
      </c>
      <c r="L143">
        <f>'Pokemon List'!A143</f>
        <v>3</v>
      </c>
      <c r="N143" t="str">
        <f>IF('Pokemon List'!I143="NULL",'Pokemon List'!I143,CONCATENATE("'",'Pokemon List'!I143,"'",))</f>
        <v>'https://cdn.bulbagarden.net/upload/thumb/4/4e/115Kangaskhan.png/150px-115Kangaskhan.png'</v>
      </c>
    </row>
    <row r="144">
      <c r="A144" s="58" t="str">
        <f t="shared" si="1"/>
        <v>INSERT INTO `pokemon_list` (`Generation`, `Pokedex`, `Codigo`, `Nome`, `TierGen1`, `TierGen2`, `TierGen3`, `TierGen4`, `TierGen5`, `TierGen6`, `TierGen7`, `StatusPick`, `Imagem`) VALUES ('1', '115', '115M', 'Mega Kangaskhan', '-', '-', '-', '-', '-', 'Uber', 'Uber', 'false', 'https://cdn.bulbagarden.net/upload/thumb/e/e3/115Kangaskhan-Mega.png/150px-115Kangaskhan-Mega.png');</v>
      </c>
      <c r="B144">
        <f t="shared" si="2"/>
        <v>1</v>
      </c>
      <c r="C144" s="61">
        <f>'Pokemon List'!D144</f>
        <v>115</v>
      </c>
      <c r="D144" s="61" t="str">
        <f>'Pokemon List'!E144</f>
        <v>115M</v>
      </c>
      <c r="E144" s="61" t="str">
        <f>'Pokemon List'!F144</f>
        <v>Mega Kangaskhan</v>
      </c>
      <c r="F144" s="58" t="s">
        <v>136</v>
      </c>
      <c r="G144" s="58" t="s">
        <v>136</v>
      </c>
      <c r="H144" s="58" t="s">
        <v>136</v>
      </c>
      <c r="I144" s="58" t="s">
        <v>136</v>
      </c>
      <c r="J144" s="58" t="s">
        <v>136</v>
      </c>
      <c r="K144" s="58" t="s">
        <v>410</v>
      </c>
      <c r="L144" t="str">
        <f>'Pokemon List'!A144</f>
        <v>Uber</v>
      </c>
      <c r="N144" t="str">
        <f>IF('Pokemon List'!I144="NULL",'Pokemon List'!I144,CONCATENATE("'",'Pokemon List'!I144,"'",))</f>
        <v>'https://cdn.bulbagarden.net/upload/thumb/e/e3/115Kangaskhan-Mega.png/150px-115Kangaskhan-Mega.png'</v>
      </c>
    </row>
    <row r="145">
      <c r="A145" s="58" t="str">
        <f t="shared" si="1"/>
        <v>INSERT INTO `pokemon_list` (`Generation`, `Pokedex`, `Codigo`, `Nome`, `TierGen1`, `TierGen2`, `TierGen3`, `TierGen4`, `TierGen5`, `TierGen6`, `TierGen7`, `StatusPick`, `Imagem`) VALUES ('1', '116', '116', 'Horsea', '3', '0', '0', '0', '0', '0', '0', 'false', 'https://cdn.bulbagarden.net/upload/5/5a/116Horsea.png');</v>
      </c>
      <c r="B145">
        <f t="shared" si="2"/>
        <v>1</v>
      </c>
      <c r="C145" s="61">
        <f>'Pokemon List'!D145</f>
        <v>116</v>
      </c>
      <c r="D145" s="61">
        <f>'Pokemon List'!E145</f>
        <v>116</v>
      </c>
      <c r="E145" s="89" t="str">
        <f>'Pokemon List'!F145</f>
        <v>Horsea</v>
      </c>
      <c r="F145" s="58">
        <v>3.0</v>
      </c>
      <c r="G145" s="58">
        <v>0.0</v>
      </c>
      <c r="H145" s="58">
        <v>0.0</v>
      </c>
      <c r="I145" s="58">
        <v>0.0</v>
      </c>
      <c r="J145" s="58">
        <v>0.0</v>
      </c>
      <c r="K145" s="58">
        <v>0.0</v>
      </c>
      <c r="L145">
        <f>'Pokemon List'!A145</f>
        <v>0</v>
      </c>
      <c r="N145" t="str">
        <f>IF('Pokemon List'!I145="NULL",'Pokemon List'!I145,CONCATENATE("'",'Pokemon List'!I145,"'",))</f>
        <v>'https://cdn.bulbagarden.net/upload/5/5a/116Horsea.png'</v>
      </c>
    </row>
    <row r="146">
      <c r="A146" s="58" t="str">
        <f t="shared" si="1"/>
        <v>INSERT INTO `pokemon_list` (`Generation`, `Pokedex`, `Codigo`, `Nome`, `TierGen1`, `TierGen2`, `TierGen3`, `TierGen4`, `TierGen5`, `TierGen6`, `TierGen7`, `StatusPick`, `Imagem`) VALUES ('1', '117', '117', 'Seadra', '2', '3', '3', '0', '0', '0', '0', 'false', 'https://cdn.bulbagarden.net/upload/2/26/117Seadra.png');</v>
      </c>
      <c r="B146">
        <f t="shared" si="2"/>
        <v>1</v>
      </c>
      <c r="C146" s="61">
        <f>'Pokemon List'!D146</f>
        <v>117</v>
      </c>
      <c r="D146" s="61">
        <f>'Pokemon List'!E146</f>
        <v>117</v>
      </c>
      <c r="E146" s="89" t="str">
        <f>'Pokemon List'!F146</f>
        <v>Seadra</v>
      </c>
      <c r="F146" s="58">
        <v>2.0</v>
      </c>
      <c r="G146" s="58">
        <v>3.0</v>
      </c>
      <c r="H146" s="58">
        <v>3.0</v>
      </c>
      <c r="I146" s="58">
        <v>0.0</v>
      </c>
      <c r="J146" s="58">
        <v>0.0</v>
      </c>
      <c r="K146" s="58">
        <v>0.0</v>
      </c>
      <c r="L146">
        <f>'Pokemon List'!A146</f>
        <v>0</v>
      </c>
      <c r="N146" t="str">
        <f>IF('Pokemon List'!I146="NULL",'Pokemon List'!I146,CONCATENATE("'",'Pokemon List'!I146,"'",))</f>
        <v>'https://cdn.bulbagarden.net/upload/2/26/117Seadra.png'</v>
      </c>
    </row>
    <row r="147">
      <c r="A147" s="58" t="str">
        <f t="shared" si="1"/>
        <v>INSERT INTO `pokemon_list` (`Generation`, `Pokedex`, `Codigo`, `Nome`, `TierGen1`, `TierGen2`, `TierGen3`, `TierGen4`, `TierGen5`, `TierGen6`, `TierGen7`, `StatusPick`, `Imagem`) VALUES ('1', '118', '118', 'Goldeen', '3', '0', '0', '0', '0', '0', '0', 'false', 'https://cdn.bulbagarden.net/upload/7/7b/118Goldeen.png');</v>
      </c>
      <c r="B147">
        <f t="shared" si="2"/>
        <v>1</v>
      </c>
      <c r="C147" s="61">
        <f>'Pokemon List'!D147</f>
        <v>118</v>
      </c>
      <c r="D147" s="61">
        <f>'Pokemon List'!E147</f>
        <v>118</v>
      </c>
      <c r="E147" s="89" t="str">
        <f>'Pokemon List'!F147</f>
        <v>Goldeen</v>
      </c>
      <c r="F147" s="58">
        <v>3.0</v>
      </c>
      <c r="G147" s="58">
        <v>0.0</v>
      </c>
      <c r="H147" s="58">
        <v>0.0</v>
      </c>
      <c r="I147" s="58">
        <v>0.0</v>
      </c>
      <c r="J147" s="58">
        <v>0.0</v>
      </c>
      <c r="K147" s="58">
        <v>0.0</v>
      </c>
      <c r="L147">
        <f>'Pokemon List'!A147</f>
        <v>0</v>
      </c>
      <c r="N147" t="str">
        <f>IF('Pokemon List'!I147="NULL",'Pokemon List'!I147,CONCATENATE("'",'Pokemon List'!I147,"'",))</f>
        <v>'https://cdn.bulbagarden.net/upload/7/7b/118Goldeen.png'</v>
      </c>
    </row>
    <row r="148">
      <c r="A148" s="58" t="str">
        <f t="shared" si="1"/>
        <v>INSERT INTO `pokemon_list` (`Generation`, `Pokedex`, `Codigo`, `Nome`, `TierGen1`, `TierGen2`, `TierGen3`, `TierGen4`, `TierGen5`, `TierGen6`, `TierGen7`, `StatusPick`, `Imagem`) VALUES ('1', '119', '119', 'Seaking', '2', '3', '3', '3', '3', '3', '3', 'false', 'https://cdn.bulbagarden.net/upload/thumb/6/6a/119Seaking.png/250px-119Seaking.png');</v>
      </c>
      <c r="B148">
        <f t="shared" si="2"/>
        <v>1</v>
      </c>
      <c r="C148" s="61">
        <f>'Pokemon List'!D148</f>
        <v>119</v>
      </c>
      <c r="D148" s="61">
        <f>'Pokemon List'!E148</f>
        <v>119</v>
      </c>
      <c r="E148" s="89" t="str">
        <f>'Pokemon List'!F148</f>
        <v>Seaking</v>
      </c>
      <c r="F148" s="58">
        <v>2.0</v>
      </c>
      <c r="G148" s="58">
        <v>3.0</v>
      </c>
      <c r="H148" s="58">
        <v>3.0</v>
      </c>
      <c r="I148" s="58">
        <v>3.0</v>
      </c>
      <c r="J148" s="58">
        <v>3.0</v>
      </c>
      <c r="K148" s="58">
        <v>3.0</v>
      </c>
      <c r="L148">
        <f>'Pokemon List'!A148</f>
        <v>3</v>
      </c>
      <c r="N148" t="str">
        <f>IF('Pokemon List'!I148="NULL",'Pokemon List'!I148,CONCATENATE("'",'Pokemon List'!I148,"'",))</f>
        <v>'https://cdn.bulbagarden.net/upload/thumb/6/6a/119Seaking.png/250px-119Seaking.png'</v>
      </c>
    </row>
    <row r="149">
      <c r="A149" s="58" t="str">
        <f t="shared" si="1"/>
        <v>INSERT INTO `pokemon_list` (`Generation`, `Pokedex`, `Codigo`, `Nome`, `TierGen1`, `TierGen2`, `TierGen3`, `TierGen4`, `TierGen5`, `TierGen6`, `TierGen7`, `StatusPick`, `Imagem`) VALUES ('1', '120', '120', 'Staryu', '3', '0', '0', '0', '0', '0', '0', 'false', 'https://cdn.bulbagarden.net/upload/4/4f/120Staryu.png');</v>
      </c>
      <c r="B149">
        <f t="shared" si="2"/>
        <v>1</v>
      </c>
      <c r="C149" s="61">
        <f>'Pokemon List'!D149</f>
        <v>120</v>
      </c>
      <c r="D149" s="61">
        <f>'Pokemon List'!E149</f>
        <v>120</v>
      </c>
      <c r="E149" s="89" t="str">
        <f>'Pokemon List'!F149</f>
        <v>Staryu</v>
      </c>
      <c r="F149" s="58">
        <v>3.0</v>
      </c>
      <c r="G149" s="58">
        <v>0.0</v>
      </c>
      <c r="H149" s="58">
        <v>0.0</v>
      </c>
      <c r="I149" s="58">
        <v>0.0</v>
      </c>
      <c r="J149" s="58">
        <v>0.0</v>
      </c>
      <c r="K149" s="58">
        <v>0.0</v>
      </c>
      <c r="L149">
        <f>'Pokemon List'!A149</f>
        <v>0</v>
      </c>
      <c r="N149" t="str">
        <f>IF('Pokemon List'!I149="NULL",'Pokemon List'!I149,CONCATENATE("'",'Pokemon List'!I149,"'",))</f>
        <v>'https://cdn.bulbagarden.net/upload/4/4f/120Staryu.png'</v>
      </c>
    </row>
    <row r="150">
      <c r="A150" s="58" t="str">
        <f t="shared" si="1"/>
        <v>INSERT INTO `pokemon_list` (`Generation`, `Pokedex`, `Codigo`, `Nome`, `TierGen1`, `TierGen2`, `TierGen3`, `TierGen4`, `TierGen5`, `TierGen6`, `TierGen7`, `StatusPick`, `Imagem`) VALUES ('1', '121', '121', 'Starmie', '1', '1', '1', '1', '1', '1', '1', 'false', 'https://cdn.bulbagarden.net/upload/thumb/c/cd/121Starmie.png/250px-121Starmie.png');</v>
      </c>
      <c r="B150">
        <f t="shared" si="2"/>
        <v>1</v>
      </c>
      <c r="C150" s="61">
        <f>'Pokemon List'!D150</f>
        <v>121</v>
      </c>
      <c r="D150" s="61">
        <f>'Pokemon List'!E150</f>
        <v>121</v>
      </c>
      <c r="E150" s="89" t="str">
        <f>'Pokemon List'!F150</f>
        <v>Starmie</v>
      </c>
      <c r="F150" s="58">
        <v>1.0</v>
      </c>
      <c r="G150" s="58">
        <v>1.0</v>
      </c>
      <c r="H150" s="58">
        <v>1.0</v>
      </c>
      <c r="I150" s="58">
        <v>1.0</v>
      </c>
      <c r="J150" s="58">
        <v>1.0</v>
      </c>
      <c r="K150" s="58">
        <v>1.0</v>
      </c>
      <c r="L150">
        <f>'Pokemon List'!A150</f>
        <v>1</v>
      </c>
      <c r="N150" t="str">
        <f>IF('Pokemon List'!I150="NULL",'Pokemon List'!I150,CONCATENATE("'",'Pokemon List'!I150,"'",))</f>
        <v>'https://cdn.bulbagarden.net/upload/thumb/c/cd/121Starmie.png/250px-121Starmie.png'</v>
      </c>
    </row>
    <row r="151">
      <c r="A151" s="58" t="str">
        <f t="shared" si="1"/>
        <v>INSERT INTO `pokemon_list` (`Generation`, `Pokedex`, `Codigo`, `Nome`, `TierGen1`, `TierGen2`, `TierGen3`, `TierGen4`, `TierGen5`, `TierGen6`, `TierGen7`, `StatusPick`, `Imagem`) VALUES ('1', '122', '122', 'Mr. Mime', '2', '2', '2', '2', '3', '3', '3', 'false', 'https://cdn.bulbagarden.net/upload/thumb/e/ec/122Mr._Mime.png/250px-122Mr._Mime.png');</v>
      </c>
      <c r="B151">
        <f t="shared" si="2"/>
        <v>1</v>
      </c>
      <c r="C151" s="61">
        <f>'Pokemon List'!D151</f>
        <v>122</v>
      </c>
      <c r="D151" s="61">
        <f>'Pokemon List'!E151</f>
        <v>122</v>
      </c>
      <c r="E151" s="89" t="str">
        <f>'Pokemon List'!F151</f>
        <v>Mr. Mime</v>
      </c>
      <c r="F151" s="58">
        <v>2.0</v>
      </c>
      <c r="G151" s="58">
        <v>2.0</v>
      </c>
      <c r="H151" s="58">
        <v>2.0</v>
      </c>
      <c r="I151" s="58">
        <v>2.0</v>
      </c>
      <c r="J151" s="58">
        <v>3.0</v>
      </c>
      <c r="K151" s="58">
        <v>3.0</v>
      </c>
      <c r="L151">
        <f>'Pokemon List'!A151</f>
        <v>3</v>
      </c>
      <c r="N151" t="str">
        <f>IF('Pokemon List'!I151="NULL",'Pokemon List'!I151,CONCATENATE("'",'Pokemon List'!I151,"'",))</f>
        <v>'https://cdn.bulbagarden.net/upload/thumb/e/ec/122Mr._Mime.png/250px-122Mr._Mime.png'</v>
      </c>
    </row>
    <row r="152">
      <c r="A152" s="58" t="str">
        <f t="shared" si="1"/>
        <v>INSERT INTO `pokemon_list` (`Generation`, `Pokedex`, `Codigo`, `Nome`, `TierGen1`, `TierGen2`, `TierGen3`, `TierGen4`, `TierGen5`, `TierGen6`, `TierGen7`, `StatusPick`, `Imagem`) VALUES ('1', '123', '123', 'Scyther', '2', '2', '2', '2', '3', '2', '3', 'false', 'https://cdn.bulbagarden.net/upload/thumb/b/ba/123Scyther.png/250px-123Scyther.png');</v>
      </c>
      <c r="B152">
        <f t="shared" si="2"/>
        <v>1</v>
      </c>
      <c r="C152" s="61">
        <f>'Pokemon List'!D152</f>
        <v>123</v>
      </c>
      <c r="D152" s="61">
        <f>'Pokemon List'!E152</f>
        <v>123</v>
      </c>
      <c r="E152" s="89" t="str">
        <f>'Pokemon List'!F152</f>
        <v>Scyther</v>
      </c>
      <c r="F152" s="58">
        <v>2.0</v>
      </c>
      <c r="G152" s="58">
        <v>2.0</v>
      </c>
      <c r="H152" s="58">
        <v>2.0</v>
      </c>
      <c r="I152" s="58">
        <v>2.0</v>
      </c>
      <c r="J152" s="58">
        <v>3.0</v>
      </c>
      <c r="K152" s="58">
        <v>2.0</v>
      </c>
      <c r="L152">
        <f>'Pokemon List'!A152</f>
        <v>3</v>
      </c>
      <c r="N152" t="str">
        <f>IF('Pokemon List'!I152="NULL",'Pokemon List'!I152,CONCATENATE("'",'Pokemon List'!I152,"'",))</f>
        <v>'https://cdn.bulbagarden.net/upload/thumb/b/ba/123Scyther.png/250px-123Scyther.png'</v>
      </c>
    </row>
    <row r="153">
      <c r="A153" s="58" t="str">
        <f t="shared" si="1"/>
        <v>INSERT INTO `pokemon_list` (`Generation`, `Pokedex`, `Codigo`, `Nome`, `TierGen1`, `TierGen2`, `TierGen3`, `TierGen4`, `TierGen5`, `TierGen6`, `TierGen7`, `StatusPick`, `Imagem`) VALUES ('1', '124', '124', 'Jynx', '1', '1', '1', '2', '2', '3', '3', 'false', 'https://cdn.bulbagarden.net/upload/thumb/7/7c/124Jynx.png/250px-124Jynx.png');</v>
      </c>
      <c r="B153">
        <f t="shared" si="2"/>
        <v>1</v>
      </c>
      <c r="C153" s="61">
        <f>'Pokemon List'!D153</f>
        <v>124</v>
      </c>
      <c r="D153" s="61">
        <f>'Pokemon List'!E153</f>
        <v>124</v>
      </c>
      <c r="E153" s="89" t="str">
        <f>'Pokemon List'!F153</f>
        <v>Jynx</v>
      </c>
      <c r="F153" s="58">
        <v>1.0</v>
      </c>
      <c r="G153" s="58">
        <v>1.0</v>
      </c>
      <c r="H153" s="58">
        <v>1.0</v>
      </c>
      <c r="I153" s="58">
        <v>2.0</v>
      </c>
      <c r="J153" s="58">
        <v>2.0</v>
      </c>
      <c r="K153" s="58">
        <v>3.0</v>
      </c>
      <c r="L153">
        <f>'Pokemon List'!A153</f>
        <v>3</v>
      </c>
      <c r="N153" t="str">
        <f>IF('Pokemon List'!I153="NULL",'Pokemon List'!I153,CONCATENATE("'",'Pokemon List'!I153,"'",))</f>
        <v>'https://cdn.bulbagarden.net/upload/thumb/7/7c/124Jynx.png/250px-124Jynx.png'</v>
      </c>
    </row>
    <row r="154">
      <c r="A154" s="58" t="str">
        <f t="shared" si="1"/>
        <v>INSERT INTO `pokemon_list` (`Generation`, `Pokedex`, `Codigo`, `Nome`, `TierGen1`, `TierGen2`, `TierGen3`, `TierGen4`, `TierGen5`, `TierGen6`, `TierGen7`, `StatusPick`, `Imagem`) VALUES ('1', '125', '125', 'Electabuzz', '2', '2', '2', '2', '3', '3', '0', 'false', 'https://cdn.bulbagarden.net/upload/d/de/125Electabuzz.png');</v>
      </c>
      <c r="B154">
        <f t="shared" si="2"/>
        <v>1</v>
      </c>
      <c r="C154" s="61">
        <f>'Pokemon List'!D154</f>
        <v>125</v>
      </c>
      <c r="D154" s="61">
        <f>'Pokemon List'!E154</f>
        <v>125</v>
      </c>
      <c r="E154" s="89" t="str">
        <f>'Pokemon List'!F154</f>
        <v>Electabuzz</v>
      </c>
      <c r="F154" s="58">
        <v>2.0</v>
      </c>
      <c r="G154" s="58">
        <v>2.0</v>
      </c>
      <c r="H154" s="58">
        <v>2.0</v>
      </c>
      <c r="I154" s="58">
        <v>2.0</v>
      </c>
      <c r="J154" s="58">
        <v>3.0</v>
      </c>
      <c r="K154" s="58">
        <v>3.0</v>
      </c>
      <c r="L154">
        <f>'Pokemon List'!A154</f>
        <v>0</v>
      </c>
      <c r="N154" t="str">
        <f>IF('Pokemon List'!I154="NULL",'Pokemon List'!I154,CONCATENATE("'",'Pokemon List'!I154,"'",))</f>
        <v>'https://cdn.bulbagarden.net/upload/d/de/125Electabuzz.png'</v>
      </c>
    </row>
    <row r="155">
      <c r="A155" s="58" t="str">
        <f t="shared" si="1"/>
        <v>INSERT INTO `pokemon_list` (`Generation`, `Pokedex`, `Codigo`, `Nome`, `TierGen1`, `TierGen2`, `TierGen3`, `TierGen4`, `TierGen5`, `TierGen6`, `TierGen7`, `StatusPick`, `Imagem`) VALUES ('1', '126', '126', 'Magmar', '2', '3', '2', '3', '3', '0', '0', 'false', 'https://cdn.bulbagarden.net/upload/8/8c/126Magmar.png');</v>
      </c>
      <c r="B155">
        <f t="shared" si="2"/>
        <v>1</v>
      </c>
      <c r="C155" s="61">
        <f>'Pokemon List'!D155</f>
        <v>126</v>
      </c>
      <c r="D155" s="61">
        <f>'Pokemon List'!E155</f>
        <v>126</v>
      </c>
      <c r="E155" s="89" t="str">
        <f>'Pokemon List'!F155</f>
        <v>Magmar</v>
      </c>
      <c r="F155" s="58">
        <v>2.0</v>
      </c>
      <c r="G155" s="58">
        <v>3.0</v>
      </c>
      <c r="H155" s="58">
        <v>2.0</v>
      </c>
      <c r="I155" s="58">
        <v>3.0</v>
      </c>
      <c r="J155" s="58">
        <v>3.0</v>
      </c>
      <c r="K155" s="58">
        <v>0.0</v>
      </c>
      <c r="L155">
        <f>'Pokemon List'!A155</f>
        <v>0</v>
      </c>
      <c r="N155" t="str">
        <f>IF('Pokemon List'!I155="NULL",'Pokemon List'!I155,CONCATENATE("'",'Pokemon List'!I155,"'",))</f>
        <v>'https://cdn.bulbagarden.net/upload/8/8c/126Magmar.png'</v>
      </c>
    </row>
    <row r="156">
      <c r="A156" s="58" t="str">
        <f t="shared" si="1"/>
        <v>INSERT INTO `pokemon_list` (`Generation`, `Pokedex`, `Codigo`, `Nome`, `TierGen1`, `TierGen2`, `TierGen3`, `TierGen4`, `TierGen5`, `TierGen6`, `TierGen7`, `StatusPick`, `Imagem`) VALUES ('1', '127', '127', 'Pinsir', '2', '2', '2', '2', '3', '3', '3', 'false', 'https://cdn.bulbagarden.net/upload/thumb/7/71/127Pinsir.png/150px-127Pinsir.png');</v>
      </c>
      <c r="B156">
        <f t="shared" si="2"/>
        <v>1</v>
      </c>
      <c r="C156" s="61">
        <f>'Pokemon List'!D157</f>
        <v>127</v>
      </c>
      <c r="D156" s="61">
        <f>'Pokemon List'!E157</f>
        <v>127</v>
      </c>
      <c r="E156" s="89" t="str">
        <f>'Pokemon List'!F157</f>
        <v>Pinsir</v>
      </c>
      <c r="F156" s="58">
        <v>2.0</v>
      </c>
      <c r="G156" s="58">
        <v>2.0</v>
      </c>
      <c r="H156" s="58">
        <v>2.0</v>
      </c>
      <c r="I156" s="58">
        <v>2.0</v>
      </c>
      <c r="J156" s="58">
        <v>3.0</v>
      </c>
      <c r="K156" s="58">
        <v>3.0</v>
      </c>
      <c r="L156">
        <f>'Pokemon List'!A157</f>
        <v>3</v>
      </c>
      <c r="N156" t="str">
        <f>IF('Pokemon List'!I157="NULL",'Pokemon List'!I157,CONCATENATE("'",'Pokemon List'!I157,"'",))</f>
        <v>'https://cdn.bulbagarden.net/upload/thumb/7/71/127Pinsir.png/150px-127Pinsir.png'</v>
      </c>
    </row>
    <row r="157">
      <c r="A157" s="58" t="str">
        <f t="shared" si="1"/>
        <v>INSERT INTO `pokemon_list` (`Generation`, `Pokedex`, `Codigo`, `Nome`, `TierGen1`, `TierGen2`, `TierGen3`, `TierGen4`, `TierGen5`, `TierGen6`, `TierGen7`, `StatusPick`, `Imagem`) VALUES ('1', '127', '127M', 'Mega Pinsir', '-', '-', '-', '-', '-', '1', '1', 'false', 'https://cdn.bulbagarden.net/upload/thumb/7/74/127Pinsir-Mega.png/150px-127Pinsir-Mega.png');</v>
      </c>
      <c r="B157">
        <f t="shared" si="2"/>
        <v>1</v>
      </c>
      <c r="C157" s="61">
        <f>'Pokemon List'!D156</f>
        <v>127</v>
      </c>
      <c r="D157" s="61" t="str">
        <f>'Pokemon List'!E156</f>
        <v>127M</v>
      </c>
      <c r="E157" s="61" t="str">
        <f>'Pokemon List'!F156</f>
        <v>Mega Pinsir</v>
      </c>
      <c r="F157" s="58" t="s">
        <v>136</v>
      </c>
      <c r="G157" s="58" t="s">
        <v>136</v>
      </c>
      <c r="H157" s="58" t="s">
        <v>136</v>
      </c>
      <c r="I157" s="58" t="s">
        <v>136</v>
      </c>
      <c r="J157" s="58" t="s">
        <v>136</v>
      </c>
      <c r="K157" s="58">
        <v>1.0</v>
      </c>
      <c r="L157">
        <f>'Pokemon List'!A156</f>
        <v>1</v>
      </c>
      <c r="N157" t="str">
        <f>IF('Pokemon List'!I156="NULL",'Pokemon List'!I156,CONCATENATE("'",'Pokemon List'!I156,"'",))</f>
        <v>'https://cdn.bulbagarden.net/upload/thumb/7/74/127Pinsir-Mega.png/150px-127Pinsir-Mega.png'</v>
      </c>
    </row>
    <row r="158">
      <c r="A158" s="58" t="str">
        <f t="shared" si="1"/>
        <v>INSERT INTO `pokemon_list` (`Generation`, `Pokedex`, `Codigo`, `Nome`, `TierGen1`, `TierGen2`, `TierGen3`, `TierGen4`, `TierGen5`, `TierGen6`, `TierGen7`, `StatusPick`, `Imagem`) VALUES ('1', '128', '128', 'Tauros', '1', '1', '1', '2', '2', '3', '3', 'false', 'https://cdn.bulbagarden.net/upload/thumb/b/b8/128Tauros.png/250px-128Tauros.png');</v>
      </c>
      <c r="B158">
        <f t="shared" si="2"/>
        <v>1</v>
      </c>
      <c r="C158" s="61">
        <f>'Pokemon List'!D158</f>
        <v>128</v>
      </c>
      <c r="D158" s="61">
        <f>'Pokemon List'!E158</f>
        <v>128</v>
      </c>
      <c r="E158" s="89" t="str">
        <f>'Pokemon List'!F158</f>
        <v>Tauros</v>
      </c>
      <c r="F158" s="58">
        <v>1.0</v>
      </c>
      <c r="G158" s="58">
        <v>1.0</v>
      </c>
      <c r="H158" s="58">
        <v>1.0</v>
      </c>
      <c r="I158" s="58">
        <v>2.0</v>
      </c>
      <c r="J158" s="58">
        <v>2.0</v>
      </c>
      <c r="K158" s="58">
        <v>3.0</v>
      </c>
      <c r="L158">
        <f>'Pokemon List'!A158</f>
        <v>3</v>
      </c>
      <c r="N158" t="str">
        <f>IF('Pokemon List'!I158="NULL",'Pokemon List'!I158,CONCATENATE("'",'Pokemon List'!I158,"'",))</f>
        <v>'https://cdn.bulbagarden.net/upload/thumb/b/b8/128Tauros.png/250px-128Tauros.png'</v>
      </c>
    </row>
    <row r="159">
      <c r="A159" s="58" t="str">
        <f t="shared" si="1"/>
        <v>INSERT INTO `pokemon_list` (`Generation`, `Pokedex`, `Codigo`, `Nome`, `TierGen1`, `TierGen2`, `TierGen3`, `TierGen4`, `TierGen5`, `TierGen6`, `TierGen7`, `StatusPick`, `Imagem`) VALUES ('1', '129', '129', 'Magikarp', '3', '0', '0', '0', '0', '0', '0', 'false', 'https://cdn.bulbagarden.net/upload/0/02/129Magikarp.png');</v>
      </c>
      <c r="B159">
        <f t="shared" si="2"/>
        <v>1</v>
      </c>
      <c r="C159" s="61">
        <f>'Pokemon List'!D159</f>
        <v>129</v>
      </c>
      <c r="D159" s="61">
        <f>'Pokemon List'!E159</f>
        <v>129</v>
      </c>
      <c r="E159" s="89" t="str">
        <f>'Pokemon List'!F159</f>
        <v>Magikarp</v>
      </c>
      <c r="F159" s="58">
        <v>3.0</v>
      </c>
      <c r="G159" s="58">
        <v>0.0</v>
      </c>
      <c r="H159" s="58">
        <v>0.0</v>
      </c>
      <c r="I159" s="58">
        <v>0.0</v>
      </c>
      <c r="J159" s="58">
        <v>0.0</v>
      </c>
      <c r="K159" s="58">
        <v>0.0</v>
      </c>
      <c r="L159">
        <f>'Pokemon List'!A159</f>
        <v>0</v>
      </c>
      <c r="N159" t="str">
        <f>IF('Pokemon List'!I159="NULL",'Pokemon List'!I159,CONCATENATE("'",'Pokemon List'!I159,"'",))</f>
        <v>'https://cdn.bulbagarden.net/upload/0/02/129Magikarp.png'</v>
      </c>
    </row>
    <row r="160">
      <c r="A160" s="58" t="str">
        <f t="shared" si="1"/>
        <v>INSERT INTO `pokemon_list` (`Generation`, `Pokedex`, `Codigo`, `Nome`, `TierGen1`, `TierGen2`, `TierGen3`, `TierGen4`, `TierGen5`, `TierGen6`, `TierGen7`, `StatusPick`, `Imagem`) VALUES ('1', '130', '130', 'Gyarados', '2', '2', '1', '1', '1', '1', '1', 'false', 'https://cdn.bulbagarden.net/upload/thumb/4/41/130Gyarados.png/150px-130Gyarados.png');</v>
      </c>
      <c r="B160">
        <f t="shared" si="2"/>
        <v>1</v>
      </c>
      <c r="C160" s="61">
        <f>'Pokemon List'!D160</f>
        <v>130</v>
      </c>
      <c r="D160" s="61">
        <f>'Pokemon List'!E160</f>
        <v>130</v>
      </c>
      <c r="E160" s="89" t="str">
        <f>'Pokemon List'!F160</f>
        <v>Gyarados</v>
      </c>
      <c r="F160" s="58">
        <v>2.0</v>
      </c>
      <c r="G160" s="58">
        <v>2.0</v>
      </c>
      <c r="H160" s="58">
        <v>1.0</v>
      </c>
      <c r="I160" s="58">
        <v>1.0</v>
      </c>
      <c r="J160" s="58">
        <v>1.0</v>
      </c>
      <c r="K160" s="58">
        <v>1.0</v>
      </c>
      <c r="L160">
        <f>'Pokemon List'!A160</f>
        <v>1</v>
      </c>
      <c r="N160" t="str">
        <f>IF('Pokemon List'!I160="NULL",'Pokemon List'!I160,CONCATENATE("'",'Pokemon List'!I160,"'",))</f>
        <v>'https://cdn.bulbagarden.net/upload/thumb/4/41/130Gyarados.png/150px-130Gyarados.png'</v>
      </c>
    </row>
    <row r="161">
      <c r="A161" s="58" t="str">
        <f t="shared" si="1"/>
        <v>INSERT INTO `pokemon_list` (`Generation`, `Pokedex`, `Codigo`, `Nome`, `TierGen1`, `TierGen2`, `TierGen3`, `TierGen4`, `TierGen5`, `TierGen6`, `TierGen7`, `StatusPick`, `Imagem`) VALUES ('1', '130', '130M', 'Mega Gyarados', '-', '-', '-', '-', '-', '1', '1', 'false', 'https://cdn.bulbagarden.net/upload/thumb/3/30/130Gyarados-Mega.png/150px-130Gyarados-Mega.png');</v>
      </c>
      <c r="B161">
        <f t="shared" si="2"/>
        <v>1</v>
      </c>
      <c r="C161" s="61">
        <f>'Pokemon List'!D161</f>
        <v>130</v>
      </c>
      <c r="D161" s="61" t="str">
        <f>'Pokemon List'!E161</f>
        <v>130M</v>
      </c>
      <c r="E161" s="61" t="str">
        <f>'Pokemon List'!F161</f>
        <v>Mega Gyarados</v>
      </c>
      <c r="F161" s="58" t="s">
        <v>136</v>
      </c>
      <c r="G161" s="58" t="s">
        <v>136</v>
      </c>
      <c r="H161" s="58" t="s">
        <v>136</v>
      </c>
      <c r="I161" s="58" t="s">
        <v>136</v>
      </c>
      <c r="J161" s="58" t="s">
        <v>136</v>
      </c>
      <c r="K161" s="58">
        <v>1.0</v>
      </c>
      <c r="L161">
        <f>'Pokemon List'!A161</f>
        <v>1</v>
      </c>
      <c r="N161" t="str">
        <f>IF('Pokemon List'!I161="NULL",'Pokemon List'!I161,CONCATENATE("'",'Pokemon List'!I161,"'",))</f>
        <v>'https://cdn.bulbagarden.net/upload/thumb/3/30/130Gyarados-Mega.png/150px-130Gyarados-Mega.png'</v>
      </c>
    </row>
    <row r="162">
      <c r="A162" s="58" t="str">
        <f t="shared" si="1"/>
        <v>INSERT INTO `pokemon_list` (`Generation`, `Pokedex`, `Codigo`, `Nome`, `TierGen1`, `TierGen2`, `TierGen3`, `TierGen4`, `TierGen5`, `TierGen6`, `TierGen7`, `StatusPick`, `Imagem`) VALUES ('1', '131', '131', 'Lapras', '1', '1', '1', '2', '3', '3', '3', 'false', 'https://cdn.bulbagarden.net/upload/thumb/a/ab/131Lapras.png/250px-131Lapras.png');</v>
      </c>
      <c r="B162">
        <f t="shared" si="2"/>
        <v>1</v>
      </c>
      <c r="C162" s="61">
        <f>'Pokemon List'!D162</f>
        <v>131</v>
      </c>
      <c r="D162" s="61">
        <f>'Pokemon List'!E162</f>
        <v>131</v>
      </c>
      <c r="E162" s="89" t="str">
        <f>'Pokemon List'!F162</f>
        <v>Lapras</v>
      </c>
      <c r="F162" s="58">
        <v>1.0</v>
      </c>
      <c r="G162" s="58">
        <v>1.0</v>
      </c>
      <c r="H162" s="58">
        <v>1.0</v>
      </c>
      <c r="I162" s="58">
        <v>2.0</v>
      </c>
      <c r="J162" s="58">
        <v>3.0</v>
      </c>
      <c r="K162" s="58">
        <v>3.0</v>
      </c>
      <c r="L162">
        <f>'Pokemon List'!A162</f>
        <v>3</v>
      </c>
      <c r="N162" t="str">
        <f>IF('Pokemon List'!I162="NULL",'Pokemon List'!I162,CONCATENATE("'",'Pokemon List'!I162,"'",))</f>
        <v>'https://cdn.bulbagarden.net/upload/thumb/a/ab/131Lapras.png/250px-131Lapras.png'</v>
      </c>
    </row>
    <row r="163">
      <c r="A163" s="58" t="str">
        <f t="shared" si="1"/>
        <v>INSERT INTO `pokemon_list` (`Generation`, `Pokedex`, `Codigo`, `Nome`, `TierGen1`, `TierGen2`, `TierGen3`, `TierGen4`, `TierGen5`, `TierGen6`, `TierGen7`, `StatusPick`, `Imagem`) VALUES ('1', '132', '132', 'Ditto', '2', '3', '3', '3', '1', '2', '3', 'false', 'https://cdn.bulbagarden.net/upload/thumb/3/36/132Ditto.png/250px-132Ditto.png');</v>
      </c>
      <c r="B163">
        <f t="shared" si="2"/>
        <v>1</v>
      </c>
      <c r="C163" s="61">
        <f>'Pokemon List'!D163</f>
        <v>132</v>
      </c>
      <c r="D163" s="61">
        <f>'Pokemon List'!E163</f>
        <v>132</v>
      </c>
      <c r="E163" s="89" t="str">
        <f>'Pokemon List'!F163</f>
        <v>Ditto</v>
      </c>
      <c r="F163" s="58">
        <v>2.0</v>
      </c>
      <c r="G163" s="58">
        <v>3.0</v>
      </c>
      <c r="H163" s="58">
        <v>3.0</v>
      </c>
      <c r="I163" s="58">
        <v>3.0</v>
      </c>
      <c r="J163" s="58">
        <v>1.0</v>
      </c>
      <c r="K163" s="58">
        <v>2.0</v>
      </c>
      <c r="L163">
        <f>'Pokemon List'!A163</f>
        <v>3</v>
      </c>
      <c r="N163" t="str">
        <f>IF('Pokemon List'!I163="NULL",'Pokemon List'!I163,CONCATENATE("'",'Pokemon List'!I163,"'",))</f>
        <v>'https://cdn.bulbagarden.net/upload/thumb/3/36/132Ditto.png/250px-132Ditto.png'</v>
      </c>
    </row>
    <row r="164">
      <c r="A164" s="58" t="str">
        <f t="shared" si="1"/>
        <v>INSERT INTO `pokemon_list` (`Generation`, `Pokedex`, `Codigo`, `Nome`, `TierGen1`, `TierGen2`, `TierGen3`, `TierGen4`, `TierGen5`, `TierGen6`, `TierGen7`, `StatusPick`, `Imagem`) VALUES ('1', '133', '133', 'Eevee', '3', '0', '0', '0', '0', '0', '0', 'false', 'https://cdn.bulbagarden.net/upload/e/e2/133Eevee.png');</v>
      </c>
      <c r="B164">
        <f t="shared" si="2"/>
        <v>1</v>
      </c>
      <c r="C164" s="61">
        <f>'Pokemon List'!D164</f>
        <v>133</v>
      </c>
      <c r="D164" s="61">
        <f>'Pokemon List'!E164</f>
        <v>133</v>
      </c>
      <c r="E164" s="89" t="str">
        <f>'Pokemon List'!F164</f>
        <v>Eevee</v>
      </c>
      <c r="F164" s="58">
        <v>3.0</v>
      </c>
      <c r="G164" s="58">
        <v>0.0</v>
      </c>
      <c r="H164" s="58">
        <v>0.0</v>
      </c>
      <c r="I164" s="58">
        <v>0.0</v>
      </c>
      <c r="J164" s="58">
        <v>0.0</v>
      </c>
      <c r="K164" s="58">
        <v>0.0</v>
      </c>
      <c r="L164">
        <f>'Pokemon List'!A164</f>
        <v>0</v>
      </c>
      <c r="N164" t="str">
        <f>IF('Pokemon List'!I164="NULL",'Pokemon List'!I164,CONCATENATE("'",'Pokemon List'!I164,"'",))</f>
        <v>'https://cdn.bulbagarden.net/upload/e/e2/133Eevee.png'</v>
      </c>
    </row>
    <row r="165">
      <c r="A165" s="58" t="str">
        <f t="shared" si="1"/>
        <v>INSERT INTO `pokemon_list` (`Generation`, `Pokedex`, `Codigo`, `Nome`, `TierGen1`, `TierGen2`, `TierGen3`, `TierGen4`, `TierGen5`, `TierGen6`, `TierGen7`, `StatusPick`, `Imagem`) VALUES ('1', '134', '134', 'Vaporeon', '2', '1', '1', '1', '1', '2', '3', 'false', 'https://cdn.bulbagarden.net/upload/thumb/f/fd/134Vaporeon.png/250px-134Vaporeon.png');</v>
      </c>
      <c r="B165">
        <f t="shared" si="2"/>
        <v>1</v>
      </c>
      <c r="C165" s="61">
        <f>'Pokemon List'!D165</f>
        <v>134</v>
      </c>
      <c r="D165" s="61">
        <f>'Pokemon List'!E165</f>
        <v>134</v>
      </c>
      <c r="E165" s="89" t="str">
        <f>'Pokemon List'!F165</f>
        <v>Vaporeon</v>
      </c>
      <c r="F165" s="58">
        <v>2.0</v>
      </c>
      <c r="G165" s="58">
        <v>1.0</v>
      </c>
      <c r="H165" s="58">
        <v>1.0</v>
      </c>
      <c r="I165" s="58">
        <v>1.0</v>
      </c>
      <c r="J165" s="58">
        <v>1.0</v>
      </c>
      <c r="K165" s="58">
        <v>2.0</v>
      </c>
      <c r="L165">
        <f>'Pokemon List'!A165</f>
        <v>3</v>
      </c>
      <c r="N165" t="str">
        <f>IF('Pokemon List'!I165="NULL",'Pokemon List'!I165,CONCATENATE("'",'Pokemon List'!I165,"'",))</f>
        <v>'https://cdn.bulbagarden.net/upload/thumb/f/fd/134Vaporeon.png/250px-134Vaporeon.png'</v>
      </c>
    </row>
    <row r="166">
      <c r="A166" s="58" t="str">
        <f t="shared" si="1"/>
        <v>INSERT INTO `pokemon_list` (`Generation`, `Pokedex`, `Codigo`, `Nome`, `TierGen1`, `TierGen2`, `TierGen3`, `TierGen4`, `TierGen5`, `TierGen6`, `TierGen7`, `StatusPick`, `Imagem`) VALUES ('1', '135', '135', 'Jolteon', '1', '1', '1', '1', '1', '2', '2', 'false', 'https://cdn.bulbagarden.net/upload/thumb/b/bb/135Jolteon.png/250px-135Jolteon.png');</v>
      </c>
      <c r="B166">
        <f t="shared" si="2"/>
        <v>1</v>
      </c>
      <c r="C166" s="61">
        <f>'Pokemon List'!D166</f>
        <v>135</v>
      </c>
      <c r="D166" s="61">
        <f>'Pokemon List'!E166</f>
        <v>135</v>
      </c>
      <c r="E166" s="89" t="str">
        <f>'Pokemon List'!F166</f>
        <v>Jolteon</v>
      </c>
      <c r="F166" s="58">
        <v>1.0</v>
      </c>
      <c r="G166" s="58">
        <v>1.0</v>
      </c>
      <c r="H166" s="58">
        <v>1.0</v>
      </c>
      <c r="I166" s="58">
        <v>1.0</v>
      </c>
      <c r="J166" s="58">
        <v>1.0</v>
      </c>
      <c r="K166" s="58">
        <v>2.0</v>
      </c>
      <c r="L166">
        <f>'Pokemon List'!A166</f>
        <v>2</v>
      </c>
      <c r="N166" t="str">
        <f>IF('Pokemon List'!I166="NULL",'Pokemon List'!I166,CONCATENATE("'",'Pokemon List'!I166,"'",))</f>
        <v>'https://cdn.bulbagarden.net/upload/thumb/b/bb/135Jolteon.png/250px-135Jolteon.png'</v>
      </c>
    </row>
    <row r="167">
      <c r="A167" s="58" t="str">
        <f t="shared" si="1"/>
        <v>INSERT INTO `pokemon_list` (`Generation`, `Pokedex`, `Codigo`, `Nome`, `TierGen1`, `TierGen2`, `TierGen3`, `TierGen4`, `TierGen5`, `TierGen6`, `TierGen7`, `StatusPick`, `Imagem`) VALUES ('1', '136', '136', 'Flareon', '2', '3', '3', '3', '3', '3', '3', 'false', 'https://cdn.bulbagarden.net/upload/thumb/d/dd/136Flareon.png/250px-136Flareon.png');</v>
      </c>
      <c r="B167">
        <f t="shared" si="2"/>
        <v>1</v>
      </c>
      <c r="C167" s="61">
        <f>'Pokemon List'!D167</f>
        <v>136</v>
      </c>
      <c r="D167" s="61">
        <f>'Pokemon List'!E167</f>
        <v>136</v>
      </c>
      <c r="E167" s="89" t="str">
        <f>'Pokemon List'!F167</f>
        <v>Flareon</v>
      </c>
      <c r="F167" s="58">
        <v>2.0</v>
      </c>
      <c r="G167" s="58">
        <v>3.0</v>
      </c>
      <c r="H167" s="58">
        <v>3.0</v>
      </c>
      <c r="I167" s="58">
        <v>3.0</v>
      </c>
      <c r="J167" s="58">
        <v>3.0</v>
      </c>
      <c r="K167" s="58">
        <v>3.0</v>
      </c>
      <c r="L167">
        <f>'Pokemon List'!A167</f>
        <v>3</v>
      </c>
      <c r="N167" t="str">
        <f>IF('Pokemon List'!I167="NULL",'Pokemon List'!I167,CONCATENATE("'",'Pokemon List'!I167,"'",))</f>
        <v>'https://cdn.bulbagarden.net/upload/thumb/d/dd/136Flareon.png/250px-136Flareon.png'</v>
      </c>
    </row>
    <row r="168">
      <c r="A168" s="58" t="str">
        <f t="shared" si="1"/>
        <v>INSERT INTO `pokemon_list` (`Generation`, `Pokedex`, `Codigo`, `Nome`, `TierGen1`, `TierGen2`, `TierGen3`, `TierGen4`, `TierGen5`, `TierGen6`, `TierGen7`, `StatusPick`, `Imagem`) VALUES ('1', '137', '137', 'Porygon', '2', '0', '0', '0', '0', '0', '0', 'false', 'https://cdn.bulbagarden.net/upload/thumb/6/6b/137Porygon.png/250px-137Porygon.png');</v>
      </c>
      <c r="B168">
        <f t="shared" si="2"/>
        <v>1</v>
      </c>
      <c r="C168" s="61">
        <f>'Pokemon List'!D168</f>
        <v>137</v>
      </c>
      <c r="D168" s="61">
        <f>'Pokemon List'!E168</f>
        <v>137</v>
      </c>
      <c r="E168" s="89" t="str">
        <f>'Pokemon List'!F168</f>
        <v>Porygon</v>
      </c>
      <c r="F168" s="58">
        <v>2.0</v>
      </c>
      <c r="G168" s="58">
        <v>0.0</v>
      </c>
      <c r="H168" s="58">
        <v>0.0</v>
      </c>
      <c r="I168" s="58">
        <v>0.0</v>
      </c>
      <c r="J168" s="58">
        <v>0.0</v>
      </c>
      <c r="K168" s="58">
        <v>0.0</v>
      </c>
      <c r="L168">
        <f>'Pokemon List'!A168</f>
        <v>0</v>
      </c>
      <c r="N168" t="str">
        <f>IF('Pokemon List'!I168="NULL",'Pokemon List'!I168,CONCATENATE("'",'Pokemon List'!I168,"'",))</f>
        <v>'https://cdn.bulbagarden.net/upload/thumb/6/6b/137Porygon.png/250px-137Porygon.png'</v>
      </c>
    </row>
    <row r="169">
      <c r="A169" s="58" t="str">
        <f t="shared" si="1"/>
        <v>INSERT INTO `pokemon_list` (`Generation`, `Pokedex`, `Codigo`, `Nome`, `TierGen1`, `TierGen2`, `TierGen3`, `TierGen4`, `TierGen5`, `TierGen6`, `TierGen7`, `StatusPick`, `Imagem`) VALUES ('1', '138', '138', 'Omanyte', '3', '0', '0', '0', '0', '0', '0', 'false', 'https://cdn.bulbagarden.net/upload/7/79/138Omanyte.png');</v>
      </c>
      <c r="B169">
        <f t="shared" si="2"/>
        <v>1</v>
      </c>
      <c r="C169" s="61">
        <f>'Pokemon List'!D169</f>
        <v>138</v>
      </c>
      <c r="D169" s="61">
        <f>'Pokemon List'!E169</f>
        <v>138</v>
      </c>
      <c r="E169" s="89" t="str">
        <f>'Pokemon List'!F169</f>
        <v>Omanyte</v>
      </c>
      <c r="F169" s="58">
        <v>3.0</v>
      </c>
      <c r="G169" s="58">
        <v>0.0</v>
      </c>
      <c r="H169" s="58">
        <v>0.0</v>
      </c>
      <c r="I169" s="58">
        <v>0.0</v>
      </c>
      <c r="J169" s="58">
        <v>0.0</v>
      </c>
      <c r="K169" s="58">
        <v>0.0</v>
      </c>
      <c r="L169">
        <f>'Pokemon List'!A169</f>
        <v>0</v>
      </c>
      <c r="N169" t="str">
        <f>IF('Pokemon List'!I169="NULL",'Pokemon List'!I169,CONCATENATE("'",'Pokemon List'!I169,"'",))</f>
        <v>'https://cdn.bulbagarden.net/upload/7/79/138Omanyte.png'</v>
      </c>
    </row>
    <row r="170">
      <c r="A170" s="58" t="str">
        <f t="shared" si="1"/>
        <v>INSERT INTO `pokemon_list` (`Generation`, `Pokedex`, `Codigo`, `Nome`, `TierGen1`, `TierGen2`, `TierGen3`, `TierGen4`, `TierGen5`, `TierGen6`, `TierGen7`, `StatusPick`, `Imagem`) VALUES ('1', '139', '139', 'Omastar', '2', '2', '2', '2', '2', '2', '3', 'false', 'https://cdn.bulbagarden.net/upload/thumb/4/43/139Omastar.png/250px-139Omastar.png');</v>
      </c>
      <c r="B170">
        <f t="shared" si="2"/>
        <v>1</v>
      </c>
      <c r="C170" s="61">
        <f>'Pokemon List'!D170</f>
        <v>139</v>
      </c>
      <c r="D170" s="61">
        <f>'Pokemon List'!E170</f>
        <v>139</v>
      </c>
      <c r="E170" s="89" t="str">
        <f>'Pokemon List'!F170</f>
        <v>Omastar</v>
      </c>
      <c r="F170" s="58">
        <v>2.0</v>
      </c>
      <c r="G170" s="58">
        <v>2.0</v>
      </c>
      <c r="H170" s="58">
        <v>2.0</v>
      </c>
      <c r="I170" s="58">
        <v>2.0</v>
      </c>
      <c r="J170" s="58">
        <v>2.0</v>
      </c>
      <c r="K170" s="58">
        <v>2.0</v>
      </c>
      <c r="L170">
        <f>'Pokemon List'!A170</f>
        <v>3</v>
      </c>
      <c r="N170" t="str">
        <f>IF('Pokemon List'!I170="NULL",'Pokemon List'!I170,CONCATENATE("'",'Pokemon List'!I170,"'",))</f>
        <v>'https://cdn.bulbagarden.net/upload/thumb/4/43/139Omastar.png/250px-139Omastar.png'</v>
      </c>
    </row>
    <row r="171">
      <c r="A171" s="58" t="str">
        <f t="shared" si="1"/>
        <v>INSERT INTO `pokemon_list` (`Generation`, `Pokedex`, `Codigo`, `Nome`, `TierGen1`, `TierGen2`, `TierGen3`, `TierGen4`, `TierGen5`, `TierGen6`, `TierGen7`, `StatusPick`, `Imagem`) VALUES ('1', '140', '140', 'Kabuto', '3', '0', '0', '0', '0', '0', '0', 'false', 'https://cdn.bulbagarden.net/upload/f/f9/140Kabuto.png');</v>
      </c>
      <c r="B171">
        <f t="shared" si="2"/>
        <v>1</v>
      </c>
      <c r="C171" s="61">
        <f>'Pokemon List'!D171</f>
        <v>140</v>
      </c>
      <c r="D171" s="61">
        <f>'Pokemon List'!E171</f>
        <v>140</v>
      </c>
      <c r="E171" s="89" t="str">
        <f>'Pokemon List'!F171</f>
        <v>Kabuto</v>
      </c>
      <c r="F171" s="58">
        <v>3.0</v>
      </c>
      <c r="G171" s="58">
        <v>0.0</v>
      </c>
      <c r="H171" s="58">
        <v>0.0</v>
      </c>
      <c r="I171" s="58">
        <v>0.0</v>
      </c>
      <c r="J171" s="58">
        <v>0.0</v>
      </c>
      <c r="K171" s="58">
        <v>0.0</v>
      </c>
      <c r="L171">
        <f>'Pokemon List'!A171</f>
        <v>0</v>
      </c>
      <c r="N171" t="str">
        <f>IF('Pokemon List'!I171="NULL",'Pokemon List'!I171,CONCATENATE("'",'Pokemon List'!I171,"'",))</f>
        <v>'https://cdn.bulbagarden.net/upload/f/f9/140Kabuto.png'</v>
      </c>
    </row>
    <row r="172">
      <c r="A172" s="58" t="str">
        <f t="shared" si="1"/>
        <v>INSERT INTO `pokemon_list` (`Generation`, `Pokedex`, `Codigo`, `Nome`, `TierGen1`, `TierGen2`, `TierGen3`, `TierGen4`, `TierGen5`, `TierGen6`, `TierGen7`, `StatusPick`, `Imagem`) VALUES ('1', '141', '141', 'Kabutops', '2', '2', '2', '2', '2', '2', '3', 'false', 'https://cdn.bulbagarden.net/upload/thumb/2/29/141Kabutops.png/250px-141Kabutops.png');</v>
      </c>
      <c r="B172">
        <f t="shared" si="2"/>
        <v>1</v>
      </c>
      <c r="C172" s="61">
        <f>'Pokemon List'!D172</f>
        <v>141</v>
      </c>
      <c r="D172" s="61">
        <f>'Pokemon List'!E172</f>
        <v>141</v>
      </c>
      <c r="E172" s="89" t="str">
        <f>'Pokemon List'!F172</f>
        <v>Kabutops</v>
      </c>
      <c r="F172" s="58">
        <v>2.0</v>
      </c>
      <c r="G172" s="58">
        <v>2.0</v>
      </c>
      <c r="H172" s="58">
        <v>2.0</v>
      </c>
      <c r="I172" s="58">
        <v>2.0</v>
      </c>
      <c r="J172" s="58">
        <v>2.0</v>
      </c>
      <c r="K172" s="58">
        <v>2.0</v>
      </c>
      <c r="L172">
        <f>'Pokemon List'!A172</f>
        <v>3</v>
      </c>
      <c r="N172" t="str">
        <f>IF('Pokemon List'!I172="NULL",'Pokemon List'!I172,CONCATENATE("'",'Pokemon List'!I172,"'",))</f>
        <v>'https://cdn.bulbagarden.net/upload/thumb/2/29/141Kabutops.png/250px-141Kabutops.png'</v>
      </c>
    </row>
    <row r="173">
      <c r="A173" s="58" t="str">
        <f t="shared" si="1"/>
        <v>INSERT INTO `pokemon_list` (`Generation`, `Pokedex`, `Codigo`, `Nome`, `TierGen1`, `TierGen2`, `TierGen3`, `TierGen4`, `TierGen5`, `TierGen6`, `TierGen7`, `StatusPick`, `Imagem`) VALUES ('1', '142', '142', 'Aerodactyl', '2', '1', '1', '1', '1', '2', '3', 'false', 'https://cdn.bulbagarden.net/upload/thumb/e/e8/142Aerodactyl.png/150px-142Aerodactyl.png');</v>
      </c>
      <c r="B173">
        <f t="shared" si="2"/>
        <v>1</v>
      </c>
      <c r="C173" s="61">
        <f>'Pokemon List'!D173</f>
        <v>142</v>
      </c>
      <c r="D173" s="61">
        <f>'Pokemon List'!E173</f>
        <v>142</v>
      </c>
      <c r="E173" s="89" t="str">
        <f>'Pokemon List'!F173</f>
        <v>Aerodactyl</v>
      </c>
      <c r="F173" s="58">
        <v>2.0</v>
      </c>
      <c r="G173" s="58">
        <v>1.0</v>
      </c>
      <c r="H173" s="58">
        <v>1.0</v>
      </c>
      <c r="I173" s="58">
        <v>1.0</v>
      </c>
      <c r="J173" s="58">
        <v>1.0</v>
      </c>
      <c r="K173" s="58">
        <v>2.0</v>
      </c>
      <c r="L173">
        <f>'Pokemon List'!A173</f>
        <v>3</v>
      </c>
      <c r="N173" t="str">
        <f>IF('Pokemon List'!I173="NULL",'Pokemon List'!I173,CONCATENATE("'",'Pokemon List'!I173,"'",))</f>
        <v>'https://cdn.bulbagarden.net/upload/thumb/e/e8/142Aerodactyl.png/150px-142Aerodactyl.png'</v>
      </c>
    </row>
    <row r="174">
      <c r="A174" s="58" t="str">
        <f t="shared" si="1"/>
        <v>INSERT INTO `pokemon_list` (`Generation`, `Pokedex`, `Codigo`, `Nome`, `TierGen1`, `TierGen2`, `TierGen3`, `TierGen4`, `TierGen5`, `TierGen6`, `TierGen7`, `StatusPick`, `Imagem`) VALUES ('1', '142', '142M', 'Mega Aerodactyl', '-', '-', '-', '-', '-', '1', '1', 'false', 'https://cdn.bulbagarden.net/upload/thumb/a/a5/142Aerodactyl-Mega.png/150px-142Aerodactyl-Mega.png');</v>
      </c>
      <c r="B174">
        <f t="shared" si="2"/>
        <v>1</v>
      </c>
      <c r="C174" s="61">
        <f>'Pokemon List'!D174</f>
        <v>142</v>
      </c>
      <c r="D174" s="61" t="str">
        <f>'Pokemon List'!E174</f>
        <v>142M</v>
      </c>
      <c r="E174" s="61" t="str">
        <f>'Pokemon List'!F174</f>
        <v>Mega Aerodactyl</v>
      </c>
      <c r="F174" s="58" t="s">
        <v>136</v>
      </c>
      <c r="G174" s="58" t="s">
        <v>136</v>
      </c>
      <c r="H174" s="58" t="s">
        <v>136</v>
      </c>
      <c r="I174" s="58" t="s">
        <v>136</v>
      </c>
      <c r="J174" s="58" t="s">
        <v>136</v>
      </c>
      <c r="K174" s="58">
        <v>1.0</v>
      </c>
      <c r="L174">
        <f>'Pokemon List'!A174</f>
        <v>1</v>
      </c>
      <c r="N174" t="str">
        <f>IF('Pokemon List'!I174="NULL",'Pokemon List'!I174,CONCATENATE("'",'Pokemon List'!I174,"'",))</f>
        <v>'https://cdn.bulbagarden.net/upload/thumb/a/a5/142Aerodactyl-Mega.png/150px-142Aerodactyl-Mega.png'</v>
      </c>
    </row>
    <row r="175">
      <c r="A175" s="58" t="str">
        <f t="shared" si="1"/>
        <v>INSERT INTO `pokemon_list` (`Generation`, `Pokedex`, `Codigo`, `Nome`, `TierGen1`, `TierGen2`, `TierGen3`, `TierGen4`, `TierGen5`, `TierGen6`, `TierGen7`, `StatusPick`, `Imagem`) VALUES ('1', '143', '143', 'Snorlax', '1', '1', '1', '1', '1', '2', '2', 'false', 'https://cdn.bulbagarden.net/upload/thumb/f/fb/143Snorlax.png/250px-143Snorlax.png');</v>
      </c>
      <c r="B175">
        <f t="shared" si="2"/>
        <v>1</v>
      </c>
      <c r="C175" s="61">
        <f>'Pokemon List'!D175</f>
        <v>143</v>
      </c>
      <c r="D175" s="61">
        <f>'Pokemon List'!E175</f>
        <v>143</v>
      </c>
      <c r="E175" s="89" t="str">
        <f>'Pokemon List'!F175</f>
        <v>Snorlax</v>
      </c>
      <c r="F175" s="58">
        <v>1.0</v>
      </c>
      <c r="G175" s="58">
        <v>1.0</v>
      </c>
      <c r="H175" s="58">
        <v>1.0</v>
      </c>
      <c r="I175" s="58">
        <v>1.0</v>
      </c>
      <c r="J175" s="58">
        <v>1.0</v>
      </c>
      <c r="K175" s="58">
        <v>2.0</v>
      </c>
      <c r="L175">
        <f>'Pokemon List'!A175</f>
        <v>2</v>
      </c>
      <c r="N175" t="str">
        <f>IF('Pokemon List'!I175="NULL",'Pokemon List'!I175,CONCATENATE("'",'Pokemon List'!I175,"'",))</f>
        <v>'https://cdn.bulbagarden.net/upload/thumb/f/fb/143Snorlax.png/250px-143Snorlax.png'</v>
      </c>
    </row>
    <row r="176">
      <c r="A176" s="58" t="str">
        <f t="shared" si="1"/>
        <v>INSERT INTO `pokemon_list` (`Generation`, `Pokedex`, `Codigo`, `Nome`, `TierGen1`, `TierGen2`, `TierGen3`, `TierGen4`, `TierGen5`, `TierGen6`, `TierGen7`, `StatusPick`, `Imagem`) VALUES ('1', '144', '144', 'Articuno', '2', '1', '1', '2', '2', '2', '2', 'false', 'https://cdn.bulbagarden.net/upload/thumb/4/4e/144Articuno.png/250px-144Articuno.png');</v>
      </c>
      <c r="B176">
        <f t="shared" si="2"/>
        <v>1</v>
      </c>
      <c r="C176" s="61">
        <f>'Pokemon List'!D176</f>
        <v>144</v>
      </c>
      <c r="D176" s="61">
        <f>'Pokemon List'!E176</f>
        <v>144</v>
      </c>
      <c r="E176" s="89" t="str">
        <f>'Pokemon List'!F176</f>
        <v>Articuno</v>
      </c>
      <c r="F176" s="58">
        <v>2.0</v>
      </c>
      <c r="G176" s="58">
        <v>1.0</v>
      </c>
      <c r="H176" s="58">
        <v>1.0</v>
      </c>
      <c r="I176" s="58">
        <v>2.0</v>
      </c>
      <c r="J176" s="58">
        <v>2.0</v>
      </c>
      <c r="K176" s="58">
        <v>2.0</v>
      </c>
      <c r="L176">
        <f>'Pokemon List'!A176</f>
        <v>2</v>
      </c>
      <c r="N176" t="str">
        <f>IF('Pokemon List'!I176="NULL",'Pokemon List'!I176,CONCATENATE("'",'Pokemon List'!I176,"'",))</f>
        <v>'https://cdn.bulbagarden.net/upload/thumb/4/4e/144Articuno.png/250px-144Articuno.png'</v>
      </c>
    </row>
    <row r="177">
      <c r="A177" s="58" t="str">
        <f t="shared" si="1"/>
        <v>INSERT INTO `pokemon_list` (`Generation`, `Pokedex`, `Codigo`, `Nome`, `TierGen1`, `TierGen2`, `TierGen3`, `TierGen4`, `TierGen5`, `TierGen6`, `TierGen7`, `StatusPick`, `Imagem`) VALUES ('1', '145', '145', 'Zapdos', '1', '1', '1', '1', '1', '1', '1', 'false', 'https://cdn.bulbagarden.net/upload/thumb/e/e3/145Zapdos.png/250px-145Zapdos.png');</v>
      </c>
      <c r="B177">
        <f t="shared" si="2"/>
        <v>1</v>
      </c>
      <c r="C177" s="61">
        <f>'Pokemon List'!D177</f>
        <v>145</v>
      </c>
      <c r="D177" s="61">
        <f>'Pokemon List'!E177</f>
        <v>145</v>
      </c>
      <c r="E177" s="89" t="str">
        <f>'Pokemon List'!F177</f>
        <v>Zapdos</v>
      </c>
      <c r="F177" s="58">
        <v>1.0</v>
      </c>
      <c r="G177" s="58">
        <v>1.0</v>
      </c>
      <c r="H177" s="58">
        <v>1.0</v>
      </c>
      <c r="I177" s="58">
        <v>1.0</v>
      </c>
      <c r="J177" s="58">
        <v>1.0</v>
      </c>
      <c r="K177" s="58">
        <v>1.0</v>
      </c>
      <c r="L177">
        <f>'Pokemon List'!A177</f>
        <v>1</v>
      </c>
      <c r="N177" t="str">
        <f>IF('Pokemon List'!I177="NULL",'Pokemon List'!I177,CONCATENATE("'",'Pokemon List'!I177,"'",))</f>
        <v>'https://cdn.bulbagarden.net/upload/thumb/e/e3/145Zapdos.png/250px-145Zapdos.png'</v>
      </c>
    </row>
    <row r="178">
      <c r="A178" s="58" t="str">
        <f t="shared" si="1"/>
        <v>INSERT INTO `pokemon_list` (`Generation`, `Pokedex`, `Codigo`, `Nome`, `TierGen1`, `TierGen2`, `TierGen3`, `TierGen4`, `TierGen5`, `TierGen6`, `TierGen7`, `StatusPick`, `Imagem`) VALUES ('1', '146', '146', 'Moltres', '2', '1', '1', '1', '1', '2', '1', 'false', 'https://cdn.bulbagarden.net/upload/thumb/1/1b/146Moltres.png/250px-146Moltres.png');</v>
      </c>
      <c r="B178">
        <f t="shared" si="2"/>
        <v>1</v>
      </c>
      <c r="C178" s="61">
        <f>'Pokemon List'!D178</f>
        <v>146</v>
      </c>
      <c r="D178" s="61">
        <f>'Pokemon List'!E178</f>
        <v>146</v>
      </c>
      <c r="E178" s="89" t="str">
        <f>'Pokemon List'!F178</f>
        <v>Moltres</v>
      </c>
      <c r="F178" s="58">
        <v>2.0</v>
      </c>
      <c r="G178" s="58">
        <v>1.0</v>
      </c>
      <c r="H178" s="58">
        <v>1.0</v>
      </c>
      <c r="I178" s="58">
        <v>1.0</v>
      </c>
      <c r="J178" s="58">
        <v>1.0</v>
      </c>
      <c r="K178" s="58">
        <v>2.0</v>
      </c>
      <c r="L178">
        <f>'Pokemon List'!A178</f>
        <v>1</v>
      </c>
      <c r="N178" t="str">
        <f>IF('Pokemon List'!I178="NULL",'Pokemon List'!I178,CONCATENATE("'",'Pokemon List'!I178,"'",))</f>
        <v>'https://cdn.bulbagarden.net/upload/thumb/1/1b/146Moltres.png/250px-146Moltres.png'</v>
      </c>
    </row>
    <row r="179">
      <c r="A179" s="58" t="str">
        <f t="shared" si="1"/>
        <v>INSERT INTO `pokemon_list` (`Generation`, `Pokedex`, `Codigo`, `Nome`, `TierGen1`, `TierGen2`, `TierGen3`, `TierGen4`, `TierGen5`, `TierGen6`, `TierGen7`, `StatusPick`, `Imagem`) VALUES ('1', '147', '147', 'Dratini', '3', '0', '0', '0', '0', '0', '0', 'false', 'https://cdn.bulbagarden.net/upload/c/cc/147Dratini.png');</v>
      </c>
      <c r="B179">
        <f t="shared" si="2"/>
        <v>1</v>
      </c>
      <c r="C179" s="61">
        <f>'Pokemon List'!D179</f>
        <v>147</v>
      </c>
      <c r="D179" s="61">
        <f>'Pokemon List'!E179</f>
        <v>147</v>
      </c>
      <c r="E179" s="89" t="str">
        <f>'Pokemon List'!F179</f>
        <v>Dratini</v>
      </c>
      <c r="F179" s="58">
        <v>3.0</v>
      </c>
      <c r="G179" s="58">
        <v>0.0</v>
      </c>
      <c r="H179" s="58">
        <v>0.0</v>
      </c>
      <c r="I179" s="58">
        <v>0.0</v>
      </c>
      <c r="J179" s="58">
        <v>0.0</v>
      </c>
      <c r="K179" s="58">
        <v>0.0</v>
      </c>
      <c r="L179">
        <f>'Pokemon List'!A179</f>
        <v>0</v>
      </c>
      <c r="N179" t="str">
        <f>IF('Pokemon List'!I179="NULL",'Pokemon List'!I179,CONCATENATE("'",'Pokemon List'!I179,"'",))</f>
        <v>'https://cdn.bulbagarden.net/upload/c/cc/147Dratini.png'</v>
      </c>
    </row>
    <row r="180">
      <c r="A180" s="58" t="str">
        <f t="shared" si="1"/>
        <v>INSERT INTO `pokemon_list` (`Generation`, `Pokedex`, `Codigo`, `Nome`, `TierGen1`, `TierGen2`, `TierGen3`, `TierGen4`, `TierGen5`, `TierGen6`, `TierGen7`, `StatusPick`, `Imagem`) VALUES ('1', '148', '148', 'Dragonair', '2', '3', '3', '3', '0', '0', '0', 'false', 'https://cdn.bulbagarden.net/upload/9/93/148Dragonair.png');</v>
      </c>
      <c r="B180">
        <f t="shared" si="2"/>
        <v>1</v>
      </c>
      <c r="C180" s="61">
        <f>'Pokemon List'!D180</f>
        <v>148</v>
      </c>
      <c r="D180" s="61">
        <f>'Pokemon List'!E180</f>
        <v>148</v>
      </c>
      <c r="E180" s="89" t="str">
        <f>'Pokemon List'!F180</f>
        <v>Dragonair</v>
      </c>
      <c r="F180" s="58">
        <v>2.0</v>
      </c>
      <c r="G180" s="58">
        <v>3.0</v>
      </c>
      <c r="H180" s="58">
        <v>3.0</v>
      </c>
      <c r="I180" s="58">
        <v>3.0</v>
      </c>
      <c r="J180" s="58">
        <v>0.0</v>
      </c>
      <c r="K180" s="58">
        <v>0.0</v>
      </c>
      <c r="L180">
        <f>'Pokemon List'!A180</f>
        <v>0</v>
      </c>
      <c r="N180" t="str">
        <f>IF('Pokemon List'!I180="NULL",'Pokemon List'!I180,CONCATENATE("'",'Pokemon List'!I180,"'",))</f>
        <v>'https://cdn.bulbagarden.net/upload/9/93/148Dragonair.png'</v>
      </c>
    </row>
    <row r="181">
      <c r="A181" s="58" t="str">
        <f t="shared" si="1"/>
        <v>INSERT INTO `pokemon_list` (`Generation`, `Pokedex`, `Codigo`, `Nome`, `TierGen1`, `TierGen2`, `TierGen3`, `TierGen4`, `TierGen5`, `TierGen6`, `TierGen7`, `StatusPick`, `Imagem`) VALUES ('1', '149', '149', 'Dragonite', '2', '1', '1', '1', '1', '1', '1', 'false', 'https://cdn.bulbagarden.net/upload/thumb/8/8b/149Dragonite.png/250px-149Dragonite.png');</v>
      </c>
      <c r="B181">
        <f t="shared" si="2"/>
        <v>1</v>
      </c>
      <c r="C181" s="61">
        <f>'Pokemon List'!D181</f>
        <v>149</v>
      </c>
      <c r="D181" s="61">
        <f>'Pokemon List'!E181</f>
        <v>149</v>
      </c>
      <c r="E181" s="89" t="str">
        <f>'Pokemon List'!F181</f>
        <v>Dragonite</v>
      </c>
      <c r="F181" s="58">
        <v>2.0</v>
      </c>
      <c r="G181" s="58">
        <v>1.0</v>
      </c>
      <c r="H181" s="58">
        <v>1.0</v>
      </c>
      <c r="I181" s="58">
        <v>1.0</v>
      </c>
      <c r="J181" s="58">
        <v>1.0</v>
      </c>
      <c r="K181" s="58">
        <v>1.0</v>
      </c>
      <c r="L181">
        <f>'Pokemon List'!A181</f>
        <v>1</v>
      </c>
      <c r="N181" t="str">
        <f>IF('Pokemon List'!I181="NULL",'Pokemon List'!I181,CONCATENATE("'",'Pokemon List'!I181,"'",))</f>
        <v>'https://cdn.bulbagarden.net/upload/thumb/8/8b/149Dragonite.png/250px-149Dragonite.png'</v>
      </c>
    </row>
    <row r="182">
      <c r="A182" s="58" t="str">
        <f t="shared" si="1"/>
        <v>INSERT INTO `pokemon_list` (`Generation`, `Pokedex`, `Codigo`, `Nome`, `TierGen1`, `TierGen2`, `TierGen3`, `TierGen4`, `TierGen5`, `TierGen6`, `TierGen7`, `StatusPick`, `Imagem`) VALUES ('1', '150', '150', 'Mewtwo', 'Uber', 'Uber', 'Uber', 'Uber', 'Uber', 'Uber', 'Uber', 'false', 'https://cdn.bulbagarden.net/upload/thumb/7/78/150Mewtwo.png/150px-150Mewtwo.png');</v>
      </c>
      <c r="B182">
        <f t="shared" si="2"/>
        <v>1</v>
      </c>
      <c r="C182" s="61">
        <f>'Pokemon List'!D184</f>
        <v>150</v>
      </c>
      <c r="D182" s="61">
        <f>'Pokemon List'!E184</f>
        <v>150</v>
      </c>
      <c r="E182" s="89" t="str">
        <f>'Pokemon List'!F184</f>
        <v>Mewtwo</v>
      </c>
      <c r="F182" s="58" t="s">
        <v>410</v>
      </c>
      <c r="G182" s="58" t="s">
        <v>410</v>
      </c>
      <c r="H182" s="58" t="s">
        <v>410</v>
      </c>
      <c r="I182" s="58" t="s">
        <v>410</v>
      </c>
      <c r="J182" s="58" t="s">
        <v>410</v>
      </c>
      <c r="K182" s="58" t="s">
        <v>410</v>
      </c>
      <c r="L182" t="str">
        <f>'Pokemon List'!A184</f>
        <v>Uber</v>
      </c>
      <c r="N182" t="str">
        <f>IF('Pokemon List'!I184="NULL",'Pokemon List'!I184,CONCATENATE("'",'Pokemon List'!I184,"'",))</f>
        <v>'https://cdn.bulbagarden.net/upload/thumb/7/78/150Mewtwo.png/150px-150Mewtwo.png'</v>
      </c>
    </row>
    <row r="183">
      <c r="A183" s="58" t="str">
        <f t="shared" si="1"/>
        <v>INSERT INTO `pokemon_list` (`Generation`, `Pokedex`, `Codigo`, `Nome`, `TierGen1`, `TierGen2`, `TierGen3`, `TierGen4`, `TierGen5`, `TierGen6`, `TierGen7`, `StatusPick`, `Imagem`) VALUES ('1', '150', '150MX', 'Mega Mewtwo X', '-', '-', '-', '-', '-', 'Uber', 'Uber', 'false', 'https://cdn.bulbagarden.net/upload/thumb/7/7f/150Mewtwo-Mega_X.png/150px-150Mewtwo-Mega_X.png');</v>
      </c>
      <c r="B183">
        <f t="shared" si="2"/>
        <v>1</v>
      </c>
      <c r="C183" s="61">
        <f>'Pokemon List'!D182</f>
        <v>150</v>
      </c>
      <c r="D183" s="61" t="str">
        <f>'Pokemon List'!E182</f>
        <v>150MX</v>
      </c>
      <c r="E183" s="61" t="str">
        <f>'Pokemon List'!F182</f>
        <v>Mega Mewtwo X</v>
      </c>
      <c r="F183" s="58" t="s">
        <v>136</v>
      </c>
      <c r="G183" s="58" t="s">
        <v>136</v>
      </c>
      <c r="H183" s="58" t="s">
        <v>136</v>
      </c>
      <c r="I183" s="58" t="s">
        <v>136</v>
      </c>
      <c r="J183" s="58" t="s">
        <v>136</v>
      </c>
      <c r="K183" s="58" t="s">
        <v>410</v>
      </c>
      <c r="L183" t="str">
        <f>'Pokemon List'!A182</f>
        <v>Uber</v>
      </c>
      <c r="N183" t="str">
        <f>IF('Pokemon List'!I182="NULL",'Pokemon List'!I182,CONCATENATE("'",'Pokemon List'!I182,"'",))</f>
        <v>'https://cdn.bulbagarden.net/upload/thumb/7/7f/150Mewtwo-Mega_X.png/150px-150Mewtwo-Mega_X.png'</v>
      </c>
    </row>
    <row r="184">
      <c r="A184" s="58" t="str">
        <f t="shared" si="1"/>
        <v>INSERT INTO `pokemon_list` (`Generation`, `Pokedex`, `Codigo`, `Nome`, `TierGen1`, `TierGen2`, `TierGen3`, `TierGen4`, `TierGen5`, `TierGen6`, `TierGen7`, `StatusPick`, `Imagem`) VALUES ('1', '150', '150MY', 'Mega Mewtwo Y', '-', '-', '-', '-', '-', 'Uber', 'Uber', 'false', 'https://cdn.bulbagarden.net/upload/thumb/5/5f/150Mewtwo-Mega_Y.png/150px-150Mewtwo-Mega_Y.png');</v>
      </c>
      <c r="B184">
        <f t="shared" si="2"/>
        <v>1</v>
      </c>
      <c r="C184" s="61">
        <f>'Pokemon List'!D183</f>
        <v>150</v>
      </c>
      <c r="D184" s="61" t="str">
        <f>'Pokemon List'!E183</f>
        <v>150MY</v>
      </c>
      <c r="E184" s="61" t="str">
        <f>'Pokemon List'!F183</f>
        <v>Mega Mewtwo Y</v>
      </c>
      <c r="F184" s="58" t="s">
        <v>136</v>
      </c>
      <c r="G184" s="58" t="s">
        <v>136</v>
      </c>
      <c r="H184" s="58" t="s">
        <v>136</v>
      </c>
      <c r="I184" s="58" t="s">
        <v>136</v>
      </c>
      <c r="J184" s="58" t="s">
        <v>136</v>
      </c>
      <c r="K184" s="58" t="s">
        <v>410</v>
      </c>
      <c r="L184" t="str">
        <f>'Pokemon List'!A183</f>
        <v>Uber</v>
      </c>
      <c r="N184" t="str">
        <f>IF('Pokemon List'!I183="NULL",'Pokemon List'!I183,CONCATENATE("'",'Pokemon List'!I183,"'",))</f>
        <v>'https://cdn.bulbagarden.net/upload/thumb/5/5f/150Mewtwo-Mega_Y.png/150px-150Mewtwo-Mega_Y.png'</v>
      </c>
    </row>
    <row r="185">
      <c r="A185" s="58" t="str">
        <f t="shared" si="1"/>
        <v>INSERT INTO `pokemon_list` (`Generation`, `Pokedex`, `Codigo`, `Nome`, `TierGen1`, `TierGen2`, `TierGen3`, `TierGen4`, `TierGen5`, `TierGen6`, `TierGen7`, `StatusPick`, `Imagem`) VALUES ('1', '151', '151', 'Mew', 'Uber', 'Uber', 'Uber', 'Uber', 'Uber', 'Uber', 'Uber', 'false', 'https://cdn.bulbagarden.net/upload/thumb/b/b1/151Mew.png/250px-151Mew.png');</v>
      </c>
      <c r="B185">
        <f t="shared" si="2"/>
        <v>1</v>
      </c>
      <c r="C185" s="61">
        <f>'Pokemon List'!D185</f>
        <v>151</v>
      </c>
      <c r="D185" s="61">
        <f>'Pokemon List'!E185</f>
        <v>151</v>
      </c>
      <c r="E185" s="89" t="str">
        <f>'Pokemon List'!F185</f>
        <v>Mew</v>
      </c>
      <c r="F185" s="58" t="s">
        <v>410</v>
      </c>
      <c r="G185" s="58" t="s">
        <v>410</v>
      </c>
      <c r="H185" s="58" t="s">
        <v>410</v>
      </c>
      <c r="I185" s="58" t="s">
        <v>410</v>
      </c>
      <c r="J185" s="58" t="s">
        <v>410</v>
      </c>
      <c r="K185" s="58" t="s">
        <v>410</v>
      </c>
      <c r="L185" t="str">
        <f>'Pokemon List'!A185</f>
        <v>Uber</v>
      </c>
      <c r="N185" t="str">
        <f>IF('Pokemon List'!I185="NULL",'Pokemon List'!I185,CONCATENATE("'",'Pokemon List'!I185,"'",))</f>
        <v>'https://cdn.bulbagarden.net/upload/thumb/b/b1/151Mew.png/250px-151Mew.png'</v>
      </c>
    </row>
    <row r="186">
      <c r="A186" s="58" t="str">
        <f t="shared" si="1"/>
        <v>INSERT INTO `pokemon_list` (`Generation`, `Pokedex`, `Codigo`, `Nome`, `TierGen1`, `TierGen2`, `TierGen3`, `TierGen4`, `TierGen5`, `TierGen6`, `TierGen7`, `StatusPick`, `Imagem`) VALUES ('2', '152', '152', 'Chikorita', '-', '0', '0', '0', '0', '0', '0', 'false', 'https://cdn.bulbagarden.net/upload/b/bf/152Chikorita.png');</v>
      </c>
      <c r="B186">
        <f t="shared" si="2"/>
        <v>2</v>
      </c>
      <c r="C186" s="61">
        <f>'Pokemon List'!D186</f>
        <v>152</v>
      </c>
      <c r="D186" s="61">
        <f>'Pokemon List'!E186</f>
        <v>152</v>
      </c>
      <c r="E186" s="89" t="str">
        <f>'Pokemon List'!F186</f>
        <v>Chikorita</v>
      </c>
      <c r="F186" s="58" t="s">
        <v>136</v>
      </c>
      <c r="G186" s="58">
        <v>0.0</v>
      </c>
      <c r="H186" s="58">
        <v>0.0</v>
      </c>
      <c r="I186" s="58">
        <v>0.0</v>
      </c>
      <c r="J186" s="58">
        <v>0.0</v>
      </c>
      <c r="K186" s="58">
        <v>0.0</v>
      </c>
      <c r="L186">
        <f>'Pokemon List'!A186</f>
        <v>0</v>
      </c>
      <c r="N186" t="str">
        <f>IF('Pokemon List'!I186="NULL",'Pokemon List'!I186,CONCATENATE("'",'Pokemon List'!I186,"'",))</f>
        <v>'https://cdn.bulbagarden.net/upload/b/bf/152Chikorita.png'</v>
      </c>
    </row>
    <row r="187">
      <c r="A187" s="58" t="str">
        <f t="shared" si="1"/>
        <v>INSERT INTO `pokemon_list` (`Generation`, `Pokedex`, `Codigo`, `Nome`, `TierGen1`, `TierGen2`, `TierGen3`, `TierGen4`, `TierGen5`, `TierGen6`, `TierGen7`, `StatusPick`, `Imagem`) VALUES ('2', '153', '153', 'Bayleef', '-', '3', '3', '0', '0', '0', '0', 'false', 'https://cdn.bulbagarden.net/upload/c/ca/153Bayleef.png');</v>
      </c>
      <c r="B187">
        <f t="shared" si="2"/>
        <v>2</v>
      </c>
      <c r="C187" s="61">
        <f>'Pokemon List'!D187</f>
        <v>153</v>
      </c>
      <c r="D187" s="61">
        <f>'Pokemon List'!E187</f>
        <v>153</v>
      </c>
      <c r="E187" s="89" t="str">
        <f>'Pokemon List'!F187</f>
        <v>Bayleef</v>
      </c>
      <c r="F187" s="58" t="s">
        <v>136</v>
      </c>
      <c r="G187" s="58">
        <v>3.0</v>
      </c>
      <c r="H187" s="58">
        <v>3.0</v>
      </c>
      <c r="I187" s="58">
        <v>0.0</v>
      </c>
      <c r="J187" s="58">
        <v>0.0</v>
      </c>
      <c r="K187" s="58">
        <v>0.0</v>
      </c>
      <c r="L187">
        <f>'Pokemon List'!A187</f>
        <v>0</v>
      </c>
      <c r="N187" t="str">
        <f>IF('Pokemon List'!I187="NULL",'Pokemon List'!I187,CONCATENATE("'",'Pokemon List'!I187,"'",))</f>
        <v>'https://cdn.bulbagarden.net/upload/c/ca/153Bayleef.png'</v>
      </c>
    </row>
    <row r="188">
      <c r="A188" s="58" t="str">
        <f t="shared" si="1"/>
        <v>INSERT INTO `pokemon_list` (`Generation`, `Pokedex`, `Codigo`, `Nome`, `TierGen1`, `TierGen2`, `TierGen3`, `TierGen4`, `TierGen5`, `TierGen6`, `TierGen7`, `StatusPick`, `Imagem`) VALUES ('2', '154', '154', 'Meganium', '-', '1', '2', '2', '2', '3', '3', 'false', 'https://cdn.bulbagarden.net/upload/thumb/d/d1/154Meganium.png/250px-154Meganium.png');</v>
      </c>
      <c r="B188">
        <f t="shared" si="2"/>
        <v>2</v>
      </c>
      <c r="C188" s="61">
        <f>'Pokemon List'!D188</f>
        <v>154</v>
      </c>
      <c r="D188" s="61">
        <f>'Pokemon List'!E188</f>
        <v>154</v>
      </c>
      <c r="E188" s="89" t="str">
        <f>'Pokemon List'!F188</f>
        <v>Meganium</v>
      </c>
      <c r="F188" s="58" t="s">
        <v>136</v>
      </c>
      <c r="G188" s="58">
        <v>1.0</v>
      </c>
      <c r="H188" s="58">
        <v>2.0</v>
      </c>
      <c r="I188" s="58">
        <v>2.0</v>
      </c>
      <c r="J188" s="58">
        <v>2.0</v>
      </c>
      <c r="K188" s="58">
        <v>3.0</v>
      </c>
      <c r="L188">
        <f>'Pokemon List'!A188</f>
        <v>3</v>
      </c>
      <c r="N188" t="str">
        <f>IF('Pokemon List'!I188="NULL",'Pokemon List'!I188,CONCATENATE("'",'Pokemon List'!I188,"'",))</f>
        <v>'https://cdn.bulbagarden.net/upload/thumb/d/d1/154Meganium.png/250px-154Meganium.png'</v>
      </c>
    </row>
    <row r="189">
      <c r="A189" s="58" t="str">
        <f t="shared" si="1"/>
        <v>INSERT INTO `pokemon_list` (`Generation`, `Pokedex`, `Codigo`, `Nome`, `TierGen1`, `TierGen2`, `TierGen3`, `TierGen4`, `TierGen5`, `TierGen6`, `TierGen7`, `StatusPick`, `Imagem`) VALUES ('2', '155', '155', 'Cyndaquil', '-', '0', '0', '0', '0', '0', '0', 'false', 'https://cdn.bulbagarden.net/upload/9/9b/155Cyndaquil.png');</v>
      </c>
      <c r="B189">
        <f t="shared" si="2"/>
        <v>2</v>
      </c>
      <c r="C189" s="61">
        <f>'Pokemon List'!D189</f>
        <v>155</v>
      </c>
      <c r="D189" s="61">
        <f>'Pokemon List'!E189</f>
        <v>155</v>
      </c>
      <c r="E189" s="89" t="str">
        <f>'Pokemon List'!F189</f>
        <v>Cyndaquil</v>
      </c>
      <c r="F189" s="58" t="s">
        <v>136</v>
      </c>
      <c r="G189" s="58">
        <v>0.0</v>
      </c>
      <c r="H189" s="58">
        <v>0.0</v>
      </c>
      <c r="I189" s="58">
        <v>0.0</v>
      </c>
      <c r="J189" s="58">
        <v>0.0</v>
      </c>
      <c r="K189" s="58">
        <v>0.0</v>
      </c>
      <c r="L189">
        <f>'Pokemon List'!A189</f>
        <v>0</v>
      </c>
      <c r="N189" t="str">
        <f>IF('Pokemon List'!I189="NULL",'Pokemon List'!I189,CONCATENATE("'",'Pokemon List'!I189,"'",))</f>
        <v>'https://cdn.bulbagarden.net/upload/9/9b/155Cyndaquil.png'</v>
      </c>
    </row>
    <row r="190">
      <c r="A190" s="58" t="str">
        <f t="shared" si="1"/>
        <v>INSERT INTO `pokemon_list` (`Generation`, `Pokedex`, `Codigo`, `Nome`, `TierGen1`, `TierGen2`, `TierGen3`, `TierGen4`, `TierGen5`, `TierGen6`, `TierGen7`, `StatusPick`, `Imagem`) VALUES ('2', '156', '156', 'Quilava', '-', '3', '3', '0', '0', '0', '0', 'false', 'https://cdn.bulbagarden.net/upload/b/b6/156Quilava.png');</v>
      </c>
      <c r="B190">
        <f t="shared" si="2"/>
        <v>2</v>
      </c>
      <c r="C190" s="61">
        <f>'Pokemon List'!D190</f>
        <v>156</v>
      </c>
      <c r="D190" s="61">
        <f>'Pokemon List'!E190</f>
        <v>156</v>
      </c>
      <c r="E190" s="89" t="str">
        <f>'Pokemon List'!F190</f>
        <v>Quilava</v>
      </c>
      <c r="F190" s="58" t="s">
        <v>136</v>
      </c>
      <c r="G190" s="58">
        <v>3.0</v>
      </c>
      <c r="H190" s="58">
        <v>3.0</v>
      </c>
      <c r="I190" s="58">
        <v>0.0</v>
      </c>
      <c r="J190" s="58">
        <v>0.0</v>
      </c>
      <c r="K190" s="58">
        <v>0.0</v>
      </c>
      <c r="L190">
        <f>'Pokemon List'!A190</f>
        <v>0</v>
      </c>
      <c r="N190" t="str">
        <f>IF('Pokemon List'!I190="NULL",'Pokemon List'!I190,CONCATENATE("'",'Pokemon List'!I190,"'",))</f>
        <v>'https://cdn.bulbagarden.net/upload/b/b6/156Quilava.png'</v>
      </c>
    </row>
    <row r="191">
      <c r="A191" s="58" t="str">
        <f t="shared" si="1"/>
        <v>INSERT INTO `pokemon_list` (`Generation`, `Pokedex`, `Codigo`, `Nome`, `TierGen1`, `TierGen2`, `TierGen3`, `TierGen4`, `TierGen5`, `TierGen6`, `TierGen7`, `StatusPick`, `Imagem`) VALUES ('2', '157', '157', 'Typhlosion', '-', '1', '1', '2', '3', '2', '3', 'false', 'https://cdn.bulbagarden.net/upload/thumb/4/47/157Typhlosion.png/250px-157Typhlosion.png');</v>
      </c>
      <c r="B191">
        <f t="shared" si="2"/>
        <v>2</v>
      </c>
      <c r="C191" s="61">
        <f>'Pokemon List'!D191</f>
        <v>157</v>
      </c>
      <c r="D191" s="61">
        <f>'Pokemon List'!E191</f>
        <v>157</v>
      </c>
      <c r="E191" s="89" t="str">
        <f>'Pokemon List'!F191</f>
        <v>Typhlosion</v>
      </c>
      <c r="F191" s="58" t="s">
        <v>136</v>
      </c>
      <c r="G191" s="58">
        <v>1.0</v>
      </c>
      <c r="H191" s="58">
        <v>1.0</v>
      </c>
      <c r="I191" s="58">
        <v>2.0</v>
      </c>
      <c r="J191" s="58">
        <v>3.0</v>
      </c>
      <c r="K191" s="58">
        <v>2.0</v>
      </c>
      <c r="L191">
        <f>'Pokemon List'!A191</f>
        <v>3</v>
      </c>
      <c r="N191" t="str">
        <f>IF('Pokemon List'!I191="NULL",'Pokemon List'!I191,CONCATENATE("'",'Pokemon List'!I191,"'",))</f>
        <v>'https://cdn.bulbagarden.net/upload/thumb/4/47/157Typhlosion.png/250px-157Typhlosion.png'</v>
      </c>
    </row>
    <row r="192">
      <c r="A192" s="58" t="str">
        <f t="shared" si="1"/>
        <v>INSERT INTO `pokemon_list` (`Generation`, `Pokedex`, `Codigo`, `Nome`, `TierGen1`, `TierGen2`, `TierGen3`, `TierGen4`, `TierGen5`, `TierGen6`, `TierGen7`, `StatusPick`, `Imagem`) VALUES ('2', '158', '158', 'Totodile', '-', '0', '0', '0', '0', '0', '0', 'false', 'https://cdn.bulbagarden.net/upload/d/df/158Totodile.png');</v>
      </c>
      <c r="B192">
        <f t="shared" si="2"/>
        <v>2</v>
      </c>
      <c r="C192" s="61">
        <f>'Pokemon List'!D192</f>
        <v>158</v>
      </c>
      <c r="D192" s="61">
        <f>'Pokemon List'!E192</f>
        <v>158</v>
      </c>
      <c r="E192" s="89" t="str">
        <f>'Pokemon List'!F192</f>
        <v>Totodile</v>
      </c>
      <c r="F192" s="58" t="s">
        <v>136</v>
      </c>
      <c r="G192" s="58">
        <v>0.0</v>
      </c>
      <c r="H192" s="58">
        <v>0.0</v>
      </c>
      <c r="I192" s="58">
        <v>0.0</v>
      </c>
      <c r="J192" s="58">
        <v>0.0</v>
      </c>
      <c r="K192" s="58">
        <v>0.0</v>
      </c>
      <c r="L192">
        <f>'Pokemon List'!A192</f>
        <v>0</v>
      </c>
      <c r="N192" t="str">
        <f>IF('Pokemon List'!I192="NULL",'Pokemon List'!I192,CONCATENATE("'",'Pokemon List'!I192,"'",))</f>
        <v>'https://cdn.bulbagarden.net/upload/d/df/158Totodile.png'</v>
      </c>
    </row>
    <row r="193">
      <c r="A193" s="58" t="str">
        <f t="shared" si="1"/>
        <v>INSERT INTO `pokemon_list` (`Generation`, `Pokedex`, `Codigo`, `Nome`, `TierGen1`, `TierGen2`, `TierGen3`, `TierGen4`, `TierGen5`, `TierGen6`, `TierGen7`, `StatusPick`, `Imagem`) VALUES ('2', '159', '159', 'Croconaw', '-', '3', '3', '0', '0', '0', '0', 'false', 'https://cdn.bulbagarden.net/upload/a/a5/159Croconaw.png');</v>
      </c>
      <c r="B193">
        <f t="shared" si="2"/>
        <v>2</v>
      </c>
      <c r="C193" s="61">
        <f>'Pokemon List'!D193</f>
        <v>159</v>
      </c>
      <c r="D193" s="61">
        <f>'Pokemon List'!E193</f>
        <v>159</v>
      </c>
      <c r="E193" s="89" t="str">
        <f>'Pokemon List'!F193</f>
        <v>Croconaw</v>
      </c>
      <c r="F193" s="58" t="s">
        <v>136</v>
      </c>
      <c r="G193" s="58">
        <v>3.0</v>
      </c>
      <c r="H193" s="58">
        <v>3.0</v>
      </c>
      <c r="I193" s="58">
        <v>0.0</v>
      </c>
      <c r="J193" s="58">
        <v>0.0</v>
      </c>
      <c r="K193" s="58">
        <v>0.0</v>
      </c>
      <c r="L193">
        <f>'Pokemon List'!A193</f>
        <v>0</v>
      </c>
      <c r="N193" t="str">
        <f>IF('Pokemon List'!I193="NULL",'Pokemon List'!I193,CONCATENATE("'",'Pokemon List'!I193,"'",))</f>
        <v>'https://cdn.bulbagarden.net/upload/a/a5/159Croconaw.png'</v>
      </c>
    </row>
    <row r="194">
      <c r="A194" s="58" t="str">
        <f t="shared" si="1"/>
        <v>INSERT INTO `pokemon_list` (`Generation`, `Pokedex`, `Codigo`, `Nome`, `TierGen1`, `TierGen2`, `TierGen3`, `TierGen4`, `TierGen5`, `TierGen6`, `TierGen7`, `StatusPick`, `Imagem`) VALUES ('2', '160', '160', 'Feraligatr', '-', '2', '2', '2', '2', '2', '2', 'false', 'https://cdn.bulbagarden.net/upload/thumb/d/d5/160Feraligatr.png/250px-160Feraligatr.png');</v>
      </c>
      <c r="B194">
        <f t="shared" si="2"/>
        <v>2</v>
      </c>
      <c r="C194" s="61">
        <f>'Pokemon List'!D194</f>
        <v>160</v>
      </c>
      <c r="D194" s="61">
        <f>'Pokemon List'!E194</f>
        <v>160</v>
      </c>
      <c r="E194" s="89" t="str">
        <f>'Pokemon List'!F194</f>
        <v>Feraligatr</v>
      </c>
      <c r="F194" s="58" t="s">
        <v>136</v>
      </c>
      <c r="G194" s="58">
        <v>2.0</v>
      </c>
      <c r="H194" s="58">
        <v>2.0</v>
      </c>
      <c r="I194" s="58">
        <v>2.0</v>
      </c>
      <c r="J194" s="58">
        <v>2.0</v>
      </c>
      <c r="K194" s="58">
        <v>2.0</v>
      </c>
      <c r="L194">
        <f>'Pokemon List'!A194</f>
        <v>2</v>
      </c>
      <c r="N194" t="str">
        <f>IF('Pokemon List'!I194="NULL",'Pokemon List'!I194,CONCATENATE("'",'Pokemon List'!I194,"'",))</f>
        <v>'https://cdn.bulbagarden.net/upload/thumb/d/d5/160Feraligatr.png/250px-160Feraligatr.png'</v>
      </c>
    </row>
    <row r="195">
      <c r="A195" s="58" t="str">
        <f t="shared" si="1"/>
        <v>INSERT INTO `pokemon_list` (`Generation`, `Pokedex`, `Codigo`, `Nome`, `TierGen1`, `TierGen2`, `TierGen3`, `TierGen4`, `TierGen5`, `TierGen6`, `TierGen7`, `StatusPick`, `Imagem`) VALUES ('2', '161', '161', 'Sentret', '-', '0', '0', '0', '0', '0', '0', 'false', 'https://cdn.bulbagarden.net/upload/c/c5/161Sentret.png');</v>
      </c>
      <c r="B195">
        <f t="shared" si="2"/>
        <v>2</v>
      </c>
      <c r="C195" s="61">
        <f>'Pokemon List'!D195</f>
        <v>161</v>
      </c>
      <c r="D195" s="61">
        <f>'Pokemon List'!E195</f>
        <v>161</v>
      </c>
      <c r="E195" s="89" t="str">
        <f>'Pokemon List'!F195</f>
        <v>Sentret</v>
      </c>
      <c r="F195" s="58" t="s">
        <v>136</v>
      </c>
      <c r="G195" s="58">
        <v>0.0</v>
      </c>
      <c r="H195" s="58">
        <v>0.0</v>
      </c>
      <c r="I195" s="58">
        <v>0.0</v>
      </c>
      <c r="J195" s="58">
        <v>0.0</v>
      </c>
      <c r="K195" s="58">
        <v>0.0</v>
      </c>
      <c r="L195">
        <f>'Pokemon List'!A195</f>
        <v>0</v>
      </c>
      <c r="N195" t="str">
        <f>IF('Pokemon List'!I195="NULL",'Pokemon List'!I195,CONCATENATE("'",'Pokemon List'!I195,"'",))</f>
        <v>'https://cdn.bulbagarden.net/upload/c/c5/161Sentret.png'</v>
      </c>
    </row>
    <row r="196">
      <c r="A196" s="58" t="str">
        <f t="shared" si="1"/>
        <v>INSERT INTO `pokemon_list` (`Generation`, `Pokedex`, `Codigo`, `Nome`, `TierGen1`, `TierGen2`, `TierGen3`, `TierGen4`, `TierGen5`, `TierGen6`, `TierGen7`, `StatusPick`, `Imagem`) VALUES ('2', '162', '162', 'Furret', '-', '3', '3', '3', '3', '3', '3', 'false', 'https://cdn.bulbagarden.net/upload/thumb/4/4b/162Furret.png/250px-162Furret.png');</v>
      </c>
      <c r="B196">
        <f t="shared" si="2"/>
        <v>2</v>
      </c>
      <c r="C196" s="61">
        <f>'Pokemon List'!D196</f>
        <v>162</v>
      </c>
      <c r="D196" s="61">
        <f>'Pokemon List'!E196</f>
        <v>162</v>
      </c>
      <c r="E196" s="89" t="str">
        <f>'Pokemon List'!F196</f>
        <v>Furret</v>
      </c>
      <c r="F196" s="58" t="s">
        <v>136</v>
      </c>
      <c r="G196" s="58">
        <v>3.0</v>
      </c>
      <c r="H196" s="58">
        <v>3.0</v>
      </c>
      <c r="I196" s="58">
        <v>3.0</v>
      </c>
      <c r="J196" s="58">
        <v>3.0</v>
      </c>
      <c r="K196" s="58">
        <v>3.0</v>
      </c>
      <c r="L196">
        <f>'Pokemon List'!A196</f>
        <v>3</v>
      </c>
      <c r="N196" t="str">
        <f>IF('Pokemon List'!I196="NULL",'Pokemon List'!I196,CONCATENATE("'",'Pokemon List'!I196,"'",))</f>
        <v>'https://cdn.bulbagarden.net/upload/thumb/4/4b/162Furret.png/250px-162Furret.png'</v>
      </c>
    </row>
    <row r="197">
      <c r="A197" s="58" t="str">
        <f t="shared" si="1"/>
        <v>INSERT INTO `pokemon_list` (`Generation`, `Pokedex`, `Codigo`, `Nome`, `TierGen1`, `TierGen2`, `TierGen3`, `TierGen4`, `TierGen5`, `TierGen6`, `TierGen7`, `StatusPick`, `Imagem`) VALUES ('2', '163', '163', 'Hoothoot', '-', '0', '0', '0', '0', '0', '0', 'false', 'https://cdn.bulbagarden.net/upload/5/53/163Hoothoot.png');</v>
      </c>
      <c r="B197">
        <f t="shared" si="2"/>
        <v>2</v>
      </c>
      <c r="C197" s="61">
        <f>'Pokemon List'!D197</f>
        <v>163</v>
      </c>
      <c r="D197" s="61">
        <f>'Pokemon List'!E197</f>
        <v>163</v>
      </c>
      <c r="E197" s="89" t="str">
        <f>'Pokemon List'!F197</f>
        <v>Hoothoot</v>
      </c>
      <c r="F197" s="58" t="s">
        <v>136</v>
      </c>
      <c r="G197" s="58">
        <v>0.0</v>
      </c>
      <c r="H197" s="58">
        <v>0.0</v>
      </c>
      <c r="I197" s="58">
        <v>0.0</v>
      </c>
      <c r="J197" s="58">
        <v>0.0</v>
      </c>
      <c r="K197" s="58">
        <v>0.0</v>
      </c>
      <c r="L197">
        <f>'Pokemon List'!A197</f>
        <v>0</v>
      </c>
      <c r="N197" t="str">
        <f>IF('Pokemon List'!I197="NULL",'Pokemon List'!I197,CONCATENATE("'",'Pokemon List'!I197,"'",))</f>
        <v>'https://cdn.bulbagarden.net/upload/5/53/163Hoothoot.png'</v>
      </c>
    </row>
    <row r="198">
      <c r="A198" s="58" t="str">
        <f t="shared" si="1"/>
        <v>INSERT INTO `pokemon_list` (`Generation`, `Pokedex`, `Codigo`, `Nome`, `TierGen1`, `TierGen2`, `TierGen3`, `TierGen4`, `TierGen5`, `TierGen6`, `TierGen7`, `StatusPick`, `Imagem`) VALUES ('2', '164', '164', 'Noctowl', '-', '3', '3', '3', '3', '3', '3', 'false', 'https://cdn.bulbagarden.net/upload/thumb/f/fa/164Noctowl.png/250px-164Noctowl.png');</v>
      </c>
      <c r="B198">
        <f t="shared" si="2"/>
        <v>2</v>
      </c>
      <c r="C198" s="61">
        <f>'Pokemon List'!D198</f>
        <v>164</v>
      </c>
      <c r="D198" s="61">
        <f>'Pokemon List'!E198</f>
        <v>164</v>
      </c>
      <c r="E198" s="89" t="str">
        <f>'Pokemon List'!F198</f>
        <v>Noctowl</v>
      </c>
      <c r="F198" s="58" t="s">
        <v>136</v>
      </c>
      <c r="G198" s="58">
        <v>3.0</v>
      </c>
      <c r="H198" s="58">
        <v>3.0</v>
      </c>
      <c r="I198" s="58">
        <v>3.0</v>
      </c>
      <c r="J198" s="58">
        <v>3.0</v>
      </c>
      <c r="K198" s="58">
        <v>3.0</v>
      </c>
      <c r="L198">
        <f>'Pokemon List'!A198</f>
        <v>3</v>
      </c>
      <c r="N198" t="str">
        <f>IF('Pokemon List'!I198="NULL",'Pokemon List'!I198,CONCATENATE("'",'Pokemon List'!I198,"'",))</f>
        <v>'https://cdn.bulbagarden.net/upload/thumb/f/fa/164Noctowl.png/250px-164Noctowl.png'</v>
      </c>
    </row>
    <row r="199">
      <c r="A199" s="58" t="str">
        <f t="shared" si="1"/>
        <v>INSERT INTO `pokemon_list` (`Generation`, `Pokedex`, `Codigo`, `Nome`, `TierGen1`, `TierGen2`, `TierGen3`, `TierGen4`, `TierGen5`, `TierGen6`, `TierGen7`, `StatusPick`, `Imagem`) VALUES ('2', '165', '165', 'Ledyba', '-', '0', '0', '0', '0', '0', '0', 'false', 'https://cdn.bulbagarden.net/upload/b/bb/165Ledyba.png');</v>
      </c>
      <c r="B199">
        <f t="shared" si="2"/>
        <v>2</v>
      </c>
      <c r="C199" s="61">
        <f>'Pokemon List'!D199</f>
        <v>165</v>
      </c>
      <c r="D199" s="61">
        <f>'Pokemon List'!E199</f>
        <v>165</v>
      </c>
      <c r="E199" s="89" t="str">
        <f>'Pokemon List'!F199</f>
        <v>Ledyba</v>
      </c>
      <c r="F199" s="58" t="s">
        <v>136</v>
      </c>
      <c r="G199" s="58">
        <v>0.0</v>
      </c>
      <c r="H199" s="58">
        <v>0.0</v>
      </c>
      <c r="I199" s="58">
        <v>0.0</v>
      </c>
      <c r="J199" s="58">
        <v>0.0</v>
      </c>
      <c r="K199" s="58">
        <v>0.0</v>
      </c>
      <c r="L199">
        <f>'Pokemon List'!A199</f>
        <v>0</v>
      </c>
      <c r="N199" t="str">
        <f>IF('Pokemon List'!I199="NULL",'Pokemon List'!I199,CONCATENATE("'",'Pokemon List'!I199,"'",))</f>
        <v>'https://cdn.bulbagarden.net/upload/b/bb/165Ledyba.png'</v>
      </c>
    </row>
    <row r="200">
      <c r="A200" s="58" t="str">
        <f t="shared" si="1"/>
        <v>INSERT INTO `pokemon_list` (`Generation`, `Pokedex`, `Codigo`, `Nome`, `TierGen1`, `TierGen2`, `TierGen3`, `TierGen4`, `TierGen5`, `TierGen6`, `TierGen7`, `StatusPick`, `Imagem`) VALUES ('2', '166', '166', 'Ledian', '-', '3', '3', '3', '3', '3', '3', 'false', 'https://cdn.bulbagarden.net/upload/thumb/5/5b/166Ledian.png/250px-166Ledian.png');</v>
      </c>
      <c r="B200">
        <f t="shared" si="2"/>
        <v>2</v>
      </c>
      <c r="C200" s="61">
        <f>'Pokemon List'!D200</f>
        <v>166</v>
      </c>
      <c r="D200" s="61">
        <f>'Pokemon List'!E200</f>
        <v>166</v>
      </c>
      <c r="E200" s="89" t="str">
        <f>'Pokemon List'!F200</f>
        <v>Ledian</v>
      </c>
      <c r="F200" s="58" t="s">
        <v>136</v>
      </c>
      <c r="G200" s="58">
        <v>3.0</v>
      </c>
      <c r="H200" s="58">
        <v>3.0</v>
      </c>
      <c r="I200" s="58">
        <v>3.0</v>
      </c>
      <c r="J200" s="58">
        <v>3.0</v>
      </c>
      <c r="K200" s="58">
        <v>3.0</v>
      </c>
      <c r="L200">
        <f>'Pokemon List'!A200</f>
        <v>3</v>
      </c>
      <c r="N200" t="str">
        <f>IF('Pokemon List'!I200="NULL",'Pokemon List'!I200,CONCATENATE("'",'Pokemon List'!I200,"'",))</f>
        <v>'https://cdn.bulbagarden.net/upload/thumb/5/5b/166Ledian.png/250px-166Ledian.png'</v>
      </c>
    </row>
    <row r="201">
      <c r="A201" s="58" t="str">
        <f t="shared" si="1"/>
        <v>INSERT INTO `pokemon_list` (`Generation`, `Pokedex`, `Codigo`, `Nome`, `TierGen1`, `TierGen2`, `TierGen3`, `TierGen4`, `TierGen5`, `TierGen6`, `TierGen7`, `StatusPick`, `Imagem`) VALUES ('2', '167', '167', 'Spinarak', '-', '0', '0', '0', '0', '0', '0', 'false', 'https://cdn.bulbagarden.net/upload/7/75/167Spinarak.png');</v>
      </c>
      <c r="B201">
        <f t="shared" si="2"/>
        <v>2</v>
      </c>
      <c r="C201" s="61">
        <f>'Pokemon List'!D201</f>
        <v>167</v>
      </c>
      <c r="D201" s="61">
        <f>'Pokemon List'!E201</f>
        <v>167</v>
      </c>
      <c r="E201" s="89" t="str">
        <f>'Pokemon List'!F201</f>
        <v>Spinarak</v>
      </c>
      <c r="F201" s="58" t="s">
        <v>136</v>
      </c>
      <c r="G201" s="58">
        <v>0.0</v>
      </c>
      <c r="H201" s="58">
        <v>0.0</v>
      </c>
      <c r="I201" s="58">
        <v>0.0</v>
      </c>
      <c r="J201" s="58">
        <v>0.0</v>
      </c>
      <c r="K201" s="58">
        <v>0.0</v>
      </c>
      <c r="L201">
        <f>'Pokemon List'!A201</f>
        <v>0</v>
      </c>
      <c r="N201" t="str">
        <f>IF('Pokemon List'!I201="NULL",'Pokemon List'!I201,CONCATENATE("'",'Pokemon List'!I201,"'",))</f>
        <v>'https://cdn.bulbagarden.net/upload/7/75/167Spinarak.png'</v>
      </c>
    </row>
    <row r="202">
      <c r="A202" s="58" t="str">
        <f t="shared" si="1"/>
        <v>INSERT INTO `pokemon_list` (`Generation`, `Pokedex`, `Codigo`, `Nome`, `TierGen1`, `TierGen2`, `TierGen3`, `TierGen4`, `TierGen5`, `TierGen6`, `TierGen7`, `StatusPick`, `Imagem`) VALUES ('2', '168', '168', 'Ariados', '-', '3', '3', '3', '3', '3', '3', 'false', 'https://cdn.bulbagarden.net/upload/thumb/7/76/168Ariados.png/250px-168Ariados.png');</v>
      </c>
      <c r="B202">
        <f t="shared" si="2"/>
        <v>2</v>
      </c>
      <c r="C202" s="61">
        <f>'Pokemon List'!D202</f>
        <v>168</v>
      </c>
      <c r="D202" s="61">
        <f>'Pokemon List'!E202</f>
        <v>168</v>
      </c>
      <c r="E202" s="89" t="str">
        <f>'Pokemon List'!F202</f>
        <v>Ariados</v>
      </c>
      <c r="F202" s="58" t="s">
        <v>136</v>
      </c>
      <c r="G202" s="58">
        <v>3.0</v>
      </c>
      <c r="H202" s="58">
        <v>3.0</v>
      </c>
      <c r="I202" s="58">
        <v>3.0</v>
      </c>
      <c r="J202" s="58">
        <v>3.0</v>
      </c>
      <c r="K202" s="58">
        <v>3.0</v>
      </c>
      <c r="L202">
        <f>'Pokemon List'!A202</f>
        <v>3</v>
      </c>
      <c r="N202" t="str">
        <f>IF('Pokemon List'!I202="NULL",'Pokemon List'!I202,CONCATENATE("'",'Pokemon List'!I202,"'",))</f>
        <v>'https://cdn.bulbagarden.net/upload/thumb/7/76/168Ariados.png/250px-168Ariados.png'</v>
      </c>
    </row>
    <row r="203">
      <c r="A203" s="58" t="str">
        <f t="shared" si="1"/>
        <v>INSERT INTO `pokemon_list` (`Generation`, `Pokedex`, `Codigo`, `Nome`, `TierGen1`, `TierGen2`, `TierGen3`, `TierGen4`, `TierGen5`, `TierGen6`, `TierGen7`, `StatusPick`, `Imagem`) VALUES ('2', '169', '169', 'Crobat', '-', '2', '1', '1', '2', '2', '1', 'false', 'https://cdn.bulbagarden.net/upload/thumb/1/17/169Crobat.png/250px-169Crobat.png');</v>
      </c>
      <c r="B203">
        <f t="shared" si="2"/>
        <v>2</v>
      </c>
      <c r="C203" s="61">
        <f>'Pokemon List'!D203</f>
        <v>169</v>
      </c>
      <c r="D203" s="61">
        <f>'Pokemon List'!E203</f>
        <v>169</v>
      </c>
      <c r="E203" s="89" t="str">
        <f>'Pokemon List'!F203</f>
        <v>Crobat</v>
      </c>
      <c r="F203" s="58" t="s">
        <v>136</v>
      </c>
      <c r="G203" s="58">
        <v>2.0</v>
      </c>
      <c r="H203" s="58">
        <v>1.0</v>
      </c>
      <c r="I203" s="58">
        <v>1.0</v>
      </c>
      <c r="J203" s="58">
        <v>2.0</v>
      </c>
      <c r="K203" s="58">
        <v>2.0</v>
      </c>
      <c r="L203">
        <f>'Pokemon List'!A203</f>
        <v>1</v>
      </c>
      <c r="N203" t="str">
        <f>IF('Pokemon List'!I203="NULL",'Pokemon List'!I203,CONCATENATE("'",'Pokemon List'!I203,"'",))</f>
        <v>'https://cdn.bulbagarden.net/upload/thumb/1/17/169Crobat.png/250px-169Crobat.png'</v>
      </c>
    </row>
    <row r="204">
      <c r="A204" s="58" t="str">
        <f t="shared" si="1"/>
        <v>INSERT INTO `pokemon_list` (`Generation`, `Pokedex`, `Codigo`, `Nome`, `TierGen1`, `TierGen2`, `TierGen3`, `TierGen4`, `TierGen5`, `TierGen6`, `TierGen7`, `StatusPick`, `Imagem`) VALUES ('2', '170', '170', 'Chinchou', '-', '0', '0', '0', '0', '0', '0', 'false', 'https://cdn.bulbagarden.net/upload/d/d9/170Chinchou.png');</v>
      </c>
      <c r="B204">
        <f t="shared" si="2"/>
        <v>2</v>
      </c>
      <c r="C204" s="61">
        <f>'Pokemon List'!D204</f>
        <v>170</v>
      </c>
      <c r="D204" s="61">
        <f>'Pokemon List'!E204</f>
        <v>170</v>
      </c>
      <c r="E204" s="89" t="str">
        <f>'Pokemon List'!F204</f>
        <v>Chinchou</v>
      </c>
      <c r="F204" s="58" t="s">
        <v>136</v>
      </c>
      <c r="G204" s="58">
        <v>0.0</v>
      </c>
      <c r="H204" s="58">
        <v>0.0</v>
      </c>
      <c r="I204" s="58">
        <v>0.0</v>
      </c>
      <c r="J204" s="58">
        <v>0.0</v>
      </c>
      <c r="K204" s="58">
        <v>0.0</v>
      </c>
      <c r="L204">
        <f>'Pokemon List'!A204</f>
        <v>0</v>
      </c>
      <c r="N204" t="str">
        <f>IF('Pokemon List'!I204="NULL",'Pokemon List'!I204,CONCATENATE("'",'Pokemon List'!I204,"'",))</f>
        <v>'https://cdn.bulbagarden.net/upload/d/d9/170Chinchou.png'</v>
      </c>
    </row>
    <row r="205">
      <c r="A205" s="58" t="str">
        <f t="shared" si="1"/>
        <v>INSERT INTO `pokemon_list` (`Generation`, `Pokedex`, `Codigo`, `Nome`, `TierGen1`, `TierGen2`, `TierGen3`, `TierGen4`, `TierGen5`, `TierGen6`, `TierGen7`, `StatusPick`, `Imagem`) VALUES ('2', '171', '171', 'Lanturn', '-', '2', '2', '2', '2', '2', '3', 'false', 'https://cdn.bulbagarden.net/upload/thumb/9/9b/171Lanturn.png/250px-171Lanturn.png');</v>
      </c>
      <c r="B205">
        <f t="shared" si="2"/>
        <v>2</v>
      </c>
      <c r="C205" s="61">
        <f>'Pokemon List'!D205</f>
        <v>171</v>
      </c>
      <c r="D205" s="61">
        <f>'Pokemon List'!E205</f>
        <v>171</v>
      </c>
      <c r="E205" s="89" t="str">
        <f>'Pokemon List'!F205</f>
        <v>Lanturn</v>
      </c>
      <c r="F205" s="58" t="s">
        <v>136</v>
      </c>
      <c r="G205" s="58">
        <v>2.0</v>
      </c>
      <c r="H205" s="58">
        <v>2.0</v>
      </c>
      <c r="I205" s="58">
        <v>2.0</v>
      </c>
      <c r="J205" s="58">
        <v>2.0</v>
      </c>
      <c r="K205" s="58">
        <v>2.0</v>
      </c>
      <c r="L205">
        <f>'Pokemon List'!A205</f>
        <v>3</v>
      </c>
      <c r="N205" t="str">
        <f>IF('Pokemon List'!I205="NULL",'Pokemon List'!I205,CONCATENATE("'",'Pokemon List'!I205,"'",))</f>
        <v>'https://cdn.bulbagarden.net/upload/thumb/9/9b/171Lanturn.png/250px-171Lanturn.png'</v>
      </c>
    </row>
    <row r="206">
      <c r="A206" s="58" t="str">
        <f t="shared" si="1"/>
        <v>INSERT INTO `pokemon_list` (`Generation`, `Pokedex`, `Codigo`, `Nome`, `TierGen1`, `TierGen2`, `TierGen3`, `TierGen4`, `TierGen5`, `TierGen6`, `TierGen7`, `StatusPick`, `Imagem`) VALUES ('2', '172', '172', 'Pichu', '-', '0', '0', '0', '0', '0', '0', 'false', 'https://cdn.bulbagarden.net/upload/b/b9/172Pichu.png');</v>
      </c>
      <c r="B206">
        <f t="shared" si="2"/>
        <v>2</v>
      </c>
      <c r="C206" s="61">
        <f>'Pokemon List'!D206</f>
        <v>172</v>
      </c>
      <c r="D206" s="61">
        <f>'Pokemon List'!E206</f>
        <v>172</v>
      </c>
      <c r="E206" s="89" t="str">
        <f>'Pokemon List'!F206</f>
        <v>Pichu</v>
      </c>
      <c r="F206" s="58" t="s">
        <v>136</v>
      </c>
      <c r="G206" s="58">
        <v>0.0</v>
      </c>
      <c r="H206" s="58">
        <v>0.0</v>
      </c>
      <c r="I206" s="58">
        <v>0.0</v>
      </c>
      <c r="J206" s="58">
        <v>0.0</v>
      </c>
      <c r="K206" s="58">
        <v>0.0</v>
      </c>
      <c r="L206">
        <f>'Pokemon List'!A206</f>
        <v>0</v>
      </c>
      <c r="N206" t="str">
        <f>IF('Pokemon List'!I206="NULL",'Pokemon List'!I206,CONCATENATE("'",'Pokemon List'!I206,"'",))</f>
        <v>'https://cdn.bulbagarden.net/upload/b/b9/172Pichu.png'</v>
      </c>
    </row>
    <row r="207">
      <c r="A207" s="58" t="str">
        <f t="shared" si="1"/>
        <v>INSERT INTO `pokemon_list` (`Generation`, `Pokedex`, `Codigo`, `Nome`, `TierGen1`, `TierGen2`, `TierGen3`, `TierGen4`, `TierGen5`, `TierGen6`, `TierGen7`, `StatusPick`, `Imagem`) VALUES ('2', '173', '173', 'Cleffa', '-', '0', '0', '0', '0', '0', '0', 'false', 'https://cdn.bulbagarden.net/upload/e/e4/173Cleffa.png');</v>
      </c>
      <c r="B207">
        <f t="shared" si="2"/>
        <v>2</v>
      </c>
      <c r="C207" s="61">
        <f>'Pokemon List'!D207</f>
        <v>173</v>
      </c>
      <c r="D207" s="61">
        <f>'Pokemon List'!E207</f>
        <v>173</v>
      </c>
      <c r="E207" s="89" t="str">
        <f>'Pokemon List'!F207</f>
        <v>Cleffa</v>
      </c>
      <c r="F207" s="58" t="s">
        <v>136</v>
      </c>
      <c r="G207" s="58">
        <v>0.0</v>
      </c>
      <c r="H207" s="58">
        <v>0.0</v>
      </c>
      <c r="I207" s="58">
        <v>0.0</v>
      </c>
      <c r="J207" s="58">
        <v>0.0</v>
      </c>
      <c r="K207" s="58">
        <v>0.0</v>
      </c>
      <c r="L207">
        <f>'Pokemon List'!A207</f>
        <v>0</v>
      </c>
      <c r="N207" t="str">
        <f>IF('Pokemon List'!I207="NULL",'Pokemon List'!I207,CONCATENATE("'",'Pokemon List'!I207,"'",))</f>
        <v>'https://cdn.bulbagarden.net/upload/e/e4/173Cleffa.png'</v>
      </c>
    </row>
    <row r="208">
      <c r="A208" s="58" t="str">
        <f t="shared" si="1"/>
        <v>INSERT INTO `pokemon_list` (`Generation`, `Pokedex`, `Codigo`, `Nome`, `TierGen1`, `TierGen2`, `TierGen3`, `TierGen4`, `TierGen5`, `TierGen6`, `TierGen7`, `StatusPick`, `Imagem`) VALUES ('2', '174', '174', 'Igglybuff', '-', '0', '0', '0', '0', '0', '0', 'false', 'https://cdn.bulbagarden.net/upload/4/4d/174Igglybuff.png');</v>
      </c>
      <c r="B208">
        <f t="shared" si="2"/>
        <v>2</v>
      </c>
      <c r="C208" s="61">
        <f>'Pokemon List'!D208</f>
        <v>174</v>
      </c>
      <c r="D208" s="61">
        <f>'Pokemon List'!E208</f>
        <v>174</v>
      </c>
      <c r="E208" s="89" t="str">
        <f>'Pokemon List'!F208</f>
        <v>Igglybuff</v>
      </c>
      <c r="F208" s="58" t="s">
        <v>136</v>
      </c>
      <c r="G208" s="58">
        <v>0.0</v>
      </c>
      <c r="H208" s="58">
        <v>0.0</v>
      </c>
      <c r="I208" s="58">
        <v>0.0</v>
      </c>
      <c r="J208" s="58">
        <v>0.0</v>
      </c>
      <c r="K208" s="58">
        <v>0.0</v>
      </c>
      <c r="L208">
        <f>'Pokemon List'!A208</f>
        <v>0</v>
      </c>
      <c r="N208" t="str">
        <f>IF('Pokemon List'!I208="NULL",'Pokemon List'!I208,CONCATENATE("'",'Pokemon List'!I208,"'",))</f>
        <v>'https://cdn.bulbagarden.net/upload/4/4d/174Igglybuff.png'</v>
      </c>
    </row>
    <row r="209">
      <c r="A209" s="58" t="str">
        <f t="shared" si="1"/>
        <v>INSERT INTO `pokemon_list` (`Generation`, `Pokedex`, `Codigo`, `Nome`, `TierGen1`, `TierGen2`, `TierGen3`, `TierGen4`, `TierGen5`, `TierGen6`, `TierGen7`, `StatusPick`, `Imagem`) VALUES ('2', '175', '175', 'Togepi', '-', '0', '0', '0', '0', '0', '0', 'false', 'https://cdn.bulbagarden.net/upload/6/6b/175Togepi.png');</v>
      </c>
      <c r="B209">
        <f t="shared" si="2"/>
        <v>2</v>
      </c>
      <c r="C209" s="61">
        <f>'Pokemon List'!D209</f>
        <v>175</v>
      </c>
      <c r="D209" s="61">
        <f>'Pokemon List'!E209</f>
        <v>175</v>
      </c>
      <c r="E209" s="89" t="str">
        <f>'Pokemon List'!F209</f>
        <v>Togepi</v>
      </c>
      <c r="F209" s="58" t="s">
        <v>136</v>
      </c>
      <c r="G209" s="58">
        <v>0.0</v>
      </c>
      <c r="H209" s="58">
        <v>0.0</v>
      </c>
      <c r="I209" s="58">
        <v>0.0</v>
      </c>
      <c r="J209" s="58">
        <v>0.0</v>
      </c>
      <c r="K209" s="58">
        <v>0.0</v>
      </c>
      <c r="L209">
        <f>'Pokemon List'!A209</f>
        <v>0</v>
      </c>
      <c r="N209" t="str">
        <f>IF('Pokemon List'!I209="NULL",'Pokemon List'!I209,CONCATENATE("'",'Pokemon List'!I209,"'",))</f>
        <v>'https://cdn.bulbagarden.net/upload/6/6b/175Togepi.png'</v>
      </c>
    </row>
    <row r="210">
      <c r="A210" s="58" t="str">
        <f t="shared" si="1"/>
        <v>INSERT INTO `pokemon_list` (`Generation`, `Pokedex`, `Codigo`, `Nome`, `TierGen1`, `TierGen2`, `TierGen3`, `TierGen4`, `TierGen5`, `TierGen6`, `TierGen7`, `StatusPick`, `Imagem`) VALUES ('2', '176', '176', 'Togetic', '-', '3', '3', '3', '3', '2', '2', 'false', 'https://cdn.bulbagarden.net/upload/thumb/1/11/176Togetic.png/250px-176Togetic.png');</v>
      </c>
      <c r="B210">
        <f t="shared" si="2"/>
        <v>2</v>
      </c>
      <c r="C210" s="61">
        <f>'Pokemon List'!D210</f>
        <v>176</v>
      </c>
      <c r="D210" s="61">
        <f>'Pokemon List'!E210</f>
        <v>176</v>
      </c>
      <c r="E210" s="89" t="str">
        <f>'Pokemon List'!F210</f>
        <v>Togetic</v>
      </c>
      <c r="F210" s="58" t="s">
        <v>136</v>
      </c>
      <c r="G210" s="58">
        <v>3.0</v>
      </c>
      <c r="H210" s="58">
        <v>3.0</v>
      </c>
      <c r="I210" s="58">
        <v>3.0</v>
      </c>
      <c r="J210" s="58">
        <v>3.0</v>
      </c>
      <c r="K210" s="58">
        <v>2.0</v>
      </c>
      <c r="L210">
        <f>'Pokemon List'!A210</f>
        <v>2</v>
      </c>
      <c r="N210" t="str">
        <f>IF('Pokemon List'!I210="NULL",'Pokemon List'!I210,CONCATENATE("'",'Pokemon List'!I210,"'",))</f>
        <v>'https://cdn.bulbagarden.net/upload/thumb/1/11/176Togetic.png/250px-176Togetic.png'</v>
      </c>
    </row>
    <row r="211">
      <c r="A211" s="58" t="str">
        <f t="shared" si="1"/>
        <v>INSERT INTO `pokemon_list` (`Generation`, `Pokedex`, `Codigo`, `Nome`, `TierGen1`, `TierGen2`, `TierGen3`, `TierGen4`, `TierGen5`, `TierGen6`, `TierGen7`, `StatusPick`, `Imagem`) VALUES ('2', '177', '177', 'Natu', '-', '0', '0', '0', '0', '0', '0', 'false', 'https://cdn.bulbagarden.net/upload/5/5b/177Natu.png');</v>
      </c>
      <c r="B211">
        <f t="shared" si="2"/>
        <v>2</v>
      </c>
      <c r="C211" s="61">
        <f>'Pokemon List'!D211</f>
        <v>177</v>
      </c>
      <c r="D211" s="61">
        <f>'Pokemon List'!E211</f>
        <v>177</v>
      </c>
      <c r="E211" s="89" t="str">
        <f>'Pokemon List'!F211</f>
        <v>Natu</v>
      </c>
      <c r="F211" s="58" t="s">
        <v>136</v>
      </c>
      <c r="G211" s="58">
        <v>0.0</v>
      </c>
      <c r="H211" s="58">
        <v>0.0</v>
      </c>
      <c r="I211" s="58">
        <v>0.0</v>
      </c>
      <c r="J211" s="58">
        <v>0.0</v>
      </c>
      <c r="K211" s="58">
        <v>0.0</v>
      </c>
      <c r="L211">
        <f>'Pokemon List'!A211</f>
        <v>0</v>
      </c>
      <c r="N211" t="str">
        <f>IF('Pokemon List'!I211="NULL",'Pokemon List'!I211,CONCATENATE("'",'Pokemon List'!I211,"'",))</f>
        <v>'https://cdn.bulbagarden.net/upload/5/5b/177Natu.png'</v>
      </c>
    </row>
    <row r="212">
      <c r="A212" s="58" t="str">
        <f t="shared" si="1"/>
        <v>INSERT INTO `pokemon_list` (`Generation`, `Pokedex`, `Codigo`, `Nome`, `TierGen1`, `TierGen2`, `TierGen3`, `TierGen4`, `TierGen5`, `TierGen6`, `TierGen7`, `StatusPick`, `Imagem`) VALUES ('2', '178', '178', 'Xatu', '-', '3', '2', '2', '2', '2', '3', 'false', 'https://cdn.bulbagarden.net/upload/thumb/f/f4/178Xatu.png/250px-178Xatu.png');</v>
      </c>
      <c r="B212">
        <f t="shared" si="2"/>
        <v>2</v>
      </c>
      <c r="C212" s="61">
        <f>'Pokemon List'!D212</f>
        <v>178</v>
      </c>
      <c r="D212" s="61">
        <f>'Pokemon List'!E212</f>
        <v>178</v>
      </c>
      <c r="E212" s="89" t="str">
        <f>'Pokemon List'!F212</f>
        <v>Xatu</v>
      </c>
      <c r="F212" s="58" t="s">
        <v>136</v>
      </c>
      <c r="G212" s="58">
        <v>3.0</v>
      </c>
      <c r="H212" s="58">
        <v>2.0</v>
      </c>
      <c r="I212" s="58">
        <v>2.0</v>
      </c>
      <c r="J212" s="58">
        <v>2.0</v>
      </c>
      <c r="K212" s="58">
        <v>2.0</v>
      </c>
      <c r="L212">
        <f>'Pokemon List'!A212</f>
        <v>3</v>
      </c>
      <c r="N212" t="str">
        <f>IF('Pokemon List'!I212="NULL",'Pokemon List'!I212,CONCATENATE("'",'Pokemon List'!I212,"'",))</f>
        <v>'https://cdn.bulbagarden.net/upload/thumb/f/f4/178Xatu.png/250px-178Xatu.png'</v>
      </c>
    </row>
    <row r="213">
      <c r="A213" s="58" t="str">
        <f t="shared" si="1"/>
        <v>INSERT INTO `pokemon_list` (`Generation`, `Pokedex`, `Codigo`, `Nome`, `TierGen1`, `TierGen2`, `TierGen3`, `TierGen4`, `TierGen5`, `TierGen6`, `TierGen7`, `StatusPick`, `Imagem`) VALUES ('2', '179', '179', 'Mareep', '-', '0', '0', '0', '0', '0', '0', 'false', 'https://cdn.bulbagarden.net/upload/6/6b/179Mareep.png');</v>
      </c>
      <c r="B213">
        <f t="shared" si="2"/>
        <v>2</v>
      </c>
      <c r="C213" s="61">
        <f>'Pokemon List'!D213</f>
        <v>179</v>
      </c>
      <c r="D213" s="61">
        <f>'Pokemon List'!E213</f>
        <v>179</v>
      </c>
      <c r="E213" s="89" t="str">
        <f>'Pokemon List'!F213</f>
        <v>Mareep</v>
      </c>
      <c r="F213" s="58" t="s">
        <v>136</v>
      </c>
      <c r="G213" s="58">
        <v>0.0</v>
      </c>
      <c r="H213" s="58">
        <v>0.0</v>
      </c>
      <c r="I213" s="58">
        <v>0.0</v>
      </c>
      <c r="J213" s="58">
        <v>0.0</v>
      </c>
      <c r="K213" s="58">
        <v>0.0</v>
      </c>
      <c r="L213">
        <f>'Pokemon List'!A213</f>
        <v>0</v>
      </c>
      <c r="N213" t="str">
        <f>IF('Pokemon List'!I213="NULL",'Pokemon List'!I213,CONCATENATE("'",'Pokemon List'!I213,"'",))</f>
        <v>'https://cdn.bulbagarden.net/upload/6/6b/179Mareep.png'</v>
      </c>
    </row>
    <row r="214">
      <c r="A214" s="58" t="str">
        <f t="shared" si="1"/>
        <v>INSERT INTO `pokemon_list` (`Generation`, `Pokedex`, `Codigo`, `Nome`, `TierGen1`, `TierGen2`, `TierGen3`, `TierGen4`, `TierGen5`, `TierGen6`, `TierGen7`, `StatusPick`, `Imagem`) VALUES ('2', '180', '180', 'Flaaffy', '-', '3', '3', '0', '0', '0', '0', 'false', 'https://cdn.bulbagarden.net/upload/6/6f/180Flaaffy.png');</v>
      </c>
      <c r="B214">
        <f t="shared" si="2"/>
        <v>2</v>
      </c>
      <c r="C214" s="61">
        <f>'Pokemon List'!D214</f>
        <v>180</v>
      </c>
      <c r="D214" s="61">
        <f>'Pokemon List'!E214</f>
        <v>180</v>
      </c>
      <c r="E214" s="89" t="str">
        <f>'Pokemon List'!F214</f>
        <v>Flaaffy</v>
      </c>
      <c r="F214" s="58" t="s">
        <v>136</v>
      </c>
      <c r="G214" s="58">
        <v>3.0</v>
      </c>
      <c r="H214" s="58">
        <v>3.0</v>
      </c>
      <c r="I214" s="58">
        <v>0.0</v>
      </c>
      <c r="J214" s="58">
        <v>0.0</v>
      </c>
      <c r="K214" s="58">
        <v>0.0</v>
      </c>
      <c r="L214">
        <f>'Pokemon List'!A214</f>
        <v>0</v>
      </c>
      <c r="N214" t="str">
        <f>IF('Pokemon List'!I214="NULL",'Pokemon List'!I214,CONCATENATE("'",'Pokemon List'!I214,"'",))</f>
        <v>'https://cdn.bulbagarden.net/upload/6/6f/180Flaaffy.png'</v>
      </c>
    </row>
    <row r="215">
      <c r="A215" s="58" t="str">
        <f t="shared" si="1"/>
        <v>INSERT INTO `pokemon_list` (`Generation`, `Pokedex`, `Codigo`, `Nome`, `TierGen1`, `TierGen2`, `TierGen3`, `TierGen4`, `TierGen5`, `TierGen6`, `TierGen7`, `StatusPick`, `Imagem`) VALUES ('2', '181', '181', 'Ampharos', '-', '2', '2', '2', '3', '3', '3', 'false', 'https://cdn.bulbagarden.net/upload/thumb/4/47/181Ampharos.png/150px-181Ampharos.png');</v>
      </c>
      <c r="B215">
        <f t="shared" si="2"/>
        <v>2</v>
      </c>
      <c r="C215" s="61">
        <f>'Pokemon List'!D215</f>
        <v>181</v>
      </c>
      <c r="D215" s="61">
        <f>'Pokemon List'!E215</f>
        <v>181</v>
      </c>
      <c r="E215" s="89" t="str">
        <f>'Pokemon List'!F215</f>
        <v>Ampharos</v>
      </c>
      <c r="F215" s="58" t="s">
        <v>136</v>
      </c>
      <c r="G215" s="58">
        <v>2.0</v>
      </c>
      <c r="H215" s="58">
        <v>2.0</v>
      </c>
      <c r="I215" s="58">
        <v>2.0</v>
      </c>
      <c r="J215" s="58">
        <v>3.0</v>
      </c>
      <c r="K215" s="58">
        <v>3.0</v>
      </c>
      <c r="L215">
        <f>'Pokemon List'!A215</f>
        <v>3</v>
      </c>
      <c r="N215" t="str">
        <f>IF('Pokemon List'!I215="NULL",'Pokemon List'!I215,CONCATENATE("'",'Pokemon List'!I215,"'",))</f>
        <v>'https://cdn.bulbagarden.net/upload/thumb/4/47/181Ampharos.png/150px-181Ampharos.png'</v>
      </c>
    </row>
    <row r="216">
      <c r="A216" s="58" t="str">
        <f t="shared" si="1"/>
        <v>INSERT INTO `pokemon_list` (`Generation`, `Pokedex`, `Codigo`, `Nome`, `TierGen1`, `TierGen2`, `TierGen3`, `TierGen4`, `TierGen5`, `TierGen6`, `TierGen7`, `StatusPick`, `Imagem`) VALUES ('2', '181', '181M', 'Mega Ampharos', '-', '-', '-', '-', '-', '2', '1', 'false', 'https://cdn.bulbagarden.net/upload/thumb/a/a2/181Ampharos-Mega.png/150px-181Ampharos-Mega.png');</v>
      </c>
      <c r="B216">
        <f t="shared" si="2"/>
        <v>2</v>
      </c>
      <c r="C216" s="61">
        <f>'Pokemon List'!D216</f>
        <v>181</v>
      </c>
      <c r="D216" s="61" t="str">
        <f>'Pokemon List'!E216</f>
        <v>181M</v>
      </c>
      <c r="E216" s="61" t="str">
        <f>'Pokemon List'!F216</f>
        <v>Mega Ampharos</v>
      </c>
      <c r="F216" s="58" t="s">
        <v>136</v>
      </c>
      <c r="G216" s="58" t="s">
        <v>136</v>
      </c>
      <c r="H216" s="58" t="s">
        <v>136</v>
      </c>
      <c r="I216" s="58" t="s">
        <v>136</v>
      </c>
      <c r="J216" s="58" t="s">
        <v>136</v>
      </c>
      <c r="K216" s="58">
        <v>2.0</v>
      </c>
      <c r="L216">
        <f>'Pokemon List'!A216</f>
        <v>1</v>
      </c>
      <c r="N216" t="str">
        <f>IF('Pokemon List'!I216="NULL",'Pokemon List'!I216,CONCATENATE("'",'Pokemon List'!I216,"'",))</f>
        <v>'https://cdn.bulbagarden.net/upload/thumb/a/a2/181Ampharos-Mega.png/150px-181Ampharos-Mega.png'</v>
      </c>
    </row>
    <row r="217">
      <c r="A217" s="58" t="str">
        <f t="shared" si="1"/>
        <v>INSERT INTO `pokemon_list` (`Generation`, `Pokedex`, `Codigo`, `Nome`, `TierGen1`, `TierGen2`, `TierGen3`, `TierGen4`, `TierGen5`, `TierGen6`, `TierGen7`, `StatusPick`, `Imagem`) VALUES ('2', '182', '182', 'Bellossom', '-', '2', '3', '3', '3', '3', '3', 'false', 'https://cdn.bulbagarden.net/upload/thumb/c/cd/182Bellossom.png/250px-182Bellossom.png');</v>
      </c>
      <c r="B217">
        <f t="shared" si="2"/>
        <v>2</v>
      </c>
      <c r="C217" s="61">
        <f>'Pokemon List'!D217</f>
        <v>182</v>
      </c>
      <c r="D217" s="61">
        <f>'Pokemon List'!E217</f>
        <v>182</v>
      </c>
      <c r="E217" s="89" t="str">
        <f>'Pokemon List'!F217</f>
        <v>Bellossom</v>
      </c>
      <c r="F217" s="58" t="s">
        <v>136</v>
      </c>
      <c r="G217" s="58">
        <v>2.0</v>
      </c>
      <c r="H217" s="58">
        <v>3.0</v>
      </c>
      <c r="I217" s="58">
        <v>3.0</v>
      </c>
      <c r="J217" s="58">
        <v>3.0</v>
      </c>
      <c r="K217" s="58">
        <v>3.0</v>
      </c>
      <c r="L217">
        <f>'Pokemon List'!A217</f>
        <v>3</v>
      </c>
      <c r="N217" t="str">
        <f>IF('Pokemon List'!I217="NULL",'Pokemon List'!I217,CONCATENATE("'",'Pokemon List'!I217,"'",))</f>
        <v>'https://cdn.bulbagarden.net/upload/thumb/c/cd/182Bellossom.png/250px-182Bellossom.png'</v>
      </c>
    </row>
    <row r="218">
      <c r="A218" s="58" t="str">
        <f t="shared" si="1"/>
        <v>INSERT INTO `pokemon_list` (`Generation`, `Pokedex`, `Codigo`, `Nome`, `TierGen1`, `TierGen2`, `TierGen3`, `TierGen4`, `TierGen5`, `TierGen6`, `TierGen7`, `StatusPick`, `Imagem`) VALUES ('2', '183', '183', 'Marill', '-', '0', '3', '0', '0', '0', '0', 'false', 'https://cdn.bulbagarden.net/upload/4/42/183Marill.png');</v>
      </c>
      <c r="B218">
        <f t="shared" si="2"/>
        <v>2</v>
      </c>
      <c r="C218" s="61">
        <f>'Pokemon List'!D218</f>
        <v>183</v>
      </c>
      <c r="D218" s="61">
        <f>'Pokemon List'!E218</f>
        <v>183</v>
      </c>
      <c r="E218" s="89" t="str">
        <f>'Pokemon List'!F218</f>
        <v>Marill</v>
      </c>
      <c r="F218" s="58" t="s">
        <v>136</v>
      </c>
      <c r="G218" s="58">
        <v>0.0</v>
      </c>
      <c r="H218" s="58">
        <v>3.0</v>
      </c>
      <c r="I218" s="58">
        <v>0.0</v>
      </c>
      <c r="J218" s="58">
        <v>0.0</v>
      </c>
      <c r="K218" s="58">
        <v>0.0</v>
      </c>
      <c r="L218">
        <f>'Pokemon List'!A218</f>
        <v>0</v>
      </c>
      <c r="N218" t="str">
        <f>IF('Pokemon List'!I218="NULL",'Pokemon List'!I218,CONCATENATE("'",'Pokemon List'!I218,"'",))</f>
        <v>'https://cdn.bulbagarden.net/upload/4/42/183Marill.png'</v>
      </c>
    </row>
    <row r="219">
      <c r="A219" s="58" t="str">
        <f t="shared" si="1"/>
        <v>INSERT INTO `pokemon_list` (`Generation`, `Pokedex`, `Codigo`, `Nome`, `TierGen1`, `TierGen2`, `TierGen3`, `TierGen4`, `TierGen5`, `TierGen6`, `TierGen7`, `StatusPick`, `Imagem`) VALUES ('2', '184', '184', 'Azumarill', '-', '3', '2', '2', '1', '1', '1', 'false', 'https://cdn.bulbagarden.net/upload/thumb/a/a5/184Azumarill.png/250px-184Azumarill.png');</v>
      </c>
      <c r="B219">
        <f t="shared" si="2"/>
        <v>2</v>
      </c>
      <c r="C219" s="61">
        <f>'Pokemon List'!D219</f>
        <v>184</v>
      </c>
      <c r="D219" s="61">
        <f>'Pokemon List'!E219</f>
        <v>184</v>
      </c>
      <c r="E219" s="89" t="str">
        <f>'Pokemon List'!F219</f>
        <v>Azumarill</v>
      </c>
      <c r="F219" s="58" t="s">
        <v>136</v>
      </c>
      <c r="G219" s="58">
        <v>3.0</v>
      </c>
      <c r="H219" s="58">
        <v>2.0</v>
      </c>
      <c r="I219" s="58">
        <v>2.0</v>
      </c>
      <c r="J219" s="58">
        <v>1.0</v>
      </c>
      <c r="K219" s="58">
        <v>1.0</v>
      </c>
      <c r="L219">
        <f>'Pokemon List'!A219</f>
        <v>1</v>
      </c>
      <c r="N219" t="str">
        <f>IF('Pokemon List'!I219="NULL",'Pokemon List'!I219,CONCATENATE("'",'Pokemon List'!I219,"'",))</f>
        <v>'https://cdn.bulbagarden.net/upload/thumb/a/a5/184Azumarill.png/250px-184Azumarill.png'</v>
      </c>
    </row>
    <row r="220">
      <c r="A220" s="58" t="str">
        <f t="shared" si="1"/>
        <v>INSERT INTO `pokemon_list` (`Generation`, `Pokedex`, `Codigo`, `Nome`, `TierGen1`, `TierGen2`, `TierGen3`, `TierGen4`, `TierGen5`, `TierGen6`, `TierGen7`, `StatusPick`, `Imagem`) VALUES ('2', '185', '185', 'Sudowoodo', '-', '3', '3', '3', '3', '3', '3', 'false', 'https://cdn.bulbagarden.net/upload/thumb/1/1e/185Sudowoodo.png/250px-185Sudowoodo.png');</v>
      </c>
      <c r="B220">
        <f t="shared" si="2"/>
        <v>2</v>
      </c>
      <c r="C220" s="61">
        <f>'Pokemon List'!D220</f>
        <v>185</v>
      </c>
      <c r="D220" s="61">
        <f>'Pokemon List'!E220</f>
        <v>185</v>
      </c>
      <c r="E220" s="89" t="str">
        <f>'Pokemon List'!F220</f>
        <v>Sudowoodo</v>
      </c>
      <c r="F220" s="58" t="s">
        <v>136</v>
      </c>
      <c r="G220" s="58">
        <v>3.0</v>
      </c>
      <c r="H220" s="58">
        <v>3.0</v>
      </c>
      <c r="I220" s="58">
        <v>3.0</v>
      </c>
      <c r="J220" s="58">
        <v>3.0</v>
      </c>
      <c r="K220" s="58">
        <v>3.0</v>
      </c>
      <c r="L220">
        <f>'Pokemon List'!A220</f>
        <v>3</v>
      </c>
      <c r="N220" t="str">
        <f>IF('Pokemon List'!I220="NULL",'Pokemon List'!I220,CONCATENATE("'",'Pokemon List'!I220,"'",))</f>
        <v>'https://cdn.bulbagarden.net/upload/thumb/1/1e/185Sudowoodo.png/250px-185Sudowoodo.png'</v>
      </c>
    </row>
    <row r="221">
      <c r="A221" s="58" t="str">
        <f t="shared" si="1"/>
        <v>INSERT INTO `pokemon_list` (`Generation`, `Pokedex`, `Codigo`, `Nome`, `TierGen1`, `TierGen2`, `TierGen3`, `TierGen4`, `TierGen5`, `TierGen6`, `TierGen7`, `StatusPick`, `Imagem`) VALUES ('2', '186', '186', 'Politoed', '-', '2', '2', '2', '1', '2', '3', 'false', 'https://cdn.bulbagarden.net/upload/thumb/a/a4/186Politoed.png/250px-186Politoed.png');</v>
      </c>
      <c r="B221">
        <f t="shared" si="2"/>
        <v>2</v>
      </c>
      <c r="C221" s="61">
        <f>'Pokemon List'!D221</f>
        <v>186</v>
      </c>
      <c r="D221" s="61">
        <f>'Pokemon List'!E221</f>
        <v>186</v>
      </c>
      <c r="E221" s="89" t="str">
        <f>'Pokemon List'!F221</f>
        <v>Politoed</v>
      </c>
      <c r="F221" s="58" t="s">
        <v>136</v>
      </c>
      <c r="G221" s="58">
        <v>2.0</v>
      </c>
      <c r="H221" s="58">
        <v>2.0</v>
      </c>
      <c r="I221" s="58">
        <v>2.0</v>
      </c>
      <c r="J221" s="58">
        <v>1.0</v>
      </c>
      <c r="K221" s="58">
        <v>2.0</v>
      </c>
      <c r="L221">
        <f>'Pokemon List'!A221</f>
        <v>3</v>
      </c>
      <c r="N221" t="str">
        <f>IF('Pokemon List'!I221="NULL",'Pokemon List'!I221,CONCATENATE("'",'Pokemon List'!I221,"'",))</f>
        <v>'https://cdn.bulbagarden.net/upload/thumb/a/a4/186Politoed.png/250px-186Politoed.png'</v>
      </c>
    </row>
    <row r="222">
      <c r="A222" s="58" t="str">
        <f t="shared" si="1"/>
        <v>INSERT INTO `pokemon_list` (`Generation`, `Pokedex`, `Codigo`, `Nome`, `TierGen1`, `TierGen2`, `TierGen3`, `TierGen4`, `TierGen5`, `TierGen6`, `TierGen7`, `StatusPick`, `Imagem`) VALUES ('2', '187', '187', 'Hoppip', '-', '0', '0', '0', '0', '0', '0', 'false', 'https://cdn.bulbagarden.net/upload/f/f8/187Hoppip.png');</v>
      </c>
      <c r="B222">
        <f t="shared" si="2"/>
        <v>2</v>
      </c>
      <c r="C222" s="61">
        <f>'Pokemon List'!D222</f>
        <v>187</v>
      </c>
      <c r="D222" s="61">
        <f>'Pokemon List'!E222</f>
        <v>187</v>
      </c>
      <c r="E222" s="89" t="str">
        <f>'Pokemon List'!F222</f>
        <v>Hoppip</v>
      </c>
      <c r="F222" s="58" t="s">
        <v>136</v>
      </c>
      <c r="G222" s="58">
        <v>0.0</v>
      </c>
      <c r="H222" s="58">
        <v>0.0</v>
      </c>
      <c r="I222" s="58">
        <v>0.0</v>
      </c>
      <c r="J222" s="58">
        <v>0.0</v>
      </c>
      <c r="K222" s="58">
        <v>0.0</v>
      </c>
      <c r="L222">
        <f>'Pokemon List'!A222</f>
        <v>0</v>
      </c>
      <c r="N222" t="str">
        <f>IF('Pokemon List'!I222="NULL",'Pokemon List'!I222,CONCATENATE("'",'Pokemon List'!I222,"'",))</f>
        <v>'https://cdn.bulbagarden.net/upload/f/f8/187Hoppip.png'</v>
      </c>
    </row>
    <row r="223">
      <c r="A223" s="58" t="str">
        <f t="shared" si="1"/>
        <v>INSERT INTO `pokemon_list` (`Generation`, `Pokedex`, `Codigo`, `Nome`, `TierGen1`, `TierGen2`, `TierGen3`, `TierGen4`, `TierGen5`, `TierGen6`, `TierGen7`, `StatusPick`, `Imagem`) VALUES ('2', '188', '188', 'Skiploom', '-', '3', '3', '0', '0', '0', '0', 'false', 'https://cdn.bulbagarden.net/upload/4/4f/188Skiploom.png');</v>
      </c>
      <c r="B223">
        <f t="shared" si="2"/>
        <v>2</v>
      </c>
      <c r="C223" s="61">
        <f>'Pokemon List'!D223</f>
        <v>188</v>
      </c>
      <c r="D223" s="61">
        <f>'Pokemon List'!E223</f>
        <v>188</v>
      </c>
      <c r="E223" s="89" t="str">
        <f>'Pokemon List'!F223</f>
        <v>Skiploom</v>
      </c>
      <c r="F223" s="58" t="s">
        <v>136</v>
      </c>
      <c r="G223" s="58">
        <v>3.0</v>
      </c>
      <c r="H223" s="58">
        <v>3.0</v>
      </c>
      <c r="I223" s="58">
        <v>0.0</v>
      </c>
      <c r="J223" s="58">
        <v>0.0</v>
      </c>
      <c r="K223" s="58">
        <v>0.0</v>
      </c>
      <c r="L223">
        <f>'Pokemon List'!A223</f>
        <v>0</v>
      </c>
      <c r="N223" t="str">
        <f>IF('Pokemon List'!I223="NULL",'Pokemon List'!I223,CONCATENATE("'",'Pokemon List'!I223,"'",))</f>
        <v>'https://cdn.bulbagarden.net/upload/4/4f/188Skiploom.png'</v>
      </c>
    </row>
    <row r="224">
      <c r="A224" s="58" t="str">
        <f t="shared" si="1"/>
        <v>INSERT INTO `pokemon_list` (`Generation`, `Pokedex`, `Codigo`, `Nome`, `TierGen1`, `TierGen2`, `TierGen3`, `TierGen4`, `TierGen5`, `TierGen6`, `TierGen7`, `StatusPick`, `Imagem`) VALUES ('2', '189', '189', 'Jumpluff', '-', '2', '1', '2', '3', '3', '3', 'false', 'https://cdn.bulbagarden.net/upload/thumb/5/5e/189Jumpluff.png/250px-189Jumpluff.png');</v>
      </c>
      <c r="B224">
        <f t="shared" si="2"/>
        <v>2</v>
      </c>
      <c r="C224" s="61">
        <f>'Pokemon List'!D224</f>
        <v>189</v>
      </c>
      <c r="D224" s="61">
        <f>'Pokemon List'!E224</f>
        <v>189</v>
      </c>
      <c r="E224" s="89" t="str">
        <f>'Pokemon List'!F224</f>
        <v>Jumpluff</v>
      </c>
      <c r="F224" s="58" t="s">
        <v>136</v>
      </c>
      <c r="G224" s="58">
        <v>2.0</v>
      </c>
      <c r="H224" s="58">
        <v>1.0</v>
      </c>
      <c r="I224" s="58">
        <v>2.0</v>
      </c>
      <c r="J224" s="58">
        <v>3.0</v>
      </c>
      <c r="K224" s="58">
        <v>3.0</v>
      </c>
      <c r="L224">
        <f>'Pokemon List'!A224</f>
        <v>3</v>
      </c>
      <c r="N224" t="str">
        <f>IF('Pokemon List'!I224="NULL",'Pokemon List'!I224,CONCATENATE("'",'Pokemon List'!I224,"'",))</f>
        <v>'https://cdn.bulbagarden.net/upload/thumb/5/5e/189Jumpluff.png/250px-189Jumpluff.png'</v>
      </c>
    </row>
    <row r="225">
      <c r="A225" s="58" t="str">
        <f t="shared" si="1"/>
        <v>INSERT INTO `pokemon_list` (`Generation`, `Pokedex`, `Codigo`, `Nome`, `TierGen1`, `TierGen2`, `TierGen3`, `TierGen4`, `TierGen5`, `TierGen6`, `TierGen7`, `StatusPick`, `Imagem`) VALUES ('2', '190', '190', 'Aipom', '-', '3', '3', '0', '0', '0', '0', 'false', 'https://cdn.bulbagarden.net/upload/4/42/190Aipom.png');</v>
      </c>
      <c r="B225">
        <f t="shared" si="2"/>
        <v>2</v>
      </c>
      <c r="C225" s="61">
        <f>'Pokemon List'!D225</f>
        <v>190</v>
      </c>
      <c r="D225" s="61">
        <f>'Pokemon List'!E225</f>
        <v>190</v>
      </c>
      <c r="E225" s="89" t="str">
        <f>'Pokemon List'!F225</f>
        <v>Aipom</v>
      </c>
      <c r="F225" s="58" t="s">
        <v>136</v>
      </c>
      <c r="G225" s="58">
        <v>3.0</v>
      </c>
      <c r="H225" s="58">
        <v>3.0</v>
      </c>
      <c r="I225" s="58">
        <v>0.0</v>
      </c>
      <c r="J225" s="58">
        <v>0.0</v>
      </c>
      <c r="K225" s="58">
        <v>0.0</v>
      </c>
      <c r="L225">
        <f>'Pokemon List'!A225</f>
        <v>0</v>
      </c>
      <c r="N225" t="str">
        <f>IF('Pokemon List'!I225="NULL",'Pokemon List'!I225,CONCATENATE("'",'Pokemon List'!I225,"'",))</f>
        <v>'https://cdn.bulbagarden.net/upload/4/42/190Aipom.png'</v>
      </c>
    </row>
    <row r="226">
      <c r="A226" s="58" t="str">
        <f t="shared" si="1"/>
        <v>INSERT INTO `pokemon_list` (`Generation`, `Pokedex`, `Codigo`, `Nome`, `TierGen1`, `TierGen2`, `TierGen3`, `TierGen4`, `TierGen5`, `TierGen6`, `TierGen7`, `StatusPick`, `Imagem`) VALUES ('2', '191', '191', 'Sunkern', '-', '0', '0', '0', '0', '0', '0', 'false', 'https://cdn.bulbagarden.net/upload/9/95/191Sunkern.png');</v>
      </c>
      <c r="B226">
        <f t="shared" si="2"/>
        <v>2</v>
      </c>
      <c r="C226" s="61">
        <f>'Pokemon List'!D226</f>
        <v>191</v>
      </c>
      <c r="D226" s="61">
        <f>'Pokemon List'!E226</f>
        <v>191</v>
      </c>
      <c r="E226" s="89" t="str">
        <f>'Pokemon List'!F226</f>
        <v>Sunkern</v>
      </c>
      <c r="F226" s="58" t="s">
        <v>136</v>
      </c>
      <c r="G226" s="58">
        <v>0.0</v>
      </c>
      <c r="H226" s="58">
        <v>0.0</v>
      </c>
      <c r="I226" s="58">
        <v>0.0</v>
      </c>
      <c r="J226" s="58">
        <v>0.0</v>
      </c>
      <c r="K226" s="58">
        <v>0.0</v>
      </c>
      <c r="L226">
        <f>'Pokemon List'!A226</f>
        <v>0</v>
      </c>
      <c r="N226" t="str">
        <f>IF('Pokemon List'!I226="NULL",'Pokemon List'!I226,CONCATENATE("'",'Pokemon List'!I226,"'",))</f>
        <v>'https://cdn.bulbagarden.net/upload/9/95/191Sunkern.png'</v>
      </c>
    </row>
    <row r="227">
      <c r="A227" s="58" t="str">
        <f t="shared" si="1"/>
        <v>INSERT INTO `pokemon_list` (`Generation`, `Pokedex`, `Codigo`, `Nome`, `TierGen1`, `TierGen2`, `TierGen3`, `TierGen4`, `TierGen5`, `TierGen6`, `TierGen7`, `StatusPick`, `Imagem`) VALUES ('2', '192', '192', 'Sunflora', '-', '3', '3', '3', '3', '3', '3', 'false', 'https://cdn.bulbagarden.net/upload/thumb/9/98/192Sunflora.png/250px-192Sunflora.png');</v>
      </c>
      <c r="B227">
        <f t="shared" si="2"/>
        <v>2</v>
      </c>
      <c r="C227" s="61">
        <f>'Pokemon List'!D227</f>
        <v>192</v>
      </c>
      <c r="D227" s="61">
        <f>'Pokemon List'!E227</f>
        <v>192</v>
      </c>
      <c r="E227" s="89" t="str">
        <f>'Pokemon List'!F227</f>
        <v>Sunflora</v>
      </c>
      <c r="F227" s="58" t="s">
        <v>136</v>
      </c>
      <c r="G227" s="58">
        <v>3.0</v>
      </c>
      <c r="H227" s="58">
        <v>3.0</v>
      </c>
      <c r="I227" s="58">
        <v>3.0</v>
      </c>
      <c r="J227" s="58">
        <v>3.0</v>
      </c>
      <c r="K227" s="58">
        <v>3.0</v>
      </c>
      <c r="L227">
        <f>'Pokemon List'!A227</f>
        <v>3</v>
      </c>
      <c r="N227" t="str">
        <f>IF('Pokemon List'!I227="NULL",'Pokemon List'!I227,CONCATENATE("'",'Pokemon List'!I227,"'",))</f>
        <v>'https://cdn.bulbagarden.net/upload/thumb/9/98/192Sunflora.png/250px-192Sunflora.png'</v>
      </c>
    </row>
    <row r="228">
      <c r="A228" s="58" t="str">
        <f t="shared" si="1"/>
        <v>INSERT INTO `pokemon_list` (`Generation`, `Pokedex`, `Codigo`, `Nome`, `TierGen1`, `TierGen2`, `TierGen3`, `TierGen4`, `TierGen5`, `TierGen6`, `TierGen7`, `StatusPick`, `Imagem`) VALUES ('2', '193', '193', 'Yanma', '-', '3', '3', '3', '0', '0', '0', 'false', 'https://cdn.bulbagarden.net/upload/d/dd/193Yanma.png');</v>
      </c>
      <c r="B228">
        <f t="shared" si="2"/>
        <v>2</v>
      </c>
      <c r="C228" s="61">
        <f>'Pokemon List'!D228</f>
        <v>193</v>
      </c>
      <c r="D228" s="61">
        <f>'Pokemon List'!E228</f>
        <v>193</v>
      </c>
      <c r="E228" s="89" t="str">
        <f>'Pokemon List'!F228</f>
        <v>Yanma</v>
      </c>
      <c r="F228" s="58" t="s">
        <v>136</v>
      </c>
      <c r="G228" s="58">
        <v>3.0</v>
      </c>
      <c r="H228" s="58">
        <v>3.0</v>
      </c>
      <c r="I228" s="58">
        <v>3.0</v>
      </c>
      <c r="J228" s="58">
        <v>0.0</v>
      </c>
      <c r="K228" s="58">
        <v>0.0</v>
      </c>
      <c r="L228">
        <f>'Pokemon List'!A228</f>
        <v>0</v>
      </c>
      <c r="N228" t="str">
        <f>IF('Pokemon List'!I228="NULL",'Pokemon List'!I228,CONCATENATE("'",'Pokemon List'!I228,"'",))</f>
        <v>'https://cdn.bulbagarden.net/upload/d/dd/193Yanma.png'</v>
      </c>
    </row>
    <row r="229">
      <c r="A229" s="58" t="str">
        <f t="shared" si="1"/>
        <v>INSERT INTO `pokemon_list` (`Generation`, `Pokedex`, `Codigo`, `Nome`, `TierGen1`, `TierGen2`, `TierGen3`, `TierGen4`, `TierGen5`, `TierGen6`, `TierGen7`, `StatusPick`, `Imagem`) VALUES ('2', '194', '194', 'Wooper', '-', '0', '0', '0', '0', '0', '0', 'false', 'https://cdn.bulbagarden.net/upload/7/78/194Wooper.png');</v>
      </c>
      <c r="B229">
        <f t="shared" si="2"/>
        <v>2</v>
      </c>
      <c r="C229" s="61">
        <f>'Pokemon List'!D229</f>
        <v>194</v>
      </c>
      <c r="D229" s="61">
        <f>'Pokemon List'!E229</f>
        <v>194</v>
      </c>
      <c r="E229" s="89" t="str">
        <f>'Pokemon List'!F229</f>
        <v>Wooper</v>
      </c>
      <c r="F229" s="58" t="s">
        <v>136</v>
      </c>
      <c r="G229" s="58">
        <v>0.0</v>
      </c>
      <c r="H229" s="58">
        <v>0.0</v>
      </c>
      <c r="I229" s="58">
        <v>0.0</v>
      </c>
      <c r="J229" s="58">
        <v>0.0</v>
      </c>
      <c r="K229" s="58">
        <v>0.0</v>
      </c>
      <c r="L229">
        <f>'Pokemon List'!A229</f>
        <v>0</v>
      </c>
      <c r="N229" t="str">
        <f>IF('Pokemon List'!I229="NULL",'Pokemon List'!I229,CONCATENATE("'",'Pokemon List'!I229,"'",))</f>
        <v>'https://cdn.bulbagarden.net/upload/7/78/194Wooper.png'</v>
      </c>
    </row>
    <row r="230">
      <c r="A230" s="58" t="str">
        <f t="shared" si="1"/>
        <v>INSERT INTO `pokemon_list` (`Generation`, `Pokedex`, `Codigo`, `Nome`, `TierGen1`, `TierGen2`, `TierGen3`, `TierGen4`, `TierGen5`, `TierGen6`, `TierGen7`, `StatusPick`, `Imagem`) VALUES ('2', '195', '195', 'Quagsire', '-', '2', '2', '2', '3', '3', '3', 'false', 'https://cdn.bulbagarden.net/upload/thumb/a/a4/195Quagsire.png/250px-195Quagsire.png');</v>
      </c>
      <c r="B230">
        <f t="shared" si="2"/>
        <v>2</v>
      </c>
      <c r="C230" s="61">
        <f>'Pokemon List'!D230</f>
        <v>195</v>
      </c>
      <c r="D230" s="61">
        <f>'Pokemon List'!E230</f>
        <v>195</v>
      </c>
      <c r="E230" s="89" t="str">
        <f>'Pokemon List'!F230</f>
        <v>Quagsire</v>
      </c>
      <c r="F230" s="58" t="s">
        <v>136</v>
      </c>
      <c r="G230" s="58">
        <v>2.0</v>
      </c>
      <c r="H230" s="58">
        <v>2.0</v>
      </c>
      <c r="I230" s="58">
        <v>2.0</v>
      </c>
      <c r="J230" s="58">
        <v>3.0</v>
      </c>
      <c r="K230" s="58">
        <v>3.0</v>
      </c>
      <c r="L230">
        <f>'Pokemon List'!A230</f>
        <v>3</v>
      </c>
      <c r="N230" t="str">
        <f>IF('Pokemon List'!I230="NULL",'Pokemon List'!I230,CONCATENATE("'",'Pokemon List'!I230,"'",))</f>
        <v>'https://cdn.bulbagarden.net/upload/thumb/a/a4/195Quagsire.png/250px-195Quagsire.png'</v>
      </c>
    </row>
    <row r="231">
      <c r="A231" s="58" t="str">
        <f t="shared" si="1"/>
        <v>INSERT INTO `pokemon_list` (`Generation`, `Pokedex`, `Codigo`, `Nome`, `TierGen1`, `TierGen2`, `TierGen3`, `TierGen4`, `TierGen5`, `TierGen6`, `TierGen7`, `StatusPick`, `Imagem`) VALUES ('2', '196', '196', 'Espeon', '-', '1', '1', '2', '1', '2', '2', 'false', 'https://cdn.bulbagarden.net/upload/thumb/a/a7/196Espeon.png/250px-196Espeon.png');</v>
      </c>
      <c r="B231">
        <f t="shared" si="2"/>
        <v>2</v>
      </c>
      <c r="C231" s="61">
        <f>'Pokemon List'!D231</f>
        <v>196</v>
      </c>
      <c r="D231" s="61">
        <f>'Pokemon List'!E231</f>
        <v>196</v>
      </c>
      <c r="E231" s="89" t="str">
        <f>'Pokemon List'!F231</f>
        <v>Espeon</v>
      </c>
      <c r="F231" s="58" t="s">
        <v>136</v>
      </c>
      <c r="G231" s="58">
        <v>1.0</v>
      </c>
      <c r="H231" s="58">
        <v>1.0</v>
      </c>
      <c r="I231" s="58">
        <v>2.0</v>
      </c>
      <c r="J231" s="58">
        <v>1.0</v>
      </c>
      <c r="K231" s="58">
        <v>2.0</v>
      </c>
      <c r="L231">
        <f>'Pokemon List'!A231</f>
        <v>2</v>
      </c>
      <c r="N231" t="str">
        <f>IF('Pokemon List'!I231="NULL",'Pokemon List'!I231,CONCATENATE("'",'Pokemon List'!I231,"'",))</f>
        <v>'https://cdn.bulbagarden.net/upload/thumb/a/a7/196Espeon.png/250px-196Espeon.png'</v>
      </c>
    </row>
    <row r="232">
      <c r="A232" s="58" t="str">
        <f t="shared" si="1"/>
        <v>INSERT INTO `pokemon_list` (`Generation`, `Pokedex`, `Codigo`, `Nome`, `TierGen1`, `TierGen2`, `TierGen3`, `TierGen4`, `TierGen5`, `TierGen6`, `TierGen7`, `StatusPick`, `Imagem`) VALUES ('2', '197', '197', 'Umbreon', '-', '1', '1', '1', '2', '2', '2', 'false', 'https://cdn.bulbagarden.net/upload/thumb/3/3d/197Umbreon.png/250px-197Umbreon.png');</v>
      </c>
      <c r="B232">
        <f t="shared" si="2"/>
        <v>2</v>
      </c>
      <c r="C232" s="61">
        <f>'Pokemon List'!D232</f>
        <v>197</v>
      </c>
      <c r="D232" s="61">
        <f>'Pokemon List'!E232</f>
        <v>197</v>
      </c>
      <c r="E232" s="89" t="str">
        <f>'Pokemon List'!F232</f>
        <v>Umbreon</v>
      </c>
      <c r="F232" s="58" t="s">
        <v>136</v>
      </c>
      <c r="G232" s="58">
        <v>1.0</v>
      </c>
      <c r="H232" s="58">
        <v>1.0</v>
      </c>
      <c r="I232" s="58">
        <v>1.0</v>
      </c>
      <c r="J232" s="58">
        <v>2.0</v>
      </c>
      <c r="K232" s="58">
        <v>2.0</v>
      </c>
      <c r="L232">
        <f>'Pokemon List'!A232</f>
        <v>2</v>
      </c>
      <c r="N232" t="str">
        <f>IF('Pokemon List'!I232="NULL",'Pokemon List'!I232,CONCATENATE("'",'Pokemon List'!I232,"'",))</f>
        <v>'https://cdn.bulbagarden.net/upload/thumb/3/3d/197Umbreon.png/250px-197Umbreon.png'</v>
      </c>
    </row>
    <row r="233">
      <c r="A233" s="58" t="str">
        <f t="shared" si="1"/>
        <v>INSERT INTO `pokemon_list` (`Generation`, `Pokedex`, `Codigo`, `Nome`, `TierGen1`, `TierGen2`, `TierGen3`, `TierGen4`, `TierGen5`, `TierGen6`, `TierGen7`, `StatusPick`, `Imagem`) VALUES ('2', '198', '198', 'Murkrow', '-', '3', '3', '3', '2', '2', '2', 'false', 'https://cdn.bulbagarden.net/upload/thumb/3/33/198Murkrow.png/250px-198Murkrow.png');</v>
      </c>
      <c r="B233">
        <f t="shared" si="2"/>
        <v>2</v>
      </c>
      <c r="C233" s="61">
        <f>'Pokemon List'!D233</f>
        <v>198</v>
      </c>
      <c r="D233" s="61">
        <f>'Pokemon List'!E233</f>
        <v>198</v>
      </c>
      <c r="E233" s="89" t="str">
        <f>'Pokemon List'!F233</f>
        <v>Murkrow</v>
      </c>
      <c r="F233" s="58" t="s">
        <v>136</v>
      </c>
      <c r="G233" s="58">
        <v>3.0</v>
      </c>
      <c r="H233" s="58">
        <v>3.0</v>
      </c>
      <c r="I233" s="58">
        <v>3.0</v>
      </c>
      <c r="J233" s="58">
        <v>2.0</v>
      </c>
      <c r="K233" s="58">
        <v>2.0</v>
      </c>
      <c r="L233">
        <f>'Pokemon List'!A233</f>
        <v>2</v>
      </c>
      <c r="N233" t="str">
        <f>IF('Pokemon List'!I233="NULL",'Pokemon List'!I233,CONCATENATE("'",'Pokemon List'!I233,"'",))</f>
        <v>'https://cdn.bulbagarden.net/upload/thumb/3/33/198Murkrow.png/250px-198Murkrow.png'</v>
      </c>
    </row>
    <row r="234">
      <c r="A234" s="58" t="str">
        <f t="shared" si="1"/>
        <v>INSERT INTO `pokemon_list` (`Generation`, `Pokedex`, `Codigo`, `Nome`, `TierGen1`, `TierGen2`, `TierGen3`, `TierGen4`, `TierGen5`, `TierGen6`, `TierGen7`, `StatusPick`, `Imagem`) VALUES ('2', '199', '199', 'Slowking', '-', '2', '2', '2', '2', '2', '3', 'false', 'https://cdn.bulbagarden.net/upload/thumb/e/e1/199Slowking.png/250px-199Slowking.png');</v>
      </c>
      <c r="B234">
        <f t="shared" si="2"/>
        <v>2</v>
      </c>
      <c r="C234" s="61">
        <f>'Pokemon List'!D234</f>
        <v>199</v>
      </c>
      <c r="D234" s="61">
        <f>'Pokemon List'!E234</f>
        <v>199</v>
      </c>
      <c r="E234" s="89" t="str">
        <f>'Pokemon List'!F234</f>
        <v>Slowking</v>
      </c>
      <c r="F234" s="58" t="s">
        <v>136</v>
      </c>
      <c r="G234" s="58">
        <v>2.0</v>
      </c>
      <c r="H234" s="58">
        <v>2.0</v>
      </c>
      <c r="I234" s="58">
        <v>2.0</v>
      </c>
      <c r="J234" s="58">
        <v>2.0</v>
      </c>
      <c r="K234" s="58">
        <v>2.0</v>
      </c>
      <c r="L234">
        <f>'Pokemon List'!A234</f>
        <v>3</v>
      </c>
      <c r="N234" t="str">
        <f>IF('Pokemon List'!I234="NULL",'Pokemon List'!I234,CONCATENATE("'",'Pokemon List'!I234,"'",))</f>
        <v>'https://cdn.bulbagarden.net/upload/thumb/e/e1/199Slowking.png/250px-199Slowking.png'</v>
      </c>
    </row>
    <row r="235">
      <c r="A235" s="58" t="str">
        <f t="shared" si="1"/>
        <v>INSERT INTO `pokemon_list` (`Generation`, `Pokedex`, `Codigo`, `Nome`, `TierGen1`, `TierGen2`, `TierGen3`, `TierGen4`, `TierGen5`, `TierGen6`, `TierGen7`, `StatusPick`, `Imagem`) VALUES ('2', '200', '200', 'Misdreavus', '-', '1', '2', '3', '3', '3', '3', 'false', 'https://cdn.bulbagarden.net/upload/thumb/b/be/200Misdreavus.png/250px-200Misdreavus.png');</v>
      </c>
      <c r="B235">
        <f t="shared" si="2"/>
        <v>2</v>
      </c>
      <c r="C235" s="61">
        <f>'Pokemon List'!D235</f>
        <v>200</v>
      </c>
      <c r="D235" s="61">
        <f>'Pokemon List'!E235</f>
        <v>200</v>
      </c>
      <c r="E235" s="89" t="str">
        <f>'Pokemon List'!F235</f>
        <v>Misdreavus</v>
      </c>
      <c r="F235" s="58" t="s">
        <v>136</v>
      </c>
      <c r="G235" s="58">
        <v>1.0</v>
      </c>
      <c r="H235" s="58">
        <v>2.0</v>
      </c>
      <c r="I235" s="58">
        <v>3.0</v>
      </c>
      <c r="J235" s="58">
        <v>3.0</v>
      </c>
      <c r="K235" s="58">
        <v>3.0</v>
      </c>
      <c r="L235">
        <f>'Pokemon List'!A235</f>
        <v>3</v>
      </c>
      <c r="N235" t="str">
        <f>IF('Pokemon List'!I235="NULL",'Pokemon List'!I235,CONCATENATE("'",'Pokemon List'!I235,"'",))</f>
        <v>'https://cdn.bulbagarden.net/upload/thumb/b/be/200Misdreavus.png/250px-200Misdreavus.png'</v>
      </c>
    </row>
    <row r="236">
      <c r="A236" s="58" t="str">
        <f t="shared" si="1"/>
        <v>INSERT INTO `pokemon_list` (`Generation`, `Pokedex`, `Codigo`, `Nome`, `TierGen1`, `TierGen2`, `TierGen3`, `TierGen4`, `TierGen5`, `TierGen6`, `TierGen7`, `StatusPick`, `Imagem`) VALUES ('2', '201', '201', 'Unown', '-', '3', '3', '3', '3', '3', '3', 'false', 'https://cdn.bulbagarden.net/upload/thumb/7/77/201Unown.png/250px-201Unown.png');</v>
      </c>
      <c r="B236">
        <f t="shared" si="2"/>
        <v>2</v>
      </c>
      <c r="C236" s="61">
        <f>'Pokemon List'!D236</f>
        <v>201</v>
      </c>
      <c r="D236" s="61">
        <f>'Pokemon List'!E236</f>
        <v>201</v>
      </c>
      <c r="E236" s="89" t="str">
        <f>'Pokemon List'!F236</f>
        <v>Unown</v>
      </c>
      <c r="F236" s="58" t="s">
        <v>136</v>
      </c>
      <c r="G236" s="58">
        <v>3.0</v>
      </c>
      <c r="H236" s="58">
        <v>3.0</v>
      </c>
      <c r="I236" s="58">
        <v>3.0</v>
      </c>
      <c r="J236" s="58">
        <v>3.0</v>
      </c>
      <c r="K236" s="58">
        <v>3.0</v>
      </c>
      <c r="L236">
        <f>'Pokemon List'!A236</f>
        <v>3</v>
      </c>
      <c r="N236" t="str">
        <f>IF('Pokemon List'!I236="NULL",'Pokemon List'!I236,CONCATENATE("'",'Pokemon List'!I236,"'",))</f>
        <v>'https://cdn.bulbagarden.net/upload/thumb/7/77/201Unown.png/250px-201Unown.png'</v>
      </c>
    </row>
    <row r="237">
      <c r="A237" s="58" t="str">
        <f t="shared" si="1"/>
        <v>INSERT INTO `pokemon_list` (`Generation`, `Pokedex`, `Codigo`, `Nome`, `TierGen1`, `TierGen2`, `TierGen3`, `TierGen4`, `TierGen5`, `TierGen6`, `TierGen7`, `StatusPick`, `Imagem`) VALUES ('2', '202', '202', 'Wobbuffet', '-', '3', 'Uber', 'Uber', 'Uber', '3', '3', 'false', 'https://cdn.bulbagarden.net/upload/thumb/1/17/202Wobbuffet.png/250px-202Wobbuffet.png');</v>
      </c>
      <c r="B237">
        <f t="shared" si="2"/>
        <v>2</v>
      </c>
      <c r="C237" s="61">
        <f>'Pokemon List'!D237</f>
        <v>202</v>
      </c>
      <c r="D237" s="61">
        <f>'Pokemon List'!E237</f>
        <v>202</v>
      </c>
      <c r="E237" s="89" t="str">
        <f>'Pokemon List'!F237</f>
        <v>Wobbuffet</v>
      </c>
      <c r="F237" s="58" t="s">
        <v>136</v>
      </c>
      <c r="G237" s="58">
        <v>3.0</v>
      </c>
      <c r="H237" s="58" t="s">
        <v>410</v>
      </c>
      <c r="I237" s="58" t="s">
        <v>410</v>
      </c>
      <c r="J237" s="58" t="s">
        <v>410</v>
      </c>
      <c r="K237" s="58">
        <v>3.0</v>
      </c>
      <c r="L237">
        <f>'Pokemon List'!A237</f>
        <v>3</v>
      </c>
      <c r="N237" t="str">
        <f>IF('Pokemon List'!I237="NULL",'Pokemon List'!I237,CONCATENATE("'",'Pokemon List'!I237,"'",))</f>
        <v>'https://cdn.bulbagarden.net/upload/thumb/1/17/202Wobbuffet.png/250px-202Wobbuffet.png'</v>
      </c>
    </row>
    <row r="238">
      <c r="A238" s="58" t="str">
        <f t="shared" si="1"/>
        <v>INSERT INTO `pokemon_list` (`Generation`, `Pokedex`, `Codigo`, `Nome`, `TierGen1`, `TierGen2`, `TierGen3`, `TierGen4`, `TierGen5`, `TierGen6`, `TierGen7`, `StatusPick`, `Imagem`) VALUES ('2', '203', '203', 'Girafarig', '-', '2', '2', '2', '3', '3', '3', 'false', 'https://cdn.bulbagarden.net/upload/thumb/1/11/203Girafarig.png/250px-203Girafarig.png');</v>
      </c>
      <c r="B238">
        <f t="shared" si="2"/>
        <v>2</v>
      </c>
      <c r="C238" s="61">
        <f>'Pokemon List'!D238</f>
        <v>203</v>
      </c>
      <c r="D238" s="61">
        <f>'Pokemon List'!E238</f>
        <v>203</v>
      </c>
      <c r="E238" s="89" t="str">
        <f>'Pokemon List'!F238</f>
        <v>Girafarig</v>
      </c>
      <c r="F238" s="58" t="s">
        <v>136</v>
      </c>
      <c r="G238" s="58">
        <v>2.0</v>
      </c>
      <c r="H238" s="58">
        <v>2.0</v>
      </c>
      <c r="I238" s="58">
        <v>2.0</v>
      </c>
      <c r="J238" s="58">
        <v>3.0</v>
      </c>
      <c r="K238" s="58">
        <v>3.0</v>
      </c>
      <c r="L238">
        <f>'Pokemon List'!A238</f>
        <v>3</v>
      </c>
      <c r="N238" t="str">
        <f>IF('Pokemon List'!I238="NULL",'Pokemon List'!I238,CONCATENATE("'",'Pokemon List'!I238,"'",))</f>
        <v>'https://cdn.bulbagarden.net/upload/thumb/1/11/203Girafarig.png/250px-203Girafarig.png'</v>
      </c>
    </row>
    <row r="239">
      <c r="A239" s="58" t="str">
        <f t="shared" si="1"/>
        <v>INSERT INTO `pokemon_list` (`Generation`, `Pokedex`, `Codigo`, `Nome`, `TierGen1`, `TierGen2`, `TierGen3`, `TierGen4`, `TierGen5`, `TierGen6`, `TierGen7`, `StatusPick`, `Imagem`) VALUES ('2', '204', '204', 'Pineco', '-', '0', '0', '0', '0', '0', '0', 'false', 'https://cdn.bulbagarden.net/upload/0/0b/204Pineco.png');</v>
      </c>
      <c r="B239">
        <f t="shared" si="2"/>
        <v>2</v>
      </c>
      <c r="C239" s="61">
        <f>'Pokemon List'!D239</f>
        <v>204</v>
      </c>
      <c r="D239" s="61">
        <f>'Pokemon List'!E239</f>
        <v>204</v>
      </c>
      <c r="E239" s="89" t="str">
        <f>'Pokemon List'!F239</f>
        <v>Pineco</v>
      </c>
      <c r="F239" s="58" t="s">
        <v>136</v>
      </c>
      <c r="G239" s="58">
        <v>0.0</v>
      </c>
      <c r="H239" s="58">
        <v>0.0</v>
      </c>
      <c r="I239" s="58">
        <v>0.0</v>
      </c>
      <c r="J239" s="58">
        <v>0.0</v>
      </c>
      <c r="K239" s="58">
        <v>0.0</v>
      </c>
      <c r="L239">
        <f>'Pokemon List'!A239</f>
        <v>0</v>
      </c>
      <c r="N239" t="str">
        <f>IF('Pokemon List'!I239="NULL",'Pokemon List'!I239,CONCATENATE("'",'Pokemon List'!I239,"'",))</f>
        <v>'https://cdn.bulbagarden.net/upload/0/0b/204Pineco.png'</v>
      </c>
    </row>
    <row r="240">
      <c r="A240" s="58" t="str">
        <f t="shared" si="1"/>
        <v>INSERT INTO `pokemon_list` (`Generation`, `Pokedex`, `Codigo`, `Nome`, `TierGen1`, `TierGen2`, `TierGen3`, `TierGen4`, `TierGen5`, `TierGen6`, `TierGen7`, `StatusPick`, `Imagem`) VALUES ('2', '205', '205', 'Forretress', '-', '1', '1', '1', '1', '2', '2', 'false', 'https://cdn.bulbagarden.net/upload/thumb/6/68/205Forretress.png/250px-205Forretress.png');</v>
      </c>
      <c r="B240">
        <f t="shared" si="2"/>
        <v>2</v>
      </c>
      <c r="C240" s="61">
        <f>'Pokemon List'!D240</f>
        <v>205</v>
      </c>
      <c r="D240" s="61">
        <f>'Pokemon List'!E240</f>
        <v>205</v>
      </c>
      <c r="E240" s="89" t="str">
        <f>'Pokemon List'!F240</f>
        <v>Forretress</v>
      </c>
      <c r="F240" s="58" t="s">
        <v>136</v>
      </c>
      <c r="G240" s="58">
        <v>1.0</v>
      </c>
      <c r="H240" s="58">
        <v>1.0</v>
      </c>
      <c r="I240" s="58">
        <v>1.0</v>
      </c>
      <c r="J240" s="58">
        <v>1.0</v>
      </c>
      <c r="K240" s="58">
        <v>2.0</v>
      </c>
      <c r="L240">
        <f>'Pokemon List'!A240</f>
        <v>2</v>
      </c>
      <c r="N240" t="str">
        <f>IF('Pokemon List'!I240="NULL",'Pokemon List'!I240,CONCATENATE("'",'Pokemon List'!I240,"'",))</f>
        <v>'https://cdn.bulbagarden.net/upload/thumb/6/68/205Forretress.png/250px-205Forretress.png'</v>
      </c>
    </row>
    <row r="241">
      <c r="A241" s="58" t="str">
        <f t="shared" si="1"/>
        <v>INSERT INTO `pokemon_list` (`Generation`, `Pokedex`, `Codigo`, `Nome`, `TierGen1`, `TierGen2`, `TierGen3`, `TierGen4`, `TierGen5`, `TierGen6`, `TierGen7`, `StatusPick`, `Imagem`) VALUES ('2', '206', '206', 'Dunsparce', '-', '3', '3', '3', '3', '3', '3', 'false', 'https://cdn.bulbagarden.net/upload/thumb/2/20/206Dunsparce.png/250px-206Dunsparce.png');</v>
      </c>
      <c r="B241">
        <f t="shared" si="2"/>
        <v>2</v>
      </c>
      <c r="C241" s="61">
        <f>'Pokemon List'!D241</f>
        <v>206</v>
      </c>
      <c r="D241" s="61">
        <f>'Pokemon List'!E241</f>
        <v>206</v>
      </c>
      <c r="E241" s="89" t="str">
        <f>'Pokemon List'!F241</f>
        <v>Dunsparce</v>
      </c>
      <c r="F241" s="58" t="s">
        <v>136</v>
      </c>
      <c r="G241" s="58">
        <v>3.0</v>
      </c>
      <c r="H241" s="58">
        <v>3.0</v>
      </c>
      <c r="I241" s="58">
        <v>3.0</v>
      </c>
      <c r="J241" s="58">
        <v>3.0</v>
      </c>
      <c r="K241" s="58">
        <v>3.0</v>
      </c>
      <c r="L241">
        <f>'Pokemon List'!A241</f>
        <v>3</v>
      </c>
      <c r="N241" t="str">
        <f>IF('Pokemon List'!I241="NULL",'Pokemon List'!I241,CONCATENATE("'",'Pokemon List'!I241,"'",))</f>
        <v>'https://cdn.bulbagarden.net/upload/thumb/2/20/206Dunsparce.png/250px-206Dunsparce.png'</v>
      </c>
    </row>
    <row r="242">
      <c r="A242" s="58" t="str">
        <f t="shared" si="1"/>
        <v>INSERT INTO `pokemon_list` (`Generation`, `Pokedex`, `Codigo`, `Nome`, `TierGen1`, `TierGen2`, `TierGen3`, `TierGen4`, `TierGen5`, `TierGen6`, `TierGen7`, `StatusPick`, `Imagem`) VALUES ('2', '207', '207', 'Gligar', '-', '2', '2', '2', '2', '2', '2', 'false', 'https://cdn.bulbagarden.net/upload/thumb/0/04/207Gligar.png/250px-207Gligar.png');</v>
      </c>
      <c r="B242">
        <f t="shared" si="2"/>
        <v>2</v>
      </c>
      <c r="C242" s="61">
        <f>'Pokemon List'!D242</f>
        <v>207</v>
      </c>
      <c r="D242" s="61">
        <f>'Pokemon List'!E242</f>
        <v>207</v>
      </c>
      <c r="E242" s="89" t="str">
        <f>'Pokemon List'!F242</f>
        <v>Gligar</v>
      </c>
      <c r="F242" s="58" t="s">
        <v>136</v>
      </c>
      <c r="G242" s="58">
        <v>2.0</v>
      </c>
      <c r="H242" s="58">
        <v>2.0</v>
      </c>
      <c r="I242" s="58">
        <v>2.0</v>
      </c>
      <c r="J242" s="58">
        <v>2.0</v>
      </c>
      <c r="K242" s="58">
        <v>2.0</v>
      </c>
      <c r="L242">
        <f>'Pokemon List'!A242</f>
        <v>2</v>
      </c>
      <c r="N242" t="str">
        <f>IF('Pokemon List'!I242="NULL",'Pokemon List'!I242,CONCATENATE("'",'Pokemon List'!I242,"'",))</f>
        <v>'https://cdn.bulbagarden.net/upload/thumb/0/04/207Gligar.png/250px-207Gligar.png'</v>
      </c>
    </row>
    <row r="243">
      <c r="A243" s="58" t="str">
        <f t="shared" si="1"/>
        <v>INSERT INTO `pokemon_list` (`Generation`, `Pokedex`, `Codigo`, `Nome`, `TierGen1`, `TierGen2`, `TierGen3`, `TierGen4`, `TierGen5`, `TierGen6`, `TierGen7`, `StatusPick`, `Imagem`) VALUES ('2', '208', '208', 'Steelix', '-', '1', '1', '2', '3', '2', '3', 'false', 'https://cdn.bulbagarden.net/upload/thumb/b/ba/208Steelix.png/150px-208Steelix.png');</v>
      </c>
      <c r="B243">
        <f t="shared" si="2"/>
        <v>2</v>
      </c>
      <c r="C243" s="61">
        <f>'Pokemon List'!D244</f>
        <v>208</v>
      </c>
      <c r="D243" s="61">
        <f>'Pokemon List'!E244</f>
        <v>208</v>
      </c>
      <c r="E243" s="89" t="str">
        <f>'Pokemon List'!F244</f>
        <v>Steelix</v>
      </c>
      <c r="F243" s="58" t="s">
        <v>136</v>
      </c>
      <c r="G243" s="58">
        <v>1.0</v>
      </c>
      <c r="H243" s="58">
        <v>1.0</v>
      </c>
      <c r="I243" s="58">
        <v>2.0</v>
      </c>
      <c r="J243" s="58">
        <v>3.0</v>
      </c>
      <c r="K243" s="58">
        <v>2.0</v>
      </c>
      <c r="L243">
        <f>'Pokemon List'!A244</f>
        <v>3</v>
      </c>
      <c r="N243" t="str">
        <f>IF('Pokemon List'!I244="NULL",'Pokemon List'!I244,CONCATENATE("'",'Pokemon List'!I244,"'",))</f>
        <v>'https://cdn.bulbagarden.net/upload/thumb/b/ba/208Steelix.png/150px-208Steelix.png'</v>
      </c>
    </row>
    <row r="244">
      <c r="A244" s="58" t="str">
        <f t="shared" si="1"/>
        <v>INSERT INTO `pokemon_list` (`Generation`, `Pokedex`, `Codigo`, `Nome`, `TierGen1`, `TierGen2`, `TierGen3`, `TierGen4`, `TierGen5`, `TierGen6`, `TierGen7`, `StatusPick`, `Imagem`) VALUES ('2', '208', '208M', 'Mega Steelix', '-', '-', '-', '-', '-', '2', '1', 'false', 'https://cdn.bulbagarden.net/upload/thumb/1/1b/208Steelix-Mega.png/150px-208Steelix-Mega.png');</v>
      </c>
      <c r="B244">
        <f t="shared" si="2"/>
        <v>2</v>
      </c>
      <c r="C244" s="61">
        <f>'Pokemon List'!D243</f>
        <v>208</v>
      </c>
      <c r="D244" s="61" t="str">
        <f>'Pokemon List'!E243</f>
        <v>208M</v>
      </c>
      <c r="E244" s="61" t="str">
        <f>'Pokemon List'!F243</f>
        <v>Mega Steelix</v>
      </c>
      <c r="F244" s="58" t="s">
        <v>136</v>
      </c>
      <c r="G244" s="58" t="s">
        <v>136</v>
      </c>
      <c r="H244" s="58" t="s">
        <v>136</v>
      </c>
      <c r="I244" s="58" t="s">
        <v>136</v>
      </c>
      <c r="J244" s="58" t="s">
        <v>136</v>
      </c>
      <c r="K244" s="58">
        <v>2.0</v>
      </c>
      <c r="L244">
        <f>'Pokemon List'!A243</f>
        <v>1</v>
      </c>
      <c r="N244" t="str">
        <f>IF('Pokemon List'!I243="NULL",'Pokemon List'!I243,CONCATENATE("'",'Pokemon List'!I243,"'",))</f>
        <v>'https://cdn.bulbagarden.net/upload/thumb/1/1b/208Steelix-Mega.png/150px-208Steelix-Mega.png'</v>
      </c>
    </row>
    <row r="245">
      <c r="A245" s="58" t="str">
        <f t="shared" si="1"/>
        <v>INSERT INTO `pokemon_list` (`Generation`, `Pokedex`, `Codigo`, `Nome`, `TierGen1`, `TierGen2`, `TierGen3`, `TierGen4`, `TierGen5`, `TierGen6`, `TierGen7`, `StatusPick`, `Imagem`) VALUES ('2', '209', '209', 'Snubbull', '-', '0', '0', '0', '0', '0', '0', 'false', 'https://cdn.bulbagarden.net/upload/7/7f/209Snubbull.png');</v>
      </c>
      <c r="B245">
        <f t="shared" si="2"/>
        <v>2</v>
      </c>
      <c r="C245" s="61">
        <f>'Pokemon List'!D245</f>
        <v>209</v>
      </c>
      <c r="D245" s="61">
        <f>'Pokemon List'!E245</f>
        <v>209</v>
      </c>
      <c r="E245" s="89" t="str">
        <f>'Pokemon List'!F245</f>
        <v>Snubbull</v>
      </c>
      <c r="F245" s="58" t="s">
        <v>136</v>
      </c>
      <c r="G245" s="58">
        <v>0.0</v>
      </c>
      <c r="H245" s="58">
        <v>0.0</v>
      </c>
      <c r="I245" s="58">
        <v>0.0</v>
      </c>
      <c r="J245" s="58">
        <v>0.0</v>
      </c>
      <c r="K245" s="58">
        <v>0.0</v>
      </c>
      <c r="L245">
        <f>'Pokemon List'!A245</f>
        <v>0</v>
      </c>
      <c r="N245" t="str">
        <f>IF('Pokemon List'!I245="NULL",'Pokemon List'!I245,CONCATENATE("'",'Pokemon List'!I245,"'",))</f>
        <v>'https://cdn.bulbagarden.net/upload/7/7f/209Snubbull.png'</v>
      </c>
    </row>
    <row r="246">
      <c r="A246" s="58" t="str">
        <f t="shared" si="1"/>
        <v>INSERT INTO `pokemon_list` (`Generation`, `Pokedex`, `Codigo`, `Nome`, `TierGen1`, `TierGen2`, `TierGen3`, `TierGen4`, `TierGen5`, `TierGen6`, `TierGen7`, `StatusPick`, `Imagem`) VALUES ('2', '210', '210', 'Granbull', '-', '2', '2', '2', '3', '2', '3', 'false', 'https://cdn.bulbagarden.net/upload/thumb/b/b1/210Granbull.png/250px-210Granbull.png');</v>
      </c>
      <c r="B246">
        <f t="shared" si="2"/>
        <v>2</v>
      </c>
      <c r="C246" s="61">
        <f>'Pokemon List'!D246</f>
        <v>210</v>
      </c>
      <c r="D246" s="61">
        <f>'Pokemon List'!E246</f>
        <v>210</v>
      </c>
      <c r="E246" s="89" t="str">
        <f>'Pokemon List'!F246</f>
        <v>Granbull</v>
      </c>
      <c r="F246" s="58" t="s">
        <v>136</v>
      </c>
      <c r="G246" s="58">
        <v>2.0</v>
      </c>
      <c r="H246" s="58">
        <v>2.0</v>
      </c>
      <c r="I246" s="58">
        <v>2.0</v>
      </c>
      <c r="J246" s="58">
        <v>3.0</v>
      </c>
      <c r="K246" s="58">
        <v>2.0</v>
      </c>
      <c r="L246">
        <f>'Pokemon List'!A246</f>
        <v>3</v>
      </c>
      <c r="N246" t="str">
        <f>IF('Pokemon List'!I246="NULL",'Pokemon List'!I246,CONCATENATE("'",'Pokemon List'!I246,"'",))</f>
        <v>'https://cdn.bulbagarden.net/upload/thumb/b/b1/210Granbull.png/250px-210Granbull.png'</v>
      </c>
    </row>
    <row r="247">
      <c r="A247" s="58" t="str">
        <f t="shared" si="1"/>
        <v>INSERT INTO `pokemon_list` (`Generation`, `Pokedex`, `Codigo`, `Nome`, `TierGen1`, `TierGen2`, `TierGen3`, `TierGen4`, `TierGen5`, `TierGen6`, `TierGen7`, `StatusPick`, `Imagem`) VALUES ('2', '211', '211', 'Qwilfish', '-', '2', '2', '2', '2', '2', '3', 'false', 'https://cdn.bulbagarden.net/upload/thumb/2/21/211Qwilfish.png/250px-211Qwilfish.png');</v>
      </c>
      <c r="B247">
        <f t="shared" si="2"/>
        <v>2</v>
      </c>
      <c r="C247" s="61">
        <f>'Pokemon List'!D247</f>
        <v>211</v>
      </c>
      <c r="D247" s="61">
        <f>'Pokemon List'!E247</f>
        <v>211</v>
      </c>
      <c r="E247" s="89" t="str">
        <f>'Pokemon List'!F247</f>
        <v>Qwilfish</v>
      </c>
      <c r="F247" s="58" t="s">
        <v>136</v>
      </c>
      <c r="G247" s="58">
        <v>2.0</v>
      </c>
      <c r="H247" s="58">
        <v>2.0</v>
      </c>
      <c r="I247" s="58">
        <v>2.0</v>
      </c>
      <c r="J247" s="58">
        <v>2.0</v>
      </c>
      <c r="K247" s="58">
        <v>2.0</v>
      </c>
      <c r="L247">
        <f>'Pokemon List'!A247</f>
        <v>3</v>
      </c>
      <c r="N247" t="str">
        <f>IF('Pokemon List'!I247="NULL",'Pokemon List'!I247,CONCATENATE("'",'Pokemon List'!I247,"'",))</f>
        <v>'https://cdn.bulbagarden.net/upload/thumb/2/21/211Qwilfish.png/250px-211Qwilfish.png'</v>
      </c>
    </row>
    <row r="248">
      <c r="A248" s="58" t="str">
        <f t="shared" si="1"/>
        <v>INSERT INTO `pokemon_list` (`Generation`, `Pokedex`, `Codigo`, `Nome`, `TierGen1`, `TierGen2`, `TierGen3`, `TierGen4`, `TierGen5`, `TierGen6`, `TierGen7`, `StatusPick`, `Imagem`) VALUES ('2', '212', '212', 'Scizor', '-', '1', '1', '1', '1', '1', '1', 'false', 'https://cdn.bulbagarden.net/upload/thumb/5/55/212Scizor.png/150px-212Scizor.png');</v>
      </c>
      <c r="B248">
        <f t="shared" si="2"/>
        <v>2</v>
      </c>
      <c r="C248" s="61">
        <f>'Pokemon List'!D249</f>
        <v>212</v>
      </c>
      <c r="D248" s="61">
        <f>'Pokemon List'!E249</f>
        <v>212</v>
      </c>
      <c r="E248" s="89" t="str">
        <f>'Pokemon List'!F249</f>
        <v>Scizor</v>
      </c>
      <c r="F248" s="58" t="s">
        <v>136</v>
      </c>
      <c r="G248" s="58">
        <v>1.0</v>
      </c>
      <c r="H248" s="58">
        <v>1.0</v>
      </c>
      <c r="I248" s="58">
        <v>1.0</v>
      </c>
      <c r="J248" s="58">
        <v>1.0</v>
      </c>
      <c r="K248" s="58">
        <v>1.0</v>
      </c>
      <c r="L248">
        <f>'Pokemon List'!A249</f>
        <v>1</v>
      </c>
      <c r="N248" t="str">
        <f>IF('Pokemon List'!I249="NULL",'Pokemon List'!I249,CONCATENATE("'",'Pokemon List'!I249,"'",))</f>
        <v>'https://cdn.bulbagarden.net/upload/thumb/5/55/212Scizor.png/150px-212Scizor.png'</v>
      </c>
    </row>
    <row r="249">
      <c r="A249" s="58" t="str">
        <f t="shared" si="1"/>
        <v>INSERT INTO `pokemon_list` (`Generation`, `Pokedex`, `Codigo`, `Nome`, `TierGen1`, `TierGen2`, `TierGen3`, `TierGen4`, `TierGen5`, `TierGen6`, `TierGen7`, `StatusPick`, `Imagem`) VALUES ('2', '212', '212M', 'Mega Scizor', '-', '-', '-', '-', '-', '1', '1', 'false', 'https://cdn.bulbagarden.net/upload/thumb/8/80/212Scizor-Mega.png/150px-212Scizor-Mega.png');</v>
      </c>
      <c r="B249">
        <f t="shared" si="2"/>
        <v>2</v>
      </c>
      <c r="C249" s="61">
        <f>'Pokemon List'!D248</f>
        <v>212</v>
      </c>
      <c r="D249" s="61" t="str">
        <f>'Pokemon List'!E248</f>
        <v>212M</v>
      </c>
      <c r="E249" s="61" t="str">
        <f>'Pokemon List'!F248</f>
        <v>Mega Scizor</v>
      </c>
      <c r="F249" s="58" t="s">
        <v>136</v>
      </c>
      <c r="G249" s="58" t="s">
        <v>136</v>
      </c>
      <c r="H249" s="58" t="s">
        <v>136</v>
      </c>
      <c r="I249" s="58" t="s">
        <v>136</v>
      </c>
      <c r="J249" s="58" t="s">
        <v>136</v>
      </c>
      <c r="K249" s="58">
        <v>1.0</v>
      </c>
      <c r="L249">
        <f>'Pokemon List'!A248</f>
        <v>1</v>
      </c>
      <c r="N249" t="str">
        <f>IF('Pokemon List'!I248="NULL",'Pokemon List'!I248,CONCATENATE("'",'Pokemon List'!I248,"'",))</f>
        <v>'https://cdn.bulbagarden.net/upload/thumb/8/80/212Scizor-Mega.png/150px-212Scizor-Mega.png'</v>
      </c>
    </row>
    <row r="250">
      <c r="A250" s="58" t="str">
        <f t="shared" si="1"/>
        <v>INSERT INTO `pokemon_list` (`Generation`, `Pokedex`, `Codigo`, `Nome`, `TierGen1`, `TierGen2`, `TierGen3`, `TierGen4`, `TierGen5`, `TierGen6`, `TierGen7`, `StatusPick`, `Imagem`) VALUES ('2', '213', '213', 'Shuckle', '-', '3', '3', '3', '3', '2', '3', 'false', 'https://cdn.bulbagarden.net/upload/thumb/c/c7/213Shuckle.png/250px-213Shuckle.png');</v>
      </c>
      <c r="B250">
        <f t="shared" si="2"/>
        <v>2</v>
      </c>
      <c r="C250" s="61">
        <f>'Pokemon List'!D250</f>
        <v>213</v>
      </c>
      <c r="D250" s="61">
        <f>'Pokemon List'!E250</f>
        <v>213</v>
      </c>
      <c r="E250" s="89" t="str">
        <f>'Pokemon List'!F250</f>
        <v>Shuckle</v>
      </c>
      <c r="F250" s="58" t="s">
        <v>136</v>
      </c>
      <c r="G250" s="58">
        <v>3.0</v>
      </c>
      <c r="H250" s="58">
        <v>3.0</v>
      </c>
      <c r="I250" s="58">
        <v>3.0</v>
      </c>
      <c r="J250" s="58">
        <v>3.0</v>
      </c>
      <c r="K250" s="58">
        <v>2.0</v>
      </c>
      <c r="L250">
        <f>'Pokemon List'!A250</f>
        <v>3</v>
      </c>
      <c r="N250" t="str">
        <f>IF('Pokemon List'!I250="NULL",'Pokemon List'!I250,CONCATENATE("'",'Pokemon List'!I250,"'",))</f>
        <v>'https://cdn.bulbagarden.net/upload/thumb/c/c7/213Shuckle.png/250px-213Shuckle.png'</v>
      </c>
    </row>
    <row r="251">
      <c r="A251" s="58" t="str">
        <f t="shared" si="1"/>
        <v>INSERT INTO `pokemon_list` (`Generation`, `Pokedex`, `Codigo`, `Nome`, `TierGen1`, `TierGen2`, `TierGen3`, `TierGen4`, `TierGen5`, `TierGen6`, `TierGen7`, `StatusPick`, `Imagem`) VALUES ('2', '214', '214', 'Heracross', '-', '1', '1', '1', '1', '2', '2', 'false', 'https://cdn.bulbagarden.net/upload/thumb/4/47/214Heracross.png/150px-214Heracross.png');</v>
      </c>
      <c r="B251">
        <f t="shared" si="2"/>
        <v>2</v>
      </c>
      <c r="C251" s="61">
        <f>'Pokemon List'!D251</f>
        <v>214</v>
      </c>
      <c r="D251" s="61">
        <f>'Pokemon List'!E251</f>
        <v>214</v>
      </c>
      <c r="E251" s="89" t="str">
        <f>'Pokemon List'!F251</f>
        <v>Heracross</v>
      </c>
      <c r="F251" s="58" t="s">
        <v>136</v>
      </c>
      <c r="G251" s="58">
        <v>1.0</v>
      </c>
      <c r="H251" s="58">
        <v>1.0</v>
      </c>
      <c r="I251" s="58">
        <v>1.0</v>
      </c>
      <c r="J251" s="58">
        <v>1.0</v>
      </c>
      <c r="K251" s="58">
        <v>2.0</v>
      </c>
      <c r="L251">
        <f>'Pokemon List'!A251</f>
        <v>2</v>
      </c>
      <c r="N251" t="str">
        <f>IF('Pokemon List'!I251="NULL",'Pokemon List'!I251,CONCATENATE("'",'Pokemon List'!I251,"'",))</f>
        <v>'https://cdn.bulbagarden.net/upload/thumb/4/47/214Heracross.png/150px-214Heracross.png'</v>
      </c>
    </row>
    <row r="252">
      <c r="A252" s="58" t="str">
        <f t="shared" si="1"/>
        <v>INSERT INTO `pokemon_list` (`Generation`, `Pokedex`, `Codigo`, `Nome`, `TierGen1`, `TierGen2`, `TierGen3`, `TierGen4`, `TierGen5`, `TierGen6`, `TierGen7`, `StatusPick`, `Imagem`) VALUES ('2', '214', '214M', 'Mega Heracross', '-', '-', '-', '-', '-', '1', '1', 'false', 'https://cdn.bulbagarden.net/upload/thumb/d/da/214Heracross-Mega.png/150px-214Heracross-Mega.png');</v>
      </c>
      <c r="B252">
        <f t="shared" si="2"/>
        <v>2</v>
      </c>
      <c r="C252" s="61">
        <f>'Pokemon List'!D252</f>
        <v>214</v>
      </c>
      <c r="D252" s="61" t="str">
        <f>'Pokemon List'!E252</f>
        <v>214M</v>
      </c>
      <c r="E252" s="61" t="str">
        <f>'Pokemon List'!F252</f>
        <v>Mega Heracross</v>
      </c>
      <c r="F252" s="58" t="s">
        <v>136</v>
      </c>
      <c r="G252" s="58" t="s">
        <v>136</v>
      </c>
      <c r="H252" s="58" t="s">
        <v>136</v>
      </c>
      <c r="I252" s="58" t="s">
        <v>136</v>
      </c>
      <c r="J252" s="58" t="s">
        <v>136</v>
      </c>
      <c r="K252" s="58">
        <v>1.0</v>
      </c>
      <c r="L252">
        <f>'Pokemon List'!A252</f>
        <v>1</v>
      </c>
      <c r="N252" t="str">
        <f>IF('Pokemon List'!I252="NULL",'Pokemon List'!I252,CONCATENATE("'",'Pokemon List'!I252,"'",))</f>
        <v>'https://cdn.bulbagarden.net/upload/thumb/d/da/214Heracross-Mega.png/150px-214Heracross-Mega.png'</v>
      </c>
    </row>
    <row r="253">
      <c r="A253" s="58" t="str">
        <f t="shared" si="1"/>
        <v>INSERT INTO `pokemon_list` (`Generation`, `Pokedex`, `Codigo`, `Nome`, `TierGen1`, `TierGen2`, `TierGen3`, `TierGen4`, `TierGen5`, `TierGen6`, `TierGen7`, `StatusPick`, `Imagem`) VALUES ('2', '215', '215', 'Sneasel', '-', '3', '2', '2', '3', '2', '3', 'false', 'https://cdn.bulbagarden.net/upload/thumb/7/71/215Sneasel.png/250px-215Sneasel.png');</v>
      </c>
      <c r="B253">
        <f t="shared" si="2"/>
        <v>2</v>
      </c>
      <c r="C253" s="61">
        <f>'Pokemon List'!D253</f>
        <v>215</v>
      </c>
      <c r="D253" s="61">
        <f>'Pokemon List'!E253</f>
        <v>215</v>
      </c>
      <c r="E253" s="89" t="str">
        <f>'Pokemon List'!F253</f>
        <v>Sneasel</v>
      </c>
      <c r="F253" s="58" t="s">
        <v>136</v>
      </c>
      <c r="G253" s="58">
        <v>3.0</v>
      </c>
      <c r="H253" s="58">
        <v>2.0</v>
      </c>
      <c r="I253" s="58">
        <v>2.0</v>
      </c>
      <c r="J253" s="58">
        <v>3.0</v>
      </c>
      <c r="K253" s="58">
        <v>2.0</v>
      </c>
      <c r="L253">
        <f>'Pokemon List'!A253</f>
        <v>3</v>
      </c>
      <c r="N253" t="str">
        <f>IF('Pokemon List'!I253="NULL",'Pokemon List'!I253,CONCATENATE("'",'Pokemon List'!I253,"'",))</f>
        <v>'https://cdn.bulbagarden.net/upload/thumb/7/71/215Sneasel.png/250px-215Sneasel.png'</v>
      </c>
    </row>
    <row r="254">
      <c r="A254" s="58" t="str">
        <f t="shared" si="1"/>
        <v>INSERT INTO `pokemon_list` (`Generation`, `Pokedex`, `Codigo`, `Nome`, `TierGen1`, `TierGen2`, `TierGen3`, `TierGen4`, `TierGen5`, `TierGen6`, `TierGen7`, `StatusPick`, `Imagem`) VALUES ('2', '216', '216', 'Teddiursa', '-', '0', '0', '0', '0', '0', '0', 'false', 'https://cdn.bulbagarden.net/upload/e/e9/216Teddiursa.png');</v>
      </c>
      <c r="B254">
        <f t="shared" si="2"/>
        <v>2</v>
      </c>
      <c r="C254" s="61">
        <f>'Pokemon List'!D254</f>
        <v>216</v>
      </c>
      <c r="D254" s="61">
        <f>'Pokemon List'!E254</f>
        <v>216</v>
      </c>
      <c r="E254" s="89" t="str">
        <f>'Pokemon List'!F254</f>
        <v>Teddiursa</v>
      </c>
      <c r="F254" s="58" t="s">
        <v>136</v>
      </c>
      <c r="G254" s="58">
        <v>0.0</v>
      </c>
      <c r="H254" s="58">
        <v>0.0</v>
      </c>
      <c r="I254" s="58">
        <v>0.0</v>
      </c>
      <c r="J254" s="58">
        <v>0.0</v>
      </c>
      <c r="K254" s="58">
        <v>0.0</v>
      </c>
      <c r="L254">
        <f>'Pokemon List'!A254</f>
        <v>0</v>
      </c>
      <c r="N254" t="str">
        <f>IF('Pokemon List'!I254="NULL",'Pokemon List'!I254,CONCATENATE("'",'Pokemon List'!I254,"'",))</f>
        <v>'https://cdn.bulbagarden.net/upload/e/e9/216Teddiursa.png'</v>
      </c>
    </row>
    <row r="255">
      <c r="A255" s="58" t="str">
        <f t="shared" si="1"/>
        <v>INSERT INTO `pokemon_list` (`Generation`, `Pokedex`, `Codigo`, `Nome`, `TierGen1`, `TierGen2`, `TierGen3`, `TierGen4`, `TierGen5`, `TierGen6`, `TierGen7`, `StatusPick`, `Imagem`) VALUES ('2', '217', '217', 'Ursaring', '-', '1', '1', '2', '2', '3', '3', 'false', 'https://cdn.bulbagarden.net/upload/thumb/e/e9/217Ursaring.png/250px-217Ursaring.png');</v>
      </c>
      <c r="B255">
        <f t="shared" si="2"/>
        <v>2</v>
      </c>
      <c r="C255" s="61">
        <f>'Pokemon List'!D255</f>
        <v>217</v>
      </c>
      <c r="D255" s="61">
        <f>'Pokemon List'!E255</f>
        <v>217</v>
      </c>
      <c r="E255" s="89" t="str">
        <f>'Pokemon List'!F255</f>
        <v>Ursaring</v>
      </c>
      <c r="F255" s="58" t="s">
        <v>136</v>
      </c>
      <c r="G255" s="58">
        <v>1.0</v>
      </c>
      <c r="H255" s="58">
        <v>1.0</v>
      </c>
      <c r="I255" s="58">
        <v>2.0</v>
      </c>
      <c r="J255" s="58">
        <v>2.0</v>
      </c>
      <c r="K255" s="58">
        <v>3.0</v>
      </c>
      <c r="L255">
        <f>'Pokemon List'!A255</f>
        <v>3</v>
      </c>
      <c r="N255" t="str">
        <f>IF('Pokemon List'!I255="NULL",'Pokemon List'!I255,CONCATENATE("'",'Pokemon List'!I255,"'",))</f>
        <v>'https://cdn.bulbagarden.net/upload/thumb/e/e9/217Ursaring.png/250px-217Ursaring.png'</v>
      </c>
    </row>
    <row r="256">
      <c r="A256" s="58" t="str">
        <f t="shared" si="1"/>
        <v>INSERT INTO `pokemon_list` (`Generation`, `Pokedex`, `Codigo`, `Nome`, `TierGen1`, `TierGen2`, `TierGen3`, `TierGen4`, `TierGen5`, `TierGen6`, `TierGen7`, `StatusPick`, `Imagem`) VALUES ('2', '218', '218', 'Slugma', '-', '0', '0', '0', '0', '0', '0', 'false', 'https://cdn.bulbagarden.net/upload/6/68/218Slugma.png');</v>
      </c>
      <c r="B256">
        <f t="shared" si="2"/>
        <v>2</v>
      </c>
      <c r="C256" s="61">
        <f>'Pokemon List'!D256</f>
        <v>218</v>
      </c>
      <c r="D256" s="61">
        <f>'Pokemon List'!E256</f>
        <v>218</v>
      </c>
      <c r="E256" s="89" t="str">
        <f>'Pokemon List'!F256</f>
        <v>Slugma</v>
      </c>
      <c r="F256" s="58" t="s">
        <v>136</v>
      </c>
      <c r="G256" s="58">
        <v>0.0</v>
      </c>
      <c r="H256" s="58">
        <v>0.0</v>
      </c>
      <c r="I256" s="58">
        <v>0.0</v>
      </c>
      <c r="J256" s="58">
        <v>0.0</v>
      </c>
      <c r="K256" s="58">
        <v>0.0</v>
      </c>
      <c r="L256">
        <f>'Pokemon List'!A256</f>
        <v>0</v>
      </c>
      <c r="N256" t="str">
        <f>IF('Pokemon List'!I256="NULL",'Pokemon List'!I256,CONCATENATE("'",'Pokemon List'!I256,"'",))</f>
        <v>'https://cdn.bulbagarden.net/upload/6/68/218Slugma.png'</v>
      </c>
    </row>
    <row r="257">
      <c r="A257" s="58" t="str">
        <f t="shared" si="1"/>
        <v>INSERT INTO `pokemon_list` (`Generation`, `Pokedex`, `Codigo`, `Nome`, `TierGen1`, `TierGen2`, `TierGen3`, `TierGen4`, `TierGen5`, `TierGen6`, `TierGen7`, `StatusPick`, `Imagem`) VALUES ('2', '219', '219', 'Magcargo', '-', '3', '3', '3', '3', '3', '3', 'false', 'https://cdn.bulbagarden.net/upload/thumb/6/65/219Magcargo.png/250px-219Magcargo.png');</v>
      </c>
      <c r="B257">
        <f t="shared" si="2"/>
        <v>2</v>
      </c>
      <c r="C257" s="61">
        <f>'Pokemon List'!D257</f>
        <v>219</v>
      </c>
      <c r="D257" s="61">
        <f>'Pokemon List'!E257</f>
        <v>219</v>
      </c>
      <c r="E257" s="89" t="str">
        <f>'Pokemon List'!F257</f>
        <v>Magcargo</v>
      </c>
      <c r="F257" s="58" t="s">
        <v>136</v>
      </c>
      <c r="G257" s="58">
        <v>3.0</v>
      </c>
      <c r="H257" s="58">
        <v>3.0</v>
      </c>
      <c r="I257" s="58">
        <v>3.0</v>
      </c>
      <c r="J257" s="58">
        <v>3.0</v>
      </c>
      <c r="K257" s="58">
        <v>3.0</v>
      </c>
      <c r="L257">
        <f>'Pokemon List'!A257</f>
        <v>3</v>
      </c>
      <c r="N257" t="str">
        <f>IF('Pokemon List'!I257="NULL",'Pokemon List'!I257,CONCATENATE("'",'Pokemon List'!I257,"'",))</f>
        <v>'https://cdn.bulbagarden.net/upload/thumb/6/65/219Magcargo.png/250px-219Magcargo.png'</v>
      </c>
    </row>
    <row r="258">
      <c r="A258" s="58" t="str">
        <f t="shared" si="1"/>
        <v>INSERT INTO `pokemon_list` (`Generation`, `Pokedex`, `Codigo`, `Nome`, `TierGen1`, `TierGen2`, `TierGen3`, `TierGen4`, `TierGen5`, `TierGen6`, `TierGen7`, `StatusPick`, `Imagem`) VALUES ('2', '220', '220', 'Swinub', '-', '0', '0', '0', '0', '0', '0', 'false', 'https://cdn.bulbagarden.net/upload/b/b5/220Swinub.png');</v>
      </c>
      <c r="B258">
        <f t="shared" si="2"/>
        <v>2</v>
      </c>
      <c r="C258" s="61">
        <f>'Pokemon List'!D258</f>
        <v>220</v>
      </c>
      <c r="D258" s="61">
        <f>'Pokemon List'!E258</f>
        <v>220</v>
      </c>
      <c r="E258" s="89" t="str">
        <f>'Pokemon List'!F258</f>
        <v>Swinub</v>
      </c>
      <c r="F258" s="58" t="s">
        <v>136</v>
      </c>
      <c r="G258" s="58">
        <v>0.0</v>
      </c>
      <c r="H258" s="58">
        <v>0.0</v>
      </c>
      <c r="I258" s="58">
        <v>0.0</v>
      </c>
      <c r="J258" s="58">
        <v>0.0</v>
      </c>
      <c r="K258" s="58">
        <v>0.0</v>
      </c>
      <c r="L258">
        <f>'Pokemon List'!A258</f>
        <v>0</v>
      </c>
      <c r="N258" t="str">
        <f>IF('Pokemon List'!I258="NULL",'Pokemon List'!I258,CONCATENATE("'",'Pokemon List'!I258,"'",))</f>
        <v>'https://cdn.bulbagarden.net/upload/b/b5/220Swinub.png'</v>
      </c>
    </row>
    <row r="259">
      <c r="A259" s="58" t="str">
        <f t="shared" si="1"/>
        <v>INSERT INTO `pokemon_list` (`Generation`, `Pokedex`, `Codigo`, `Nome`, `TierGen1`, `TierGen2`, `TierGen3`, `TierGen4`, `TierGen5`, `TierGen6`, `TierGen7`, `StatusPick`, `Imagem`) VALUES ('2', '221', '221', 'Piloswine', '-', '2', '3', '3', '3', '3', '3', 'false', 'https://cdn.bulbagarden.net/upload/thumb/4/49/221Piloswine.png/250px-221Piloswine.png');</v>
      </c>
      <c r="B259">
        <f t="shared" si="2"/>
        <v>2</v>
      </c>
      <c r="C259" s="61">
        <f>'Pokemon List'!D259</f>
        <v>221</v>
      </c>
      <c r="D259" s="61">
        <f>'Pokemon List'!E259</f>
        <v>221</v>
      </c>
      <c r="E259" s="89" t="str">
        <f>'Pokemon List'!F259</f>
        <v>Piloswine</v>
      </c>
      <c r="F259" s="58" t="s">
        <v>136</v>
      </c>
      <c r="G259" s="58">
        <v>2.0</v>
      </c>
      <c r="H259" s="58">
        <v>3.0</v>
      </c>
      <c r="I259" s="58">
        <v>3.0</v>
      </c>
      <c r="J259" s="58">
        <v>3.0</v>
      </c>
      <c r="K259" s="58">
        <v>3.0</v>
      </c>
      <c r="L259">
        <f>'Pokemon List'!A259</f>
        <v>3</v>
      </c>
      <c r="N259" t="str">
        <f>IF('Pokemon List'!I259="NULL",'Pokemon List'!I259,CONCATENATE("'",'Pokemon List'!I259,"'",))</f>
        <v>'https://cdn.bulbagarden.net/upload/thumb/4/49/221Piloswine.png/250px-221Piloswine.png'</v>
      </c>
    </row>
    <row r="260">
      <c r="A260" s="58" t="str">
        <f t="shared" si="1"/>
        <v>INSERT INTO `pokemon_list` (`Generation`, `Pokedex`, `Codigo`, `Nome`, `TierGen1`, `TierGen2`, `TierGen3`, `TierGen4`, `TierGen5`, `TierGen6`, `TierGen7`, `StatusPick`, `Imagem`) VALUES ('2', '222', '222', 'Corsola', '-', '3', '3', '3', '3', '3', '3', 'false', 'https://cdn.bulbagarden.net/upload/thumb/f/fc/222Corsola.png/250px-222Corsola.png');</v>
      </c>
      <c r="B260">
        <f t="shared" si="2"/>
        <v>2</v>
      </c>
      <c r="C260" s="61">
        <f>'Pokemon List'!D260</f>
        <v>222</v>
      </c>
      <c r="D260" s="61">
        <f>'Pokemon List'!E260</f>
        <v>222</v>
      </c>
      <c r="E260" s="89" t="str">
        <f>'Pokemon List'!F260</f>
        <v>Corsola</v>
      </c>
      <c r="F260" s="58" t="s">
        <v>136</v>
      </c>
      <c r="G260" s="58">
        <v>3.0</v>
      </c>
      <c r="H260" s="58">
        <v>3.0</v>
      </c>
      <c r="I260" s="58">
        <v>3.0</v>
      </c>
      <c r="J260" s="58">
        <v>3.0</v>
      </c>
      <c r="K260" s="58">
        <v>3.0</v>
      </c>
      <c r="L260">
        <f>'Pokemon List'!A260</f>
        <v>3</v>
      </c>
      <c r="N260" t="str">
        <f>IF('Pokemon List'!I260="NULL",'Pokemon List'!I260,CONCATENATE("'",'Pokemon List'!I260,"'",))</f>
        <v>'https://cdn.bulbagarden.net/upload/thumb/f/fc/222Corsola.png/250px-222Corsola.png'</v>
      </c>
    </row>
    <row r="261">
      <c r="A261" s="58" t="str">
        <f t="shared" si="1"/>
        <v>INSERT INTO `pokemon_list` (`Generation`, `Pokedex`, `Codigo`, `Nome`, `TierGen1`, `TierGen2`, `TierGen3`, `TierGen4`, `TierGen5`, `TierGen6`, `TierGen7`, `StatusPick`, `Imagem`) VALUES ('2', '223', '223', 'Remoraid', '-', '0', '0', '0', '0', '0', '0', 'false', 'https://cdn.bulbagarden.net/upload/9/95/223Remoraid.png');</v>
      </c>
      <c r="B261">
        <f t="shared" si="2"/>
        <v>2</v>
      </c>
      <c r="C261" s="61">
        <f>'Pokemon List'!D261</f>
        <v>223</v>
      </c>
      <c r="D261" s="61">
        <f>'Pokemon List'!E261</f>
        <v>223</v>
      </c>
      <c r="E261" s="89" t="str">
        <f>'Pokemon List'!F261</f>
        <v>Remoraid</v>
      </c>
      <c r="F261" s="58" t="s">
        <v>136</v>
      </c>
      <c r="G261" s="58">
        <v>0.0</v>
      </c>
      <c r="H261" s="58">
        <v>0.0</v>
      </c>
      <c r="I261" s="58">
        <v>0.0</v>
      </c>
      <c r="J261" s="58">
        <v>0.0</v>
      </c>
      <c r="K261" s="58">
        <v>0.0</v>
      </c>
      <c r="L261">
        <f>'Pokemon List'!A261</f>
        <v>0</v>
      </c>
      <c r="N261" t="str">
        <f>IF('Pokemon List'!I261="NULL",'Pokemon List'!I261,CONCATENATE("'",'Pokemon List'!I261,"'",))</f>
        <v>'https://cdn.bulbagarden.net/upload/9/95/223Remoraid.png'</v>
      </c>
    </row>
    <row r="262">
      <c r="A262" s="58" t="str">
        <f t="shared" si="1"/>
        <v>INSERT INTO `pokemon_list` (`Generation`, `Pokedex`, `Codigo`, `Nome`, `TierGen1`, `TierGen2`, `TierGen3`, `TierGen4`, `TierGen5`, `TierGen6`, `TierGen7`, `StatusPick`, `Imagem`) VALUES ('2', '224', '224', 'Octillery', '-', '3', '3', '3', '3', '3', '3', 'false', 'https://cdn.bulbagarden.net/upload/thumb/c/cb/224Octillery.png/250px-224Octillery.png');</v>
      </c>
      <c r="B262">
        <f t="shared" si="2"/>
        <v>2</v>
      </c>
      <c r="C262" s="61">
        <f>'Pokemon List'!D262</f>
        <v>224</v>
      </c>
      <c r="D262" s="61">
        <f>'Pokemon List'!E262</f>
        <v>224</v>
      </c>
      <c r="E262" s="89" t="str">
        <f>'Pokemon List'!F262</f>
        <v>Octillery</v>
      </c>
      <c r="F262" s="58" t="s">
        <v>136</v>
      </c>
      <c r="G262" s="58">
        <v>3.0</v>
      </c>
      <c r="H262" s="58">
        <v>3.0</v>
      </c>
      <c r="I262" s="58">
        <v>3.0</v>
      </c>
      <c r="J262" s="58">
        <v>3.0</v>
      </c>
      <c r="K262" s="58">
        <v>3.0</v>
      </c>
      <c r="L262">
        <f>'Pokemon List'!A262</f>
        <v>3</v>
      </c>
      <c r="N262" t="str">
        <f>IF('Pokemon List'!I262="NULL",'Pokemon List'!I262,CONCATENATE("'",'Pokemon List'!I262,"'",))</f>
        <v>'https://cdn.bulbagarden.net/upload/thumb/c/cb/224Octillery.png/250px-224Octillery.png'</v>
      </c>
    </row>
    <row r="263">
      <c r="A263" s="58" t="str">
        <f t="shared" si="1"/>
        <v>INSERT INTO `pokemon_list` (`Generation`, `Pokedex`, `Codigo`, `Nome`, `TierGen1`, `TierGen2`, `TierGen3`, `TierGen4`, `TierGen5`, `TierGen6`, `TierGen7`, `StatusPick`, `Imagem`) VALUES ('2', '225', '225', 'Delibird', '-', '3', '3', '3', '3', '3', '3', 'false', 'https://cdn.bulbagarden.net/upload/thumb/3/3f/225Delibird.png/250px-225Delibird.png');</v>
      </c>
      <c r="B263">
        <f t="shared" si="2"/>
        <v>2</v>
      </c>
      <c r="C263" s="61">
        <f>'Pokemon List'!D263</f>
        <v>225</v>
      </c>
      <c r="D263" s="61">
        <f>'Pokemon List'!E263</f>
        <v>225</v>
      </c>
      <c r="E263" s="89" t="str">
        <f>'Pokemon List'!F263</f>
        <v>Delibird</v>
      </c>
      <c r="F263" s="58" t="s">
        <v>136</v>
      </c>
      <c r="G263" s="58">
        <v>3.0</v>
      </c>
      <c r="H263" s="58">
        <v>3.0</v>
      </c>
      <c r="I263" s="58">
        <v>3.0</v>
      </c>
      <c r="J263" s="58">
        <v>3.0</v>
      </c>
      <c r="K263" s="58">
        <v>3.0</v>
      </c>
      <c r="L263">
        <f>'Pokemon List'!A263</f>
        <v>3</v>
      </c>
      <c r="N263" t="str">
        <f>IF('Pokemon List'!I263="NULL",'Pokemon List'!I263,CONCATENATE("'",'Pokemon List'!I263,"'",))</f>
        <v>'https://cdn.bulbagarden.net/upload/thumb/3/3f/225Delibird.png/250px-225Delibird.png'</v>
      </c>
    </row>
    <row r="264">
      <c r="A264" s="58" t="str">
        <f t="shared" si="1"/>
        <v>INSERT INTO `pokemon_list` (`Generation`, `Pokedex`, `Codigo`, `Nome`, `TierGen1`, `TierGen2`, `TierGen3`, `TierGen4`, `TierGen5`, `TierGen6`, `TierGen7`, `StatusPick`, `Imagem`) VALUES ('2', '226', '226', 'Mantine', '-', '3', '2', '2', '3', '3', '2', 'false', 'https://cdn.bulbagarden.net/upload/thumb/c/c5/226Mantine.png/250px-226Mantine.png');</v>
      </c>
      <c r="B264">
        <f t="shared" si="2"/>
        <v>2</v>
      </c>
      <c r="C264" s="61">
        <f>'Pokemon List'!D264</f>
        <v>226</v>
      </c>
      <c r="D264" s="61">
        <f>'Pokemon List'!E264</f>
        <v>226</v>
      </c>
      <c r="E264" s="89" t="str">
        <f>'Pokemon List'!F264</f>
        <v>Mantine</v>
      </c>
      <c r="F264" s="58" t="s">
        <v>136</v>
      </c>
      <c r="G264" s="58">
        <v>3.0</v>
      </c>
      <c r="H264" s="58">
        <v>2.0</v>
      </c>
      <c r="I264" s="58">
        <v>2.0</v>
      </c>
      <c r="J264" s="58">
        <v>3.0</v>
      </c>
      <c r="K264" s="58">
        <v>3.0</v>
      </c>
      <c r="L264">
        <f>'Pokemon List'!A264</f>
        <v>2</v>
      </c>
      <c r="N264" t="str">
        <f>IF('Pokemon List'!I264="NULL",'Pokemon List'!I264,CONCATENATE("'",'Pokemon List'!I264,"'",))</f>
        <v>'https://cdn.bulbagarden.net/upload/thumb/c/c5/226Mantine.png/250px-226Mantine.png'</v>
      </c>
    </row>
    <row r="265">
      <c r="A265" s="58" t="str">
        <f t="shared" si="1"/>
        <v>INSERT INTO `pokemon_list` (`Generation`, `Pokedex`, `Codigo`, `Nome`, `TierGen1`, `TierGen2`, `TierGen3`, `TierGen4`, `TierGen5`, `TierGen6`, `TierGen7`, `StatusPick`, `Imagem`) VALUES ('2', '227', '227', 'Skarmory', '-', '1', '1', '1', '1', '1', '2', 'false', 'https://cdn.bulbagarden.net/upload/thumb/3/35/227Skarmory.png/250px-227Skarmory.png');</v>
      </c>
      <c r="B265">
        <f t="shared" si="2"/>
        <v>2</v>
      </c>
      <c r="C265" s="61">
        <f>'Pokemon List'!D265</f>
        <v>227</v>
      </c>
      <c r="D265" s="61">
        <f>'Pokemon List'!E265</f>
        <v>227</v>
      </c>
      <c r="E265" s="89" t="str">
        <f>'Pokemon List'!F265</f>
        <v>Skarmory</v>
      </c>
      <c r="F265" s="58" t="s">
        <v>136</v>
      </c>
      <c r="G265" s="58">
        <v>1.0</v>
      </c>
      <c r="H265" s="58">
        <v>1.0</v>
      </c>
      <c r="I265" s="58">
        <v>1.0</v>
      </c>
      <c r="J265" s="58">
        <v>1.0</v>
      </c>
      <c r="K265" s="58">
        <v>1.0</v>
      </c>
      <c r="L265">
        <f>'Pokemon List'!A265</f>
        <v>2</v>
      </c>
      <c r="N265" t="str">
        <f>IF('Pokemon List'!I265="NULL",'Pokemon List'!I265,CONCATENATE("'",'Pokemon List'!I265,"'",))</f>
        <v>'https://cdn.bulbagarden.net/upload/thumb/3/35/227Skarmory.png/250px-227Skarmory.png'</v>
      </c>
    </row>
    <row r="266">
      <c r="A266" s="58" t="str">
        <f t="shared" si="1"/>
        <v>INSERT INTO `pokemon_list` (`Generation`, `Pokedex`, `Codigo`, `Nome`, `TierGen1`, `TierGen2`, `TierGen3`, `TierGen4`, `TierGen5`, `TierGen6`, `TierGen7`, `StatusPick`, `Imagem`) VALUES ('2', '228', '228', 'Houndour', '-', '0', '0', '0', '0', '0', '0', 'false', 'https://cdn.bulbagarden.net/upload/5/53/228Houndour.png');</v>
      </c>
      <c r="B266">
        <f t="shared" si="2"/>
        <v>2</v>
      </c>
      <c r="C266" s="61">
        <f>'Pokemon List'!D266</f>
        <v>228</v>
      </c>
      <c r="D266" s="61">
        <f>'Pokemon List'!E266</f>
        <v>228</v>
      </c>
      <c r="E266" s="89" t="str">
        <f>'Pokemon List'!F266</f>
        <v>Houndour</v>
      </c>
      <c r="F266" s="58" t="s">
        <v>136</v>
      </c>
      <c r="G266" s="58">
        <v>0.0</v>
      </c>
      <c r="H266" s="58">
        <v>0.0</v>
      </c>
      <c r="I266" s="58">
        <v>0.0</v>
      </c>
      <c r="J266" s="58">
        <v>0.0</v>
      </c>
      <c r="K266" s="58">
        <v>0.0</v>
      </c>
      <c r="L266">
        <f>'Pokemon List'!A266</f>
        <v>0</v>
      </c>
      <c r="N266" t="str">
        <f>IF('Pokemon List'!I266="NULL",'Pokemon List'!I266,CONCATENATE("'",'Pokemon List'!I266,"'",))</f>
        <v>'https://cdn.bulbagarden.net/upload/5/53/228Houndour.png'</v>
      </c>
    </row>
    <row r="267">
      <c r="A267" s="58" t="str">
        <f t="shared" si="1"/>
        <v>INSERT INTO `pokemon_list` (`Generation`, `Pokedex`, `Codigo`, `Nome`, `TierGen1`, `TierGen2`, `TierGen3`, `TierGen4`, `TierGen5`, `TierGen6`, `TierGen7`, `StatusPick`, `Imagem`) VALUES ('2', '229', '229', 'Houndoom', '-', '1', '1', '2', '2', '2', '3', 'false', 'https://cdn.bulbagarden.net/upload/thumb/5/51/229Houndoom.png/150px-229Houndoom.png');</v>
      </c>
      <c r="B267">
        <f t="shared" si="2"/>
        <v>2</v>
      </c>
      <c r="C267" s="61">
        <f>'Pokemon List'!D267</f>
        <v>229</v>
      </c>
      <c r="D267" s="61">
        <f>'Pokemon List'!E267</f>
        <v>229</v>
      </c>
      <c r="E267" s="89" t="str">
        <f>'Pokemon List'!F267</f>
        <v>Houndoom</v>
      </c>
      <c r="F267" s="58" t="s">
        <v>136</v>
      </c>
      <c r="G267" s="58">
        <v>1.0</v>
      </c>
      <c r="H267" s="58">
        <v>1.0</v>
      </c>
      <c r="I267" s="58">
        <v>2.0</v>
      </c>
      <c r="J267" s="58">
        <v>2.0</v>
      </c>
      <c r="K267" s="58">
        <v>2.0</v>
      </c>
      <c r="L267">
        <f>'Pokemon List'!A267</f>
        <v>3</v>
      </c>
      <c r="N267" t="str">
        <f>IF('Pokemon List'!I267="NULL",'Pokemon List'!I267,CONCATENATE("'",'Pokemon List'!I267,"'",))</f>
        <v>'https://cdn.bulbagarden.net/upload/thumb/5/51/229Houndoom.png/150px-229Houndoom.png'</v>
      </c>
    </row>
    <row r="268">
      <c r="A268" s="58" t="str">
        <f t="shared" si="1"/>
        <v>INSERT INTO `pokemon_list` (`Generation`, `Pokedex`, `Codigo`, `Nome`, `TierGen1`, `TierGen2`, `TierGen3`, `TierGen4`, `TierGen5`, `TierGen6`, `TierGen7`, `StatusPick`, `Imagem`) VALUES ('2', '229', '229M', 'Mega Houndoom', '-', '-', '-', '-', '-', '2', '2', 'false', 'https://cdn.bulbagarden.net/upload/thumb/3/39/229Houndoom-Mega.png/150px-229Houndoom-Mega.png');</v>
      </c>
      <c r="B268">
        <f t="shared" si="2"/>
        <v>2</v>
      </c>
      <c r="C268" s="61">
        <f>'Pokemon List'!D268</f>
        <v>229</v>
      </c>
      <c r="D268" s="61" t="str">
        <f>'Pokemon List'!E268</f>
        <v>229M</v>
      </c>
      <c r="E268" s="61" t="str">
        <f>'Pokemon List'!F268</f>
        <v>Mega Houndoom</v>
      </c>
      <c r="F268" s="58" t="s">
        <v>136</v>
      </c>
      <c r="G268" s="58" t="s">
        <v>136</v>
      </c>
      <c r="H268" s="58" t="s">
        <v>136</v>
      </c>
      <c r="I268" s="58" t="s">
        <v>136</v>
      </c>
      <c r="J268" s="58" t="s">
        <v>136</v>
      </c>
      <c r="K268" s="58">
        <v>2.0</v>
      </c>
      <c r="L268">
        <f>'Pokemon List'!A268</f>
        <v>2</v>
      </c>
      <c r="N268" t="str">
        <f>IF('Pokemon List'!I268="NULL",'Pokemon List'!I268,CONCATENATE("'",'Pokemon List'!I268,"'",))</f>
        <v>'https://cdn.bulbagarden.net/upload/thumb/3/39/229Houndoom-Mega.png/150px-229Houndoom-Mega.png'</v>
      </c>
    </row>
    <row r="269">
      <c r="A269" s="58" t="str">
        <f t="shared" si="1"/>
        <v>INSERT INTO `pokemon_list` (`Generation`, `Pokedex`, `Codigo`, `Nome`, `TierGen1`, `TierGen2`, `TierGen3`, `TierGen4`, `TierGen5`, `TierGen6`, `TierGen7`, `StatusPick`, `Imagem`) VALUES ('2', '230', '230', 'Kingdra', '-', '1', '1', '1', '1', '2', '2', 'false', 'https://cdn.bulbagarden.net/upload/thumb/3/3c/230Kingdra.png/250px-230Kingdra.png');</v>
      </c>
      <c r="B269">
        <f t="shared" si="2"/>
        <v>2</v>
      </c>
      <c r="C269" s="61">
        <f>'Pokemon List'!D269</f>
        <v>230</v>
      </c>
      <c r="D269" s="61">
        <f>'Pokemon List'!E269</f>
        <v>230</v>
      </c>
      <c r="E269" s="89" t="str">
        <f>'Pokemon List'!F269</f>
        <v>Kingdra</v>
      </c>
      <c r="F269" s="58" t="s">
        <v>136</v>
      </c>
      <c r="G269" s="58">
        <v>1.0</v>
      </c>
      <c r="H269" s="58">
        <v>1.0</v>
      </c>
      <c r="I269" s="58">
        <v>1.0</v>
      </c>
      <c r="J269" s="58">
        <v>1.0</v>
      </c>
      <c r="K269" s="58">
        <v>2.0</v>
      </c>
      <c r="L269">
        <f>'Pokemon List'!A269</f>
        <v>2</v>
      </c>
      <c r="N269" t="str">
        <f>IF('Pokemon List'!I269="NULL",'Pokemon List'!I269,CONCATENATE("'",'Pokemon List'!I269,"'",))</f>
        <v>'https://cdn.bulbagarden.net/upload/thumb/3/3c/230Kingdra.png/250px-230Kingdra.png'</v>
      </c>
    </row>
    <row r="270">
      <c r="A270" s="58" t="str">
        <f t="shared" si="1"/>
        <v>INSERT INTO `pokemon_list` (`Generation`, `Pokedex`, `Codigo`, `Nome`, `TierGen1`, `TierGen2`, `TierGen3`, `TierGen4`, `TierGen5`, `TierGen6`, `TierGen7`, `StatusPick`, `Imagem`) VALUES ('2', '231', '231', 'Phanpy', '-', '0', '0', '0', '0', '0', '0', 'false', 'https://cdn.bulbagarden.net/upload/d/d3/231Phanpy.png');</v>
      </c>
      <c r="B270">
        <f t="shared" si="2"/>
        <v>2</v>
      </c>
      <c r="C270" s="61">
        <f>'Pokemon List'!D270</f>
        <v>231</v>
      </c>
      <c r="D270" s="61">
        <f>'Pokemon List'!E270</f>
        <v>231</v>
      </c>
      <c r="E270" s="89" t="str">
        <f>'Pokemon List'!F270</f>
        <v>Phanpy</v>
      </c>
      <c r="F270" s="58" t="s">
        <v>136</v>
      </c>
      <c r="G270" s="58">
        <v>0.0</v>
      </c>
      <c r="H270" s="58">
        <v>0.0</v>
      </c>
      <c r="I270" s="58">
        <v>0.0</v>
      </c>
      <c r="J270" s="58">
        <v>0.0</v>
      </c>
      <c r="K270" s="58">
        <v>0.0</v>
      </c>
      <c r="L270">
        <f>'Pokemon List'!A270</f>
        <v>0</v>
      </c>
      <c r="N270" t="str">
        <f>IF('Pokemon List'!I270="NULL",'Pokemon List'!I270,CONCATENATE("'",'Pokemon List'!I270,"'",))</f>
        <v>'https://cdn.bulbagarden.net/upload/d/d3/231Phanpy.png'</v>
      </c>
    </row>
    <row r="271">
      <c r="A271" s="58" t="str">
        <f t="shared" si="1"/>
        <v>INSERT INTO `pokemon_list` (`Generation`, `Pokedex`, `Codigo`, `Nome`, `TierGen1`, `TierGen2`, `TierGen3`, `TierGen4`, `TierGen5`, `TierGen6`, `TierGen7`, `StatusPick`, `Imagem`) VALUES ('2', '232', '232', 'Donphan', '-', '1', '1', '1', '1', '2', '2', 'false', 'https://cdn.bulbagarden.net/upload/thumb/5/53/232Donphan.png/250px-232Donphan.png');</v>
      </c>
      <c r="B271">
        <f t="shared" si="2"/>
        <v>2</v>
      </c>
      <c r="C271" s="61">
        <f>'Pokemon List'!D271</f>
        <v>232</v>
      </c>
      <c r="D271" s="61">
        <f>'Pokemon List'!E271</f>
        <v>232</v>
      </c>
      <c r="E271" s="89" t="str">
        <f>'Pokemon List'!F271</f>
        <v>Donphan</v>
      </c>
      <c r="F271" s="58" t="s">
        <v>136</v>
      </c>
      <c r="G271" s="58">
        <v>1.0</v>
      </c>
      <c r="H271" s="58">
        <v>1.0</v>
      </c>
      <c r="I271" s="58">
        <v>1.0</v>
      </c>
      <c r="J271" s="58">
        <v>1.0</v>
      </c>
      <c r="K271" s="58">
        <v>2.0</v>
      </c>
      <c r="L271">
        <f>'Pokemon List'!A271</f>
        <v>2</v>
      </c>
      <c r="N271" t="str">
        <f>IF('Pokemon List'!I271="NULL",'Pokemon List'!I271,CONCATENATE("'",'Pokemon List'!I271,"'",))</f>
        <v>'https://cdn.bulbagarden.net/upload/thumb/5/53/232Donphan.png/250px-232Donphan.png'</v>
      </c>
    </row>
    <row r="272">
      <c r="A272" s="58" t="str">
        <f t="shared" si="1"/>
        <v>INSERT INTO `pokemon_list` (`Generation`, `Pokedex`, `Codigo`, `Nome`, `TierGen1`, `TierGen2`, `TierGen3`, `TierGen4`, `TierGen5`, `TierGen6`, `TierGen7`, `StatusPick`, `Imagem`) VALUES ('2', '233', '233', 'Porygon2', '-', '1', '1', '2', '2', '2', '2', 'false', 'https://cdn.bulbagarden.net/upload/thumb/9/99/233Porygon2.png/250px-233Porygon2.png');</v>
      </c>
      <c r="B272">
        <f t="shared" si="2"/>
        <v>2</v>
      </c>
      <c r="C272" s="61">
        <f>'Pokemon List'!D272</f>
        <v>233</v>
      </c>
      <c r="D272" s="61">
        <f>'Pokemon List'!E272</f>
        <v>233</v>
      </c>
      <c r="E272" s="89" t="str">
        <f>'Pokemon List'!F272</f>
        <v>Porygon2</v>
      </c>
      <c r="F272" s="58" t="s">
        <v>136</v>
      </c>
      <c r="G272" s="58">
        <v>1.0</v>
      </c>
      <c r="H272" s="58">
        <v>1.0</v>
      </c>
      <c r="I272" s="58">
        <v>2.0</v>
      </c>
      <c r="J272" s="58">
        <v>2.0</v>
      </c>
      <c r="K272" s="58">
        <v>2.0</v>
      </c>
      <c r="L272">
        <f>'Pokemon List'!A272</f>
        <v>2</v>
      </c>
      <c r="N272" t="str">
        <f>IF('Pokemon List'!I272="NULL",'Pokemon List'!I272,CONCATENATE("'",'Pokemon List'!I272,"'",))</f>
        <v>'https://cdn.bulbagarden.net/upload/thumb/9/99/233Porygon2.png/250px-233Porygon2.png'</v>
      </c>
    </row>
    <row r="273">
      <c r="A273" s="58" t="str">
        <f t="shared" si="1"/>
        <v>INSERT INTO `pokemon_list` (`Generation`, `Pokedex`, `Codigo`, `Nome`, `TierGen1`, `TierGen2`, `TierGen3`, `TierGen4`, `TierGen5`, `TierGen6`, `TierGen7`, `StatusPick`, `Imagem`) VALUES ('2', '234', '234', 'Stantler', '-', '3', '2', '2', '3', '3', '3', 'false', 'https://cdn.bulbagarden.net/upload/thumb/5/50/234Stantler.png/250px-234Stantler.png');</v>
      </c>
      <c r="B273">
        <f t="shared" si="2"/>
        <v>2</v>
      </c>
      <c r="C273" s="61">
        <f>'Pokemon List'!D273</f>
        <v>234</v>
      </c>
      <c r="D273" s="61">
        <f>'Pokemon List'!E273</f>
        <v>234</v>
      </c>
      <c r="E273" s="89" t="str">
        <f>'Pokemon List'!F273</f>
        <v>Stantler</v>
      </c>
      <c r="F273" s="58" t="s">
        <v>136</v>
      </c>
      <c r="G273" s="58">
        <v>3.0</v>
      </c>
      <c r="H273" s="58">
        <v>2.0</v>
      </c>
      <c r="I273" s="58">
        <v>2.0</v>
      </c>
      <c r="J273" s="58">
        <v>3.0</v>
      </c>
      <c r="K273" s="58">
        <v>3.0</v>
      </c>
      <c r="L273">
        <f>'Pokemon List'!A273</f>
        <v>3</v>
      </c>
      <c r="N273" t="str">
        <f>IF('Pokemon List'!I273="NULL",'Pokemon List'!I273,CONCATENATE("'",'Pokemon List'!I273,"'",))</f>
        <v>'https://cdn.bulbagarden.net/upload/thumb/5/50/234Stantler.png/250px-234Stantler.png'</v>
      </c>
    </row>
    <row r="274">
      <c r="A274" s="58" t="str">
        <f t="shared" si="1"/>
        <v>INSERT INTO `pokemon_list` (`Generation`, `Pokedex`, `Codigo`, `Nome`, `TierGen1`, `TierGen2`, `TierGen3`, `TierGen4`, `TierGen5`, `TierGen6`, `TierGen7`, `StatusPick`, `Imagem`) VALUES ('2', '235', '235', 'Smeargle', '-', '1', '1', '1', 'Uber', 'Uber', '3', 'false', 'https://cdn.bulbagarden.net/upload/thumb/9/92/235Smeargle.png/250px-235Smeargle.png');</v>
      </c>
      <c r="B274">
        <f t="shared" si="2"/>
        <v>2</v>
      </c>
      <c r="C274" s="61">
        <f>'Pokemon List'!D274</f>
        <v>235</v>
      </c>
      <c r="D274" s="61">
        <f>'Pokemon List'!E274</f>
        <v>235</v>
      </c>
      <c r="E274" s="89" t="str">
        <f>'Pokemon List'!F274</f>
        <v>Smeargle</v>
      </c>
      <c r="F274" s="58" t="s">
        <v>136</v>
      </c>
      <c r="G274" s="58">
        <v>1.0</v>
      </c>
      <c r="H274" s="58">
        <v>1.0</v>
      </c>
      <c r="I274" s="58">
        <v>1.0</v>
      </c>
      <c r="J274" s="58" t="s">
        <v>410</v>
      </c>
      <c r="K274" s="58" t="s">
        <v>410</v>
      </c>
      <c r="L274">
        <f>'Pokemon List'!A274</f>
        <v>3</v>
      </c>
      <c r="N274" t="str">
        <f>IF('Pokemon List'!I274="NULL",'Pokemon List'!I274,CONCATENATE("'",'Pokemon List'!I274,"'",))</f>
        <v>'https://cdn.bulbagarden.net/upload/thumb/9/92/235Smeargle.png/250px-235Smeargle.png'</v>
      </c>
    </row>
    <row r="275">
      <c r="A275" s="58" t="str">
        <f t="shared" si="1"/>
        <v>INSERT INTO `pokemon_list` (`Generation`, `Pokedex`, `Codigo`, `Nome`, `TierGen1`, `TierGen2`, `TierGen3`, `TierGen4`, `TierGen5`, `TierGen6`, `TierGen7`, `StatusPick`, `Imagem`) VALUES ('2', '236', '236', 'Tyrogue', '-', '0', '0', '0', '0', '0', '0', 'false', 'https://cdn.bulbagarden.net/upload/c/c7/236Tyrogue.png');</v>
      </c>
      <c r="B275">
        <f t="shared" si="2"/>
        <v>2</v>
      </c>
      <c r="C275" s="61">
        <f>'Pokemon List'!D275</f>
        <v>236</v>
      </c>
      <c r="D275" s="61">
        <f>'Pokemon List'!E275</f>
        <v>236</v>
      </c>
      <c r="E275" s="89" t="str">
        <f>'Pokemon List'!F275</f>
        <v>Tyrogue</v>
      </c>
      <c r="F275" s="58" t="s">
        <v>136</v>
      </c>
      <c r="G275" s="58">
        <v>0.0</v>
      </c>
      <c r="H275" s="58">
        <v>0.0</v>
      </c>
      <c r="I275" s="58">
        <v>0.0</v>
      </c>
      <c r="J275" s="58">
        <v>0.0</v>
      </c>
      <c r="K275" s="58">
        <v>0.0</v>
      </c>
      <c r="L275">
        <f>'Pokemon List'!A275</f>
        <v>0</v>
      </c>
      <c r="N275" t="str">
        <f>IF('Pokemon List'!I275="NULL",'Pokemon List'!I275,CONCATENATE("'",'Pokemon List'!I275,"'",))</f>
        <v>'https://cdn.bulbagarden.net/upload/c/c7/236Tyrogue.png'</v>
      </c>
    </row>
    <row r="276">
      <c r="A276" s="58" t="str">
        <f t="shared" si="1"/>
        <v>INSERT INTO `pokemon_list` (`Generation`, `Pokedex`, `Codigo`, `Nome`, `TierGen1`, `TierGen2`, `TierGen3`, `TierGen4`, `TierGen5`, `TierGen6`, `TierGen7`, `StatusPick`, `Imagem`) VALUES ('2', '237', '237', 'Hitmontop', '-', '3', '2', '2', '2', '2', '3', 'false', 'https://cdn.bulbagarden.net/upload/thumb/9/94/237Hitmontop.png/250px-237Hitmontop.png');</v>
      </c>
      <c r="B276">
        <f t="shared" si="2"/>
        <v>2</v>
      </c>
      <c r="C276" s="61">
        <f>'Pokemon List'!D276</f>
        <v>237</v>
      </c>
      <c r="D276" s="61">
        <f>'Pokemon List'!E276</f>
        <v>237</v>
      </c>
      <c r="E276" s="89" t="str">
        <f>'Pokemon List'!F276</f>
        <v>Hitmontop</v>
      </c>
      <c r="F276" s="58" t="s">
        <v>136</v>
      </c>
      <c r="G276" s="58">
        <v>3.0</v>
      </c>
      <c r="H276" s="58">
        <v>2.0</v>
      </c>
      <c r="I276" s="58">
        <v>2.0</v>
      </c>
      <c r="J276" s="58">
        <v>2.0</v>
      </c>
      <c r="K276" s="58">
        <v>2.0</v>
      </c>
      <c r="L276">
        <f>'Pokemon List'!A276</f>
        <v>3</v>
      </c>
      <c r="N276" t="str">
        <f>IF('Pokemon List'!I276="NULL",'Pokemon List'!I276,CONCATENATE("'",'Pokemon List'!I276,"'",))</f>
        <v>'https://cdn.bulbagarden.net/upload/thumb/9/94/237Hitmontop.png/250px-237Hitmontop.png'</v>
      </c>
    </row>
    <row r="277">
      <c r="A277" s="58" t="str">
        <f t="shared" si="1"/>
        <v>INSERT INTO `pokemon_list` (`Generation`, `Pokedex`, `Codigo`, `Nome`, `TierGen1`, `TierGen2`, `TierGen3`, `TierGen4`, `TierGen5`, `TierGen6`, `TierGen7`, `StatusPick`, `Imagem`) VALUES ('2', '238', '238', 'Smoochum', '-', '0', '0', '0', '0', '0', '0', 'false', 'https://cdn.bulbagarden.net/upload/0/0e/238Smoochum.png');</v>
      </c>
      <c r="B277">
        <f t="shared" si="2"/>
        <v>2</v>
      </c>
      <c r="C277" s="61">
        <f>'Pokemon List'!D277</f>
        <v>238</v>
      </c>
      <c r="D277" s="61">
        <f>'Pokemon List'!E277</f>
        <v>238</v>
      </c>
      <c r="E277" s="89" t="str">
        <f>'Pokemon List'!F277</f>
        <v>Smoochum</v>
      </c>
      <c r="F277" s="58" t="s">
        <v>136</v>
      </c>
      <c r="G277" s="58">
        <v>0.0</v>
      </c>
      <c r="H277" s="58">
        <v>0.0</v>
      </c>
      <c r="I277" s="58">
        <v>0.0</v>
      </c>
      <c r="J277" s="58">
        <v>0.0</v>
      </c>
      <c r="K277" s="58">
        <v>0.0</v>
      </c>
      <c r="L277">
        <f>'Pokemon List'!A277</f>
        <v>0</v>
      </c>
      <c r="N277" t="str">
        <f>IF('Pokemon List'!I277="NULL",'Pokemon List'!I277,CONCATENATE("'",'Pokemon List'!I277,"'",))</f>
        <v>'https://cdn.bulbagarden.net/upload/0/0e/238Smoochum.png'</v>
      </c>
    </row>
    <row r="278">
      <c r="A278" s="58" t="str">
        <f t="shared" si="1"/>
        <v>INSERT INTO `pokemon_list` (`Generation`, `Pokedex`, `Codigo`, `Nome`, `TierGen1`, `TierGen2`, `TierGen3`, `TierGen4`, `TierGen5`, `TierGen6`, `TierGen7`, `StatusPick`, `Imagem`) VALUES ('2', '239', '239', 'Elekid', '-', '0', '0', '0', '0', '0', '0', 'false', 'https://cdn.bulbagarden.net/upload/5/5d/239Elekid.png');</v>
      </c>
      <c r="B278">
        <f t="shared" si="2"/>
        <v>2</v>
      </c>
      <c r="C278" s="61">
        <f>'Pokemon List'!D278</f>
        <v>239</v>
      </c>
      <c r="D278" s="61">
        <f>'Pokemon List'!E278</f>
        <v>239</v>
      </c>
      <c r="E278" s="89" t="str">
        <f>'Pokemon List'!F278</f>
        <v>Elekid</v>
      </c>
      <c r="F278" s="58" t="s">
        <v>136</v>
      </c>
      <c r="G278" s="58">
        <v>0.0</v>
      </c>
      <c r="H278" s="58">
        <v>0.0</v>
      </c>
      <c r="I278" s="58">
        <v>0.0</v>
      </c>
      <c r="J278" s="58">
        <v>0.0</v>
      </c>
      <c r="K278" s="58">
        <v>0.0</v>
      </c>
      <c r="L278">
        <f>'Pokemon List'!A278</f>
        <v>0</v>
      </c>
      <c r="N278" t="str">
        <f>IF('Pokemon List'!I278="NULL",'Pokemon List'!I278,CONCATENATE("'",'Pokemon List'!I278,"'",))</f>
        <v>'https://cdn.bulbagarden.net/upload/5/5d/239Elekid.png'</v>
      </c>
    </row>
    <row r="279">
      <c r="A279" s="58" t="str">
        <f t="shared" si="1"/>
        <v>INSERT INTO `pokemon_list` (`Generation`, `Pokedex`, `Codigo`, `Nome`, `TierGen1`, `TierGen2`, `TierGen3`, `TierGen4`, `TierGen5`, `TierGen6`, `TierGen7`, `StatusPick`, `Imagem`) VALUES ('2', '240', '240', 'Magby', '-', '0', '3', '0', '0', '0', '0', 'false', 'https://cdn.bulbagarden.net/upload/c/cb/240Magby.png');</v>
      </c>
      <c r="B279">
        <f t="shared" si="2"/>
        <v>2</v>
      </c>
      <c r="C279" s="61">
        <f>'Pokemon List'!D279</f>
        <v>240</v>
      </c>
      <c r="D279" s="61">
        <f>'Pokemon List'!E279</f>
        <v>240</v>
      </c>
      <c r="E279" s="89" t="str">
        <f>'Pokemon List'!F279</f>
        <v>Magby</v>
      </c>
      <c r="F279" s="58" t="s">
        <v>136</v>
      </c>
      <c r="G279" s="58">
        <v>0.0</v>
      </c>
      <c r="H279" s="58">
        <v>3.0</v>
      </c>
      <c r="I279" s="58">
        <v>0.0</v>
      </c>
      <c r="J279" s="58">
        <v>0.0</v>
      </c>
      <c r="K279" s="58">
        <v>0.0</v>
      </c>
      <c r="L279">
        <f>'Pokemon List'!A279</f>
        <v>0</v>
      </c>
      <c r="N279" t="str">
        <f>IF('Pokemon List'!I279="NULL",'Pokemon List'!I279,CONCATENATE("'",'Pokemon List'!I279,"'",))</f>
        <v>'https://cdn.bulbagarden.net/upload/c/cb/240Magby.png'</v>
      </c>
    </row>
    <row r="280">
      <c r="A280" s="58" t="str">
        <f t="shared" si="1"/>
        <v>INSERT INTO `pokemon_list` (`Generation`, `Pokedex`, `Codigo`, `Nome`, `TierGen1`, `TierGen2`, `TierGen3`, `TierGen4`, `TierGen5`, `TierGen6`, `TierGen7`, `StatusPick`, `Imagem`) VALUES ('2', '241', '241', 'Miltank', '-', '1', '1', '2', '3', '3', '3', 'false', 'https://cdn.bulbagarden.net/upload/thumb/1/13/241Miltank.png/250px-241Miltank.png');</v>
      </c>
      <c r="B280">
        <f t="shared" si="2"/>
        <v>2</v>
      </c>
      <c r="C280" s="61">
        <f>'Pokemon List'!D280</f>
        <v>241</v>
      </c>
      <c r="D280" s="61">
        <f>'Pokemon List'!E280</f>
        <v>241</v>
      </c>
      <c r="E280" s="89" t="str">
        <f>'Pokemon List'!F280</f>
        <v>Miltank</v>
      </c>
      <c r="F280" s="58" t="s">
        <v>136</v>
      </c>
      <c r="G280" s="58">
        <v>1.0</v>
      </c>
      <c r="H280" s="58">
        <v>1.0</v>
      </c>
      <c r="I280" s="58">
        <v>2.0</v>
      </c>
      <c r="J280" s="58">
        <v>3.0</v>
      </c>
      <c r="K280" s="58">
        <v>3.0</v>
      </c>
      <c r="L280">
        <f>'Pokemon List'!A280</f>
        <v>3</v>
      </c>
      <c r="N280" t="str">
        <f>IF('Pokemon List'!I280="NULL",'Pokemon List'!I280,CONCATENATE("'",'Pokemon List'!I280,"'",))</f>
        <v>'https://cdn.bulbagarden.net/upload/thumb/1/13/241Miltank.png/250px-241Miltank.png'</v>
      </c>
    </row>
    <row r="281">
      <c r="A281" s="58" t="str">
        <f t="shared" si="1"/>
        <v>INSERT INTO `pokemon_list` (`Generation`, `Pokedex`, `Codigo`, `Nome`, `TierGen1`, `TierGen2`, `TierGen3`, `TierGen4`, `TierGen5`, `TierGen6`, `TierGen7`, `StatusPick`, `Imagem`) VALUES ('2', '242', '242', 'Blissey', '-', '1', '1', '1', '1', '1', '1', 'false', 'https://cdn.bulbagarden.net/upload/thumb/5/56/242Blissey.png/250px-242Blissey.png');</v>
      </c>
      <c r="B281">
        <f t="shared" si="2"/>
        <v>2</v>
      </c>
      <c r="C281" s="61">
        <f>'Pokemon List'!D281</f>
        <v>242</v>
      </c>
      <c r="D281" s="61">
        <f>'Pokemon List'!E281</f>
        <v>242</v>
      </c>
      <c r="E281" s="89" t="str">
        <f>'Pokemon List'!F281</f>
        <v>Blissey</v>
      </c>
      <c r="F281" s="58" t="s">
        <v>136</v>
      </c>
      <c r="G281" s="58">
        <v>1.0</v>
      </c>
      <c r="H281" s="58">
        <v>1.0</v>
      </c>
      <c r="I281" s="58">
        <v>1.0</v>
      </c>
      <c r="J281" s="58">
        <v>1.0</v>
      </c>
      <c r="K281" s="58">
        <v>1.0</v>
      </c>
      <c r="L281">
        <f>'Pokemon List'!A281</f>
        <v>1</v>
      </c>
      <c r="N281" t="str">
        <f>IF('Pokemon List'!I281="NULL",'Pokemon List'!I281,CONCATENATE("'",'Pokemon List'!I281,"'",))</f>
        <v>'https://cdn.bulbagarden.net/upload/thumb/5/56/242Blissey.png/250px-242Blissey.png'</v>
      </c>
    </row>
    <row r="282">
      <c r="A282" s="58" t="str">
        <f t="shared" si="1"/>
        <v>INSERT INTO `pokemon_list` (`Generation`, `Pokedex`, `Codigo`, `Nome`, `TierGen1`, `TierGen2`, `TierGen3`, `TierGen4`, `TierGen5`, `TierGen6`, `TierGen7`, `StatusPick`, `Imagem`) VALUES ('2', '243', '243', 'Raikou', '-', '1', '1', '1', '1', '1', '2', 'false', 'https://cdn.bulbagarden.net/upload/thumb/c/c1/243Raikou.png/250px-243Raikou.png');</v>
      </c>
      <c r="B282">
        <f t="shared" si="2"/>
        <v>2</v>
      </c>
      <c r="C282" s="61">
        <f>'Pokemon List'!D282</f>
        <v>243</v>
      </c>
      <c r="D282" s="61">
        <f>'Pokemon List'!E282</f>
        <v>243</v>
      </c>
      <c r="E282" s="89" t="str">
        <f>'Pokemon List'!F282</f>
        <v>Raikou</v>
      </c>
      <c r="F282" s="58" t="s">
        <v>136</v>
      </c>
      <c r="G282" s="58">
        <v>1.0</v>
      </c>
      <c r="H282" s="58">
        <v>1.0</v>
      </c>
      <c r="I282" s="58">
        <v>1.0</v>
      </c>
      <c r="J282" s="58">
        <v>1.0</v>
      </c>
      <c r="K282" s="58">
        <v>1.0</v>
      </c>
      <c r="L282">
        <f>'Pokemon List'!A282</f>
        <v>2</v>
      </c>
      <c r="N282" t="str">
        <f>IF('Pokemon List'!I282="NULL",'Pokemon List'!I282,CONCATENATE("'",'Pokemon List'!I282,"'",))</f>
        <v>'https://cdn.bulbagarden.net/upload/thumb/c/c1/243Raikou.png/250px-243Raikou.png'</v>
      </c>
    </row>
    <row r="283">
      <c r="A283" s="58" t="str">
        <f t="shared" si="1"/>
        <v>INSERT INTO `pokemon_list` (`Generation`, `Pokedex`, `Codigo`, `Nome`, `TierGen1`, `TierGen2`, `TierGen3`, `TierGen4`, `TierGen5`, `TierGen6`, `TierGen7`, `StatusPick`, `Imagem`) VALUES ('2', '244', '244', 'Entei', '-', '1', '1', '2', '2', '2', '2', 'false', 'https://cdn.bulbagarden.net/upload/thumb/f/f9/244Entei.png/250px-244Entei.png');</v>
      </c>
      <c r="B283">
        <f t="shared" si="2"/>
        <v>2</v>
      </c>
      <c r="C283" s="61">
        <f>'Pokemon List'!D283</f>
        <v>244</v>
      </c>
      <c r="D283" s="61">
        <f>'Pokemon List'!E283</f>
        <v>244</v>
      </c>
      <c r="E283" s="89" t="str">
        <f>'Pokemon List'!F283</f>
        <v>Entei</v>
      </c>
      <c r="F283" s="58" t="s">
        <v>136</v>
      </c>
      <c r="G283" s="58">
        <v>1.0</v>
      </c>
      <c r="H283" s="58">
        <v>1.0</v>
      </c>
      <c r="I283" s="58">
        <v>2.0</v>
      </c>
      <c r="J283" s="58">
        <v>2.0</v>
      </c>
      <c r="K283" s="58">
        <v>2.0</v>
      </c>
      <c r="L283">
        <f>'Pokemon List'!A283</f>
        <v>2</v>
      </c>
      <c r="N283" t="str">
        <f>IF('Pokemon List'!I283="NULL",'Pokemon List'!I283,CONCATENATE("'",'Pokemon List'!I283,"'",))</f>
        <v>'https://cdn.bulbagarden.net/upload/thumb/f/f9/244Entei.png/250px-244Entei.png'</v>
      </c>
    </row>
    <row r="284">
      <c r="A284" s="58" t="str">
        <f t="shared" si="1"/>
        <v>INSERT INTO `pokemon_list` (`Generation`, `Pokedex`, `Codigo`, `Nome`, `TierGen1`, `TierGen2`, `TierGen3`, `TierGen4`, `TierGen5`, `TierGen6`, `TierGen7`, `StatusPick`, `Imagem`) VALUES ('2', '245', '245', 'Suicune', '-', '1', '1', '1', '1', '2', '1', 'false', 'https://cdn.bulbagarden.net/upload/thumb/d/da/245Suicune.png/250px-245Suicune.png');</v>
      </c>
      <c r="B284">
        <f t="shared" si="2"/>
        <v>2</v>
      </c>
      <c r="C284" s="61">
        <f>'Pokemon List'!D284</f>
        <v>245</v>
      </c>
      <c r="D284" s="61">
        <f>'Pokemon List'!E284</f>
        <v>245</v>
      </c>
      <c r="E284" s="89" t="str">
        <f>'Pokemon List'!F284</f>
        <v>Suicune</v>
      </c>
      <c r="F284" s="58" t="s">
        <v>136</v>
      </c>
      <c r="G284" s="58">
        <v>1.0</v>
      </c>
      <c r="H284" s="58">
        <v>1.0</v>
      </c>
      <c r="I284" s="58">
        <v>1.0</v>
      </c>
      <c r="J284" s="58">
        <v>1.0</v>
      </c>
      <c r="K284" s="58">
        <v>2.0</v>
      </c>
      <c r="L284">
        <f>'Pokemon List'!A284</f>
        <v>1</v>
      </c>
      <c r="N284" t="str">
        <f>IF('Pokemon List'!I284="NULL",'Pokemon List'!I284,CONCATENATE("'",'Pokemon List'!I284,"'",))</f>
        <v>'https://cdn.bulbagarden.net/upload/thumb/d/da/245Suicune.png/250px-245Suicune.png'</v>
      </c>
    </row>
    <row r="285">
      <c r="A285" s="58" t="str">
        <f t="shared" si="1"/>
        <v>INSERT INTO `pokemon_list` (`Generation`, `Pokedex`, `Codigo`, `Nome`, `TierGen1`, `TierGen2`, `TierGen3`, `TierGen4`, `TierGen5`, `TierGen6`, `TierGen7`, `StatusPick`, `Imagem`) VALUES ('2', '246', '246', 'Larvitar', '-', '0', '0', '0', '0', '0', '0', 'false', 'https://cdn.bulbagarden.net/upload/7/70/246Larvitar.png');</v>
      </c>
      <c r="B285">
        <f t="shared" si="2"/>
        <v>2</v>
      </c>
      <c r="C285" s="61">
        <f>'Pokemon List'!D285</f>
        <v>246</v>
      </c>
      <c r="D285" s="61">
        <f>'Pokemon List'!E285</f>
        <v>246</v>
      </c>
      <c r="E285" s="89" t="str">
        <f>'Pokemon List'!F285</f>
        <v>Larvitar</v>
      </c>
      <c r="F285" s="58" t="s">
        <v>136</v>
      </c>
      <c r="G285" s="58">
        <v>0.0</v>
      </c>
      <c r="H285" s="58">
        <v>0.0</v>
      </c>
      <c r="I285" s="58">
        <v>0.0</v>
      </c>
      <c r="J285" s="58">
        <v>0.0</v>
      </c>
      <c r="K285" s="58">
        <v>0.0</v>
      </c>
      <c r="L285">
        <f>'Pokemon List'!A285</f>
        <v>0</v>
      </c>
      <c r="N285" t="str">
        <f>IF('Pokemon List'!I285="NULL",'Pokemon List'!I285,CONCATENATE("'",'Pokemon List'!I285,"'",))</f>
        <v>'https://cdn.bulbagarden.net/upload/7/70/246Larvitar.png'</v>
      </c>
    </row>
    <row r="286">
      <c r="A286" s="58" t="str">
        <f t="shared" si="1"/>
        <v>INSERT INTO `pokemon_list` (`Generation`, `Pokedex`, `Codigo`, `Nome`, `TierGen1`, `TierGen2`, `TierGen3`, `TierGen4`, `TierGen5`, `TierGen6`, `TierGen7`, `StatusPick`, `Imagem`) VALUES ('2', '247', '247', 'Pupitar', '-', '3', '3', '0', '0', '0', '0', 'false', 'https://cdn.bulbagarden.net/upload/a/a1/247Pupitar.png');</v>
      </c>
      <c r="B286">
        <f t="shared" si="2"/>
        <v>2</v>
      </c>
      <c r="C286" s="61">
        <f>'Pokemon List'!D286</f>
        <v>247</v>
      </c>
      <c r="D286" s="61">
        <f>'Pokemon List'!E286</f>
        <v>247</v>
      </c>
      <c r="E286" s="89" t="str">
        <f>'Pokemon List'!F286</f>
        <v>Pupitar</v>
      </c>
      <c r="F286" s="58" t="s">
        <v>136</v>
      </c>
      <c r="G286" s="58">
        <v>3.0</v>
      </c>
      <c r="H286" s="58">
        <v>3.0</v>
      </c>
      <c r="I286" s="58">
        <v>0.0</v>
      </c>
      <c r="J286" s="58">
        <v>0.0</v>
      </c>
      <c r="K286" s="58">
        <v>0.0</v>
      </c>
      <c r="L286">
        <f>'Pokemon List'!A286</f>
        <v>0</v>
      </c>
      <c r="N286" t="str">
        <f>IF('Pokemon List'!I286="NULL",'Pokemon List'!I286,CONCATENATE("'",'Pokemon List'!I286,"'",))</f>
        <v>'https://cdn.bulbagarden.net/upload/a/a1/247Pupitar.png'</v>
      </c>
    </row>
    <row r="287">
      <c r="A287" s="58" t="str">
        <f t="shared" si="1"/>
        <v>INSERT INTO `pokemon_list` (`Generation`, `Pokedex`, `Codigo`, `Nome`, `TierGen1`, `TierGen2`, `TierGen3`, `TierGen4`, `TierGen5`, `TierGen6`, `TierGen7`, `StatusPick`, `Imagem`) VALUES ('2', '248', '248', 'Tyranitar', '-', '1', '1', '1', '1', '1', '1', 'false', 'https://cdn.bulbagarden.net/upload/thumb/8/82/248Tyranitar.png/150px-248Tyranitar.png');</v>
      </c>
      <c r="B287">
        <f t="shared" si="2"/>
        <v>2</v>
      </c>
      <c r="C287" s="61">
        <f>'Pokemon List'!D288</f>
        <v>248</v>
      </c>
      <c r="D287" s="61">
        <f>'Pokemon List'!E288</f>
        <v>248</v>
      </c>
      <c r="E287" s="89" t="str">
        <f>'Pokemon List'!F288</f>
        <v>Tyranitar</v>
      </c>
      <c r="F287" s="58" t="s">
        <v>136</v>
      </c>
      <c r="G287" s="58">
        <v>1.0</v>
      </c>
      <c r="H287" s="58">
        <v>1.0</v>
      </c>
      <c r="I287" s="58">
        <v>1.0</v>
      </c>
      <c r="J287" s="58">
        <v>1.0</v>
      </c>
      <c r="K287" s="58">
        <v>1.0</v>
      </c>
      <c r="L287">
        <f>'Pokemon List'!A288</f>
        <v>1</v>
      </c>
      <c r="N287" t="str">
        <f>IF('Pokemon List'!I288="NULL",'Pokemon List'!I288,CONCATENATE("'",'Pokemon List'!I288,"'",))</f>
        <v>'https://cdn.bulbagarden.net/upload/thumb/8/82/248Tyranitar.png/150px-248Tyranitar.png'</v>
      </c>
    </row>
    <row r="288">
      <c r="A288" s="58" t="str">
        <f t="shared" si="1"/>
        <v>INSERT INTO `pokemon_list` (`Generation`, `Pokedex`, `Codigo`, `Nome`, `TierGen1`, `TierGen2`, `TierGen3`, `TierGen4`, `TierGen5`, `TierGen6`, `TierGen7`, `StatusPick`, `Imagem`) VALUES ('2', '248', '248M', 'Mega Tyranitar', '-', '-', '-', '-', '-', '1', '1', 'false', 'https://cdn.bulbagarden.net/upload/thumb/0/0d/248Tyranitar-Mega.png/150px-248Tyranitar-Mega.png');</v>
      </c>
      <c r="B288">
        <f t="shared" si="2"/>
        <v>2</v>
      </c>
      <c r="C288" s="61">
        <f>'Pokemon List'!D287</f>
        <v>248</v>
      </c>
      <c r="D288" s="61" t="str">
        <f>'Pokemon List'!E287</f>
        <v>248M</v>
      </c>
      <c r="E288" s="61" t="str">
        <f>'Pokemon List'!F287</f>
        <v>Mega Tyranitar</v>
      </c>
      <c r="F288" s="58" t="s">
        <v>136</v>
      </c>
      <c r="G288" s="58" t="s">
        <v>136</v>
      </c>
      <c r="H288" s="58" t="s">
        <v>136</v>
      </c>
      <c r="I288" s="58" t="s">
        <v>136</v>
      </c>
      <c r="J288" s="58" t="s">
        <v>136</v>
      </c>
      <c r="K288" s="58">
        <v>1.0</v>
      </c>
      <c r="L288">
        <f>'Pokemon List'!A287</f>
        <v>1</v>
      </c>
      <c r="N288" t="str">
        <f>IF('Pokemon List'!I287="NULL",'Pokemon List'!I287,CONCATENATE("'",'Pokemon List'!I287,"'",))</f>
        <v>'https://cdn.bulbagarden.net/upload/thumb/0/0d/248Tyranitar-Mega.png/150px-248Tyranitar-Mega.png'</v>
      </c>
    </row>
    <row r="289">
      <c r="A289" s="58" t="str">
        <f t="shared" si="1"/>
        <v>INSERT INTO `pokemon_list` (`Generation`, `Pokedex`, `Codigo`, `Nome`, `TierGen1`, `TierGen2`, `TierGen3`, `TierGen4`, `TierGen5`, `TierGen6`, `TierGen7`, `StatusPick`, `Imagem`) VALUES ('2', '249', '249', 'Lugia', '-', 'Uber', 'Uber', 'Uber', 'Uber', 'Uber', 'Uber', 'false', 'https://cdn.bulbagarden.net/upload/thumb/4/44/249Lugia.png/250px-249Lugia.png');</v>
      </c>
      <c r="B289">
        <f t="shared" si="2"/>
        <v>2</v>
      </c>
      <c r="C289" s="61">
        <f>'Pokemon List'!D289</f>
        <v>249</v>
      </c>
      <c r="D289" s="61">
        <f>'Pokemon List'!E289</f>
        <v>249</v>
      </c>
      <c r="E289" s="89" t="str">
        <f>'Pokemon List'!F289</f>
        <v>Lugia</v>
      </c>
      <c r="F289" s="58" t="s">
        <v>136</v>
      </c>
      <c r="G289" s="58" t="s">
        <v>410</v>
      </c>
      <c r="H289" s="58" t="s">
        <v>410</v>
      </c>
      <c r="I289" s="58" t="s">
        <v>410</v>
      </c>
      <c r="J289" s="58" t="s">
        <v>410</v>
      </c>
      <c r="K289" s="58" t="s">
        <v>410</v>
      </c>
      <c r="L289" t="str">
        <f>'Pokemon List'!A289</f>
        <v>Uber</v>
      </c>
      <c r="N289" t="str">
        <f>IF('Pokemon List'!I289="NULL",'Pokemon List'!I289,CONCATENATE("'",'Pokemon List'!I289,"'",))</f>
        <v>'https://cdn.bulbagarden.net/upload/thumb/4/44/249Lugia.png/250px-249Lugia.png'</v>
      </c>
    </row>
    <row r="290">
      <c r="A290" s="58" t="str">
        <f t="shared" si="1"/>
        <v>INSERT INTO `pokemon_list` (`Generation`, `Pokedex`, `Codigo`, `Nome`, `TierGen1`, `TierGen2`, `TierGen3`, `TierGen4`, `TierGen5`, `TierGen6`, `TierGen7`, `StatusPick`, `Imagem`) VALUES ('2', '250', '250', 'Ho-Oh', '-', 'Uber', 'Uber', 'Uber', 'Uber', 'Uber', 'Uber', 'false', 'https://cdn.bulbagarden.net/upload/thumb/6/67/250Ho-Oh.png/250px-250Ho-Oh.png');</v>
      </c>
      <c r="B290">
        <f t="shared" si="2"/>
        <v>2</v>
      </c>
      <c r="C290" s="61">
        <f>'Pokemon List'!D290</f>
        <v>250</v>
      </c>
      <c r="D290" s="61">
        <f>'Pokemon List'!E290</f>
        <v>250</v>
      </c>
      <c r="E290" s="89" t="str">
        <f>'Pokemon List'!F290</f>
        <v>Ho-Oh</v>
      </c>
      <c r="F290" s="58" t="s">
        <v>136</v>
      </c>
      <c r="G290" s="58" t="s">
        <v>410</v>
      </c>
      <c r="H290" s="58" t="s">
        <v>410</v>
      </c>
      <c r="I290" s="58" t="s">
        <v>410</v>
      </c>
      <c r="J290" s="58" t="s">
        <v>410</v>
      </c>
      <c r="K290" s="58" t="s">
        <v>410</v>
      </c>
      <c r="L290" t="str">
        <f>'Pokemon List'!A290</f>
        <v>Uber</v>
      </c>
      <c r="N290" t="str">
        <f>IF('Pokemon List'!I290="NULL",'Pokemon List'!I290,CONCATENATE("'",'Pokemon List'!I290,"'",))</f>
        <v>'https://cdn.bulbagarden.net/upload/thumb/6/67/250Ho-Oh.png/250px-250Ho-Oh.png'</v>
      </c>
    </row>
    <row r="291">
      <c r="A291" s="58" t="str">
        <f t="shared" si="1"/>
        <v>INSERT INTO `pokemon_list` (`Generation`, `Pokedex`, `Codigo`, `Nome`, `TierGen1`, `TierGen2`, `TierGen3`, `TierGen4`, `TierGen5`, `TierGen6`, `TierGen7`, `StatusPick`, `Imagem`) VALUES ('2', '251', '251', 'Celebi', '-', 'Uber', '1', '1', '1', '1', 'Uber', 'false', 'https://cdn.bulbagarden.net/upload/thumb/e/e7/251Celebi.png/250px-251Celebi.png');</v>
      </c>
      <c r="B291">
        <f t="shared" si="2"/>
        <v>2</v>
      </c>
      <c r="C291" s="61">
        <f>'Pokemon List'!D291</f>
        <v>251</v>
      </c>
      <c r="D291" s="61">
        <f>'Pokemon List'!E291</f>
        <v>251</v>
      </c>
      <c r="E291" s="89" t="str">
        <f>'Pokemon List'!F291</f>
        <v>Celebi</v>
      </c>
      <c r="F291" s="58" t="s">
        <v>136</v>
      </c>
      <c r="G291" s="58" t="s">
        <v>410</v>
      </c>
      <c r="H291" s="58">
        <v>1.0</v>
      </c>
      <c r="I291" s="58">
        <v>1.0</v>
      </c>
      <c r="J291" s="58">
        <v>1.0</v>
      </c>
      <c r="K291" s="58">
        <v>1.0</v>
      </c>
      <c r="L291" t="str">
        <f>'Pokemon List'!A291</f>
        <v>Uber</v>
      </c>
      <c r="N291" t="str">
        <f>IF('Pokemon List'!I291="NULL",'Pokemon List'!I291,CONCATENATE("'",'Pokemon List'!I291,"'",))</f>
        <v>'https://cdn.bulbagarden.net/upload/thumb/e/e7/251Celebi.png/250px-251Celebi.png'</v>
      </c>
    </row>
    <row r="292">
      <c r="A292" s="58" t="str">
        <f t="shared" si="1"/>
        <v>INSERT INTO `pokemon_list` (`Generation`, `Pokedex`, `Codigo`, `Nome`, `TierGen1`, `TierGen2`, `TierGen3`, `TierGen4`, `TierGen5`, `TierGen6`, `TierGen7`, `StatusPick`, `Imagem`) VALUES ('3', '252', '252', 'Treecko', '-', '-', '0', '0', '0', '0', '0', 'false', 'https://cdn.bulbagarden.net/upload/2/2c/252Treecko.png');</v>
      </c>
      <c r="B292">
        <f t="shared" si="2"/>
        <v>3</v>
      </c>
      <c r="C292" s="61">
        <f>'Pokemon List'!D292</f>
        <v>252</v>
      </c>
      <c r="D292" s="61">
        <f>'Pokemon List'!E292</f>
        <v>252</v>
      </c>
      <c r="E292" s="89" t="str">
        <f>'Pokemon List'!F292</f>
        <v>Treecko</v>
      </c>
      <c r="F292" s="58" t="s">
        <v>136</v>
      </c>
      <c r="G292" s="58" t="s">
        <v>136</v>
      </c>
      <c r="H292" s="58">
        <v>0.0</v>
      </c>
      <c r="I292" s="58">
        <v>0.0</v>
      </c>
      <c r="J292" s="58">
        <v>0.0</v>
      </c>
      <c r="K292" s="58">
        <v>0.0</v>
      </c>
      <c r="L292">
        <f>'Pokemon List'!A292</f>
        <v>0</v>
      </c>
      <c r="N292" t="str">
        <f>IF('Pokemon List'!I292="NULL",'Pokemon List'!I292,CONCATENATE("'",'Pokemon List'!I292,"'",))</f>
        <v>'https://cdn.bulbagarden.net/upload/2/2c/252Treecko.png'</v>
      </c>
    </row>
    <row r="293">
      <c r="A293" s="58" t="str">
        <f t="shared" si="1"/>
        <v>INSERT INTO `pokemon_list` (`Generation`, `Pokedex`, `Codigo`, `Nome`, `TierGen1`, `TierGen2`, `TierGen3`, `TierGen4`, `TierGen5`, `TierGen6`, `TierGen7`, `StatusPick`, `Imagem`) VALUES ('3', '253', '253', 'Grovyle', '-', '-', '3', '0', '0', '0', '0', 'false', 'https://cdn.bulbagarden.net/upload/e/ea/253Grovyle.png');</v>
      </c>
      <c r="B293">
        <f t="shared" si="2"/>
        <v>3</v>
      </c>
      <c r="C293" s="61">
        <f>'Pokemon List'!D293</f>
        <v>253</v>
      </c>
      <c r="D293" s="61">
        <f>'Pokemon List'!E293</f>
        <v>253</v>
      </c>
      <c r="E293" s="89" t="str">
        <f>'Pokemon List'!F293</f>
        <v>Grovyle</v>
      </c>
      <c r="F293" s="58" t="s">
        <v>136</v>
      </c>
      <c r="G293" s="58" t="s">
        <v>136</v>
      </c>
      <c r="H293" s="58">
        <v>3.0</v>
      </c>
      <c r="I293" s="58">
        <v>0.0</v>
      </c>
      <c r="J293" s="58">
        <v>0.0</v>
      </c>
      <c r="K293" s="58">
        <v>0.0</v>
      </c>
      <c r="L293">
        <f>'Pokemon List'!A293</f>
        <v>0</v>
      </c>
      <c r="N293" t="str">
        <f>IF('Pokemon List'!I293="NULL",'Pokemon List'!I293,CONCATENATE("'",'Pokemon List'!I293,"'",))</f>
        <v>'https://cdn.bulbagarden.net/upload/e/ea/253Grovyle.png'</v>
      </c>
    </row>
    <row r="294">
      <c r="A294" s="58" t="str">
        <f t="shared" si="1"/>
        <v>INSERT INTO `pokemon_list` (`Generation`, `Pokedex`, `Codigo`, `Nome`, `TierGen1`, `TierGen2`, `TierGen3`, `TierGen4`, `TierGen5`, `TierGen6`, `TierGen7`, `StatusPick`, `Imagem`) VALUES ('3', '254', '254', 'Sceptile', '-', '-', '1', '1', '2', '2', '3', 'false', 'https://cdn.bulbagarden.net/upload/thumb/3/3e/254Sceptile.png/150px-254Sceptile.png');</v>
      </c>
      <c r="B294">
        <f t="shared" si="2"/>
        <v>3</v>
      </c>
      <c r="C294" s="61">
        <f>'Pokemon List'!D295</f>
        <v>254</v>
      </c>
      <c r="D294" s="61">
        <f>'Pokemon List'!E295</f>
        <v>254</v>
      </c>
      <c r="E294" s="89" t="str">
        <f>'Pokemon List'!F295</f>
        <v>Sceptile</v>
      </c>
      <c r="F294" s="58" t="s">
        <v>136</v>
      </c>
      <c r="G294" s="58" t="s">
        <v>136</v>
      </c>
      <c r="H294" s="58">
        <v>1.0</v>
      </c>
      <c r="I294" s="58">
        <v>1.0</v>
      </c>
      <c r="J294" s="58">
        <v>2.0</v>
      </c>
      <c r="K294" s="58">
        <v>2.0</v>
      </c>
      <c r="L294">
        <f>'Pokemon List'!A295</f>
        <v>3</v>
      </c>
      <c r="N294" t="str">
        <f>IF('Pokemon List'!I295="NULL",'Pokemon List'!I295,CONCATENATE("'",'Pokemon List'!I295,"'",))</f>
        <v>'https://cdn.bulbagarden.net/upload/thumb/3/3e/254Sceptile.png/150px-254Sceptile.png'</v>
      </c>
    </row>
    <row r="295">
      <c r="A295" s="58" t="str">
        <f t="shared" si="1"/>
        <v>INSERT INTO `pokemon_list` (`Generation`, `Pokedex`, `Codigo`, `Nome`, `TierGen1`, `TierGen2`, `TierGen3`, `TierGen4`, `TierGen5`, `TierGen6`, `TierGen7`, `StatusPick`, `Imagem`) VALUES ('3', '254', '254M', 'Mega Sceptile', '-', '-', '-', '-', '-', '1', '2', 'false', 'https://cdn.bulbagarden.net/upload/thumb/6/67/254Sceptile-Mega.png/150px-254Sceptile-Mega.png');</v>
      </c>
      <c r="B295">
        <f t="shared" si="2"/>
        <v>3</v>
      </c>
      <c r="C295" s="61">
        <f>'Pokemon List'!D294</f>
        <v>254</v>
      </c>
      <c r="D295" s="61" t="str">
        <f>'Pokemon List'!E294</f>
        <v>254M</v>
      </c>
      <c r="E295" s="61" t="str">
        <f>'Pokemon List'!F294</f>
        <v>Mega Sceptile</v>
      </c>
      <c r="F295" s="58" t="s">
        <v>136</v>
      </c>
      <c r="G295" s="58" t="s">
        <v>136</v>
      </c>
      <c r="H295" s="58" t="s">
        <v>136</v>
      </c>
      <c r="I295" s="58" t="s">
        <v>136</v>
      </c>
      <c r="J295" s="58" t="s">
        <v>136</v>
      </c>
      <c r="K295" s="58">
        <v>1.0</v>
      </c>
      <c r="L295">
        <f>'Pokemon List'!A294</f>
        <v>2</v>
      </c>
      <c r="N295" t="str">
        <f>IF('Pokemon List'!I294="NULL",'Pokemon List'!I294,CONCATENATE("'",'Pokemon List'!I294,"'",))</f>
        <v>'https://cdn.bulbagarden.net/upload/thumb/6/67/254Sceptile-Mega.png/150px-254Sceptile-Mega.png'</v>
      </c>
    </row>
    <row r="296">
      <c r="A296" s="58" t="str">
        <f t="shared" si="1"/>
        <v>INSERT INTO `pokemon_list` (`Generation`, `Pokedex`, `Codigo`, `Nome`, `TierGen1`, `TierGen2`, `TierGen3`, `TierGen4`, `TierGen5`, `TierGen6`, `TierGen7`, `StatusPick`, `Imagem`) VALUES ('3', '255', '255', 'Torchic', '-', '-', '0', '0', '0', '0', '0', 'false', 'https://cdn.bulbagarden.net/upload/9/91/255Torchic.png');</v>
      </c>
      <c r="B296">
        <f t="shared" si="2"/>
        <v>3</v>
      </c>
      <c r="C296" s="61">
        <f>'Pokemon List'!D296</f>
        <v>255</v>
      </c>
      <c r="D296" s="61">
        <f>'Pokemon List'!E296</f>
        <v>255</v>
      </c>
      <c r="E296" s="89" t="str">
        <f>'Pokemon List'!F296</f>
        <v>Torchic</v>
      </c>
      <c r="F296" s="58" t="s">
        <v>136</v>
      </c>
      <c r="G296" s="58" t="s">
        <v>136</v>
      </c>
      <c r="H296" s="58">
        <v>0.0</v>
      </c>
      <c r="I296" s="58">
        <v>0.0</v>
      </c>
      <c r="J296" s="58">
        <v>0.0</v>
      </c>
      <c r="K296" s="58">
        <v>0.0</v>
      </c>
      <c r="L296">
        <f>'Pokemon List'!A296</f>
        <v>0</v>
      </c>
      <c r="N296" t="str">
        <f>IF('Pokemon List'!I296="NULL",'Pokemon List'!I296,CONCATENATE("'",'Pokemon List'!I296,"'",))</f>
        <v>'https://cdn.bulbagarden.net/upload/9/91/255Torchic.png'</v>
      </c>
    </row>
    <row r="297">
      <c r="A297" s="58" t="str">
        <f t="shared" si="1"/>
        <v>INSERT INTO `pokemon_list` (`Generation`, `Pokedex`, `Codigo`, `Nome`, `TierGen1`, `TierGen2`, `TierGen3`, `TierGen4`, `TierGen5`, `TierGen6`, `TierGen7`, `StatusPick`, `Imagem`) VALUES ('3', '256', '256', 'Combusken', '-', '-', '3', '0', '3', '3', '3', 'false', 'https://cdn.bulbagarden.net/upload/thumb/2/29/256Combusken.png/250px-256Combusken.png');</v>
      </c>
      <c r="B297">
        <f t="shared" si="2"/>
        <v>3</v>
      </c>
      <c r="C297" s="61">
        <f>'Pokemon List'!D297</f>
        <v>256</v>
      </c>
      <c r="D297" s="61">
        <f>'Pokemon List'!E297</f>
        <v>256</v>
      </c>
      <c r="E297" s="89" t="str">
        <f>'Pokemon List'!F297</f>
        <v>Combusken</v>
      </c>
      <c r="F297" s="58" t="s">
        <v>136</v>
      </c>
      <c r="G297" s="58" t="s">
        <v>136</v>
      </c>
      <c r="H297" s="58">
        <v>3.0</v>
      </c>
      <c r="I297" s="58">
        <v>0.0</v>
      </c>
      <c r="J297" s="58">
        <v>3.0</v>
      </c>
      <c r="K297" s="58">
        <v>3.0</v>
      </c>
      <c r="L297">
        <f>'Pokemon List'!A297</f>
        <v>3</v>
      </c>
      <c r="N297" t="str">
        <f>IF('Pokemon List'!I297="NULL",'Pokemon List'!I297,CONCATENATE("'",'Pokemon List'!I297,"'",))</f>
        <v>'https://cdn.bulbagarden.net/upload/thumb/2/29/256Combusken.png/250px-256Combusken.png'</v>
      </c>
    </row>
    <row r="298">
      <c r="A298" s="58" t="str">
        <f t="shared" si="1"/>
        <v>INSERT INTO `pokemon_list` (`Generation`, `Pokedex`, `Codigo`, `Nome`, `TierGen1`, `TierGen2`, `TierGen3`, `TierGen4`, `TierGen5`, `TierGen6`, `TierGen7`, `StatusPick`, `Imagem`) VALUES ('3', '257', '257', 'Blaziken', '-', '-', '1', '2', 'Uber', 'Uber', 'Uber', 'false', 'https://cdn.bulbagarden.net/upload/thumb/9/90/257Blaziken.png/150px-257Blaziken.png');</v>
      </c>
      <c r="B298">
        <f t="shared" si="2"/>
        <v>3</v>
      </c>
      <c r="C298" s="61">
        <f>'Pokemon List'!D298</f>
        <v>257</v>
      </c>
      <c r="D298" s="61">
        <f>'Pokemon List'!E298</f>
        <v>257</v>
      </c>
      <c r="E298" s="89" t="str">
        <f>'Pokemon List'!F298</f>
        <v>Blaziken</v>
      </c>
      <c r="F298" s="58" t="s">
        <v>136</v>
      </c>
      <c r="G298" s="58" t="s">
        <v>136</v>
      </c>
      <c r="H298" s="58">
        <v>1.0</v>
      </c>
      <c r="I298" s="58">
        <v>2.0</v>
      </c>
      <c r="J298" s="58" t="s">
        <v>410</v>
      </c>
      <c r="K298" s="58" t="s">
        <v>410</v>
      </c>
      <c r="L298" t="str">
        <f>'Pokemon List'!A298</f>
        <v>Uber</v>
      </c>
      <c r="N298" t="str">
        <f>IF('Pokemon List'!I298="NULL",'Pokemon List'!I298,CONCATENATE("'",'Pokemon List'!I298,"'",))</f>
        <v>'https://cdn.bulbagarden.net/upload/thumb/9/90/257Blaziken.png/150px-257Blaziken.png'</v>
      </c>
    </row>
    <row r="299">
      <c r="A299" s="58" t="str">
        <f t="shared" si="1"/>
        <v>INSERT INTO `pokemon_list` (`Generation`, `Pokedex`, `Codigo`, `Nome`, `TierGen1`, `TierGen2`, `TierGen3`, `TierGen4`, `TierGen5`, `TierGen6`, `TierGen7`, `StatusPick`, `Imagem`) VALUES ('3', '257', '257M', 'Mega Blaziken', '-', '-', '-', '-', '-', 'Uber', 'Uber', 'false', 'https://cdn.bulbagarden.net/upload/thumb/f/fa/257Blaziken-Mega.png/150px-257Blaziken-Mega.png');</v>
      </c>
      <c r="B299">
        <f t="shared" si="2"/>
        <v>3</v>
      </c>
      <c r="C299" s="61">
        <f>'Pokemon List'!D299</f>
        <v>257</v>
      </c>
      <c r="D299" s="61" t="str">
        <f>'Pokemon List'!E299</f>
        <v>257M</v>
      </c>
      <c r="E299" s="61" t="str">
        <f>'Pokemon List'!F299</f>
        <v>Mega Blaziken</v>
      </c>
      <c r="F299" s="58" t="s">
        <v>136</v>
      </c>
      <c r="G299" s="58" t="s">
        <v>136</v>
      </c>
      <c r="H299" s="58" t="s">
        <v>136</v>
      </c>
      <c r="I299" s="58" t="s">
        <v>136</v>
      </c>
      <c r="J299" s="58" t="s">
        <v>136</v>
      </c>
      <c r="K299" s="58" t="s">
        <v>410</v>
      </c>
      <c r="L299" t="str">
        <f>'Pokemon List'!A299</f>
        <v>Uber</v>
      </c>
      <c r="N299" t="str">
        <f>IF('Pokemon List'!I299="NULL",'Pokemon List'!I299,CONCATENATE("'",'Pokemon List'!I299,"'",))</f>
        <v>'https://cdn.bulbagarden.net/upload/thumb/f/fa/257Blaziken-Mega.png/150px-257Blaziken-Mega.png'</v>
      </c>
    </row>
    <row r="300">
      <c r="A300" s="58" t="str">
        <f t="shared" si="1"/>
        <v>INSERT INTO `pokemon_list` (`Generation`, `Pokedex`, `Codigo`, `Nome`, `TierGen1`, `TierGen2`, `TierGen3`, `TierGen4`, `TierGen5`, `TierGen6`, `TierGen7`, `StatusPick`, `Imagem`) VALUES ('3', '258', '258', 'Mudkip', '-', '-', '0', '0', '0', '0', '0', 'false', 'https://cdn.bulbagarden.net/upload/6/60/258Mudkip.png');</v>
      </c>
      <c r="B300">
        <f t="shared" si="2"/>
        <v>3</v>
      </c>
      <c r="C300" s="61">
        <f>'Pokemon List'!D300</f>
        <v>258</v>
      </c>
      <c r="D300" s="61">
        <f>'Pokemon List'!E300</f>
        <v>258</v>
      </c>
      <c r="E300" s="89" t="str">
        <f>'Pokemon List'!F300</f>
        <v>Mudkip</v>
      </c>
      <c r="F300" s="58" t="s">
        <v>136</v>
      </c>
      <c r="G300" s="58" t="s">
        <v>136</v>
      </c>
      <c r="H300" s="58">
        <v>0.0</v>
      </c>
      <c r="I300" s="58">
        <v>0.0</v>
      </c>
      <c r="J300" s="58">
        <v>0.0</v>
      </c>
      <c r="K300" s="58">
        <v>0.0</v>
      </c>
      <c r="L300">
        <f>'Pokemon List'!A300</f>
        <v>0</v>
      </c>
      <c r="N300" t="str">
        <f>IF('Pokemon List'!I300="NULL",'Pokemon List'!I300,CONCATENATE("'",'Pokemon List'!I300,"'",))</f>
        <v>'https://cdn.bulbagarden.net/upload/6/60/258Mudkip.png'</v>
      </c>
    </row>
    <row r="301">
      <c r="A301" s="58" t="str">
        <f t="shared" si="1"/>
        <v>INSERT INTO `pokemon_list` (`Generation`, `Pokedex`, `Codigo`, `Nome`, `TierGen1`, `TierGen2`, `TierGen3`, `TierGen4`, `TierGen5`, `TierGen6`, `TierGen7`, `StatusPick`, `Imagem`) VALUES ('3', '259', '259', 'Marshtomp', '-', '-', '3', '0', '0', '0', '0', 'false', 'https://cdn.bulbagarden.net/upload/2/27/259Marshtomp.png');</v>
      </c>
      <c r="B301">
        <f t="shared" si="2"/>
        <v>3</v>
      </c>
      <c r="C301" s="61">
        <f>'Pokemon List'!D301</f>
        <v>259</v>
      </c>
      <c r="D301" s="61">
        <f>'Pokemon List'!E301</f>
        <v>259</v>
      </c>
      <c r="E301" s="89" t="str">
        <f>'Pokemon List'!F301</f>
        <v>Marshtomp</v>
      </c>
      <c r="F301" s="58" t="s">
        <v>136</v>
      </c>
      <c r="G301" s="58" t="s">
        <v>136</v>
      </c>
      <c r="H301" s="58">
        <v>3.0</v>
      </c>
      <c r="I301" s="58">
        <v>0.0</v>
      </c>
      <c r="J301" s="58">
        <v>0.0</v>
      </c>
      <c r="K301" s="58">
        <v>0.0</v>
      </c>
      <c r="L301">
        <f>'Pokemon List'!A301</f>
        <v>0</v>
      </c>
      <c r="N301" t="str">
        <f>IF('Pokemon List'!I301="NULL",'Pokemon List'!I301,CONCATENATE("'",'Pokemon List'!I301,"'",))</f>
        <v>'https://cdn.bulbagarden.net/upload/2/27/259Marshtomp.png'</v>
      </c>
    </row>
    <row r="302">
      <c r="A302" s="58" t="str">
        <f t="shared" si="1"/>
        <v>INSERT INTO `pokemon_list` (`Generation`, `Pokedex`, `Codigo`, `Nome`, `TierGen1`, `TierGen2`, `TierGen3`, `TierGen4`, `TierGen5`, `TierGen6`, `TierGen7`, `StatusPick`, `Imagem`) VALUES ('3', '260', '260', 'Swampert', '-', '-', '1', '1', '1', '2', '1', 'false', 'https://cdn.bulbagarden.net/upload/thumb/b/b6/260Swampert.png/150px-260Swampert.png');</v>
      </c>
      <c r="B302">
        <f t="shared" si="2"/>
        <v>3</v>
      </c>
      <c r="C302" s="61">
        <f>'Pokemon List'!D303</f>
        <v>260</v>
      </c>
      <c r="D302" s="61">
        <f>'Pokemon List'!E303</f>
        <v>260</v>
      </c>
      <c r="E302" s="89" t="str">
        <f>'Pokemon List'!F303</f>
        <v>Swampert</v>
      </c>
      <c r="F302" s="58" t="s">
        <v>136</v>
      </c>
      <c r="G302" s="58" t="s">
        <v>136</v>
      </c>
      <c r="H302" s="58">
        <v>1.0</v>
      </c>
      <c r="I302" s="58">
        <v>1.0</v>
      </c>
      <c r="J302" s="58">
        <v>1.0</v>
      </c>
      <c r="K302" s="58">
        <v>2.0</v>
      </c>
      <c r="L302">
        <f>'Pokemon List'!A303</f>
        <v>1</v>
      </c>
      <c r="N302" t="str">
        <f>IF('Pokemon List'!I303="NULL",'Pokemon List'!I303,CONCATENATE("'",'Pokemon List'!I303,"'",))</f>
        <v>'https://cdn.bulbagarden.net/upload/thumb/b/b6/260Swampert.png/150px-260Swampert.png'</v>
      </c>
    </row>
    <row r="303">
      <c r="A303" s="58" t="str">
        <f t="shared" si="1"/>
        <v>INSERT INTO `pokemon_list` (`Generation`, `Pokedex`, `Codigo`, `Nome`, `TierGen1`, `TierGen2`, `TierGen3`, `TierGen4`, `TierGen5`, `TierGen6`, `TierGen7`, `StatusPick`, `Imagem`) VALUES ('3', '260', '260M', 'Mega Swampert', '-', '-', '-', '-', '-', '1', '1', 'false', 'https://cdn.bulbagarden.net/upload/thumb/9/98/260Swampert-Mega.png/150px-260Swampert-Mega.png');</v>
      </c>
      <c r="B303">
        <f t="shared" si="2"/>
        <v>3</v>
      </c>
      <c r="C303" s="61">
        <f>'Pokemon List'!D302</f>
        <v>260</v>
      </c>
      <c r="D303" s="61" t="str">
        <f>'Pokemon List'!E302</f>
        <v>260M</v>
      </c>
      <c r="E303" s="61" t="str">
        <f>'Pokemon List'!F302</f>
        <v>Mega Swampert</v>
      </c>
      <c r="F303" s="58" t="s">
        <v>136</v>
      </c>
      <c r="G303" s="58" t="s">
        <v>136</v>
      </c>
      <c r="H303" s="58" t="s">
        <v>136</v>
      </c>
      <c r="I303" s="58" t="s">
        <v>136</v>
      </c>
      <c r="J303" s="58" t="s">
        <v>136</v>
      </c>
      <c r="K303" s="58">
        <v>1.0</v>
      </c>
      <c r="L303">
        <f>'Pokemon List'!A302</f>
        <v>1</v>
      </c>
      <c r="N303" t="str">
        <f>IF('Pokemon List'!I302="NULL",'Pokemon List'!I302,CONCATENATE("'",'Pokemon List'!I302,"'",))</f>
        <v>'https://cdn.bulbagarden.net/upload/thumb/9/98/260Swampert-Mega.png/150px-260Swampert-Mega.png'</v>
      </c>
    </row>
    <row r="304">
      <c r="A304" s="58" t="str">
        <f t="shared" si="1"/>
        <v>INSERT INTO `pokemon_list` (`Generation`, `Pokedex`, `Codigo`, `Nome`, `TierGen1`, `TierGen2`, `TierGen3`, `TierGen4`, `TierGen5`, `TierGen6`, `TierGen7`, `StatusPick`, `Imagem`) VALUES ('3', '261', '261', 'Poochyena', '-', '-', '0', '0', '0', '0', '0', 'false', 'https://cdn.bulbagarden.net/upload/f/fc/261Poochyena.png');</v>
      </c>
      <c r="B304">
        <f t="shared" si="2"/>
        <v>3</v>
      </c>
      <c r="C304" s="61">
        <f>'Pokemon List'!D304</f>
        <v>261</v>
      </c>
      <c r="D304" s="61">
        <f>'Pokemon List'!E304</f>
        <v>261</v>
      </c>
      <c r="E304" s="89" t="str">
        <f>'Pokemon List'!F304</f>
        <v>Poochyena</v>
      </c>
      <c r="F304" s="58" t="s">
        <v>136</v>
      </c>
      <c r="G304" s="58" t="s">
        <v>136</v>
      </c>
      <c r="H304" s="58">
        <v>0.0</v>
      </c>
      <c r="I304" s="58">
        <v>0.0</v>
      </c>
      <c r="J304" s="58">
        <v>0.0</v>
      </c>
      <c r="K304" s="58">
        <v>0.0</v>
      </c>
      <c r="L304">
        <f>'Pokemon List'!A304</f>
        <v>0</v>
      </c>
      <c r="N304" t="str">
        <f>IF('Pokemon List'!I304="NULL",'Pokemon List'!I304,CONCATENATE("'",'Pokemon List'!I304,"'",))</f>
        <v>'https://cdn.bulbagarden.net/upload/f/fc/261Poochyena.png'</v>
      </c>
    </row>
    <row r="305">
      <c r="A305" s="58" t="str">
        <f t="shared" si="1"/>
        <v>INSERT INTO `pokemon_list` (`Generation`, `Pokedex`, `Codigo`, `Nome`, `TierGen1`, `TierGen2`, `TierGen3`, `TierGen4`, `TierGen5`, `TierGen6`, `TierGen7`, `StatusPick`, `Imagem`) VALUES ('3', '262', '262', 'Mightyena', '-', '-', '3', '3', '3', '3', '3', 'false', 'https://cdn.bulbagarden.net/upload/thumb/f/f1/262Mightyena.png/250px-262Mightyena.png');</v>
      </c>
      <c r="B305">
        <f t="shared" si="2"/>
        <v>3</v>
      </c>
      <c r="C305" s="61">
        <f>'Pokemon List'!D305</f>
        <v>262</v>
      </c>
      <c r="D305" s="61">
        <f>'Pokemon List'!E305</f>
        <v>262</v>
      </c>
      <c r="E305" s="89" t="str">
        <f>'Pokemon List'!F305</f>
        <v>Mightyena</v>
      </c>
      <c r="F305" s="58" t="s">
        <v>136</v>
      </c>
      <c r="G305" s="58" t="s">
        <v>136</v>
      </c>
      <c r="H305" s="58">
        <v>3.0</v>
      </c>
      <c r="I305" s="58">
        <v>3.0</v>
      </c>
      <c r="J305" s="58">
        <v>3.0</v>
      </c>
      <c r="K305" s="58">
        <v>3.0</v>
      </c>
      <c r="L305">
        <f>'Pokemon List'!A305</f>
        <v>3</v>
      </c>
      <c r="N305" t="str">
        <f>IF('Pokemon List'!I305="NULL",'Pokemon List'!I305,CONCATENATE("'",'Pokemon List'!I305,"'",))</f>
        <v>'https://cdn.bulbagarden.net/upload/thumb/f/f1/262Mightyena.png/250px-262Mightyena.png'</v>
      </c>
    </row>
    <row r="306">
      <c r="A306" s="58" t="str">
        <f t="shared" si="1"/>
        <v>INSERT INTO `pokemon_list` (`Generation`, `Pokedex`, `Codigo`, `Nome`, `TierGen1`, `TierGen2`, `TierGen3`, `TierGen4`, `TierGen5`, `TierGen6`, `TierGen7`, `StatusPick`, `Imagem`) VALUES ('3', '263', '263', 'Zigzagoon', '-', '-', '0', '0', '0', '0', '0', 'false', 'https://cdn.bulbagarden.net/upload/f/fc/261Poochyena.png');</v>
      </c>
      <c r="B306">
        <f t="shared" si="2"/>
        <v>3</v>
      </c>
      <c r="C306" s="61">
        <f>'Pokemon List'!D306</f>
        <v>263</v>
      </c>
      <c r="D306" s="61">
        <f>'Pokemon List'!E306</f>
        <v>263</v>
      </c>
      <c r="E306" s="89" t="str">
        <f>'Pokemon List'!F306</f>
        <v>Zigzagoon</v>
      </c>
      <c r="F306" s="58" t="s">
        <v>136</v>
      </c>
      <c r="G306" s="58" t="s">
        <v>136</v>
      </c>
      <c r="H306" s="58">
        <v>0.0</v>
      </c>
      <c r="I306" s="58">
        <v>0.0</v>
      </c>
      <c r="J306" s="58">
        <v>0.0</v>
      </c>
      <c r="K306" s="58">
        <v>0.0</v>
      </c>
      <c r="L306">
        <f>'Pokemon List'!A306</f>
        <v>0</v>
      </c>
      <c r="N306" t="str">
        <f>IF('Pokemon List'!I306="NULL",'Pokemon List'!I306,CONCATENATE("'",'Pokemon List'!I306,"'",))</f>
        <v>'https://cdn.bulbagarden.net/upload/f/fc/261Poochyena.png'</v>
      </c>
    </row>
    <row r="307">
      <c r="A307" s="58" t="str">
        <f t="shared" si="1"/>
        <v>INSERT INTO `pokemon_list` (`Generation`, `Pokedex`, `Codigo`, `Nome`, `TierGen1`, `TierGen2`, `TierGen3`, `TierGen4`, `TierGen5`, `TierGen6`, `TierGen7`, `StatusPick`, `Imagem`) VALUES ('3', '264', '264', 'Linoone', '-', '-', '2', '2', '2', '3', '2', 'false', 'https://cdn.bulbagarden.net/upload/thumb/f/f7/264Linoone.png/250px-264Linoone.png');</v>
      </c>
      <c r="B307">
        <f t="shared" si="2"/>
        <v>3</v>
      </c>
      <c r="C307" s="61">
        <f>'Pokemon List'!D307</f>
        <v>264</v>
      </c>
      <c r="D307" s="61">
        <f>'Pokemon List'!E307</f>
        <v>264</v>
      </c>
      <c r="E307" s="89" t="str">
        <f>'Pokemon List'!F307</f>
        <v>Linoone</v>
      </c>
      <c r="F307" s="58" t="s">
        <v>136</v>
      </c>
      <c r="G307" s="58" t="s">
        <v>136</v>
      </c>
      <c r="H307" s="58">
        <v>2.0</v>
      </c>
      <c r="I307" s="58">
        <v>2.0</v>
      </c>
      <c r="J307" s="58">
        <v>2.0</v>
      </c>
      <c r="K307" s="58">
        <v>3.0</v>
      </c>
      <c r="L307">
        <f>'Pokemon List'!A307</f>
        <v>2</v>
      </c>
      <c r="N307" t="str">
        <f>IF('Pokemon List'!I307="NULL",'Pokemon List'!I307,CONCATENATE("'",'Pokemon List'!I307,"'",))</f>
        <v>'https://cdn.bulbagarden.net/upload/thumb/f/f7/264Linoone.png/250px-264Linoone.png'</v>
      </c>
    </row>
    <row r="308">
      <c r="A308" s="58" t="str">
        <f t="shared" si="1"/>
        <v>INSERT INTO `pokemon_list` (`Generation`, `Pokedex`, `Codigo`, `Nome`, `TierGen1`, `TierGen2`, `TierGen3`, `TierGen4`, `TierGen5`, `TierGen6`, `TierGen7`, `StatusPick`, `Imagem`) VALUES ('3', '265', '265', 'Wurmple', '-', '-', '0', '0', '0', '0', '0', 'false', 'https://cdn.bulbagarden.net/upload/7/76/265Wurmple.png');</v>
      </c>
      <c r="B308">
        <f t="shared" si="2"/>
        <v>3</v>
      </c>
      <c r="C308" s="61">
        <f>'Pokemon List'!D308</f>
        <v>265</v>
      </c>
      <c r="D308" s="61">
        <f>'Pokemon List'!E308</f>
        <v>265</v>
      </c>
      <c r="E308" s="89" t="str">
        <f>'Pokemon List'!F308</f>
        <v>Wurmple</v>
      </c>
      <c r="F308" s="58" t="s">
        <v>136</v>
      </c>
      <c r="G308" s="58" t="s">
        <v>136</v>
      </c>
      <c r="H308" s="58">
        <v>0.0</v>
      </c>
      <c r="I308" s="58">
        <v>0.0</v>
      </c>
      <c r="J308" s="58">
        <v>0.0</v>
      </c>
      <c r="K308" s="58">
        <v>0.0</v>
      </c>
      <c r="L308">
        <f>'Pokemon List'!A308</f>
        <v>0</v>
      </c>
      <c r="N308" t="str">
        <f>IF('Pokemon List'!I308="NULL",'Pokemon List'!I308,CONCATENATE("'",'Pokemon List'!I308,"'",))</f>
        <v>'https://cdn.bulbagarden.net/upload/7/76/265Wurmple.png'</v>
      </c>
    </row>
    <row r="309">
      <c r="A309" s="58" t="str">
        <f t="shared" si="1"/>
        <v>INSERT INTO `pokemon_list` (`Generation`, `Pokedex`, `Codigo`, `Nome`, `TierGen1`, `TierGen2`, `TierGen3`, `TierGen4`, `TierGen5`, `TierGen6`, `TierGen7`, `StatusPick`, `Imagem`) VALUES ('3', '266', '266', 'Silcoon', '-', '-', '3', '0', '0', '0', '0', 'false', 'https://cdn.bulbagarden.net/upload/e/ef/266Silcoon.png');</v>
      </c>
      <c r="B309">
        <f t="shared" si="2"/>
        <v>3</v>
      </c>
      <c r="C309" s="61">
        <f>'Pokemon List'!D309</f>
        <v>266</v>
      </c>
      <c r="D309" s="61">
        <f>'Pokemon List'!E309</f>
        <v>266</v>
      </c>
      <c r="E309" s="89" t="str">
        <f>'Pokemon List'!F309</f>
        <v>Silcoon</v>
      </c>
      <c r="F309" s="58" t="s">
        <v>136</v>
      </c>
      <c r="G309" s="58" t="s">
        <v>136</v>
      </c>
      <c r="H309" s="58">
        <v>3.0</v>
      </c>
      <c r="I309" s="58">
        <v>0.0</v>
      </c>
      <c r="J309" s="58">
        <v>0.0</v>
      </c>
      <c r="K309" s="58">
        <v>0.0</v>
      </c>
      <c r="L309">
        <f>'Pokemon List'!A309</f>
        <v>0</v>
      </c>
      <c r="N309" t="str">
        <f>IF('Pokemon List'!I309="NULL",'Pokemon List'!I309,CONCATENATE("'",'Pokemon List'!I309,"'",))</f>
        <v>'https://cdn.bulbagarden.net/upload/e/ef/266Silcoon.png'</v>
      </c>
    </row>
    <row r="310">
      <c r="A310" s="58" t="str">
        <f t="shared" si="1"/>
        <v>INSERT INTO `pokemon_list` (`Generation`, `Pokedex`, `Codigo`, `Nome`, `TierGen1`, `TierGen2`, `TierGen3`, `TierGen4`, `TierGen5`, `TierGen6`, `TierGen7`, `StatusPick`, `Imagem`) VALUES ('3', '267', '267', 'Beautifly', '-', '-', '3', '3', '3', '3', '3', 'false', 'https://cdn.bulbagarden.net/upload/thumb/4/4c/267Beautifly.png/250px-267Beautifly.png');</v>
      </c>
      <c r="B310">
        <f t="shared" si="2"/>
        <v>3</v>
      </c>
      <c r="C310" s="61">
        <f>'Pokemon List'!D310</f>
        <v>267</v>
      </c>
      <c r="D310" s="61">
        <f>'Pokemon List'!E310</f>
        <v>267</v>
      </c>
      <c r="E310" s="89" t="str">
        <f>'Pokemon List'!F310</f>
        <v>Beautifly</v>
      </c>
      <c r="F310" s="58" t="s">
        <v>136</v>
      </c>
      <c r="G310" s="58" t="s">
        <v>136</v>
      </c>
      <c r="H310" s="58">
        <v>3.0</v>
      </c>
      <c r="I310" s="58">
        <v>3.0</v>
      </c>
      <c r="J310" s="58">
        <v>3.0</v>
      </c>
      <c r="K310" s="58">
        <v>3.0</v>
      </c>
      <c r="L310">
        <f>'Pokemon List'!A310</f>
        <v>3</v>
      </c>
      <c r="N310" t="str">
        <f>IF('Pokemon List'!I310="NULL",'Pokemon List'!I310,CONCATENATE("'",'Pokemon List'!I310,"'",))</f>
        <v>'https://cdn.bulbagarden.net/upload/thumb/4/4c/267Beautifly.png/250px-267Beautifly.png'</v>
      </c>
    </row>
    <row r="311">
      <c r="A311" s="58" t="str">
        <f t="shared" si="1"/>
        <v>INSERT INTO `pokemon_list` (`Generation`, `Pokedex`, `Codigo`, `Nome`, `TierGen1`, `TierGen2`, `TierGen3`, `TierGen4`, `TierGen5`, `TierGen6`, `TierGen7`, `StatusPick`, `Imagem`) VALUES ('3', '268', '268', 'Cascoon', '-', '-', '3', '0', '0', '0', '0', 'false', 'https://cdn.bulbagarden.net/upload/a/a3/268Cascoon.png');</v>
      </c>
      <c r="B311">
        <f t="shared" si="2"/>
        <v>3</v>
      </c>
      <c r="C311" s="61">
        <f>'Pokemon List'!D311</f>
        <v>268</v>
      </c>
      <c r="D311" s="61">
        <f>'Pokemon List'!E311</f>
        <v>268</v>
      </c>
      <c r="E311" s="89" t="str">
        <f>'Pokemon List'!F311</f>
        <v>Cascoon</v>
      </c>
      <c r="F311" s="58" t="s">
        <v>136</v>
      </c>
      <c r="G311" s="58" t="s">
        <v>136</v>
      </c>
      <c r="H311" s="58">
        <v>3.0</v>
      </c>
      <c r="I311" s="58">
        <v>0.0</v>
      </c>
      <c r="J311" s="58">
        <v>0.0</v>
      </c>
      <c r="K311" s="58">
        <v>0.0</v>
      </c>
      <c r="L311">
        <f>'Pokemon List'!A311</f>
        <v>0</v>
      </c>
      <c r="N311" t="str">
        <f>IF('Pokemon List'!I311="NULL",'Pokemon List'!I311,CONCATENATE("'",'Pokemon List'!I311,"'",))</f>
        <v>'https://cdn.bulbagarden.net/upload/a/a3/268Cascoon.png'</v>
      </c>
    </row>
    <row r="312">
      <c r="A312" s="58" t="str">
        <f t="shared" si="1"/>
        <v>INSERT INTO `pokemon_list` (`Generation`, `Pokedex`, `Codigo`, `Nome`, `TierGen1`, `TierGen2`, `TierGen3`, `TierGen4`, `TierGen5`, `TierGen6`, `TierGen7`, `StatusPick`, `Imagem`) VALUES ('3', '269', '269', 'Dustox', '-', '-', '3', '3', '3', '3', '3', 'false', 'https://cdn.bulbagarden.net/upload/thumb/3/34/269Dustox.png/250px-269Dustox.png');</v>
      </c>
      <c r="B312">
        <f t="shared" si="2"/>
        <v>3</v>
      </c>
      <c r="C312" s="61">
        <f>'Pokemon List'!D312</f>
        <v>269</v>
      </c>
      <c r="D312" s="61">
        <f>'Pokemon List'!E312</f>
        <v>269</v>
      </c>
      <c r="E312" s="89" t="str">
        <f>'Pokemon List'!F312</f>
        <v>Dustox</v>
      </c>
      <c r="F312" s="58" t="s">
        <v>136</v>
      </c>
      <c r="G312" s="58" t="s">
        <v>136</v>
      </c>
      <c r="H312" s="58">
        <v>3.0</v>
      </c>
      <c r="I312" s="58">
        <v>3.0</v>
      </c>
      <c r="J312" s="58">
        <v>3.0</v>
      </c>
      <c r="K312" s="58">
        <v>3.0</v>
      </c>
      <c r="L312">
        <f>'Pokemon List'!A312</f>
        <v>3</v>
      </c>
      <c r="N312" t="str">
        <f>IF('Pokemon List'!I312="NULL",'Pokemon List'!I312,CONCATENATE("'",'Pokemon List'!I312,"'",))</f>
        <v>'https://cdn.bulbagarden.net/upload/thumb/3/34/269Dustox.png/250px-269Dustox.png'</v>
      </c>
    </row>
    <row r="313">
      <c r="A313" s="58" t="str">
        <f t="shared" si="1"/>
        <v>INSERT INTO `pokemon_list` (`Generation`, `Pokedex`, `Codigo`, `Nome`, `TierGen1`, `TierGen2`, `TierGen3`, `TierGen4`, `TierGen5`, `TierGen6`, `TierGen7`, `StatusPick`, `Imagem`) VALUES ('3', '270', '270', 'Lotad', '-', '-', '0', '0', '0', '0', '0', 'false', 'https://cdn.bulbagarden.net/upload/e/ee/270Lotad.png');</v>
      </c>
      <c r="B313">
        <f t="shared" si="2"/>
        <v>3</v>
      </c>
      <c r="C313" s="61">
        <f>'Pokemon List'!D313</f>
        <v>270</v>
      </c>
      <c r="D313" s="61">
        <f>'Pokemon List'!E313</f>
        <v>270</v>
      </c>
      <c r="E313" s="89" t="str">
        <f>'Pokemon List'!F313</f>
        <v>Lotad</v>
      </c>
      <c r="F313" s="58" t="s">
        <v>136</v>
      </c>
      <c r="G313" s="58" t="s">
        <v>136</v>
      </c>
      <c r="H313" s="58">
        <v>0.0</v>
      </c>
      <c r="I313" s="58">
        <v>0.0</v>
      </c>
      <c r="J313" s="58">
        <v>0.0</v>
      </c>
      <c r="K313" s="58">
        <v>0.0</v>
      </c>
      <c r="L313">
        <f>'Pokemon List'!A313</f>
        <v>0</v>
      </c>
      <c r="N313" t="str">
        <f>IF('Pokemon List'!I313="NULL",'Pokemon List'!I313,CONCATENATE("'",'Pokemon List'!I313,"'",))</f>
        <v>'https://cdn.bulbagarden.net/upload/e/ee/270Lotad.png'</v>
      </c>
    </row>
    <row r="314">
      <c r="A314" s="58" t="str">
        <f t="shared" si="1"/>
        <v>INSERT INTO `pokemon_list` (`Generation`, `Pokedex`, `Codigo`, `Nome`, `TierGen1`, `TierGen2`, `TierGen3`, `TierGen4`, `TierGen5`, `TierGen6`, `TierGen7`, `StatusPick`, `Imagem`) VALUES ('3', '271', '271', 'Lombre', '-', '-', '3', '0', '0', '0', '0', 'false', 'https://cdn.bulbagarden.net/upload/8/8b/271Lombre.png');</v>
      </c>
      <c r="B314">
        <f t="shared" si="2"/>
        <v>3</v>
      </c>
      <c r="C314" s="61">
        <f>'Pokemon List'!D314</f>
        <v>271</v>
      </c>
      <c r="D314" s="61">
        <f>'Pokemon List'!E314</f>
        <v>271</v>
      </c>
      <c r="E314" s="89" t="str">
        <f>'Pokemon List'!F314</f>
        <v>Lombre</v>
      </c>
      <c r="F314" s="58" t="s">
        <v>136</v>
      </c>
      <c r="G314" s="58" t="s">
        <v>136</v>
      </c>
      <c r="H314" s="58">
        <v>3.0</v>
      </c>
      <c r="I314" s="58">
        <v>0.0</v>
      </c>
      <c r="J314" s="58">
        <v>0.0</v>
      </c>
      <c r="K314" s="58">
        <v>0.0</v>
      </c>
      <c r="L314">
        <f>'Pokemon List'!A314</f>
        <v>0</v>
      </c>
      <c r="N314" t="str">
        <f>IF('Pokemon List'!I314="NULL",'Pokemon List'!I314,CONCATENATE("'",'Pokemon List'!I314,"'",))</f>
        <v>'https://cdn.bulbagarden.net/upload/8/8b/271Lombre.png'</v>
      </c>
    </row>
    <row r="315">
      <c r="A315" s="58" t="str">
        <f t="shared" si="1"/>
        <v>INSERT INTO `pokemon_list` (`Generation`, `Pokedex`, `Codigo`, `Nome`, `TierGen1`, `TierGen2`, `TierGen3`, `TierGen4`, `TierGen5`, `TierGen6`, `TierGen7`, `StatusPick`, `Imagem`) VALUES ('3', '272', '272', 'Ludicolo', '-', '-', '1', '1', '2', '2', '3', 'false', 'https://cdn.bulbagarden.net/upload/thumb/f/ff/272Ludicolo.png/250px-272Ludicolo.png');</v>
      </c>
      <c r="B315">
        <f t="shared" si="2"/>
        <v>3</v>
      </c>
      <c r="C315" s="61">
        <f>'Pokemon List'!D315</f>
        <v>272</v>
      </c>
      <c r="D315" s="61">
        <f>'Pokemon List'!E315</f>
        <v>272</v>
      </c>
      <c r="E315" s="89" t="str">
        <f>'Pokemon List'!F315</f>
        <v>Ludicolo</v>
      </c>
      <c r="F315" s="58" t="s">
        <v>136</v>
      </c>
      <c r="G315" s="58" t="s">
        <v>136</v>
      </c>
      <c r="H315" s="58">
        <v>1.0</v>
      </c>
      <c r="I315" s="58">
        <v>1.0</v>
      </c>
      <c r="J315" s="58">
        <v>2.0</v>
      </c>
      <c r="K315" s="58">
        <v>2.0</v>
      </c>
      <c r="L315">
        <f>'Pokemon List'!A315</f>
        <v>3</v>
      </c>
      <c r="N315" t="str">
        <f>IF('Pokemon List'!I315="NULL",'Pokemon List'!I315,CONCATENATE("'",'Pokemon List'!I315,"'",))</f>
        <v>'https://cdn.bulbagarden.net/upload/thumb/f/ff/272Ludicolo.png/250px-272Ludicolo.png'</v>
      </c>
    </row>
    <row r="316">
      <c r="A316" s="58" t="str">
        <f t="shared" si="1"/>
        <v>INSERT INTO `pokemon_list` (`Generation`, `Pokedex`, `Codigo`, `Nome`, `TierGen1`, `TierGen2`, `TierGen3`, `TierGen4`, `TierGen5`, `TierGen6`, `TierGen7`, `StatusPick`, `Imagem`) VALUES ('3', '273', '273', 'Seedot', '-', '-', '0', '0', '0', '0', '0', 'false', 'https://cdn.bulbagarden.net/upload/8/84/273Seedot.png');</v>
      </c>
      <c r="B316">
        <f t="shared" si="2"/>
        <v>3</v>
      </c>
      <c r="C316" s="61">
        <f>'Pokemon List'!D316</f>
        <v>273</v>
      </c>
      <c r="D316" s="61">
        <f>'Pokemon List'!E316</f>
        <v>273</v>
      </c>
      <c r="E316" s="89" t="str">
        <f>'Pokemon List'!F316</f>
        <v>Seedot</v>
      </c>
      <c r="F316" s="58" t="s">
        <v>136</v>
      </c>
      <c r="G316" s="58" t="s">
        <v>136</v>
      </c>
      <c r="H316" s="58">
        <v>0.0</v>
      </c>
      <c r="I316" s="58">
        <v>0.0</v>
      </c>
      <c r="J316" s="58">
        <v>0.0</v>
      </c>
      <c r="K316" s="58">
        <v>0.0</v>
      </c>
      <c r="L316">
        <f>'Pokemon List'!A316</f>
        <v>0</v>
      </c>
      <c r="N316" t="str">
        <f>IF('Pokemon List'!I316="NULL",'Pokemon List'!I316,CONCATENATE("'",'Pokemon List'!I316,"'",))</f>
        <v>'https://cdn.bulbagarden.net/upload/8/84/273Seedot.png'</v>
      </c>
    </row>
    <row r="317">
      <c r="A317" s="58" t="str">
        <f t="shared" si="1"/>
        <v>INSERT INTO `pokemon_list` (`Generation`, `Pokedex`, `Codigo`, `Nome`, `TierGen1`, `TierGen2`, `TierGen3`, `TierGen4`, `TierGen5`, `TierGen6`, `TierGen7`, `StatusPick`, `Imagem`) VALUES ('3', '274', '274', 'Nuzleaf', '-', '-', '3', '0', '0', '0', '0', 'false', 'https://cdn.bulbagarden.net/upload/0/07/274Nuzleaf.png');</v>
      </c>
      <c r="B317">
        <f t="shared" si="2"/>
        <v>3</v>
      </c>
      <c r="C317" s="61">
        <f>'Pokemon List'!D317</f>
        <v>274</v>
      </c>
      <c r="D317" s="61">
        <f>'Pokemon List'!E317</f>
        <v>274</v>
      </c>
      <c r="E317" s="89" t="str">
        <f>'Pokemon List'!F317</f>
        <v>Nuzleaf</v>
      </c>
      <c r="F317" s="58" t="s">
        <v>136</v>
      </c>
      <c r="G317" s="58" t="s">
        <v>136</v>
      </c>
      <c r="H317" s="58">
        <v>3.0</v>
      </c>
      <c r="I317" s="58">
        <v>0.0</v>
      </c>
      <c r="J317" s="58">
        <v>0.0</v>
      </c>
      <c r="K317" s="58">
        <v>0.0</v>
      </c>
      <c r="L317">
        <f>'Pokemon List'!A317</f>
        <v>0</v>
      </c>
      <c r="N317" t="str">
        <f>IF('Pokemon List'!I317="NULL",'Pokemon List'!I317,CONCATENATE("'",'Pokemon List'!I317,"'",))</f>
        <v>'https://cdn.bulbagarden.net/upload/0/07/274Nuzleaf.png'</v>
      </c>
    </row>
    <row r="318">
      <c r="A318" s="58" t="str">
        <f t="shared" si="1"/>
        <v>INSERT INTO `pokemon_list` (`Generation`, `Pokedex`, `Codigo`, `Nome`, `TierGen1`, `TierGen2`, `TierGen3`, `TierGen4`, `TierGen5`, `TierGen6`, `TierGen7`, `StatusPick`, `Imagem`) VALUES ('3', '275', '275', 'Shiftry', '-', '-', '2', '2', '2', '2', '3', 'false', 'https://cdn.bulbagarden.net/upload/thumb/f/f7/275Shiftry.png/250px-275Shiftry.png');</v>
      </c>
      <c r="B318">
        <f t="shared" si="2"/>
        <v>3</v>
      </c>
      <c r="C318" s="61">
        <f>'Pokemon List'!D318</f>
        <v>275</v>
      </c>
      <c r="D318" s="61">
        <f>'Pokemon List'!E318</f>
        <v>275</v>
      </c>
      <c r="E318" s="89" t="str">
        <f>'Pokemon List'!F318</f>
        <v>Shiftry</v>
      </c>
      <c r="F318" s="58" t="s">
        <v>136</v>
      </c>
      <c r="G318" s="58" t="s">
        <v>136</v>
      </c>
      <c r="H318" s="58">
        <v>2.0</v>
      </c>
      <c r="I318" s="58">
        <v>2.0</v>
      </c>
      <c r="J318" s="58">
        <v>2.0</v>
      </c>
      <c r="K318" s="58">
        <v>2.0</v>
      </c>
      <c r="L318">
        <f>'Pokemon List'!A318</f>
        <v>3</v>
      </c>
      <c r="N318" t="str">
        <f>IF('Pokemon List'!I318="NULL",'Pokemon List'!I318,CONCATENATE("'",'Pokemon List'!I318,"'",))</f>
        <v>'https://cdn.bulbagarden.net/upload/thumb/f/f7/275Shiftry.png/250px-275Shiftry.png'</v>
      </c>
    </row>
    <row r="319">
      <c r="A319" s="58" t="str">
        <f t="shared" si="1"/>
        <v>INSERT INTO `pokemon_list` (`Generation`, `Pokedex`, `Codigo`, `Nome`, `TierGen1`, `TierGen2`, `TierGen3`, `TierGen4`, `TierGen5`, `TierGen6`, `TierGen7`, `StatusPick`, `Imagem`) VALUES ('3', '276', '276', 'Taillow', '-', '-', '0', '0', '0', '0', '0', 'false', 'https://cdn.bulbagarden.net/upload/e/e4/276Taillow.png');</v>
      </c>
      <c r="B319">
        <f t="shared" si="2"/>
        <v>3</v>
      </c>
      <c r="C319" s="61">
        <f>'Pokemon List'!D319</f>
        <v>276</v>
      </c>
      <c r="D319" s="61">
        <f>'Pokemon List'!E319</f>
        <v>276</v>
      </c>
      <c r="E319" s="89" t="str">
        <f>'Pokemon List'!F319</f>
        <v>Taillow</v>
      </c>
      <c r="F319" s="58" t="s">
        <v>136</v>
      </c>
      <c r="G319" s="58" t="s">
        <v>136</v>
      </c>
      <c r="H319" s="58">
        <v>0.0</v>
      </c>
      <c r="I319" s="58">
        <v>0.0</v>
      </c>
      <c r="J319" s="58">
        <v>0.0</v>
      </c>
      <c r="K319" s="58">
        <v>0.0</v>
      </c>
      <c r="L319">
        <f>'Pokemon List'!A319</f>
        <v>0</v>
      </c>
      <c r="N319" t="str">
        <f>IF('Pokemon List'!I319="NULL",'Pokemon List'!I319,CONCATENATE("'",'Pokemon List'!I319,"'",))</f>
        <v>'https://cdn.bulbagarden.net/upload/e/e4/276Taillow.png'</v>
      </c>
    </row>
    <row r="320">
      <c r="A320" s="58" t="str">
        <f t="shared" si="1"/>
        <v>INSERT INTO `pokemon_list` (`Generation`, `Pokedex`, `Codigo`, `Nome`, `TierGen1`, `TierGen2`, `TierGen3`, `TierGen4`, `TierGen5`, `TierGen6`, `TierGen7`, `StatusPick`, `Imagem`) VALUES ('3', '277', '277', 'Swellow', '-', '-', '1', '2', '2', '3', '2', 'false', 'https://cdn.bulbagarden.net/upload/thumb/4/45/277Swellow.png/250px-277Swellow.png');</v>
      </c>
      <c r="B320">
        <f t="shared" si="2"/>
        <v>3</v>
      </c>
      <c r="C320" s="61">
        <f>'Pokemon List'!D320</f>
        <v>277</v>
      </c>
      <c r="D320" s="61">
        <f>'Pokemon List'!E320</f>
        <v>277</v>
      </c>
      <c r="E320" s="89" t="str">
        <f>'Pokemon List'!F320</f>
        <v>Swellow</v>
      </c>
      <c r="F320" s="58" t="s">
        <v>136</v>
      </c>
      <c r="G320" s="58" t="s">
        <v>136</v>
      </c>
      <c r="H320" s="58">
        <v>1.0</v>
      </c>
      <c r="I320" s="58">
        <v>2.0</v>
      </c>
      <c r="J320" s="58">
        <v>2.0</v>
      </c>
      <c r="K320" s="58">
        <v>3.0</v>
      </c>
      <c r="L320">
        <f>'Pokemon List'!A320</f>
        <v>2</v>
      </c>
      <c r="N320" t="str">
        <f>IF('Pokemon List'!I320="NULL",'Pokemon List'!I320,CONCATENATE("'",'Pokemon List'!I320,"'",))</f>
        <v>'https://cdn.bulbagarden.net/upload/thumb/4/45/277Swellow.png/250px-277Swellow.png'</v>
      </c>
    </row>
    <row r="321">
      <c r="A321" s="58" t="str">
        <f t="shared" si="1"/>
        <v>INSERT INTO `pokemon_list` (`Generation`, `Pokedex`, `Codigo`, `Nome`, `TierGen1`, `TierGen2`, `TierGen3`, `TierGen4`, `TierGen5`, `TierGen6`, `TierGen7`, `StatusPick`, `Imagem`) VALUES ('3', '278', '278', 'Wingull', '-', '-', '0', '0', '0', '0', '0', 'false', 'https://cdn.bulbagarden.net/upload/3/39/278Wingull.png');</v>
      </c>
      <c r="B321">
        <f t="shared" si="2"/>
        <v>3</v>
      </c>
      <c r="C321" s="61">
        <f>'Pokemon List'!D321</f>
        <v>278</v>
      </c>
      <c r="D321" s="61">
        <f>'Pokemon List'!E321</f>
        <v>278</v>
      </c>
      <c r="E321" s="89" t="str">
        <f>'Pokemon List'!F321</f>
        <v>Wingull</v>
      </c>
      <c r="F321" s="58" t="s">
        <v>136</v>
      </c>
      <c r="G321" s="58" t="s">
        <v>136</v>
      </c>
      <c r="H321" s="58">
        <v>0.0</v>
      </c>
      <c r="I321" s="58">
        <v>0.0</v>
      </c>
      <c r="J321" s="58">
        <v>0.0</v>
      </c>
      <c r="K321" s="58">
        <v>0.0</v>
      </c>
      <c r="L321">
        <f>'Pokemon List'!A321</f>
        <v>0</v>
      </c>
      <c r="N321" t="str">
        <f>IF('Pokemon List'!I321="NULL",'Pokemon List'!I321,CONCATENATE("'",'Pokemon List'!I321,"'",))</f>
        <v>'https://cdn.bulbagarden.net/upload/3/39/278Wingull.png'</v>
      </c>
    </row>
    <row r="322">
      <c r="A322" s="58" t="str">
        <f t="shared" si="1"/>
        <v>INSERT INTO `pokemon_list` (`Generation`, `Pokedex`, `Codigo`, `Nome`, `TierGen1`, `TierGen2`, `TierGen3`, `TierGen4`, `TierGen5`, `TierGen6`, `TierGen7`, `StatusPick`, `Imagem`) VALUES ('3', '279', '279', 'Pelipper', '-', '-', '3', '3', '3', '3', '2', 'false', 'https://cdn.bulbagarden.net/upload/thumb/f/f2/279Pelipper.png/250px-279Pelipper.png');</v>
      </c>
      <c r="B322">
        <f t="shared" si="2"/>
        <v>3</v>
      </c>
      <c r="C322" s="61">
        <f>'Pokemon List'!D322</f>
        <v>279</v>
      </c>
      <c r="D322" s="61">
        <f>'Pokemon List'!E322</f>
        <v>279</v>
      </c>
      <c r="E322" s="89" t="str">
        <f>'Pokemon List'!F322</f>
        <v>Pelipper</v>
      </c>
      <c r="F322" s="58" t="s">
        <v>136</v>
      </c>
      <c r="G322" s="58" t="s">
        <v>136</v>
      </c>
      <c r="H322" s="58">
        <v>3.0</v>
      </c>
      <c r="I322" s="58">
        <v>3.0</v>
      </c>
      <c r="J322" s="58">
        <v>3.0</v>
      </c>
      <c r="K322" s="58">
        <v>3.0</v>
      </c>
      <c r="L322">
        <f>'Pokemon List'!A322</f>
        <v>2</v>
      </c>
      <c r="N322" t="str">
        <f>IF('Pokemon List'!I322="NULL",'Pokemon List'!I322,CONCATENATE("'",'Pokemon List'!I322,"'",))</f>
        <v>'https://cdn.bulbagarden.net/upload/thumb/f/f2/279Pelipper.png/250px-279Pelipper.png'</v>
      </c>
    </row>
    <row r="323">
      <c r="A323" s="58" t="str">
        <f t="shared" si="1"/>
        <v>INSERT INTO `pokemon_list` (`Generation`, `Pokedex`, `Codigo`, `Nome`, `TierGen1`, `TierGen2`, `TierGen3`, `TierGen4`, `TierGen5`, `TierGen6`, `TierGen7`, `StatusPick`, `Imagem`) VALUES ('3', '280', '280', 'Ralts', '-', '-', '0', '0', '0', '0', '0', 'false', 'https://cdn.bulbagarden.net/upload/e/e1/280Ralts.png');</v>
      </c>
      <c r="B323">
        <f t="shared" si="2"/>
        <v>3</v>
      </c>
      <c r="C323" s="61">
        <f>'Pokemon List'!D323</f>
        <v>280</v>
      </c>
      <c r="D323" s="61">
        <f>'Pokemon List'!E323</f>
        <v>280</v>
      </c>
      <c r="E323" s="89" t="str">
        <f>'Pokemon List'!F323</f>
        <v>Ralts</v>
      </c>
      <c r="F323" s="58" t="s">
        <v>136</v>
      </c>
      <c r="G323" s="58" t="s">
        <v>136</v>
      </c>
      <c r="H323" s="58">
        <v>0.0</v>
      </c>
      <c r="I323" s="58">
        <v>0.0</v>
      </c>
      <c r="J323" s="58">
        <v>0.0</v>
      </c>
      <c r="K323" s="58">
        <v>0.0</v>
      </c>
      <c r="L323">
        <f>'Pokemon List'!A323</f>
        <v>0</v>
      </c>
      <c r="N323" t="str">
        <f>IF('Pokemon List'!I323="NULL",'Pokemon List'!I323,CONCATENATE("'",'Pokemon List'!I323,"'",))</f>
        <v>'https://cdn.bulbagarden.net/upload/e/e1/280Ralts.png'</v>
      </c>
    </row>
    <row r="324">
      <c r="A324" s="58" t="str">
        <f t="shared" si="1"/>
        <v>INSERT INTO `pokemon_list` (`Generation`, `Pokedex`, `Codigo`, `Nome`, `TierGen1`, `TierGen2`, `TierGen3`, `TierGen4`, `TierGen5`, `TierGen6`, `TierGen7`, `StatusPick`, `Imagem`) VALUES ('3', '281', '281', 'Kirlia', '-', '-', '3', '0', '0', '0', '0', 'false', 'https://cdn.bulbagarden.net/upload/0/00/281Kirlia.png');</v>
      </c>
      <c r="B324">
        <f t="shared" si="2"/>
        <v>3</v>
      </c>
      <c r="C324" s="61">
        <f>'Pokemon List'!D324</f>
        <v>281</v>
      </c>
      <c r="D324" s="61">
        <f>'Pokemon List'!E324</f>
        <v>281</v>
      </c>
      <c r="E324" s="89" t="str">
        <f>'Pokemon List'!F324</f>
        <v>Kirlia</v>
      </c>
      <c r="F324" s="58" t="s">
        <v>136</v>
      </c>
      <c r="G324" s="58" t="s">
        <v>136</v>
      </c>
      <c r="H324" s="58">
        <v>3.0</v>
      </c>
      <c r="I324" s="58">
        <v>0.0</v>
      </c>
      <c r="J324" s="58">
        <v>0.0</v>
      </c>
      <c r="K324" s="58">
        <v>0.0</v>
      </c>
      <c r="L324">
        <f>'Pokemon List'!A324</f>
        <v>0</v>
      </c>
      <c r="N324" t="str">
        <f>IF('Pokemon List'!I324="NULL",'Pokemon List'!I324,CONCATENATE("'",'Pokemon List'!I324,"'",))</f>
        <v>'https://cdn.bulbagarden.net/upload/0/00/281Kirlia.png'</v>
      </c>
    </row>
    <row r="325">
      <c r="A325" s="58" t="str">
        <f t="shared" si="1"/>
        <v>INSERT INTO `pokemon_list` (`Generation`, `Pokedex`, `Codigo`, `Nome`, `TierGen1`, `TierGen2`, `TierGen3`, `TierGen4`, `TierGen5`, `TierGen6`, `TierGen7`, `StatusPick`, `Imagem`) VALUES ('3', '282', '282', 'Gardevoir', '-', '-', '1', '2', '3', '2', '2', 'false', 'https://cdn.bulbagarden.net/upload/thumb/9/99/282Gardevoir.png/150px-282Gardevoir.png');</v>
      </c>
      <c r="B325">
        <f t="shared" si="2"/>
        <v>3</v>
      </c>
      <c r="C325" s="61">
        <f>'Pokemon List'!D325</f>
        <v>282</v>
      </c>
      <c r="D325" s="61">
        <f>'Pokemon List'!E325</f>
        <v>282</v>
      </c>
      <c r="E325" s="89" t="str">
        <f>'Pokemon List'!F325</f>
        <v>Gardevoir</v>
      </c>
      <c r="F325" s="58" t="s">
        <v>136</v>
      </c>
      <c r="G325" s="58" t="s">
        <v>136</v>
      </c>
      <c r="H325" s="58">
        <v>1.0</v>
      </c>
      <c r="I325" s="58">
        <v>2.0</v>
      </c>
      <c r="J325" s="58">
        <v>3.0</v>
      </c>
      <c r="K325" s="58">
        <v>2.0</v>
      </c>
      <c r="L325">
        <f>'Pokemon List'!A325</f>
        <v>2</v>
      </c>
      <c r="N325" t="str">
        <f>IF('Pokemon List'!I325="NULL",'Pokemon List'!I325,CONCATENATE("'",'Pokemon List'!I325,"'",))</f>
        <v>'https://cdn.bulbagarden.net/upload/thumb/9/99/282Gardevoir.png/150px-282Gardevoir.png'</v>
      </c>
    </row>
    <row r="326">
      <c r="A326" s="58" t="str">
        <f t="shared" si="1"/>
        <v>INSERT INTO `pokemon_list` (`Generation`, `Pokedex`, `Codigo`, `Nome`, `TierGen1`, `TierGen2`, `TierGen3`, `TierGen4`, `TierGen5`, `TierGen6`, `TierGen7`, `StatusPick`, `Imagem`) VALUES ('3', '282', '282M', 'Mega Gardevoir', '-', '-', '-', '-', '-', '1', '1', 'false', 'https://cdn.bulbagarden.net/upload/thumb/2/20/282Gardevoir-Mega.png/150px-282Gardevoir-Mega.png');</v>
      </c>
      <c r="B326">
        <f t="shared" si="2"/>
        <v>3</v>
      </c>
      <c r="C326" s="61">
        <f>'Pokemon List'!D326</f>
        <v>282</v>
      </c>
      <c r="D326" s="61" t="str">
        <f>'Pokemon List'!E326</f>
        <v>282M</v>
      </c>
      <c r="E326" s="61" t="str">
        <f>'Pokemon List'!F326</f>
        <v>Mega Gardevoir</v>
      </c>
      <c r="F326" s="58" t="s">
        <v>136</v>
      </c>
      <c r="G326" s="58" t="s">
        <v>136</v>
      </c>
      <c r="H326" s="58" t="s">
        <v>136</v>
      </c>
      <c r="I326" s="58" t="s">
        <v>136</v>
      </c>
      <c r="J326" s="58" t="s">
        <v>136</v>
      </c>
      <c r="K326" s="58">
        <v>1.0</v>
      </c>
      <c r="L326">
        <f>'Pokemon List'!A326</f>
        <v>1</v>
      </c>
      <c r="N326" t="str">
        <f>IF('Pokemon List'!I326="NULL",'Pokemon List'!I326,CONCATENATE("'",'Pokemon List'!I326,"'",))</f>
        <v>'https://cdn.bulbagarden.net/upload/thumb/2/20/282Gardevoir-Mega.png/150px-282Gardevoir-Mega.png'</v>
      </c>
    </row>
    <row r="327">
      <c r="A327" s="58" t="str">
        <f t="shared" si="1"/>
        <v>INSERT INTO `pokemon_list` (`Generation`, `Pokedex`, `Codigo`, `Nome`, `TierGen1`, `TierGen2`, `TierGen3`, `TierGen4`, `TierGen5`, `TierGen6`, `TierGen7`, `StatusPick`, `Imagem`) VALUES ('3', '283', '283', 'Surskit', '-', '-', '0', '0', '0', '0', '0', 'false', 'https://cdn.bulbagarden.net/upload/f/f6/283Surskit.png');</v>
      </c>
      <c r="B327">
        <f t="shared" si="2"/>
        <v>3</v>
      </c>
      <c r="C327" s="61">
        <f>'Pokemon List'!D327</f>
        <v>283</v>
      </c>
      <c r="D327" s="61">
        <f>'Pokemon List'!E327</f>
        <v>283</v>
      </c>
      <c r="E327" s="89" t="str">
        <f>'Pokemon List'!F327</f>
        <v>Surskit</v>
      </c>
      <c r="F327" s="58" t="s">
        <v>136</v>
      </c>
      <c r="G327" s="58" t="s">
        <v>136</v>
      </c>
      <c r="H327" s="58">
        <v>0.0</v>
      </c>
      <c r="I327" s="58">
        <v>0.0</v>
      </c>
      <c r="J327" s="58">
        <v>0.0</v>
      </c>
      <c r="K327" s="58">
        <v>0.0</v>
      </c>
      <c r="L327">
        <f>'Pokemon List'!A327</f>
        <v>0</v>
      </c>
      <c r="N327" t="str">
        <f>IF('Pokemon List'!I327="NULL",'Pokemon List'!I327,CONCATENATE("'",'Pokemon List'!I327,"'",))</f>
        <v>'https://cdn.bulbagarden.net/upload/f/f6/283Surskit.png'</v>
      </c>
    </row>
    <row r="328">
      <c r="A328" s="58" t="str">
        <f t="shared" si="1"/>
        <v>INSERT INTO `pokemon_list` (`Generation`, `Pokedex`, `Codigo`, `Nome`, `TierGen1`, `TierGen2`, `TierGen3`, `TierGen4`, `TierGen5`, `TierGen6`, `TierGen7`, `StatusPick`, `Imagem`) VALUES ('3', '284', '284', 'Masquerain', '-', '-', '3', '3', '3', '3', '3', 'false', 'https://cdn.bulbagarden.net/upload/thumb/0/0a/284Masquerain.png/250px-284Masquerain.png');</v>
      </c>
      <c r="B328">
        <f t="shared" si="2"/>
        <v>3</v>
      </c>
      <c r="C328" s="61">
        <f>'Pokemon List'!D328</f>
        <v>284</v>
      </c>
      <c r="D328" s="61">
        <f>'Pokemon List'!E328</f>
        <v>284</v>
      </c>
      <c r="E328" s="89" t="str">
        <f>'Pokemon List'!F328</f>
        <v>Masquerain</v>
      </c>
      <c r="F328" s="58" t="s">
        <v>136</v>
      </c>
      <c r="G328" s="58" t="s">
        <v>136</v>
      </c>
      <c r="H328" s="58">
        <v>3.0</v>
      </c>
      <c r="I328" s="58">
        <v>3.0</v>
      </c>
      <c r="J328" s="58">
        <v>3.0</v>
      </c>
      <c r="K328" s="58">
        <v>3.0</v>
      </c>
      <c r="L328">
        <f>'Pokemon List'!A328</f>
        <v>3</v>
      </c>
      <c r="N328" t="str">
        <f>IF('Pokemon List'!I328="NULL",'Pokemon List'!I328,CONCATENATE("'",'Pokemon List'!I328,"'",))</f>
        <v>'https://cdn.bulbagarden.net/upload/thumb/0/0a/284Masquerain.png/250px-284Masquerain.png'</v>
      </c>
    </row>
    <row r="329">
      <c r="A329" s="58" t="str">
        <f t="shared" si="1"/>
        <v>INSERT INTO `pokemon_list` (`Generation`, `Pokedex`, `Codigo`, `Nome`, `TierGen1`, `TierGen2`, `TierGen3`, `TierGen4`, `TierGen5`, `TierGen6`, `TierGen7`, `StatusPick`, `Imagem`) VALUES ('3', '285', '285', 'Shroomish', '-', '-', '0', '0', '0', '0', '0', 'false', 'https://cdn.bulbagarden.net/upload/d/d8/285Shroomish.png');</v>
      </c>
      <c r="B329">
        <f t="shared" si="2"/>
        <v>3</v>
      </c>
      <c r="C329" s="61">
        <f>'Pokemon List'!D329</f>
        <v>285</v>
      </c>
      <c r="D329" s="61">
        <f>'Pokemon List'!E329</f>
        <v>285</v>
      </c>
      <c r="E329" s="89" t="str">
        <f>'Pokemon List'!F329</f>
        <v>Shroomish</v>
      </c>
      <c r="F329" s="58" t="s">
        <v>136</v>
      </c>
      <c r="G329" s="58" t="s">
        <v>136</v>
      </c>
      <c r="H329" s="58">
        <v>0.0</v>
      </c>
      <c r="I329" s="58">
        <v>0.0</v>
      </c>
      <c r="J329" s="58">
        <v>0.0</v>
      </c>
      <c r="K329" s="58">
        <v>0.0</v>
      </c>
      <c r="L329">
        <f>'Pokemon List'!A329</f>
        <v>0</v>
      </c>
      <c r="N329" t="str">
        <f>IF('Pokemon List'!I329="NULL",'Pokemon List'!I329,CONCATENATE("'",'Pokemon List'!I329,"'",))</f>
        <v>'https://cdn.bulbagarden.net/upload/d/d8/285Shroomish.png'</v>
      </c>
    </row>
    <row r="330">
      <c r="A330" s="58" t="str">
        <f t="shared" si="1"/>
        <v>INSERT INTO `pokemon_list` (`Generation`, `Pokedex`, `Codigo`, `Nome`, `TierGen1`, `TierGen2`, `TierGen3`, `TierGen4`, `TierGen5`, `TierGen6`, `TierGen7`, `StatusPick`, `Imagem`) VALUES ('3', '286', '286', 'Breloom', '-', '-', '1', '1', '1', '1', '1', 'false', 'https://cdn.bulbagarden.net/upload/thumb/d/de/286Breloom.png/250px-286Breloom.png');</v>
      </c>
      <c r="B330">
        <f t="shared" si="2"/>
        <v>3</v>
      </c>
      <c r="C330" s="61">
        <f>'Pokemon List'!D330</f>
        <v>286</v>
      </c>
      <c r="D330" s="61">
        <f>'Pokemon List'!E330</f>
        <v>286</v>
      </c>
      <c r="E330" s="89" t="str">
        <f>'Pokemon List'!F330</f>
        <v>Breloom</v>
      </c>
      <c r="F330" s="58" t="s">
        <v>136</v>
      </c>
      <c r="G330" s="58" t="s">
        <v>136</v>
      </c>
      <c r="H330" s="58">
        <v>1.0</v>
      </c>
      <c r="I330" s="58">
        <v>1.0</v>
      </c>
      <c r="J330" s="58">
        <v>1.0</v>
      </c>
      <c r="K330" s="58">
        <v>1.0</v>
      </c>
      <c r="L330">
        <f>'Pokemon List'!A330</f>
        <v>1</v>
      </c>
      <c r="N330" t="str">
        <f>IF('Pokemon List'!I330="NULL",'Pokemon List'!I330,CONCATENATE("'",'Pokemon List'!I330,"'",))</f>
        <v>'https://cdn.bulbagarden.net/upload/thumb/d/de/286Breloom.png/250px-286Breloom.png'</v>
      </c>
    </row>
    <row r="331">
      <c r="A331" s="58" t="str">
        <f t="shared" si="1"/>
        <v>INSERT INTO `pokemon_list` (`Generation`, `Pokedex`, `Codigo`, `Nome`, `TierGen1`, `TierGen2`, `TierGen3`, `TierGen4`, `TierGen5`, `TierGen6`, `TierGen7`, `StatusPick`, `Imagem`) VALUES ('3', '287', '287', 'Slakoth', '-', '-', '0', '0', '0', '0', '0', 'false', 'https://cdn.bulbagarden.net/upload/d/d2/287Slakoth.png');</v>
      </c>
      <c r="B331">
        <f t="shared" si="2"/>
        <v>3</v>
      </c>
      <c r="C331" s="61">
        <f>'Pokemon List'!D331</f>
        <v>287</v>
      </c>
      <c r="D331" s="61">
        <f>'Pokemon List'!E331</f>
        <v>287</v>
      </c>
      <c r="E331" s="89" t="str">
        <f>'Pokemon List'!F331</f>
        <v>Slakoth</v>
      </c>
      <c r="F331" s="58" t="s">
        <v>136</v>
      </c>
      <c r="G331" s="58" t="s">
        <v>136</v>
      </c>
      <c r="H331" s="58">
        <v>0.0</v>
      </c>
      <c r="I331" s="58">
        <v>0.0</v>
      </c>
      <c r="J331" s="58">
        <v>0.0</v>
      </c>
      <c r="K331" s="58">
        <v>0.0</v>
      </c>
      <c r="L331">
        <f>'Pokemon List'!A331</f>
        <v>0</v>
      </c>
      <c r="N331" t="str">
        <f>IF('Pokemon List'!I331="NULL",'Pokemon List'!I331,CONCATENATE("'",'Pokemon List'!I331,"'",))</f>
        <v>'https://cdn.bulbagarden.net/upload/d/d2/287Slakoth.png'</v>
      </c>
    </row>
    <row r="332">
      <c r="A332" s="58" t="str">
        <f t="shared" si="1"/>
        <v>INSERT INTO `pokemon_list` (`Generation`, `Pokedex`, `Codigo`, `Nome`, `TierGen1`, `TierGen2`, `TierGen3`, `TierGen4`, `TierGen5`, `TierGen6`, `TierGen7`, `StatusPick`, `Imagem`) VALUES ('3', '288', '288', 'Vigoroth', '-', '-', '3', '2', '2', '3', '3', 'false', 'https://cdn.bulbagarden.net/upload/thumb/6/61/288Vigoroth.png/250px-288Vigoroth.png');</v>
      </c>
      <c r="B332">
        <f t="shared" si="2"/>
        <v>3</v>
      </c>
      <c r="C332" s="61">
        <f>'Pokemon List'!D332</f>
        <v>288</v>
      </c>
      <c r="D332" s="61">
        <f>'Pokemon List'!E332</f>
        <v>288</v>
      </c>
      <c r="E332" s="89" t="str">
        <f>'Pokemon List'!F332</f>
        <v>Vigoroth</v>
      </c>
      <c r="F332" s="58" t="s">
        <v>136</v>
      </c>
      <c r="G332" s="58" t="s">
        <v>136</v>
      </c>
      <c r="H332" s="58">
        <v>3.0</v>
      </c>
      <c r="I332" s="58">
        <v>2.0</v>
      </c>
      <c r="J332" s="58">
        <v>2.0</v>
      </c>
      <c r="K332" s="58">
        <v>3.0</v>
      </c>
      <c r="L332">
        <f>'Pokemon List'!A332</f>
        <v>3</v>
      </c>
      <c r="N332" t="str">
        <f>IF('Pokemon List'!I332="NULL",'Pokemon List'!I332,CONCATENATE("'",'Pokemon List'!I332,"'",))</f>
        <v>'https://cdn.bulbagarden.net/upload/thumb/6/61/288Vigoroth.png/250px-288Vigoroth.png'</v>
      </c>
    </row>
    <row r="333">
      <c r="A333" s="58" t="str">
        <f t="shared" si="1"/>
        <v>INSERT INTO `pokemon_list` (`Generation`, `Pokedex`, `Codigo`, `Nome`, `TierGen1`, `TierGen2`, `TierGen3`, `TierGen4`, `TierGen5`, `TierGen6`, `TierGen7`, `StatusPick`, `Imagem`) VALUES ('3', '289', '289', 'Slaking', '-', '-', '1', '2', '2', '2', '2', 'false', 'https://cdn.bulbagarden.net/upload/thumb/7/71/289Slaking.png/250px-289Slaking.png');</v>
      </c>
      <c r="B333">
        <f t="shared" si="2"/>
        <v>3</v>
      </c>
      <c r="C333" s="61">
        <f>'Pokemon List'!D333</f>
        <v>289</v>
      </c>
      <c r="D333" s="61">
        <f>'Pokemon List'!E333</f>
        <v>289</v>
      </c>
      <c r="E333" s="89" t="str">
        <f>'Pokemon List'!F333</f>
        <v>Slaking</v>
      </c>
      <c r="F333" s="58" t="s">
        <v>136</v>
      </c>
      <c r="G333" s="58" t="s">
        <v>136</v>
      </c>
      <c r="H333" s="58">
        <v>1.0</v>
      </c>
      <c r="I333" s="58">
        <v>2.0</v>
      </c>
      <c r="J333" s="58">
        <v>2.0</v>
      </c>
      <c r="K333" s="58">
        <v>2.0</v>
      </c>
      <c r="L333">
        <f>'Pokemon List'!A333</f>
        <v>2</v>
      </c>
      <c r="N333" t="str">
        <f>IF('Pokemon List'!I333="NULL",'Pokemon List'!I333,CONCATENATE("'",'Pokemon List'!I333,"'",))</f>
        <v>'https://cdn.bulbagarden.net/upload/thumb/7/71/289Slaking.png/250px-289Slaking.png'</v>
      </c>
    </row>
    <row r="334">
      <c r="A334" s="58" t="str">
        <f t="shared" si="1"/>
        <v>INSERT INTO `pokemon_list` (`Generation`, `Pokedex`, `Codigo`, `Nome`, `TierGen1`, `TierGen2`, `TierGen3`, `TierGen4`, `TierGen5`, `TierGen6`, `TierGen7`, `StatusPick`, `Imagem`) VALUES ('3', '290', '290', 'Nincada', '-', '-', '0', '0', '0', '0', '0', 'false', 'https://cdn.bulbagarden.net/upload/9/90/290Nincada.png');</v>
      </c>
      <c r="B334">
        <f t="shared" si="2"/>
        <v>3</v>
      </c>
      <c r="C334" s="61">
        <f>'Pokemon List'!D334</f>
        <v>290</v>
      </c>
      <c r="D334" s="61">
        <f>'Pokemon List'!E334</f>
        <v>290</v>
      </c>
      <c r="E334" s="89" t="str">
        <f>'Pokemon List'!F334</f>
        <v>Nincada</v>
      </c>
      <c r="F334" s="58" t="s">
        <v>136</v>
      </c>
      <c r="G334" s="58" t="s">
        <v>136</v>
      </c>
      <c r="H334" s="58">
        <v>0.0</v>
      </c>
      <c r="I334" s="58">
        <v>0.0</v>
      </c>
      <c r="J334" s="58">
        <v>0.0</v>
      </c>
      <c r="K334" s="58">
        <v>0.0</v>
      </c>
      <c r="L334">
        <f>'Pokemon List'!A334</f>
        <v>0</v>
      </c>
      <c r="N334" t="str">
        <f>IF('Pokemon List'!I334="NULL",'Pokemon List'!I334,CONCATENATE("'",'Pokemon List'!I334,"'",))</f>
        <v>'https://cdn.bulbagarden.net/upload/9/90/290Nincada.png'</v>
      </c>
    </row>
    <row r="335">
      <c r="A335" s="58" t="str">
        <f t="shared" si="1"/>
        <v>INSERT INTO `pokemon_list` (`Generation`, `Pokedex`, `Codigo`, `Nome`, `TierGen1`, `TierGen2`, `TierGen3`, `TierGen4`, `TierGen5`, `TierGen6`, `TierGen7`, `StatusPick`, `Imagem`) VALUES ('3', '291', '291', 'Ninjask', '-', '-', '1', '1', '2', '3', '3', 'false', 'https://cdn.bulbagarden.net/upload/thumb/7/76/291Ninjask.png/250px-291Ninjask.png');</v>
      </c>
      <c r="B335">
        <f t="shared" si="2"/>
        <v>3</v>
      </c>
      <c r="C335" s="61">
        <f>'Pokemon List'!D335</f>
        <v>291</v>
      </c>
      <c r="D335" s="61">
        <f>'Pokemon List'!E335</f>
        <v>291</v>
      </c>
      <c r="E335" s="89" t="str">
        <f>'Pokemon List'!F335</f>
        <v>Ninjask</v>
      </c>
      <c r="F335" s="58" t="s">
        <v>136</v>
      </c>
      <c r="G335" s="58" t="s">
        <v>136</v>
      </c>
      <c r="H335" s="58">
        <v>1.0</v>
      </c>
      <c r="I335" s="58">
        <v>1.0</v>
      </c>
      <c r="J335" s="58">
        <v>2.0</v>
      </c>
      <c r="K335" s="58">
        <v>3.0</v>
      </c>
      <c r="L335">
        <f>'Pokemon List'!A335</f>
        <v>3</v>
      </c>
      <c r="N335" t="str">
        <f>IF('Pokemon List'!I335="NULL",'Pokemon List'!I335,CONCATENATE("'",'Pokemon List'!I335,"'",))</f>
        <v>'https://cdn.bulbagarden.net/upload/thumb/7/76/291Ninjask.png/250px-291Ninjask.png'</v>
      </c>
    </row>
    <row r="336">
      <c r="A336" s="58" t="str">
        <f t="shared" si="1"/>
        <v>INSERT INTO `pokemon_list` (`Generation`, `Pokedex`, `Codigo`, `Nome`, `TierGen1`, `TierGen2`, `TierGen3`, `TierGen4`, `TierGen5`, `TierGen6`, `TierGen7`, `StatusPick`, `Imagem`) VALUES ('3', '292', '292', 'Shedinja', '-', '-', '2', '2', '3', '3', '3', 'false', 'https://cdn.bulbagarden.net/upload/thumb/5/59/292Shedinja.png/250px-292Shedinja.png');</v>
      </c>
      <c r="B336">
        <f t="shared" si="2"/>
        <v>3</v>
      </c>
      <c r="C336" s="61">
        <f>'Pokemon List'!D336</f>
        <v>292</v>
      </c>
      <c r="D336" s="61">
        <f>'Pokemon List'!E336</f>
        <v>292</v>
      </c>
      <c r="E336" s="89" t="str">
        <f>'Pokemon List'!F336</f>
        <v>Shedinja</v>
      </c>
      <c r="F336" s="58" t="s">
        <v>136</v>
      </c>
      <c r="G336" s="58" t="s">
        <v>136</v>
      </c>
      <c r="H336" s="58">
        <v>2.0</v>
      </c>
      <c r="I336" s="58">
        <v>2.0</v>
      </c>
      <c r="J336" s="58">
        <v>3.0</v>
      </c>
      <c r="K336" s="58">
        <v>3.0</v>
      </c>
      <c r="L336">
        <f>'Pokemon List'!A336</f>
        <v>3</v>
      </c>
      <c r="N336" t="str">
        <f>IF('Pokemon List'!I336="NULL",'Pokemon List'!I336,CONCATENATE("'",'Pokemon List'!I336,"'",))</f>
        <v>'https://cdn.bulbagarden.net/upload/thumb/5/59/292Shedinja.png/250px-292Shedinja.png'</v>
      </c>
    </row>
    <row r="337">
      <c r="A337" s="58" t="str">
        <f t="shared" si="1"/>
        <v>INSERT INTO `pokemon_list` (`Generation`, `Pokedex`, `Codigo`, `Nome`, `TierGen1`, `TierGen2`, `TierGen3`, `TierGen4`, `TierGen5`, `TierGen6`, `TierGen7`, `StatusPick`, `Imagem`) VALUES ('3', '293', '293', 'Whismur', '-', '-', '0', '0', '0', '0', '0', 'false', 'https://cdn.bulbagarden.net/upload/6/6c/293Whismur.png');</v>
      </c>
      <c r="B337">
        <f t="shared" si="2"/>
        <v>3</v>
      </c>
      <c r="C337" s="61">
        <f>'Pokemon List'!D337</f>
        <v>293</v>
      </c>
      <c r="D337" s="61">
        <f>'Pokemon List'!E337</f>
        <v>293</v>
      </c>
      <c r="E337" s="89" t="str">
        <f>'Pokemon List'!F337</f>
        <v>Whismur</v>
      </c>
      <c r="F337" s="58" t="s">
        <v>136</v>
      </c>
      <c r="G337" s="58" t="s">
        <v>136</v>
      </c>
      <c r="H337" s="58">
        <v>0.0</v>
      </c>
      <c r="I337" s="58">
        <v>0.0</v>
      </c>
      <c r="J337" s="58">
        <v>0.0</v>
      </c>
      <c r="K337" s="58">
        <v>0.0</v>
      </c>
      <c r="L337">
        <f>'Pokemon List'!A337</f>
        <v>0</v>
      </c>
      <c r="N337" t="str">
        <f>IF('Pokemon List'!I337="NULL",'Pokemon List'!I337,CONCATENATE("'",'Pokemon List'!I337,"'",))</f>
        <v>'https://cdn.bulbagarden.net/upload/6/6c/293Whismur.png'</v>
      </c>
    </row>
    <row r="338">
      <c r="A338" s="58" t="str">
        <f t="shared" si="1"/>
        <v>INSERT INTO `pokemon_list` (`Generation`, `Pokedex`, `Codigo`, `Nome`, `TierGen1`, `TierGen2`, `TierGen3`, `TierGen4`, `TierGen5`, `TierGen6`, `TierGen7`, `StatusPick`, `Imagem`) VALUES ('3', '294', '294', 'Loudred', '-', '-', '3', '0', '0', '0', '0', 'false', 'https://cdn.bulbagarden.net/upload/1/12/294Loudred.png');</v>
      </c>
      <c r="B338">
        <f t="shared" si="2"/>
        <v>3</v>
      </c>
      <c r="C338" s="61">
        <f>'Pokemon List'!D338</f>
        <v>294</v>
      </c>
      <c r="D338" s="61">
        <f>'Pokemon List'!E338</f>
        <v>294</v>
      </c>
      <c r="E338" s="89" t="str">
        <f>'Pokemon List'!F338</f>
        <v>Loudred</v>
      </c>
      <c r="F338" s="58" t="s">
        <v>136</v>
      </c>
      <c r="G338" s="58" t="s">
        <v>136</v>
      </c>
      <c r="H338" s="58">
        <v>3.0</v>
      </c>
      <c r="I338" s="58">
        <v>0.0</v>
      </c>
      <c r="J338" s="58">
        <v>0.0</v>
      </c>
      <c r="K338" s="58">
        <v>0.0</v>
      </c>
      <c r="L338">
        <f>'Pokemon List'!A338</f>
        <v>0</v>
      </c>
      <c r="N338" t="str">
        <f>IF('Pokemon List'!I338="NULL",'Pokemon List'!I338,CONCATENATE("'",'Pokemon List'!I338,"'",))</f>
        <v>'https://cdn.bulbagarden.net/upload/1/12/294Loudred.png'</v>
      </c>
    </row>
    <row r="339">
      <c r="A339" s="58" t="str">
        <f t="shared" si="1"/>
        <v>INSERT INTO `pokemon_list` (`Generation`, `Pokedex`, `Codigo`, `Nome`, `TierGen1`, `TierGen2`, `TierGen3`, `TierGen4`, `TierGen5`, `TierGen6`, `TierGen7`, `StatusPick`, `Imagem`) VALUES ('3', '295', '295', 'Exploud', '-', '-', '2', '2', '2', '2', '2', 'false', 'https://cdn.bulbagarden.net/upload/thumb/1/12/295Exploud.png/250px-295Exploud.png');</v>
      </c>
      <c r="B339">
        <f t="shared" si="2"/>
        <v>3</v>
      </c>
      <c r="C339" s="61">
        <f>'Pokemon List'!D339</f>
        <v>295</v>
      </c>
      <c r="D339" s="61">
        <f>'Pokemon List'!E339</f>
        <v>295</v>
      </c>
      <c r="E339" s="89" t="str">
        <f>'Pokemon List'!F339</f>
        <v>Exploud</v>
      </c>
      <c r="F339" s="58" t="s">
        <v>136</v>
      </c>
      <c r="G339" s="58" t="s">
        <v>136</v>
      </c>
      <c r="H339" s="58">
        <v>2.0</v>
      </c>
      <c r="I339" s="58">
        <v>2.0</v>
      </c>
      <c r="J339" s="58">
        <v>2.0</v>
      </c>
      <c r="K339" s="58">
        <v>2.0</v>
      </c>
      <c r="L339">
        <f>'Pokemon List'!A339</f>
        <v>2</v>
      </c>
      <c r="N339" t="str">
        <f>IF('Pokemon List'!I339="NULL",'Pokemon List'!I339,CONCATENATE("'",'Pokemon List'!I339,"'",))</f>
        <v>'https://cdn.bulbagarden.net/upload/thumb/1/12/295Exploud.png/250px-295Exploud.png'</v>
      </c>
    </row>
    <row r="340">
      <c r="A340" s="58" t="str">
        <f t="shared" si="1"/>
        <v>INSERT INTO `pokemon_list` (`Generation`, `Pokedex`, `Codigo`, `Nome`, `TierGen1`, `TierGen2`, `TierGen3`, `TierGen4`, `TierGen5`, `TierGen6`, `TierGen7`, `StatusPick`, `Imagem`) VALUES ('3', '296', '296', 'Makuhita', '-', '-', '0', '0', '0', '0', '0', 'false', 'https://cdn.bulbagarden.net/upload/b/b6/296Makuhita.png');</v>
      </c>
      <c r="B340">
        <f t="shared" si="2"/>
        <v>3</v>
      </c>
      <c r="C340" s="61">
        <f>'Pokemon List'!D340</f>
        <v>296</v>
      </c>
      <c r="D340" s="61">
        <f>'Pokemon List'!E340</f>
        <v>296</v>
      </c>
      <c r="E340" s="89" t="str">
        <f>'Pokemon List'!F340</f>
        <v>Makuhita</v>
      </c>
      <c r="F340" s="58" t="s">
        <v>136</v>
      </c>
      <c r="G340" s="58" t="s">
        <v>136</v>
      </c>
      <c r="H340" s="58">
        <v>0.0</v>
      </c>
      <c r="I340" s="58">
        <v>0.0</v>
      </c>
      <c r="J340" s="58">
        <v>0.0</v>
      </c>
      <c r="K340" s="58">
        <v>0.0</v>
      </c>
      <c r="L340">
        <f>'Pokemon List'!A340</f>
        <v>0</v>
      </c>
      <c r="N340" t="str">
        <f>IF('Pokemon List'!I340="NULL",'Pokemon List'!I340,CONCATENATE("'",'Pokemon List'!I340,"'",))</f>
        <v>'https://cdn.bulbagarden.net/upload/b/b6/296Makuhita.png'</v>
      </c>
    </row>
    <row r="341">
      <c r="A341" s="58" t="str">
        <f t="shared" si="1"/>
        <v>INSERT INTO `pokemon_list` (`Generation`, `Pokedex`, `Codigo`, `Nome`, `TierGen1`, `TierGen2`, `TierGen3`, `TierGen4`, `TierGen5`, `TierGen6`, `TierGen7`, `StatusPick`, `Imagem`) VALUES ('3', '297', '297', 'Hariyama', '-', '-', '1', '1', '2', '2', '3', 'false', 'https://cdn.bulbagarden.net/upload/thumb/6/6f/297Hariyama.png/250px-297Hariyama.png');</v>
      </c>
      <c r="B341">
        <f t="shared" si="2"/>
        <v>3</v>
      </c>
      <c r="C341" s="61">
        <f>'Pokemon List'!D341</f>
        <v>297</v>
      </c>
      <c r="D341" s="61">
        <f>'Pokemon List'!E341</f>
        <v>297</v>
      </c>
      <c r="E341" s="89" t="str">
        <f>'Pokemon List'!F341</f>
        <v>Hariyama</v>
      </c>
      <c r="F341" s="58" t="s">
        <v>136</v>
      </c>
      <c r="G341" s="58" t="s">
        <v>136</v>
      </c>
      <c r="H341" s="58">
        <v>1.0</v>
      </c>
      <c r="I341" s="58">
        <v>1.0</v>
      </c>
      <c r="J341" s="58">
        <v>2.0</v>
      </c>
      <c r="K341" s="58">
        <v>2.0</v>
      </c>
      <c r="L341">
        <f>'Pokemon List'!A341</f>
        <v>3</v>
      </c>
      <c r="N341" t="str">
        <f>IF('Pokemon List'!I341="NULL",'Pokemon List'!I341,CONCATENATE("'",'Pokemon List'!I341,"'",))</f>
        <v>'https://cdn.bulbagarden.net/upload/thumb/6/6f/297Hariyama.png/250px-297Hariyama.png'</v>
      </c>
    </row>
    <row r="342">
      <c r="A342" s="58" t="str">
        <f t="shared" si="1"/>
        <v>INSERT INTO `pokemon_list` (`Generation`, `Pokedex`, `Codigo`, `Nome`, `TierGen1`, `TierGen2`, `TierGen3`, `TierGen4`, `TierGen5`, `TierGen6`, `TierGen7`, `StatusPick`, `Imagem`) VALUES ('3', '298', '298', 'Azurill', '-', '-', '0', '0', '0', '0', '0', 'false', 'https://cdn.bulbagarden.net/upload/a/ac/298Azurill.png');</v>
      </c>
      <c r="B342">
        <f t="shared" si="2"/>
        <v>3</v>
      </c>
      <c r="C342" s="61">
        <f>'Pokemon List'!D342</f>
        <v>298</v>
      </c>
      <c r="D342" s="61">
        <f>'Pokemon List'!E342</f>
        <v>298</v>
      </c>
      <c r="E342" s="89" t="str">
        <f>'Pokemon List'!F342</f>
        <v>Azurill</v>
      </c>
      <c r="F342" s="58" t="s">
        <v>136</v>
      </c>
      <c r="G342" s="58" t="s">
        <v>136</v>
      </c>
      <c r="H342" s="58">
        <v>0.0</v>
      </c>
      <c r="I342" s="58">
        <v>0.0</v>
      </c>
      <c r="J342" s="58">
        <v>0.0</v>
      </c>
      <c r="K342" s="58">
        <v>0.0</v>
      </c>
      <c r="L342">
        <f>'Pokemon List'!A342</f>
        <v>0</v>
      </c>
      <c r="N342" t="str">
        <f>IF('Pokemon List'!I342="NULL",'Pokemon List'!I342,CONCATENATE("'",'Pokemon List'!I342,"'",))</f>
        <v>'https://cdn.bulbagarden.net/upload/a/ac/298Azurill.png'</v>
      </c>
    </row>
    <row r="343">
      <c r="A343" s="58" t="str">
        <f t="shared" si="1"/>
        <v>INSERT INTO `pokemon_list` (`Generation`, `Pokedex`, `Codigo`, `Nome`, `TierGen1`, `TierGen2`, `TierGen3`, `TierGen4`, `TierGen5`, `TierGen6`, `TierGen7`, `StatusPick`, `Imagem`) VALUES ('3', '299', '299', 'Nosepass', '-', '-', '3', '0', '0', '0', '0', 'false', 'https://cdn.bulbagarden.net/upload/8/89/299Nosepass.png');</v>
      </c>
      <c r="B343">
        <f t="shared" si="2"/>
        <v>3</v>
      </c>
      <c r="C343" s="61">
        <f>'Pokemon List'!D343</f>
        <v>299</v>
      </c>
      <c r="D343" s="61">
        <f>'Pokemon List'!E343</f>
        <v>299</v>
      </c>
      <c r="E343" s="89" t="str">
        <f>'Pokemon List'!F343</f>
        <v>Nosepass</v>
      </c>
      <c r="F343" s="58" t="s">
        <v>136</v>
      </c>
      <c r="G343" s="58" t="s">
        <v>136</v>
      </c>
      <c r="H343" s="58">
        <v>3.0</v>
      </c>
      <c r="I343" s="58">
        <v>0.0</v>
      </c>
      <c r="J343" s="58">
        <v>0.0</v>
      </c>
      <c r="K343" s="58">
        <v>0.0</v>
      </c>
      <c r="L343">
        <f>'Pokemon List'!A343</f>
        <v>0</v>
      </c>
      <c r="N343" t="str">
        <f>IF('Pokemon List'!I343="NULL",'Pokemon List'!I343,CONCATENATE("'",'Pokemon List'!I343,"'",))</f>
        <v>'https://cdn.bulbagarden.net/upload/8/89/299Nosepass.png'</v>
      </c>
    </row>
    <row r="344">
      <c r="A344" s="58" t="str">
        <f t="shared" si="1"/>
        <v>INSERT INTO `pokemon_list` (`Generation`, `Pokedex`, `Codigo`, `Nome`, `TierGen1`, `TierGen2`, `TierGen3`, `TierGen4`, `TierGen5`, `TierGen6`, `TierGen7`, `StatusPick`, `Imagem`) VALUES ('3', '300', '300', 'Skitty', '-', '-', '0', '0', '0', '0', '0', 'false', 'https://cdn.bulbagarden.net/upload/8/8a/300Skitty.png');</v>
      </c>
      <c r="B344">
        <f t="shared" si="2"/>
        <v>3</v>
      </c>
      <c r="C344" s="61">
        <f>'Pokemon List'!D344</f>
        <v>300</v>
      </c>
      <c r="D344" s="61">
        <f>'Pokemon List'!E344</f>
        <v>300</v>
      </c>
      <c r="E344" s="89" t="str">
        <f>'Pokemon List'!F344</f>
        <v>Skitty</v>
      </c>
      <c r="F344" s="58" t="s">
        <v>136</v>
      </c>
      <c r="G344" s="58" t="s">
        <v>136</v>
      </c>
      <c r="H344" s="58">
        <v>0.0</v>
      </c>
      <c r="I344" s="58">
        <v>0.0</v>
      </c>
      <c r="J344" s="58">
        <v>0.0</v>
      </c>
      <c r="K344" s="58">
        <v>0.0</v>
      </c>
      <c r="L344">
        <f>'Pokemon List'!A344</f>
        <v>0</v>
      </c>
      <c r="N344" t="str">
        <f>IF('Pokemon List'!I344="NULL",'Pokemon List'!I344,CONCATENATE("'",'Pokemon List'!I344,"'",))</f>
        <v>'https://cdn.bulbagarden.net/upload/8/8a/300Skitty.png'</v>
      </c>
    </row>
    <row r="345">
      <c r="A345" s="58" t="str">
        <f t="shared" si="1"/>
        <v>INSERT INTO `pokemon_list` (`Generation`, `Pokedex`, `Codigo`, `Nome`, `TierGen1`, `TierGen2`, `TierGen3`, `TierGen4`, `TierGen5`, `TierGen6`, `TierGen7`, `StatusPick`, `Imagem`) VALUES ('3', '301', '301', 'Delcatty', '-', '-', '3', '3', '3', '3', '3', 'false', 'https://cdn.bulbagarden.net/upload/thumb/f/f4/301Delcatty.png/250px-301Delcatty.png');</v>
      </c>
      <c r="B345">
        <f t="shared" si="2"/>
        <v>3</v>
      </c>
      <c r="C345" s="61">
        <f>'Pokemon List'!D345</f>
        <v>301</v>
      </c>
      <c r="D345" s="61">
        <f>'Pokemon List'!E345</f>
        <v>301</v>
      </c>
      <c r="E345" s="89" t="str">
        <f>'Pokemon List'!F345</f>
        <v>Delcatty</v>
      </c>
      <c r="F345" s="58" t="s">
        <v>136</v>
      </c>
      <c r="G345" s="58" t="s">
        <v>136</v>
      </c>
      <c r="H345" s="58">
        <v>3.0</v>
      </c>
      <c r="I345" s="58">
        <v>3.0</v>
      </c>
      <c r="J345" s="58">
        <v>3.0</v>
      </c>
      <c r="K345" s="58">
        <v>3.0</v>
      </c>
      <c r="L345">
        <f>'Pokemon List'!A345</f>
        <v>3</v>
      </c>
      <c r="N345" t="str">
        <f>IF('Pokemon List'!I345="NULL",'Pokemon List'!I345,CONCATENATE("'",'Pokemon List'!I345,"'",))</f>
        <v>'https://cdn.bulbagarden.net/upload/thumb/f/f4/301Delcatty.png/250px-301Delcatty.png'</v>
      </c>
    </row>
    <row r="346">
      <c r="A346" s="58" t="str">
        <f t="shared" si="1"/>
        <v>INSERT INTO `pokemon_list` (`Generation`, `Pokedex`, `Codigo`, `Nome`, `TierGen1`, `TierGen2`, `TierGen3`, `TierGen4`, `TierGen5`, `TierGen6`, `TierGen7`, `StatusPick`, `Imagem`) VALUES ('3', '302', '302', 'Sableye', '-', '-', '3', '3', '2', '2', '2', 'false', 'https://cdn.bulbagarden.net/upload/thumb/d/d3/302Sableye.png/150px-302Sableye.png');</v>
      </c>
      <c r="B346">
        <f t="shared" si="2"/>
        <v>3</v>
      </c>
      <c r="C346" s="61">
        <f>'Pokemon List'!D347</f>
        <v>302</v>
      </c>
      <c r="D346" s="61">
        <f>'Pokemon List'!E347</f>
        <v>302</v>
      </c>
      <c r="E346" s="89" t="str">
        <f>'Pokemon List'!F347</f>
        <v>Sableye</v>
      </c>
      <c r="F346" s="58" t="s">
        <v>136</v>
      </c>
      <c r="G346" s="58" t="s">
        <v>136</v>
      </c>
      <c r="H346" s="58">
        <v>3.0</v>
      </c>
      <c r="I346" s="58">
        <v>3.0</v>
      </c>
      <c r="J346" s="58">
        <v>2.0</v>
      </c>
      <c r="K346" s="58">
        <v>2.0</v>
      </c>
      <c r="L346">
        <f>'Pokemon List'!A347</f>
        <v>2</v>
      </c>
      <c r="N346" t="str">
        <f>IF('Pokemon List'!I347="NULL",'Pokemon List'!I347,CONCATENATE("'",'Pokemon List'!I347,"'",))</f>
        <v>'https://cdn.bulbagarden.net/upload/thumb/d/d3/302Sableye.png/150px-302Sableye.png'</v>
      </c>
    </row>
    <row r="347">
      <c r="A347" s="58" t="str">
        <f t="shared" si="1"/>
        <v>INSERT INTO `pokemon_list` (`Generation`, `Pokedex`, `Codigo`, `Nome`, `TierGen1`, `TierGen2`, `TierGen3`, `TierGen4`, `TierGen5`, `TierGen6`, `TierGen7`, `StatusPick`, `Imagem`) VALUES ('3', '302', '302M', 'Mega Sableye', '-', '-', '-', '-', '-', '1', '1', 'false', 'https://cdn.bulbagarden.net/upload/thumb/e/e9/302Sableye-Mega.png/150px-302Sableye-Mega.png');</v>
      </c>
      <c r="B347">
        <f t="shared" si="2"/>
        <v>3</v>
      </c>
      <c r="C347" s="61">
        <f>'Pokemon List'!D346</f>
        <v>302</v>
      </c>
      <c r="D347" s="61" t="str">
        <f>'Pokemon List'!E346</f>
        <v>302M</v>
      </c>
      <c r="E347" s="61" t="str">
        <f>'Pokemon List'!F346</f>
        <v>Mega Sableye</v>
      </c>
      <c r="F347" s="58" t="s">
        <v>136</v>
      </c>
      <c r="G347" s="58" t="s">
        <v>136</v>
      </c>
      <c r="H347" s="58" t="s">
        <v>136</v>
      </c>
      <c r="I347" s="58" t="s">
        <v>136</v>
      </c>
      <c r="J347" s="58" t="s">
        <v>136</v>
      </c>
      <c r="K347" s="58">
        <v>1.0</v>
      </c>
      <c r="L347">
        <f>'Pokemon List'!A346</f>
        <v>1</v>
      </c>
      <c r="N347" t="str">
        <f>IF('Pokemon List'!I346="NULL",'Pokemon List'!I346,CONCATENATE("'",'Pokemon List'!I346,"'",))</f>
        <v>'https://cdn.bulbagarden.net/upload/thumb/e/e9/302Sableye-Mega.png/150px-302Sableye-Mega.png'</v>
      </c>
    </row>
    <row r="348">
      <c r="A348" s="58" t="str">
        <f t="shared" si="1"/>
        <v>INSERT INTO `pokemon_list` (`Generation`, `Pokedex`, `Codigo`, `Nome`, `TierGen1`, `TierGen2`, `TierGen3`, `TierGen4`, `TierGen5`, `TierGen6`, `TierGen7`, `StatusPick`, `Imagem`) VALUES ('3', '303', '303', 'Mawile', '-', '-', '3', '3', '3', '3', '3', 'false', 'https://cdn.bulbagarden.net/upload/thumb/c/c0/303Mawile.png/150px-303Mawile.png');</v>
      </c>
      <c r="B348">
        <f t="shared" si="2"/>
        <v>3</v>
      </c>
      <c r="C348" s="61">
        <f>'Pokemon List'!D348</f>
        <v>303</v>
      </c>
      <c r="D348" s="61">
        <f>'Pokemon List'!E348</f>
        <v>303</v>
      </c>
      <c r="E348" s="89" t="str">
        <f>'Pokemon List'!F348</f>
        <v>Mawile</v>
      </c>
      <c r="F348" s="58" t="s">
        <v>136</v>
      </c>
      <c r="G348" s="58" t="s">
        <v>136</v>
      </c>
      <c r="H348" s="58">
        <v>3.0</v>
      </c>
      <c r="I348" s="58">
        <v>3.0</v>
      </c>
      <c r="J348" s="58">
        <v>3.0</v>
      </c>
      <c r="K348" s="58">
        <v>3.0</v>
      </c>
      <c r="L348">
        <f>'Pokemon List'!A348</f>
        <v>3</v>
      </c>
      <c r="N348" t="str">
        <f>IF('Pokemon List'!I348="NULL",'Pokemon List'!I348,CONCATENATE("'",'Pokemon List'!I348,"'",))</f>
        <v>'https://cdn.bulbagarden.net/upload/thumb/c/c0/303Mawile.png/150px-303Mawile.png'</v>
      </c>
    </row>
    <row r="349">
      <c r="A349" s="58" t="str">
        <f t="shared" si="1"/>
        <v>INSERT INTO `pokemon_list` (`Generation`, `Pokedex`, `Codigo`, `Nome`, `TierGen1`, `TierGen2`, `TierGen3`, `TierGen4`, `TierGen5`, `TierGen6`, `TierGen7`, `StatusPick`, `Imagem`) VALUES ('3', '303', '303M', 'Mega Mawile', '-', '-', '-', '-', '-', 'Uber', '1', 'false', 'https://cdn.bulbagarden.net/upload/thumb/8/86/303Mawile-Mega.png/150px-303Mawile-Mega.png');</v>
      </c>
      <c r="B349">
        <f t="shared" si="2"/>
        <v>3</v>
      </c>
      <c r="C349" s="61">
        <f>'Pokemon List'!D349</f>
        <v>303</v>
      </c>
      <c r="D349" s="61" t="str">
        <f>'Pokemon List'!E349</f>
        <v>303M</v>
      </c>
      <c r="E349" s="61" t="str">
        <f>'Pokemon List'!F349</f>
        <v>Mega Mawile</v>
      </c>
      <c r="F349" s="58" t="s">
        <v>136</v>
      </c>
      <c r="G349" s="58" t="s">
        <v>136</v>
      </c>
      <c r="H349" s="58" t="s">
        <v>136</v>
      </c>
      <c r="I349" s="58" t="s">
        <v>136</v>
      </c>
      <c r="J349" s="58" t="s">
        <v>136</v>
      </c>
      <c r="K349" s="58" t="s">
        <v>410</v>
      </c>
      <c r="L349">
        <f>'Pokemon List'!A349</f>
        <v>1</v>
      </c>
      <c r="N349" t="str">
        <f>IF('Pokemon List'!I349="NULL",'Pokemon List'!I349,CONCATENATE("'",'Pokemon List'!I349,"'",))</f>
        <v>'https://cdn.bulbagarden.net/upload/thumb/8/86/303Mawile-Mega.png/150px-303Mawile-Mega.png'</v>
      </c>
    </row>
    <row r="350">
      <c r="A350" s="58" t="str">
        <f t="shared" si="1"/>
        <v>INSERT INTO `pokemon_list` (`Generation`, `Pokedex`, `Codigo`, `Nome`, `TierGen1`, `TierGen2`, `TierGen3`, `TierGen4`, `TierGen5`, `TierGen6`, `TierGen7`, `StatusPick`, `Imagem`) VALUES ('3', '304', '304', 'Aron', '-', '-', '0', '0', '0', '0', '0', 'false', 'https://cdn.bulbagarden.net/upload/b/bb/304Aron.png');</v>
      </c>
      <c r="B350">
        <f t="shared" si="2"/>
        <v>3</v>
      </c>
      <c r="C350" s="61">
        <f>'Pokemon List'!D350</f>
        <v>304</v>
      </c>
      <c r="D350" s="61">
        <f>'Pokemon List'!E350</f>
        <v>304</v>
      </c>
      <c r="E350" s="89" t="str">
        <f>'Pokemon List'!F350</f>
        <v>Aron</v>
      </c>
      <c r="F350" s="58" t="s">
        <v>136</v>
      </c>
      <c r="G350" s="58" t="s">
        <v>136</v>
      </c>
      <c r="H350" s="58">
        <v>0.0</v>
      </c>
      <c r="I350" s="58">
        <v>0.0</v>
      </c>
      <c r="J350" s="58">
        <v>0.0</v>
      </c>
      <c r="K350" s="58">
        <v>0.0</v>
      </c>
      <c r="L350">
        <f>'Pokemon List'!A350</f>
        <v>0</v>
      </c>
      <c r="N350" t="str">
        <f>IF('Pokemon List'!I350="NULL",'Pokemon List'!I350,CONCATENATE("'",'Pokemon List'!I350,"'",))</f>
        <v>'https://cdn.bulbagarden.net/upload/b/bb/304Aron.png'</v>
      </c>
    </row>
    <row r="351">
      <c r="A351" s="58" t="str">
        <f t="shared" si="1"/>
        <v>INSERT INTO `pokemon_list` (`Generation`, `Pokedex`, `Codigo`, `Nome`, `TierGen1`, `TierGen2`, `TierGen3`, `TierGen4`, `TierGen5`, `TierGen6`, `TierGen7`, `StatusPick`, `Imagem`) VALUES ('3', '305', '305', 'Lairon', '-', '-', '3', '0', '0', '0', '0', 'false', 'https://cdn.bulbagarden.net/upload/b/bf/305Lairon.png');</v>
      </c>
      <c r="B351">
        <f t="shared" si="2"/>
        <v>3</v>
      </c>
      <c r="C351" s="61">
        <f>'Pokemon List'!D351</f>
        <v>305</v>
      </c>
      <c r="D351" s="61">
        <f>'Pokemon List'!E351</f>
        <v>305</v>
      </c>
      <c r="E351" s="89" t="str">
        <f>'Pokemon List'!F351</f>
        <v>Lairon</v>
      </c>
      <c r="F351" s="58" t="s">
        <v>136</v>
      </c>
      <c r="G351" s="58" t="s">
        <v>136</v>
      </c>
      <c r="H351" s="58">
        <v>3.0</v>
      </c>
      <c r="I351" s="58">
        <v>0.0</v>
      </c>
      <c r="J351" s="58">
        <v>0.0</v>
      </c>
      <c r="K351" s="58">
        <v>0.0</v>
      </c>
      <c r="L351">
        <f>'Pokemon List'!A351</f>
        <v>0</v>
      </c>
      <c r="N351" t="str">
        <f>IF('Pokemon List'!I351="NULL",'Pokemon List'!I351,CONCATENATE("'",'Pokemon List'!I351,"'",))</f>
        <v>'https://cdn.bulbagarden.net/upload/b/bf/305Lairon.png'</v>
      </c>
    </row>
    <row r="352">
      <c r="A352" s="58" t="str">
        <f t="shared" si="1"/>
        <v>INSERT INTO `pokemon_list` (`Generation`, `Pokedex`, `Codigo`, `Nome`, `TierGen1`, `TierGen2`, `TierGen3`, `TierGen4`, `TierGen5`, `TierGen6`, `TierGen7`, `StatusPick`, `Imagem`) VALUES ('3', '306', '306', 'Aggron', '-', '-', '2', '1', '2', '3', '3', 'false', 'https://cdn.bulbagarden.net/upload/thumb/6/6d/306Aggron.png/150px-306Aggron.png');</v>
      </c>
      <c r="B352">
        <f t="shared" si="2"/>
        <v>3</v>
      </c>
      <c r="C352" s="61">
        <f>'Pokemon List'!D352</f>
        <v>306</v>
      </c>
      <c r="D352" s="61">
        <f>'Pokemon List'!E352</f>
        <v>306</v>
      </c>
      <c r="E352" s="89" t="str">
        <f>'Pokemon List'!F352</f>
        <v>Aggron</v>
      </c>
      <c r="F352" s="58" t="s">
        <v>136</v>
      </c>
      <c r="G352" s="58" t="s">
        <v>136</v>
      </c>
      <c r="H352" s="58">
        <v>2.0</v>
      </c>
      <c r="I352" s="58">
        <v>1.0</v>
      </c>
      <c r="J352" s="58">
        <v>2.0</v>
      </c>
      <c r="K352" s="58">
        <v>3.0</v>
      </c>
      <c r="L352">
        <f>'Pokemon List'!A352</f>
        <v>3</v>
      </c>
      <c r="N352" t="str">
        <f>IF('Pokemon List'!I352="NULL",'Pokemon List'!I352,CONCATENATE("'",'Pokemon List'!I352,"'",))</f>
        <v>'https://cdn.bulbagarden.net/upload/thumb/6/6d/306Aggron.png/150px-306Aggron.png'</v>
      </c>
    </row>
    <row r="353">
      <c r="A353" s="58" t="str">
        <f t="shared" si="1"/>
        <v>INSERT INTO `pokemon_list` (`Generation`, `Pokedex`, `Codigo`, `Nome`, `TierGen1`, `TierGen2`, `TierGen3`, `TierGen4`, `TierGen5`, `TierGen6`, `TierGen7`, `StatusPick`, `Imagem`) VALUES ('3', '306', '306M', 'Mega Aggron', '-', '-', '-', '-', '-', '1', '1', 'false', 'https://cdn.bulbagarden.net/upload/thumb/1/10/306Aggron-Mega.png/150px-306Aggron-Mega.png');</v>
      </c>
      <c r="B353">
        <f t="shared" si="2"/>
        <v>3</v>
      </c>
      <c r="C353" s="61">
        <f>'Pokemon List'!D353</f>
        <v>306</v>
      </c>
      <c r="D353" s="61" t="str">
        <f>'Pokemon List'!E353</f>
        <v>306M</v>
      </c>
      <c r="E353" s="61" t="str">
        <f>'Pokemon List'!F353</f>
        <v>Mega Aggron</v>
      </c>
      <c r="F353" s="58" t="s">
        <v>136</v>
      </c>
      <c r="G353" s="58" t="s">
        <v>136</v>
      </c>
      <c r="H353" s="58" t="s">
        <v>136</v>
      </c>
      <c r="I353" s="58" t="s">
        <v>136</v>
      </c>
      <c r="J353" s="58" t="s">
        <v>136</v>
      </c>
      <c r="K353" s="58">
        <v>1.0</v>
      </c>
      <c r="L353">
        <f>'Pokemon List'!A353</f>
        <v>1</v>
      </c>
      <c r="N353" t="str">
        <f>IF('Pokemon List'!I353="NULL",'Pokemon List'!I353,CONCATENATE("'",'Pokemon List'!I353,"'",))</f>
        <v>'https://cdn.bulbagarden.net/upload/thumb/1/10/306Aggron-Mega.png/150px-306Aggron-Mega.png'</v>
      </c>
    </row>
    <row r="354">
      <c r="A354" s="58" t="str">
        <f t="shared" si="1"/>
        <v>INSERT INTO `pokemon_list` (`Generation`, `Pokedex`, `Codigo`, `Nome`, `TierGen1`, `TierGen2`, `TierGen3`, `TierGen4`, `TierGen5`, `TierGen6`, `TierGen7`, `StatusPick`, `Imagem`) VALUES ('3', '307', '307', 'Meditite', '-', '-', '0', '0', '0', '0', '0', 'false', 'https://cdn.bulbagarden.net/upload/7/71/307Meditite.png');</v>
      </c>
      <c r="B354">
        <f t="shared" si="2"/>
        <v>3</v>
      </c>
      <c r="C354" s="61">
        <f>'Pokemon List'!D354</f>
        <v>307</v>
      </c>
      <c r="D354" s="61">
        <f>'Pokemon List'!E354</f>
        <v>307</v>
      </c>
      <c r="E354" s="89" t="str">
        <f>'Pokemon List'!F354</f>
        <v>Meditite</v>
      </c>
      <c r="F354" s="58" t="s">
        <v>136</v>
      </c>
      <c r="G354" s="58" t="s">
        <v>136</v>
      </c>
      <c r="H354" s="58">
        <v>0.0</v>
      </c>
      <c r="I354" s="58">
        <v>0.0</v>
      </c>
      <c r="J354" s="58">
        <v>0.0</v>
      </c>
      <c r="K354" s="58">
        <v>0.0</v>
      </c>
      <c r="L354">
        <f>'Pokemon List'!A354</f>
        <v>0</v>
      </c>
      <c r="N354" t="str">
        <f>IF('Pokemon List'!I354="NULL",'Pokemon List'!I354,CONCATENATE("'",'Pokemon List'!I354,"'",))</f>
        <v>'https://cdn.bulbagarden.net/upload/7/71/307Meditite.png'</v>
      </c>
    </row>
    <row r="355">
      <c r="A355" s="58" t="str">
        <f t="shared" si="1"/>
        <v>INSERT INTO `pokemon_list` (`Generation`, `Pokedex`, `Codigo`, `Nome`, `TierGen1`, `TierGen2`, `TierGen3`, `TierGen4`, `TierGen5`, `TierGen6`, `TierGen7`, `StatusPick`, `Imagem`) VALUES ('3', '308', '308', 'Medicham', '-', '-', '1', '2', '2', '2', '3', 'false', 'https://cdn.bulbagarden.net/upload/thumb/0/05/308Medicham.png/150px-308Medicham.png');</v>
      </c>
      <c r="B355">
        <f t="shared" si="2"/>
        <v>3</v>
      </c>
      <c r="C355" s="61">
        <f>'Pokemon List'!D355</f>
        <v>308</v>
      </c>
      <c r="D355" s="61">
        <f>'Pokemon List'!E355</f>
        <v>308</v>
      </c>
      <c r="E355" s="89" t="str">
        <f>'Pokemon List'!F355</f>
        <v>Medicham</v>
      </c>
      <c r="F355" s="58" t="s">
        <v>136</v>
      </c>
      <c r="G355" s="58" t="s">
        <v>136</v>
      </c>
      <c r="H355" s="58">
        <v>1.0</v>
      </c>
      <c r="I355" s="58">
        <v>2.0</v>
      </c>
      <c r="J355" s="58">
        <v>2.0</v>
      </c>
      <c r="K355" s="58">
        <v>2.0</v>
      </c>
      <c r="L355">
        <f>'Pokemon List'!A355</f>
        <v>3</v>
      </c>
      <c r="N355" t="str">
        <f>IF('Pokemon List'!I355="NULL",'Pokemon List'!I355,CONCATENATE("'",'Pokemon List'!I355,"'",))</f>
        <v>'https://cdn.bulbagarden.net/upload/thumb/0/05/308Medicham.png/150px-308Medicham.png'</v>
      </c>
    </row>
    <row r="356">
      <c r="A356" s="58" t="str">
        <f t="shared" si="1"/>
        <v>INSERT INTO `pokemon_list` (`Generation`, `Pokedex`, `Codigo`, `Nome`, `TierGen1`, `TierGen2`, `TierGen3`, `TierGen4`, `TierGen5`, `TierGen6`, `TierGen7`, `StatusPick`, `Imagem`) VALUES ('3', '308', '308M', 'Mega Medicham', '-', '-', '-', '-', '-', '1', '1', 'false', 'https://cdn.bulbagarden.net/upload/thumb/c/cd/308Medicham-Mega.png/150px-308Medicham-Mega.png');</v>
      </c>
      <c r="B356">
        <f t="shared" si="2"/>
        <v>3</v>
      </c>
      <c r="C356" s="61">
        <f>'Pokemon List'!D356</f>
        <v>308</v>
      </c>
      <c r="D356" s="61" t="str">
        <f>'Pokemon List'!E356</f>
        <v>308M</v>
      </c>
      <c r="E356" s="61" t="str">
        <f>'Pokemon List'!F356</f>
        <v>Mega Medicham</v>
      </c>
      <c r="F356" s="58" t="s">
        <v>136</v>
      </c>
      <c r="G356" s="58" t="s">
        <v>136</v>
      </c>
      <c r="H356" s="58" t="s">
        <v>136</v>
      </c>
      <c r="I356" s="58" t="s">
        <v>136</v>
      </c>
      <c r="J356" s="58" t="s">
        <v>136</v>
      </c>
      <c r="K356" s="58">
        <v>1.0</v>
      </c>
      <c r="L356">
        <f>'Pokemon List'!A356</f>
        <v>1</v>
      </c>
      <c r="N356" t="str">
        <f>IF('Pokemon List'!I356="NULL",'Pokemon List'!I356,CONCATENATE("'",'Pokemon List'!I356,"'",))</f>
        <v>'https://cdn.bulbagarden.net/upload/thumb/c/cd/308Medicham-Mega.png/150px-308Medicham-Mega.png'</v>
      </c>
    </row>
    <row r="357">
      <c r="A357" s="58" t="str">
        <f t="shared" si="1"/>
        <v>INSERT INTO `pokemon_list` (`Generation`, `Pokedex`, `Codigo`, `Nome`, `TierGen1`, `TierGen2`, `TierGen3`, `TierGen4`, `TierGen5`, `TierGen6`, `TierGen7`, `StatusPick`, `Imagem`) VALUES ('3', '309', '309', 'Electrike', '-', '-', '0', '0', '0', '0', '0', 'false', 'https://cdn.bulbagarden.net/upload/4/47/309Electrike.png');</v>
      </c>
      <c r="B357">
        <f t="shared" si="2"/>
        <v>3</v>
      </c>
      <c r="C357" s="61">
        <f>'Pokemon List'!D357</f>
        <v>309</v>
      </c>
      <c r="D357" s="61">
        <f>'Pokemon List'!E357</f>
        <v>309</v>
      </c>
      <c r="E357" s="89" t="str">
        <f>'Pokemon List'!F357</f>
        <v>Electrike</v>
      </c>
      <c r="F357" s="58" t="s">
        <v>136</v>
      </c>
      <c r="G357" s="58" t="s">
        <v>136</v>
      </c>
      <c r="H357" s="58">
        <v>0.0</v>
      </c>
      <c r="I357" s="58">
        <v>0.0</v>
      </c>
      <c r="J357" s="58">
        <v>0.0</v>
      </c>
      <c r="K357" s="58">
        <v>0.0</v>
      </c>
      <c r="L357">
        <f>'Pokemon List'!A357</f>
        <v>0</v>
      </c>
      <c r="N357" t="str">
        <f>IF('Pokemon List'!I357="NULL",'Pokemon List'!I357,CONCATENATE("'",'Pokemon List'!I357,"'",))</f>
        <v>'https://cdn.bulbagarden.net/upload/4/47/309Electrike.png'</v>
      </c>
    </row>
    <row r="358">
      <c r="A358" s="58" t="str">
        <f t="shared" si="1"/>
        <v>INSERT INTO `pokemon_list` (`Generation`, `Pokedex`, `Codigo`, `Nome`, `TierGen1`, `TierGen2`, `TierGen3`, `TierGen4`, `TierGen5`, `TierGen6`, `TierGen7`, `StatusPick`, `Imagem`) VALUES ('3', '310', '310', 'Manectric', '-', '-', '2', '2', '3', '2', '3', 'false', 'https://cdn.bulbagarden.net/upload/thumb/b/bb/310Manectric.png/150px-310Manectric.png');</v>
      </c>
      <c r="B358">
        <f t="shared" si="2"/>
        <v>3</v>
      </c>
      <c r="C358" s="61">
        <f>'Pokemon List'!D358</f>
        <v>310</v>
      </c>
      <c r="D358" s="61">
        <f>'Pokemon List'!E358</f>
        <v>310</v>
      </c>
      <c r="E358" s="89" t="str">
        <f>'Pokemon List'!F358</f>
        <v>Manectric</v>
      </c>
      <c r="F358" s="58" t="s">
        <v>136</v>
      </c>
      <c r="G358" s="58" t="s">
        <v>136</v>
      </c>
      <c r="H358" s="58">
        <v>2.0</v>
      </c>
      <c r="I358" s="58">
        <v>2.0</v>
      </c>
      <c r="J358" s="58">
        <v>3.0</v>
      </c>
      <c r="K358" s="58">
        <v>2.0</v>
      </c>
      <c r="L358">
        <f>'Pokemon List'!A358</f>
        <v>3</v>
      </c>
      <c r="N358" t="str">
        <f>IF('Pokemon List'!I358="NULL",'Pokemon List'!I358,CONCATENATE("'",'Pokemon List'!I358,"'",))</f>
        <v>'https://cdn.bulbagarden.net/upload/thumb/b/bb/310Manectric.png/150px-310Manectric.png'</v>
      </c>
    </row>
    <row r="359">
      <c r="A359" s="58" t="str">
        <f t="shared" si="1"/>
        <v>INSERT INTO `pokemon_list` (`Generation`, `Pokedex`, `Codigo`, `Nome`, `TierGen1`, `TierGen2`, `TierGen3`, `TierGen4`, `TierGen5`, `TierGen6`, `TierGen7`, `StatusPick`, `Imagem`) VALUES ('3', '310', '310M', 'Mega Manectric', '-', '-', '-', '-', '-', '1', '1', 'false', 'https://cdn.bulbagarden.net/upload/thumb/b/bc/310Manectric-Mega.png/150px-310Manectric-Mega.png');</v>
      </c>
      <c r="B359">
        <f t="shared" si="2"/>
        <v>3</v>
      </c>
      <c r="C359" s="61">
        <f>'Pokemon List'!D359</f>
        <v>310</v>
      </c>
      <c r="D359" s="61" t="str">
        <f>'Pokemon List'!E359</f>
        <v>310M</v>
      </c>
      <c r="E359" s="61" t="str">
        <f>'Pokemon List'!F359</f>
        <v>Mega Manectric</v>
      </c>
      <c r="F359" s="58" t="s">
        <v>136</v>
      </c>
      <c r="G359" s="58" t="s">
        <v>136</v>
      </c>
      <c r="H359" s="58" t="s">
        <v>136</v>
      </c>
      <c r="I359" s="58" t="s">
        <v>136</v>
      </c>
      <c r="J359" s="58" t="s">
        <v>136</v>
      </c>
      <c r="K359" s="58">
        <v>1.0</v>
      </c>
      <c r="L359">
        <f>'Pokemon List'!A359</f>
        <v>1</v>
      </c>
      <c r="N359" t="str">
        <f>IF('Pokemon List'!I359="NULL",'Pokemon List'!I359,CONCATENATE("'",'Pokemon List'!I359,"'",))</f>
        <v>'https://cdn.bulbagarden.net/upload/thumb/b/bc/310Manectric-Mega.png/150px-310Manectric-Mega.png'</v>
      </c>
    </row>
    <row r="360">
      <c r="A360" s="58" t="str">
        <f t="shared" si="1"/>
        <v>INSERT INTO `pokemon_list` (`Generation`, `Pokedex`, `Codigo`, `Nome`, `TierGen1`, `TierGen2`, `TierGen3`, `TierGen4`, `TierGen5`, `TierGen6`, `TierGen7`, `StatusPick`, `Imagem`) VALUES ('3', '311', '311', 'Plusle', '-', '-', '3', '3', '3', '3', '3', 'false', 'https://cdn.bulbagarden.net/upload/thumb/a/a3/311Plusle.png/250px-311Plusle.png');</v>
      </c>
      <c r="B360">
        <f t="shared" si="2"/>
        <v>3</v>
      </c>
      <c r="C360" s="61">
        <f>'Pokemon List'!D360</f>
        <v>311</v>
      </c>
      <c r="D360" s="61">
        <f>'Pokemon List'!E360</f>
        <v>311</v>
      </c>
      <c r="E360" s="89" t="str">
        <f>'Pokemon List'!F360</f>
        <v>Plusle</v>
      </c>
      <c r="F360" s="58" t="s">
        <v>136</v>
      </c>
      <c r="G360" s="58" t="s">
        <v>136</v>
      </c>
      <c r="H360" s="58">
        <v>3.0</v>
      </c>
      <c r="I360" s="58">
        <v>3.0</v>
      </c>
      <c r="J360" s="58">
        <v>3.0</v>
      </c>
      <c r="K360" s="58">
        <v>3.0</v>
      </c>
      <c r="L360">
        <f>'Pokemon List'!A360</f>
        <v>3</v>
      </c>
      <c r="N360" t="str">
        <f>IF('Pokemon List'!I360="NULL",'Pokemon List'!I360,CONCATENATE("'",'Pokemon List'!I360,"'",))</f>
        <v>'https://cdn.bulbagarden.net/upload/thumb/a/a3/311Plusle.png/250px-311Plusle.png'</v>
      </c>
    </row>
    <row r="361">
      <c r="A361" s="58" t="str">
        <f t="shared" si="1"/>
        <v>INSERT INTO `pokemon_list` (`Generation`, `Pokedex`, `Codigo`, `Nome`, `TierGen1`, `TierGen2`, `TierGen3`, `TierGen4`, `TierGen5`, `TierGen6`, `TierGen7`, `StatusPick`, `Imagem`) VALUES ('3', '312', '312', 'Minun', '-', '-', '3', '3', '3', '3', '3', 'false', 'https://cdn.bulbagarden.net/upload/thumb/e/e7/312Minun.png/250px-312Minun.png');</v>
      </c>
      <c r="B361">
        <f t="shared" si="2"/>
        <v>3</v>
      </c>
      <c r="C361" s="61">
        <f>'Pokemon List'!D361</f>
        <v>312</v>
      </c>
      <c r="D361" s="61">
        <f>'Pokemon List'!E361</f>
        <v>312</v>
      </c>
      <c r="E361" s="89" t="str">
        <f>'Pokemon List'!F361</f>
        <v>Minun</v>
      </c>
      <c r="F361" s="58" t="s">
        <v>136</v>
      </c>
      <c r="G361" s="58" t="s">
        <v>136</v>
      </c>
      <c r="H361" s="58">
        <v>3.0</v>
      </c>
      <c r="I361" s="58">
        <v>3.0</v>
      </c>
      <c r="J361" s="58">
        <v>3.0</v>
      </c>
      <c r="K361" s="58">
        <v>3.0</v>
      </c>
      <c r="L361">
        <f>'Pokemon List'!A361</f>
        <v>3</v>
      </c>
      <c r="N361" t="str">
        <f>IF('Pokemon List'!I361="NULL",'Pokemon List'!I361,CONCATENATE("'",'Pokemon List'!I361,"'",))</f>
        <v>'https://cdn.bulbagarden.net/upload/thumb/e/e7/312Minun.png/250px-312Minun.png'</v>
      </c>
    </row>
    <row r="362">
      <c r="A362" s="58" t="str">
        <f t="shared" si="1"/>
        <v>INSERT INTO `pokemon_list` (`Generation`, `Pokedex`, `Codigo`, `Nome`, `TierGen1`, `TierGen2`, `TierGen3`, `TierGen4`, `TierGen5`, `TierGen6`, `TierGen7`, `StatusPick`, `Imagem`) VALUES ('3', '313', '313', 'Volbeat', '-', '-', '3', '3', '2', '2', '2', 'false', 'https://cdn.bulbagarden.net/upload/thumb/d/d6/313Volbeat.png/250px-313Volbeat.png');</v>
      </c>
      <c r="B362">
        <f t="shared" si="2"/>
        <v>3</v>
      </c>
      <c r="C362" s="61">
        <f>'Pokemon List'!D362</f>
        <v>313</v>
      </c>
      <c r="D362" s="61">
        <f>'Pokemon List'!E362</f>
        <v>313</v>
      </c>
      <c r="E362" s="89" t="str">
        <f>'Pokemon List'!F362</f>
        <v>Volbeat</v>
      </c>
      <c r="F362" s="58" t="s">
        <v>136</v>
      </c>
      <c r="G362" s="58" t="s">
        <v>136</v>
      </c>
      <c r="H362" s="58">
        <v>3.0</v>
      </c>
      <c r="I362" s="58">
        <v>3.0</v>
      </c>
      <c r="J362" s="58">
        <v>2.0</v>
      </c>
      <c r="K362" s="58">
        <v>2.0</v>
      </c>
      <c r="L362">
        <f>'Pokemon List'!A362</f>
        <v>2</v>
      </c>
      <c r="N362" t="str">
        <f>IF('Pokemon List'!I362="NULL",'Pokemon List'!I362,CONCATENATE("'",'Pokemon List'!I362,"'",))</f>
        <v>'https://cdn.bulbagarden.net/upload/thumb/d/d6/313Volbeat.png/250px-313Volbeat.png'</v>
      </c>
    </row>
    <row r="363">
      <c r="A363" s="58" t="str">
        <f t="shared" si="1"/>
        <v>INSERT INTO `pokemon_list` (`Generation`, `Pokedex`, `Codigo`, `Nome`, `TierGen1`, `TierGen2`, `TierGen3`, `TierGen4`, `TierGen5`, `TierGen6`, `TierGen7`, `StatusPick`, `Imagem`) VALUES ('3', '314', '314', 'Illumise', '-', '-', '3', '3', '2', '2', '2', 'false', 'https://cdn.bulbagarden.net/upload/thumb/5/55/314Illumise.png/250px-314Illumise.png');</v>
      </c>
      <c r="B363">
        <f t="shared" si="2"/>
        <v>3</v>
      </c>
      <c r="C363" s="61">
        <f>'Pokemon List'!D363</f>
        <v>314</v>
      </c>
      <c r="D363" s="61">
        <f>'Pokemon List'!E363</f>
        <v>314</v>
      </c>
      <c r="E363" s="89" t="str">
        <f>'Pokemon List'!F363</f>
        <v>Illumise</v>
      </c>
      <c r="F363" s="58" t="s">
        <v>136</v>
      </c>
      <c r="G363" s="58" t="s">
        <v>136</v>
      </c>
      <c r="H363" s="58">
        <v>3.0</v>
      </c>
      <c r="I363" s="58">
        <v>3.0</v>
      </c>
      <c r="J363" s="58">
        <v>2.0</v>
      </c>
      <c r="K363" s="58">
        <v>2.0</v>
      </c>
      <c r="L363">
        <f>'Pokemon List'!A363</f>
        <v>2</v>
      </c>
      <c r="N363" t="str">
        <f>IF('Pokemon List'!I363="NULL",'Pokemon List'!I363,CONCATENATE("'",'Pokemon List'!I363,"'",))</f>
        <v>'https://cdn.bulbagarden.net/upload/thumb/5/55/314Illumise.png/250px-314Illumise.png'</v>
      </c>
    </row>
    <row r="364">
      <c r="A364" s="58" t="str">
        <f t="shared" si="1"/>
        <v>INSERT INTO `pokemon_list` (`Generation`, `Pokedex`, `Codigo`, `Nome`, `TierGen1`, `TierGen2`, `TierGen3`, `TierGen4`, `TierGen5`, `TierGen6`, `TierGen7`, `StatusPick`, `Imagem`) VALUES ('3', '315', '315', 'Roselia', '-', '-', '3', '3', '3', '2', '3', 'false', 'https://cdn.bulbagarden.net/upload/thumb/f/f1/315Roselia.png/250px-315Roselia.png');</v>
      </c>
      <c r="B364">
        <f t="shared" si="2"/>
        <v>3</v>
      </c>
      <c r="C364" s="61">
        <f>'Pokemon List'!D364</f>
        <v>315</v>
      </c>
      <c r="D364" s="61">
        <f>'Pokemon List'!E364</f>
        <v>315</v>
      </c>
      <c r="E364" s="89" t="str">
        <f>'Pokemon List'!F364</f>
        <v>Roselia</v>
      </c>
      <c r="F364" s="58" t="s">
        <v>136</v>
      </c>
      <c r="G364" s="58" t="s">
        <v>136</v>
      </c>
      <c r="H364" s="58">
        <v>3.0</v>
      </c>
      <c r="I364" s="58">
        <v>3.0</v>
      </c>
      <c r="J364" s="58">
        <v>3.0</v>
      </c>
      <c r="K364" s="58">
        <v>2.0</v>
      </c>
      <c r="L364">
        <f>'Pokemon List'!A364</f>
        <v>3</v>
      </c>
      <c r="N364" t="str">
        <f>IF('Pokemon List'!I364="NULL",'Pokemon List'!I364,CONCATENATE("'",'Pokemon List'!I364,"'",))</f>
        <v>'https://cdn.bulbagarden.net/upload/thumb/f/f1/315Roselia.png/250px-315Roselia.png'</v>
      </c>
    </row>
    <row r="365">
      <c r="A365" s="58" t="str">
        <f t="shared" si="1"/>
        <v>INSERT INTO `pokemon_list` (`Generation`, `Pokedex`, `Codigo`, `Nome`, `TierGen1`, `TierGen2`, `TierGen3`, `TierGen4`, `TierGen5`, `TierGen6`, `TierGen7`, `StatusPick`, `Imagem`) VALUES ('3', '316', '316', 'Gulpin', '-', '-', '0', '0', '0', '0', '0', 'false', 'https://cdn.bulbagarden.net/upload/f/f0/316Gulpin.png');</v>
      </c>
      <c r="B365">
        <f t="shared" si="2"/>
        <v>3</v>
      </c>
      <c r="C365" s="61">
        <f>'Pokemon List'!D365</f>
        <v>316</v>
      </c>
      <c r="D365" s="61">
        <f>'Pokemon List'!E365</f>
        <v>316</v>
      </c>
      <c r="E365" s="89" t="str">
        <f>'Pokemon List'!F365</f>
        <v>Gulpin</v>
      </c>
      <c r="F365" s="58" t="s">
        <v>136</v>
      </c>
      <c r="G365" s="58" t="s">
        <v>136</v>
      </c>
      <c r="H365" s="58">
        <v>0.0</v>
      </c>
      <c r="I365" s="58">
        <v>0.0</v>
      </c>
      <c r="J365" s="58">
        <v>0.0</v>
      </c>
      <c r="K365" s="58">
        <v>0.0</v>
      </c>
      <c r="L365">
        <f>'Pokemon List'!A365</f>
        <v>0</v>
      </c>
      <c r="N365" t="str">
        <f>IF('Pokemon List'!I365="NULL",'Pokemon List'!I365,CONCATENATE("'",'Pokemon List'!I365,"'",))</f>
        <v>'https://cdn.bulbagarden.net/upload/f/f0/316Gulpin.png'</v>
      </c>
    </row>
    <row r="366">
      <c r="A366" s="58" t="str">
        <f t="shared" si="1"/>
        <v>INSERT INTO `pokemon_list` (`Generation`, `Pokedex`, `Codigo`, `Nome`, `TierGen1`, `TierGen2`, `TierGen3`, `TierGen4`, `TierGen5`, `TierGen6`, `TierGen7`, `StatusPick`, `Imagem`) VALUES ('3', '317', '317', 'Swalot', '-', '-', '3', '3', '3', '3', '3', 'false', 'https://cdn.bulbagarden.net/upload/thumb/a/ad/317Swalot.png/250px-317Swalot.png');</v>
      </c>
      <c r="B366">
        <f t="shared" si="2"/>
        <v>3</v>
      </c>
      <c r="C366" s="61">
        <f>'Pokemon List'!D366</f>
        <v>317</v>
      </c>
      <c r="D366" s="61">
        <f>'Pokemon List'!E366</f>
        <v>317</v>
      </c>
      <c r="E366" s="89" t="str">
        <f>'Pokemon List'!F366</f>
        <v>Swalot</v>
      </c>
      <c r="F366" s="58" t="s">
        <v>136</v>
      </c>
      <c r="G366" s="58" t="s">
        <v>136</v>
      </c>
      <c r="H366" s="58">
        <v>3.0</v>
      </c>
      <c r="I366" s="58">
        <v>3.0</v>
      </c>
      <c r="J366" s="58">
        <v>3.0</v>
      </c>
      <c r="K366" s="58">
        <v>3.0</v>
      </c>
      <c r="L366">
        <f>'Pokemon List'!A366</f>
        <v>3</v>
      </c>
      <c r="N366" t="str">
        <f>IF('Pokemon List'!I366="NULL",'Pokemon List'!I366,CONCATENATE("'",'Pokemon List'!I366,"'",))</f>
        <v>'https://cdn.bulbagarden.net/upload/thumb/a/ad/317Swalot.png/250px-317Swalot.png'</v>
      </c>
    </row>
    <row r="367">
      <c r="A367" s="58" t="str">
        <f t="shared" si="1"/>
        <v>INSERT INTO `pokemon_list` (`Generation`, `Pokedex`, `Codigo`, `Nome`, `TierGen1`, `TierGen2`, `TierGen3`, `TierGen4`, `TierGen5`, `TierGen6`, `TierGen7`, `StatusPick`, `Imagem`) VALUES ('3', '318', '318', 'Carvanha', '-', '-', '0', '0', '0', '0', '0', 'false', 'https://cdn.bulbagarden.net/upload/9/98/318Carvanha.png');</v>
      </c>
      <c r="B367">
        <f t="shared" si="2"/>
        <v>3</v>
      </c>
      <c r="C367" s="61">
        <f>'Pokemon List'!D367</f>
        <v>318</v>
      </c>
      <c r="D367" s="61">
        <f>'Pokemon List'!E367</f>
        <v>318</v>
      </c>
      <c r="E367" s="89" t="str">
        <f>'Pokemon List'!F367</f>
        <v>Carvanha</v>
      </c>
      <c r="F367" s="58" t="s">
        <v>136</v>
      </c>
      <c r="G367" s="58" t="s">
        <v>136</v>
      </c>
      <c r="H367" s="58">
        <v>0.0</v>
      </c>
      <c r="I367" s="58">
        <v>0.0</v>
      </c>
      <c r="J367" s="58">
        <v>0.0</v>
      </c>
      <c r="K367" s="58">
        <v>0.0</v>
      </c>
      <c r="L367">
        <f>'Pokemon List'!A367</f>
        <v>0</v>
      </c>
      <c r="N367" t="str">
        <f>IF('Pokemon List'!I367="NULL",'Pokemon List'!I367,CONCATENATE("'",'Pokemon List'!I367,"'",))</f>
        <v>'https://cdn.bulbagarden.net/upload/9/98/318Carvanha.png'</v>
      </c>
    </row>
    <row r="368">
      <c r="A368" s="58" t="str">
        <f t="shared" si="1"/>
        <v>INSERT INTO `pokemon_list` (`Generation`, `Pokedex`, `Codigo`, `Nome`, `TierGen1`, `TierGen2`, `TierGen3`, `TierGen4`, `TierGen5`, `TierGen6`, `TierGen7`, `StatusPick`, `Imagem`) VALUES ('3', '319', '319', 'Sharpedo', '-', '-', '2', '2', '2', '2', '2', 'false', 'https://cdn.bulbagarden.net/upload/thumb/a/a8/319Sharpedo.png/150px-319Sharpedo.png');</v>
      </c>
      <c r="B368">
        <f t="shared" si="2"/>
        <v>3</v>
      </c>
      <c r="C368" s="61">
        <f>'Pokemon List'!D369</f>
        <v>319</v>
      </c>
      <c r="D368" s="61">
        <f>'Pokemon List'!E369</f>
        <v>319</v>
      </c>
      <c r="E368" s="89" t="str">
        <f>'Pokemon List'!F369</f>
        <v>Sharpedo</v>
      </c>
      <c r="F368" s="58" t="s">
        <v>136</v>
      </c>
      <c r="G368" s="58" t="s">
        <v>136</v>
      </c>
      <c r="H368" s="58">
        <v>2.0</v>
      </c>
      <c r="I368" s="58">
        <v>2.0</v>
      </c>
      <c r="J368" s="58">
        <v>2.0</v>
      </c>
      <c r="K368" s="58">
        <v>2.0</v>
      </c>
      <c r="L368">
        <f>'Pokemon List'!A369</f>
        <v>2</v>
      </c>
      <c r="N368" t="str">
        <f>IF('Pokemon List'!I369="NULL",'Pokemon List'!I369,CONCATENATE("'",'Pokemon List'!I369,"'",))</f>
        <v>'https://cdn.bulbagarden.net/upload/thumb/a/a8/319Sharpedo.png/150px-319Sharpedo.png'</v>
      </c>
    </row>
    <row r="369">
      <c r="A369" s="58" t="str">
        <f t="shared" si="1"/>
        <v>INSERT INTO `pokemon_list` (`Generation`, `Pokedex`, `Codigo`, `Nome`, `TierGen1`, `TierGen2`, `TierGen3`, `TierGen4`, `TierGen5`, `TierGen6`, `TierGen7`, `StatusPick`, `Imagem`) VALUES ('3', '319', '319M', 'Mega Sharpedo', '-', '-', '-', '-', '-', '1', '1', 'false', 'https://cdn.bulbagarden.net/upload/thumb/3/35/319Sharpedo-Mega.png/150px-319Sharpedo-Mega.png');</v>
      </c>
      <c r="B369">
        <f t="shared" si="2"/>
        <v>3</v>
      </c>
      <c r="C369" s="61">
        <f>'Pokemon List'!D368</f>
        <v>319</v>
      </c>
      <c r="D369" s="61" t="str">
        <f>'Pokemon List'!E368</f>
        <v>319M</v>
      </c>
      <c r="E369" s="61" t="str">
        <f>'Pokemon List'!F368</f>
        <v>Mega Sharpedo</v>
      </c>
      <c r="F369" s="58" t="s">
        <v>136</v>
      </c>
      <c r="G369" s="58" t="s">
        <v>136</v>
      </c>
      <c r="H369" s="58" t="s">
        <v>136</v>
      </c>
      <c r="I369" s="58" t="s">
        <v>136</v>
      </c>
      <c r="J369" s="58" t="s">
        <v>136</v>
      </c>
      <c r="K369" s="58">
        <v>1.0</v>
      </c>
      <c r="L369">
        <f>'Pokemon List'!A368</f>
        <v>1</v>
      </c>
      <c r="N369" t="str">
        <f>IF('Pokemon List'!I368="NULL",'Pokemon List'!I368,CONCATENATE("'",'Pokemon List'!I368,"'",))</f>
        <v>'https://cdn.bulbagarden.net/upload/thumb/3/35/319Sharpedo-Mega.png/150px-319Sharpedo-Mega.png'</v>
      </c>
    </row>
    <row r="370">
      <c r="A370" s="58" t="str">
        <f t="shared" si="1"/>
        <v>INSERT INTO `pokemon_list` (`Generation`, `Pokedex`, `Codigo`, `Nome`, `TierGen1`, `TierGen2`, `TierGen3`, `TierGen4`, `TierGen5`, `TierGen6`, `TierGen7`, `StatusPick`, `Imagem`) VALUES ('3', '320', '320', 'Wailmer', '-', '-', '0', '0', '0', '0', '0', 'false', 'https://cdn.bulbagarden.net/upload/7/71/320Wailmer.png');</v>
      </c>
      <c r="B370">
        <f t="shared" si="2"/>
        <v>3</v>
      </c>
      <c r="C370" s="61">
        <f>'Pokemon List'!D370</f>
        <v>320</v>
      </c>
      <c r="D370" s="61">
        <f>'Pokemon List'!E370</f>
        <v>320</v>
      </c>
      <c r="E370" s="89" t="str">
        <f>'Pokemon List'!F370</f>
        <v>Wailmer</v>
      </c>
      <c r="F370" s="58" t="s">
        <v>136</v>
      </c>
      <c r="G370" s="58" t="s">
        <v>136</v>
      </c>
      <c r="H370" s="58">
        <v>0.0</v>
      </c>
      <c r="I370" s="58">
        <v>0.0</v>
      </c>
      <c r="J370" s="58">
        <v>0.0</v>
      </c>
      <c r="K370" s="58">
        <v>0.0</v>
      </c>
      <c r="L370">
        <f>'Pokemon List'!A370</f>
        <v>0</v>
      </c>
      <c r="N370" t="str">
        <f>IF('Pokemon List'!I370="NULL",'Pokemon List'!I370,CONCATENATE("'",'Pokemon List'!I370,"'",))</f>
        <v>'https://cdn.bulbagarden.net/upload/7/71/320Wailmer.png'</v>
      </c>
    </row>
    <row r="371">
      <c r="A371" s="58" t="str">
        <f t="shared" si="1"/>
        <v>INSERT INTO `pokemon_list` (`Generation`, `Pokedex`, `Codigo`, `Nome`, `TierGen1`, `TierGen2`, `TierGen3`, `TierGen4`, `TierGen5`, `TierGen6`, `TierGen7`, `StatusPick`, `Imagem`) VALUES ('3', '321', '321', 'Wailord', '-', '-', '3', '3', '3', '3', '3', 'false', 'https://cdn.bulbagarden.net/upload/thumb/b/b9/321Wailord.png/250px-321Wailord.png');</v>
      </c>
      <c r="B371">
        <f t="shared" si="2"/>
        <v>3</v>
      </c>
      <c r="C371" s="61">
        <f>'Pokemon List'!D371</f>
        <v>321</v>
      </c>
      <c r="D371" s="61">
        <f>'Pokemon List'!E371</f>
        <v>321</v>
      </c>
      <c r="E371" s="89" t="str">
        <f>'Pokemon List'!F371</f>
        <v>Wailord</v>
      </c>
      <c r="F371" s="58" t="s">
        <v>136</v>
      </c>
      <c r="G371" s="58" t="s">
        <v>136</v>
      </c>
      <c r="H371" s="58">
        <v>3.0</v>
      </c>
      <c r="I371" s="58">
        <v>3.0</v>
      </c>
      <c r="J371" s="58">
        <v>3.0</v>
      </c>
      <c r="K371" s="58">
        <v>3.0</v>
      </c>
      <c r="L371">
        <f>'Pokemon List'!A371</f>
        <v>3</v>
      </c>
      <c r="N371" t="str">
        <f>IF('Pokemon List'!I371="NULL",'Pokemon List'!I371,CONCATENATE("'",'Pokemon List'!I371,"'",))</f>
        <v>'https://cdn.bulbagarden.net/upload/thumb/b/b9/321Wailord.png/250px-321Wailord.png'</v>
      </c>
    </row>
    <row r="372">
      <c r="A372" s="58" t="str">
        <f t="shared" si="1"/>
        <v>INSERT INTO `pokemon_list` (`Generation`, `Pokedex`, `Codigo`, `Nome`, `TierGen1`, `TierGen2`, `TierGen3`, `TierGen4`, `TierGen5`, `TierGen6`, `TierGen7`, `StatusPick`, `Imagem`) VALUES ('3', '322', '322', 'Numel', '-', '-', '0', '0', '0', '0', '0', 'false', 'https://cdn.bulbagarden.net/upload/c/c6/322Numel.png');</v>
      </c>
      <c r="B372">
        <f t="shared" si="2"/>
        <v>3</v>
      </c>
      <c r="C372" s="61">
        <f>'Pokemon List'!D372</f>
        <v>322</v>
      </c>
      <c r="D372" s="61">
        <f>'Pokemon List'!E372</f>
        <v>322</v>
      </c>
      <c r="E372" s="89" t="str">
        <f>'Pokemon List'!F372</f>
        <v>Numel</v>
      </c>
      <c r="F372" s="58" t="s">
        <v>136</v>
      </c>
      <c r="G372" s="58" t="s">
        <v>136</v>
      </c>
      <c r="H372" s="58">
        <v>0.0</v>
      </c>
      <c r="I372" s="58">
        <v>0.0</v>
      </c>
      <c r="J372" s="58">
        <v>0.0</v>
      </c>
      <c r="K372" s="58">
        <v>0.0</v>
      </c>
      <c r="L372">
        <f>'Pokemon List'!A372</f>
        <v>0</v>
      </c>
      <c r="N372" t="str">
        <f>IF('Pokemon List'!I372="NULL",'Pokemon List'!I372,CONCATENATE("'",'Pokemon List'!I372,"'",))</f>
        <v>'https://cdn.bulbagarden.net/upload/c/c6/322Numel.png'</v>
      </c>
    </row>
    <row r="373">
      <c r="A373" s="58" t="str">
        <f t="shared" si="1"/>
        <v>INSERT INTO `pokemon_list` (`Generation`, `Pokedex`, `Codigo`, `Nome`, `TierGen1`, `TierGen2`, `TierGen3`, `TierGen4`, `TierGen5`, `TierGen6`, `TierGen7`, `StatusPick`, `Imagem`) VALUES ('3', '323', '323', 'Camerupt', '-', '-', '2', '2', '3', '3', '3', 'false', 'https://cdn.bulbagarden.net/upload/thumb/7/7d/323Camerupt.png/150px-323Camerupt.png');</v>
      </c>
      <c r="B373">
        <f t="shared" si="2"/>
        <v>3</v>
      </c>
      <c r="C373" s="61">
        <f>'Pokemon List'!D373</f>
        <v>323</v>
      </c>
      <c r="D373" s="61">
        <f>'Pokemon List'!E373</f>
        <v>323</v>
      </c>
      <c r="E373" s="89" t="str">
        <f>'Pokemon List'!F373</f>
        <v>Camerupt</v>
      </c>
      <c r="F373" s="58" t="s">
        <v>136</v>
      </c>
      <c r="G373" s="58" t="s">
        <v>136</v>
      </c>
      <c r="H373" s="58">
        <v>2.0</v>
      </c>
      <c r="I373" s="58">
        <v>2.0</v>
      </c>
      <c r="J373" s="58">
        <v>3.0</v>
      </c>
      <c r="K373" s="58">
        <v>3.0</v>
      </c>
      <c r="L373">
        <f>'Pokemon List'!A373</f>
        <v>3</v>
      </c>
      <c r="N373" t="str">
        <f>IF('Pokemon List'!I373="NULL",'Pokemon List'!I373,CONCATENATE("'",'Pokemon List'!I373,"'",))</f>
        <v>'https://cdn.bulbagarden.net/upload/thumb/7/7d/323Camerupt.png/150px-323Camerupt.png'</v>
      </c>
    </row>
    <row r="374">
      <c r="A374" s="58" t="str">
        <f t="shared" si="1"/>
        <v>INSERT INTO `pokemon_list` (`Generation`, `Pokedex`, `Codigo`, `Nome`, `TierGen1`, `TierGen2`, `TierGen3`, `TierGen4`, `TierGen5`, `TierGen6`, `TierGen7`, `StatusPick`, `Imagem`) VALUES ('3', '323', '323M', 'Mega Camerupt', '-', '-', '-', '-', '-', '2', '2', 'false', 'https://cdn.bulbagarden.net/upload/thumb/9/96/323Camerupt-Mega.png/150px-323Camerupt-Mega.png');</v>
      </c>
      <c r="B374">
        <f t="shared" si="2"/>
        <v>3</v>
      </c>
      <c r="C374" s="61">
        <f>'Pokemon List'!D374</f>
        <v>323</v>
      </c>
      <c r="D374" s="61" t="str">
        <f>'Pokemon List'!E374</f>
        <v>323M</v>
      </c>
      <c r="E374" s="61" t="str">
        <f>'Pokemon List'!F374</f>
        <v>Mega Camerupt</v>
      </c>
      <c r="F374" s="58" t="s">
        <v>136</v>
      </c>
      <c r="G374" s="58" t="s">
        <v>136</v>
      </c>
      <c r="H374" s="58" t="s">
        <v>136</v>
      </c>
      <c r="I374" s="58" t="s">
        <v>136</v>
      </c>
      <c r="J374" s="58" t="s">
        <v>136</v>
      </c>
      <c r="K374" s="58">
        <v>2.0</v>
      </c>
      <c r="L374">
        <f>'Pokemon List'!A374</f>
        <v>2</v>
      </c>
      <c r="N374" t="str">
        <f>IF('Pokemon List'!I374="NULL",'Pokemon List'!I374,CONCATENATE("'",'Pokemon List'!I374,"'",))</f>
        <v>'https://cdn.bulbagarden.net/upload/thumb/9/96/323Camerupt-Mega.png/150px-323Camerupt-Mega.png'</v>
      </c>
    </row>
    <row r="375">
      <c r="A375" s="58" t="str">
        <f t="shared" si="1"/>
        <v>INSERT INTO `pokemon_list` (`Generation`, `Pokedex`, `Codigo`, `Nome`, `TierGen1`, `TierGen2`, `TierGen3`, `TierGen4`, `TierGen5`, `TierGen6`, `TierGen7`, `StatusPick`, `Imagem`) VALUES ('3', '324', '324', 'Torkoal', '-', '-', '3', '3', '3', '3', '3', 'false', 'https://cdn.bulbagarden.net/upload/thumb/3/3b/324Torkoal.png/250px-324Torkoal.png');</v>
      </c>
      <c r="B375">
        <f t="shared" si="2"/>
        <v>3</v>
      </c>
      <c r="C375" s="61">
        <f>'Pokemon List'!D375</f>
        <v>324</v>
      </c>
      <c r="D375" s="61">
        <f>'Pokemon List'!E375</f>
        <v>324</v>
      </c>
      <c r="E375" s="89" t="str">
        <f>'Pokemon List'!F375</f>
        <v>Torkoal</v>
      </c>
      <c r="F375" s="58" t="s">
        <v>136</v>
      </c>
      <c r="G375" s="58" t="s">
        <v>136</v>
      </c>
      <c r="H375" s="58">
        <v>3.0</v>
      </c>
      <c r="I375" s="58">
        <v>3.0</v>
      </c>
      <c r="J375" s="58">
        <v>3.0</v>
      </c>
      <c r="K375" s="58">
        <v>3.0</v>
      </c>
      <c r="L375">
        <f>'Pokemon List'!A375</f>
        <v>3</v>
      </c>
      <c r="N375" t="str">
        <f>IF('Pokemon List'!I375="NULL",'Pokemon List'!I375,CONCATENATE("'",'Pokemon List'!I375,"'",))</f>
        <v>'https://cdn.bulbagarden.net/upload/thumb/3/3b/324Torkoal.png/250px-324Torkoal.png'</v>
      </c>
    </row>
    <row r="376">
      <c r="A376" s="58" t="str">
        <f t="shared" si="1"/>
        <v>INSERT INTO `pokemon_list` (`Generation`, `Pokedex`, `Codigo`, `Nome`, `TierGen1`, `TierGen2`, `TierGen3`, `TierGen4`, `TierGen5`, `TierGen6`, `TierGen7`, `StatusPick`, `Imagem`) VALUES ('3', '325', '325', 'Spoink', '-', '-', '0', '0', '0', '0', '0', 'false', 'https://cdn.bulbagarden.net/upload/9/9e/325Spoink.png');</v>
      </c>
      <c r="B376">
        <f t="shared" si="2"/>
        <v>3</v>
      </c>
      <c r="C376" s="61">
        <f>'Pokemon List'!D376</f>
        <v>325</v>
      </c>
      <c r="D376" s="61">
        <f>'Pokemon List'!E376</f>
        <v>325</v>
      </c>
      <c r="E376" s="89" t="str">
        <f>'Pokemon List'!F376</f>
        <v>Spoink</v>
      </c>
      <c r="F376" s="58" t="s">
        <v>136</v>
      </c>
      <c r="G376" s="58" t="s">
        <v>136</v>
      </c>
      <c r="H376" s="58">
        <v>0.0</v>
      </c>
      <c r="I376" s="58">
        <v>0.0</v>
      </c>
      <c r="J376" s="58">
        <v>0.0</v>
      </c>
      <c r="K376" s="58">
        <v>0.0</v>
      </c>
      <c r="L376">
        <f>'Pokemon List'!A376</f>
        <v>0</v>
      </c>
      <c r="N376" t="str">
        <f>IF('Pokemon List'!I376="NULL",'Pokemon List'!I376,CONCATENATE("'",'Pokemon List'!I376,"'",))</f>
        <v>'https://cdn.bulbagarden.net/upload/9/9e/325Spoink.png'</v>
      </c>
    </row>
    <row r="377">
      <c r="A377" s="58" t="str">
        <f t="shared" si="1"/>
        <v>INSERT INTO `pokemon_list` (`Generation`, `Pokedex`, `Codigo`, `Nome`, `TierGen1`, `TierGen2`, `TierGen3`, `TierGen4`, `TierGen5`, `TierGen6`, `TierGen7`, `StatusPick`, `Imagem`) VALUES ('3', '326', '326', 'Grumpig', '-', '-', '2', '2', '3', '3', '3', 'false', 'https://cdn.bulbagarden.net/upload/thumb/5/54/326Grumpig.png/250px-326Grumpig.png');</v>
      </c>
      <c r="B377">
        <f t="shared" si="2"/>
        <v>3</v>
      </c>
      <c r="C377" s="61">
        <f>'Pokemon List'!D377</f>
        <v>326</v>
      </c>
      <c r="D377" s="61">
        <f>'Pokemon List'!E377</f>
        <v>326</v>
      </c>
      <c r="E377" s="89" t="str">
        <f>'Pokemon List'!F377</f>
        <v>Grumpig</v>
      </c>
      <c r="F377" s="58" t="s">
        <v>136</v>
      </c>
      <c r="G377" s="58" t="s">
        <v>136</v>
      </c>
      <c r="H377" s="58">
        <v>2.0</v>
      </c>
      <c r="I377" s="58">
        <v>2.0</v>
      </c>
      <c r="J377" s="58">
        <v>3.0</v>
      </c>
      <c r="K377" s="58">
        <v>3.0</v>
      </c>
      <c r="L377">
        <f>'Pokemon List'!A377</f>
        <v>3</v>
      </c>
      <c r="N377" t="str">
        <f>IF('Pokemon List'!I377="NULL",'Pokemon List'!I377,CONCATENATE("'",'Pokemon List'!I377,"'",))</f>
        <v>'https://cdn.bulbagarden.net/upload/thumb/5/54/326Grumpig.png/250px-326Grumpig.png'</v>
      </c>
    </row>
    <row r="378">
      <c r="A378" s="58" t="str">
        <f t="shared" si="1"/>
        <v>INSERT INTO `pokemon_list` (`Generation`, `Pokedex`, `Codigo`, `Nome`, `TierGen1`, `TierGen2`, `TierGen3`, `TierGen4`, `TierGen5`, `TierGen6`, `TierGen7`, `StatusPick`, `Imagem`) VALUES ('3', '327', '327', 'Spinda', '-', '-', '3', '3', '3', '3', '3', 'false', 'https://cdn.bulbagarden.net/upload/thumb/8/8f/327Spinda.png/250px-327Spinda.png');</v>
      </c>
      <c r="B378">
        <f t="shared" si="2"/>
        <v>3</v>
      </c>
      <c r="C378" s="61">
        <f>'Pokemon List'!D378</f>
        <v>327</v>
      </c>
      <c r="D378" s="61">
        <f>'Pokemon List'!E378</f>
        <v>327</v>
      </c>
      <c r="E378" s="89" t="str">
        <f>'Pokemon List'!F378</f>
        <v>Spinda</v>
      </c>
      <c r="F378" s="58" t="s">
        <v>136</v>
      </c>
      <c r="G378" s="58" t="s">
        <v>136</v>
      </c>
      <c r="H378" s="58">
        <v>3.0</v>
      </c>
      <c r="I378" s="58">
        <v>3.0</v>
      </c>
      <c r="J378" s="58">
        <v>3.0</v>
      </c>
      <c r="K378" s="58">
        <v>3.0</v>
      </c>
      <c r="L378">
        <f>'Pokemon List'!A378</f>
        <v>3</v>
      </c>
      <c r="N378" t="str">
        <f>IF('Pokemon List'!I378="NULL",'Pokemon List'!I378,CONCATENATE("'",'Pokemon List'!I378,"'",))</f>
        <v>'https://cdn.bulbagarden.net/upload/thumb/8/8f/327Spinda.png/250px-327Spinda.png'</v>
      </c>
    </row>
    <row r="379">
      <c r="A379" s="58" t="str">
        <f t="shared" si="1"/>
        <v>INSERT INTO `pokemon_list` (`Generation`, `Pokedex`, `Codigo`, `Nome`, `TierGen1`, `TierGen2`, `TierGen3`, `TierGen4`, `TierGen5`, `TierGen6`, `TierGen7`, `StatusPick`, `Imagem`) VALUES ('3', '328', '328', 'Trapinch', '-', '-', '0', '0', '0', '0', '0', 'false', 'https://cdn.bulbagarden.net/upload/7/76/328Trapinch.png');</v>
      </c>
      <c r="B379">
        <f t="shared" si="2"/>
        <v>3</v>
      </c>
      <c r="C379" s="61">
        <f>'Pokemon List'!D379</f>
        <v>328</v>
      </c>
      <c r="D379" s="61">
        <f>'Pokemon List'!E379</f>
        <v>328</v>
      </c>
      <c r="E379" s="89" t="str">
        <f>'Pokemon List'!F379</f>
        <v>Trapinch</v>
      </c>
      <c r="F379" s="58" t="s">
        <v>136</v>
      </c>
      <c r="G379" s="58" t="s">
        <v>136</v>
      </c>
      <c r="H379" s="58">
        <v>0.0</v>
      </c>
      <c r="I379" s="58">
        <v>0.0</v>
      </c>
      <c r="J379" s="58">
        <v>0.0</v>
      </c>
      <c r="K379" s="58">
        <v>0.0</v>
      </c>
      <c r="L379">
        <f>'Pokemon List'!A379</f>
        <v>0</v>
      </c>
      <c r="N379" t="str">
        <f>IF('Pokemon List'!I379="NULL",'Pokemon List'!I379,CONCATENATE("'",'Pokemon List'!I379,"'",))</f>
        <v>'https://cdn.bulbagarden.net/upload/7/76/328Trapinch.png'</v>
      </c>
    </row>
    <row r="380">
      <c r="A380" s="58" t="str">
        <f t="shared" si="1"/>
        <v>INSERT INTO `pokemon_list` (`Generation`, `Pokedex`, `Codigo`, `Nome`, `TierGen1`, `TierGen2`, `TierGen3`, `TierGen4`, `TierGen5`, `TierGen6`, `TierGen7`, `StatusPick`, `Imagem`) VALUES ('3', '329', '329', 'Vibrava', '-', '-', '3', '0', '0', '3', '0', 'false', 'https://cdn.bulbagarden.net/upload/a/af/329Vibrava.png');</v>
      </c>
      <c r="B380">
        <f t="shared" si="2"/>
        <v>3</v>
      </c>
      <c r="C380" s="61">
        <f>'Pokemon List'!D380</f>
        <v>329</v>
      </c>
      <c r="D380" s="61">
        <f>'Pokemon List'!E380</f>
        <v>329</v>
      </c>
      <c r="E380" s="89" t="str">
        <f>'Pokemon List'!F380</f>
        <v>Vibrava</v>
      </c>
      <c r="F380" s="58" t="s">
        <v>136</v>
      </c>
      <c r="G380" s="58" t="s">
        <v>136</v>
      </c>
      <c r="H380" s="58">
        <v>3.0</v>
      </c>
      <c r="I380" s="58">
        <v>0.0</v>
      </c>
      <c r="J380" s="58">
        <v>0.0</v>
      </c>
      <c r="K380" s="58">
        <v>3.0</v>
      </c>
      <c r="L380">
        <f>'Pokemon List'!A380</f>
        <v>0</v>
      </c>
      <c r="N380" t="str">
        <f>IF('Pokemon List'!I380="NULL",'Pokemon List'!I380,CONCATENATE("'",'Pokemon List'!I380,"'",))</f>
        <v>'https://cdn.bulbagarden.net/upload/a/af/329Vibrava.png'</v>
      </c>
    </row>
    <row r="381">
      <c r="A381" s="58" t="str">
        <f t="shared" si="1"/>
        <v>INSERT INTO `pokemon_list` (`Generation`, `Pokedex`, `Codigo`, `Nome`, `TierGen1`, `TierGen2`, `TierGen3`, `TierGen4`, `TierGen5`, `TierGen6`, `TierGen7`, `StatusPick`, `Imagem`) VALUES ('3', '330', '330', 'Flygon', '-', '-', '1', '1', '2', '2', '2', 'false', 'https://cdn.bulbagarden.net/upload/thumb/f/f1/330Flygon.png/250px-330Flygon.png');</v>
      </c>
      <c r="B381">
        <f t="shared" si="2"/>
        <v>3</v>
      </c>
      <c r="C381" s="61">
        <f>'Pokemon List'!D381</f>
        <v>330</v>
      </c>
      <c r="D381" s="61">
        <f>'Pokemon List'!E381</f>
        <v>330</v>
      </c>
      <c r="E381" s="89" t="str">
        <f>'Pokemon List'!F381</f>
        <v>Flygon</v>
      </c>
      <c r="F381" s="58" t="s">
        <v>136</v>
      </c>
      <c r="G381" s="58" t="s">
        <v>136</v>
      </c>
      <c r="H381" s="58">
        <v>1.0</v>
      </c>
      <c r="I381" s="58">
        <v>1.0</v>
      </c>
      <c r="J381" s="58">
        <v>2.0</v>
      </c>
      <c r="K381" s="58">
        <v>2.0</v>
      </c>
      <c r="L381">
        <f>'Pokemon List'!A381</f>
        <v>2</v>
      </c>
      <c r="N381" t="str">
        <f>IF('Pokemon List'!I381="NULL",'Pokemon List'!I381,CONCATENATE("'",'Pokemon List'!I381,"'",))</f>
        <v>'https://cdn.bulbagarden.net/upload/thumb/f/f1/330Flygon.png/250px-330Flygon.png'</v>
      </c>
    </row>
    <row r="382">
      <c r="A382" s="58" t="str">
        <f t="shared" si="1"/>
        <v>INSERT INTO `pokemon_list` (`Generation`, `Pokedex`, `Codigo`, `Nome`, `TierGen1`, `TierGen2`, `TierGen3`, `TierGen4`, `TierGen5`, `TierGen6`, `TierGen7`, `StatusPick`, `Imagem`) VALUES ('3', '331', '331', 'Cacnea', '-', '-', '0', '0', '0', '0', '0', 'false', 'https://cdn.bulbagarden.net/upload/1/12/331Cacnea.png');</v>
      </c>
      <c r="B382">
        <f t="shared" si="2"/>
        <v>3</v>
      </c>
      <c r="C382" s="61">
        <f>'Pokemon List'!D382</f>
        <v>331</v>
      </c>
      <c r="D382" s="61">
        <f>'Pokemon List'!E382</f>
        <v>331</v>
      </c>
      <c r="E382" s="89" t="str">
        <f>'Pokemon List'!F382</f>
        <v>Cacnea</v>
      </c>
      <c r="F382" s="58" t="s">
        <v>136</v>
      </c>
      <c r="G382" s="58" t="s">
        <v>136</v>
      </c>
      <c r="H382" s="58">
        <v>0.0</v>
      </c>
      <c r="I382" s="58">
        <v>0.0</v>
      </c>
      <c r="J382" s="58">
        <v>0.0</v>
      </c>
      <c r="K382" s="58">
        <v>0.0</v>
      </c>
      <c r="L382">
        <f>'Pokemon List'!A382</f>
        <v>0</v>
      </c>
      <c r="N382" t="str">
        <f>IF('Pokemon List'!I382="NULL",'Pokemon List'!I382,CONCATENATE("'",'Pokemon List'!I382,"'",))</f>
        <v>'https://cdn.bulbagarden.net/upload/1/12/331Cacnea.png'</v>
      </c>
    </row>
    <row r="383">
      <c r="A383" s="58" t="str">
        <f t="shared" si="1"/>
        <v>INSERT INTO `pokemon_list` (`Generation`, `Pokedex`, `Codigo`, `Nome`, `TierGen1`, `TierGen2`, `TierGen3`, `TierGen4`, `TierGen5`, `TierGen6`, `TierGen7`, `StatusPick`, `Imagem`) VALUES ('3', '332', '332', 'Cacturne', '-', '-', '2', '2', '3', '3', '3', 'false', 'https://cdn.bulbagarden.net/upload/thumb/4/41/332Cacturne.png/250px-332Cacturne.png');</v>
      </c>
      <c r="B383">
        <f t="shared" si="2"/>
        <v>3</v>
      </c>
      <c r="C383" s="61">
        <f>'Pokemon List'!D383</f>
        <v>332</v>
      </c>
      <c r="D383" s="61">
        <f>'Pokemon List'!E383</f>
        <v>332</v>
      </c>
      <c r="E383" s="89" t="str">
        <f>'Pokemon List'!F383</f>
        <v>Cacturne</v>
      </c>
      <c r="F383" s="58" t="s">
        <v>136</v>
      </c>
      <c r="G383" s="58" t="s">
        <v>136</v>
      </c>
      <c r="H383" s="58">
        <v>2.0</v>
      </c>
      <c r="I383" s="58">
        <v>2.0</v>
      </c>
      <c r="J383" s="58">
        <v>3.0</v>
      </c>
      <c r="K383" s="58">
        <v>3.0</v>
      </c>
      <c r="L383">
        <f>'Pokemon List'!A383</f>
        <v>3</v>
      </c>
      <c r="N383" t="str">
        <f>IF('Pokemon List'!I383="NULL",'Pokemon List'!I383,CONCATENATE("'",'Pokemon List'!I383,"'",))</f>
        <v>'https://cdn.bulbagarden.net/upload/thumb/4/41/332Cacturne.png/250px-332Cacturne.png'</v>
      </c>
    </row>
    <row r="384">
      <c r="A384" s="58" t="str">
        <f t="shared" si="1"/>
        <v>INSERT INTO `pokemon_list` (`Generation`, `Pokedex`, `Codigo`, `Nome`, `TierGen1`, `TierGen2`, `TierGen3`, `TierGen4`, `TierGen5`, `TierGen6`, `TierGen7`, `StatusPick`, `Imagem`) VALUES ('3', '333', '333', 'Swablu', '-', '-', '0', '0', '0', '0', '0', 'false', 'https://cdn.bulbagarden.net/upload/9/99/333Swablu.png');</v>
      </c>
      <c r="B384">
        <f t="shared" si="2"/>
        <v>3</v>
      </c>
      <c r="C384" s="61">
        <f>'Pokemon List'!D384</f>
        <v>333</v>
      </c>
      <c r="D384" s="61">
        <f>'Pokemon List'!E384</f>
        <v>333</v>
      </c>
      <c r="E384" s="89" t="str">
        <f>'Pokemon List'!F384</f>
        <v>Swablu</v>
      </c>
      <c r="F384" s="58" t="s">
        <v>136</v>
      </c>
      <c r="G384" s="58" t="s">
        <v>136</v>
      </c>
      <c r="H384" s="58">
        <v>0.0</v>
      </c>
      <c r="I384" s="58">
        <v>0.0</v>
      </c>
      <c r="J384" s="58">
        <v>0.0</v>
      </c>
      <c r="K384" s="58">
        <v>0.0</v>
      </c>
      <c r="L384">
        <f>'Pokemon List'!A384</f>
        <v>0</v>
      </c>
      <c r="N384" t="str">
        <f>IF('Pokemon List'!I384="NULL",'Pokemon List'!I384,CONCATENATE("'",'Pokemon List'!I384,"'",))</f>
        <v>'https://cdn.bulbagarden.net/upload/9/99/333Swablu.png'</v>
      </c>
    </row>
    <row r="385">
      <c r="A385" s="58" t="str">
        <f t="shared" si="1"/>
        <v>INSERT INTO `pokemon_list` (`Generation`, `Pokedex`, `Codigo`, `Nome`, `TierGen1`, `TierGen2`, `TierGen3`, `TierGen4`, `TierGen5`, `TierGen6`, `TierGen7`, `StatusPick`, `Imagem`) VALUES ('3', '334', '334', 'Altaria', '-', '-', '2', '2', '2', '3', '3', 'false', 'https://cdn.bulbagarden.net/upload/thumb/d/da/334Altaria.png/150px-334Altaria.png');</v>
      </c>
      <c r="B385">
        <f t="shared" si="2"/>
        <v>3</v>
      </c>
      <c r="C385" s="61">
        <f>'Pokemon List'!D385</f>
        <v>334</v>
      </c>
      <c r="D385" s="61">
        <f>'Pokemon List'!E385</f>
        <v>334</v>
      </c>
      <c r="E385" s="89" t="str">
        <f>'Pokemon List'!F385</f>
        <v>Altaria</v>
      </c>
      <c r="F385" s="58" t="s">
        <v>136</v>
      </c>
      <c r="G385" s="58" t="s">
        <v>136</v>
      </c>
      <c r="H385" s="58">
        <v>2.0</v>
      </c>
      <c r="I385" s="58">
        <v>2.0</v>
      </c>
      <c r="J385" s="58">
        <v>2.0</v>
      </c>
      <c r="K385" s="58">
        <v>3.0</v>
      </c>
      <c r="L385">
        <f>'Pokemon List'!A385</f>
        <v>3</v>
      </c>
      <c r="N385" t="str">
        <f>IF('Pokemon List'!I385="NULL",'Pokemon List'!I385,CONCATENATE("'",'Pokemon List'!I385,"'",))</f>
        <v>'https://cdn.bulbagarden.net/upload/thumb/d/da/334Altaria.png/150px-334Altaria.png'</v>
      </c>
    </row>
    <row r="386">
      <c r="A386" s="58" t="str">
        <f t="shared" si="1"/>
        <v>INSERT INTO `pokemon_list` (`Generation`, `Pokedex`, `Codigo`, `Nome`, `TierGen1`, `TierGen2`, `TierGen3`, `TierGen4`, `TierGen5`, `TierGen6`, `TierGen7`, `StatusPick`, `Imagem`) VALUES ('3', '334', '334M', 'Mega Altaria', '-', '-', '-', '-', '-', '1', '1', 'false', 'https://cdn.bulbagarden.net/upload/thumb/0/08/334Altaria-Mega.png/150px-334Altaria-Mega.png');</v>
      </c>
      <c r="B386">
        <f t="shared" si="2"/>
        <v>3</v>
      </c>
      <c r="C386" s="61">
        <f>'Pokemon List'!D386</f>
        <v>334</v>
      </c>
      <c r="D386" s="61" t="str">
        <f>'Pokemon List'!E386</f>
        <v>334M</v>
      </c>
      <c r="E386" s="61" t="str">
        <f>'Pokemon List'!F386</f>
        <v>Mega Altaria</v>
      </c>
      <c r="F386" s="58" t="s">
        <v>136</v>
      </c>
      <c r="G386" s="58" t="s">
        <v>136</v>
      </c>
      <c r="H386" s="58" t="s">
        <v>136</v>
      </c>
      <c r="I386" s="58" t="s">
        <v>136</v>
      </c>
      <c r="J386" s="58" t="s">
        <v>136</v>
      </c>
      <c r="K386" s="58">
        <v>1.0</v>
      </c>
      <c r="L386">
        <f>'Pokemon List'!A386</f>
        <v>1</v>
      </c>
      <c r="N386" t="str">
        <f>IF('Pokemon List'!I386="NULL",'Pokemon List'!I386,CONCATENATE("'",'Pokemon List'!I386,"'",))</f>
        <v>'https://cdn.bulbagarden.net/upload/thumb/0/08/334Altaria-Mega.png/150px-334Altaria-Mega.png'</v>
      </c>
    </row>
    <row r="387">
      <c r="A387" s="58" t="str">
        <f t="shared" si="1"/>
        <v>INSERT INTO `pokemon_list` (`Generation`, `Pokedex`, `Codigo`, `Nome`, `TierGen1`, `TierGen2`, `TierGen3`, `TierGen4`, `TierGen5`, `TierGen6`, `TierGen7`, `StatusPick`, `Imagem`) VALUES ('3', '335', '335', 'Zangoose', '-', '-', '1', '2', '3', '3', '3', 'false', 'https://cdn.bulbagarden.net/upload/thumb/d/d3/335Zangoose.png/250px-335Zangoose.png');</v>
      </c>
      <c r="B387">
        <f t="shared" si="2"/>
        <v>3</v>
      </c>
      <c r="C387" s="61">
        <f>'Pokemon List'!D387</f>
        <v>335</v>
      </c>
      <c r="D387" s="61">
        <f>'Pokemon List'!E387</f>
        <v>335</v>
      </c>
      <c r="E387" s="89" t="str">
        <f>'Pokemon List'!F387</f>
        <v>Zangoose</v>
      </c>
      <c r="F387" s="58" t="s">
        <v>136</v>
      </c>
      <c r="G387" s="58" t="s">
        <v>136</v>
      </c>
      <c r="H387" s="58">
        <v>1.0</v>
      </c>
      <c r="I387" s="58">
        <v>2.0</v>
      </c>
      <c r="J387" s="58">
        <v>3.0</v>
      </c>
      <c r="K387" s="58">
        <v>3.0</v>
      </c>
      <c r="L387">
        <f>'Pokemon List'!A387</f>
        <v>3</v>
      </c>
      <c r="N387" t="str">
        <f>IF('Pokemon List'!I387="NULL",'Pokemon List'!I387,CONCATENATE("'",'Pokemon List'!I387,"'",))</f>
        <v>'https://cdn.bulbagarden.net/upload/thumb/d/d3/335Zangoose.png/250px-335Zangoose.png'</v>
      </c>
    </row>
    <row r="388">
      <c r="A388" s="58" t="str">
        <f t="shared" si="1"/>
        <v>INSERT INTO `pokemon_list` (`Generation`, `Pokedex`, `Codigo`, `Nome`, `TierGen1`, `TierGen2`, `TierGen3`, `TierGen4`, `TierGen5`, `TierGen6`, `TierGen7`, `StatusPick`, `Imagem`) VALUES ('3', '336', '336', 'Seviper', '-', '-', '3', '3', '3', '3', '3', 'false', 'https://cdn.bulbagarden.net/upload/thumb/d/d6/336Seviper.png/250px-336Seviper.png');</v>
      </c>
      <c r="B388">
        <f t="shared" si="2"/>
        <v>3</v>
      </c>
      <c r="C388" s="61">
        <f>'Pokemon List'!D388</f>
        <v>336</v>
      </c>
      <c r="D388" s="61">
        <f>'Pokemon List'!E388</f>
        <v>336</v>
      </c>
      <c r="E388" s="89" t="str">
        <f>'Pokemon List'!F388</f>
        <v>Seviper</v>
      </c>
      <c r="F388" s="58" t="s">
        <v>136</v>
      </c>
      <c r="G388" s="58" t="s">
        <v>136</v>
      </c>
      <c r="H388" s="58">
        <v>3.0</v>
      </c>
      <c r="I388" s="58">
        <v>3.0</v>
      </c>
      <c r="J388" s="58">
        <v>3.0</v>
      </c>
      <c r="K388" s="58">
        <v>3.0</v>
      </c>
      <c r="L388">
        <f>'Pokemon List'!A388</f>
        <v>3</v>
      </c>
      <c r="N388" t="str">
        <f>IF('Pokemon List'!I388="NULL",'Pokemon List'!I388,CONCATENATE("'",'Pokemon List'!I388,"'",))</f>
        <v>'https://cdn.bulbagarden.net/upload/thumb/d/d6/336Seviper.png/250px-336Seviper.png'</v>
      </c>
    </row>
    <row r="389">
      <c r="A389" s="58" t="str">
        <f t="shared" si="1"/>
        <v>INSERT INTO `pokemon_list` (`Generation`, `Pokedex`, `Codigo`, `Nome`, `TierGen1`, `TierGen2`, `TierGen3`, `TierGen4`, `TierGen5`, `TierGen6`, `TierGen7`, `StatusPick`, `Imagem`) VALUES ('3', '337', '337', 'Lunatone', '-', '-', '2', '2', '3', '3', '3', 'false', 'https://cdn.bulbagarden.net/upload/thumb/e/eb/337Lunatone.png/250px-337Lunatone.png');</v>
      </c>
      <c r="B389">
        <f t="shared" si="2"/>
        <v>3</v>
      </c>
      <c r="C389" s="61">
        <f>'Pokemon List'!D389</f>
        <v>337</v>
      </c>
      <c r="D389" s="61">
        <f>'Pokemon List'!E389</f>
        <v>337</v>
      </c>
      <c r="E389" s="89" t="str">
        <f>'Pokemon List'!F389</f>
        <v>Lunatone</v>
      </c>
      <c r="F389" s="58" t="s">
        <v>136</v>
      </c>
      <c r="G389" s="58" t="s">
        <v>136</v>
      </c>
      <c r="H389" s="58">
        <v>2.0</v>
      </c>
      <c r="I389" s="58">
        <v>2.0</v>
      </c>
      <c r="J389" s="58">
        <v>3.0</v>
      </c>
      <c r="K389" s="58">
        <v>3.0</v>
      </c>
      <c r="L389">
        <f>'Pokemon List'!A389</f>
        <v>3</v>
      </c>
      <c r="N389" t="str">
        <f>IF('Pokemon List'!I389="NULL",'Pokemon List'!I389,CONCATENATE("'",'Pokemon List'!I389,"'",))</f>
        <v>'https://cdn.bulbagarden.net/upload/thumb/e/eb/337Lunatone.png/250px-337Lunatone.png'</v>
      </c>
    </row>
    <row r="390">
      <c r="A390" s="58" t="str">
        <f t="shared" si="1"/>
        <v>INSERT INTO `pokemon_list` (`Generation`, `Pokedex`, `Codigo`, `Nome`, `TierGen1`, `TierGen2`, `TierGen3`, `TierGen4`, `TierGen5`, `TierGen6`, `TierGen7`, `StatusPick`, `Imagem`) VALUES ('3', '338', '338', 'Solrock', '-', '-', '2', '2', '3', '3', '3', 'false', 'https://cdn.bulbagarden.net/upload/thumb/9/90/338Solrock.png/250px-338Solrock.png');</v>
      </c>
      <c r="B390">
        <f t="shared" si="2"/>
        <v>3</v>
      </c>
      <c r="C390" s="61">
        <f>'Pokemon List'!D390</f>
        <v>338</v>
      </c>
      <c r="D390" s="61">
        <f>'Pokemon List'!E390</f>
        <v>338</v>
      </c>
      <c r="E390" s="89" t="str">
        <f>'Pokemon List'!F390</f>
        <v>Solrock</v>
      </c>
      <c r="F390" s="58" t="s">
        <v>136</v>
      </c>
      <c r="G390" s="58" t="s">
        <v>136</v>
      </c>
      <c r="H390" s="58">
        <v>2.0</v>
      </c>
      <c r="I390" s="58">
        <v>2.0</v>
      </c>
      <c r="J390" s="58">
        <v>3.0</v>
      </c>
      <c r="K390" s="58">
        <v>3.0</v>
      </c>
      <c r="L390">
        <f>'Pokemon List'!A390</f>
        <v>3</v>
      </c>
      <c r="N390" t="str">
        <f>IF('Pokemon List'!I390="NULL",'Pokemon List'!I390,CONCATENATE("'",'Pokemon List'!I390,"'",))</f>
        <v>'https://cdn.bulbagarden.net/upload/thumb/9/90/338Solrock.png/250px-338Solrock.png'</v>
      </c>
    </row>
    <row r="391">
      <c r="A391" s="58" t="str">
        <f t="shared" si="1"/>
        <v>INSERT INTO `pokemon_list` (`Generation`, `Pokedex`, `Codigo`, `Nome`, `TierGen1`, `TierGen2`, `TierGen3`, `TierGen4`, `TierGen5`, `TierGen6`, `TierGen7`, `StatusPick`, `Imagem`) VALUES ('3', '339', '339', 'Barboach', '-', '-', '0', '0', '0', '0', '0', 'false', 'https://cdn.bulbagarden.net/upload/6/60/339Barboach.png');</v>
      </c>
      <c r="B391">
        <f t="shared" si="2"/>
        <v>3</v>
      </c>
      <c r="C391" s="61">
        <f>'Pokemon List'!D391</f>
        <v>339</v>
      </c>
      <c r="D391" s="61">
        <f>'Pokemon List'!E391</f>
        <v>339</v>
      </c>
      <c r="E391" s="89" t="str">
        <f>'Pokemon List'!F391</f>
        <v>Barboach</v>
      </c>
      <c r="F391" s="58" t="s">
        <v>136</v>
      </c>
      <c r="G391" s="58" t="s">
        <v>136</v>
      </c>
      <c r="H391" s="58">
        <v>0.0</v>
      </c>
      <c r="I391" s="58">
        <v>0.0</v>
      </c>
      <c r="J391" s="58">
        <v>0.0</v>
      </c>
      <c r="K391" s="58">
        <v>0.0</v>
      </c>
      <c r="L391">
        <f>'Pokemon List'!A391</f>
        <v>0</v>
      </c>
      <c r="N391" t="str">
        <f>IF('Pokemon List'!I391="NULL",'Pokemon List'!I391,CONCATENATE("'",'Pokemon List'!I391,"'",))</f>
        <v>'https://cdn.bulbagarden.net/upload/6/60/339Barboach.png'</v>
      </c>
    </row>
    <row r="392">
      <c r="A392" s="58" t="str">
        <f t="shared" si="1"/>
        <v>INSERT INTO `pokemon_list` (`Generation`, `Pokedex`, `Codigo`, `Nome`, `TierGen1`, `TierGen2`, `TierGen3`, `TierGen4`, `TierGen5`, `TierGen6`, `TierGen7`, `StatusPick`, `Imagem`) VALUES ('3', '340', '340', 'Whiscash', '-', '-', '3', '3', '3', '3', '3', 'false', 'https://cdn.bulbagarden.net/upload/thumb/6/60/340Whiscash.png/250px-340Whiscash.png');</v>
      </c>
      <c r="B392">
        <f t="shared" si="2"/>
        <v>3</v>
      </c>
      <c r="C392" s="61">
        <f>'Pokemon List'!D392</f>
        <v>340</v>
      </c>
      <c r="D392" s="61">
        <f>'Pokemon List'!E392</f>
        <v>340</v>
      </c>
      <c r="E392" s="89" t="str">
        <f>'Pokemon List'!F392</f>
        <v>Whiscash</v>
      </c>
      <c r="F392" s="58" t="s">
        <v>136</v>
      </c>
      <c r="G392" s="58" t="s">
        <v>136</v>
      </c>
      <c r="H392" s="58">
        <v>3.0</v>
      </c>
      <c r="I392" s="58">
        <v>3.0</v>
      </c>
      <c r="J392" s="58">
        <v>3.0</v>
      </c>
      <c r="K392" s="58">
        <v>3.0</v>
      </c>
      <c r="L392">
        <f>'Pokemon List'!A392</f>
        <v>3</v>
      </c>
      <c r="N392" t="str">
        <f>IF('Pokemon List'!I392="NULL",'Pokemon List'!I392,CONCATENATE("'",'Pokemon List'!I392,"'",))</f>
        <v>'https://cdn.bulbagarden.net/upload/thumb/6/60/340Whiscash.png/250px-340Whiscash.png'</v>
      </c>
    </row>
    <row r="393">
      <c r="A393" s="58" t="str">
        <f t="shared" si="1"/>
        <v>INSERT INTO `pokemon_list` (`Generation`, `Pokedex`, `Codigo`, `Nome`, `TierGen1`, `TierGen2`, `TierGen3`, `TierGen4`, `TierGen5`, `TierGen6`, `TierGen7`, `StatusPick`, `Imagem`) VALUES ('3', '341', '341', 'Corphish', '-', '-', '0', '0', '0', '0', '0', 'false', 'https://cdn.bulbagarden.net/upload/3/3d/341Corphish.png');</v>
      </c>
      <c r="B393">
        <f t="shared" si="2"/>
        <v>3</v>
      </c>
      <c r="C393" s="61">
        <f>'Pokemon List'!D393</f>
        <v>341</v>
      </c>
      <c r="D393" s="61">
        <f>'Pokemon List'!E393</f>
        <v>341</v>
      </c>
      <c r="E393" s="89" t="str">
        <f>'Pokemon List'!F393</f>
        <v>Corphish</v>
      </c>
      <c r="F393" s="58" t="s">
        <v>136</v>
      </c>
      <c r="G393" s="58" t="s">
        <v>136</v>
      </c>
      <c r="H393" s="58">
        <v>0.0</v>
      </c>
      <c r="I393" s="58">
        <v>0.0</v>
      </c>
      <c r="J393" s="58">
        <v>0.0</v>
      </c>
      <c r="K393" s="58">
        <v>0.0</v>
      </c>
      <c r="L393">
        <f>'Pokemon List'!A393</f>
        <v>0</v>
      </c>
      <c r="N393" t="str">
        <f>IF('Pokemon List'!I393="NULL",'Pokemon List'!I393,CONCATENATE("'",'Pokemon List'!I393,"'",))</f>
        <v>'https://cdn.bulbagarden.net/upload/3/3d/341Corphish.png'</v>
      </c>
    </row>
    <row r="394">
      <c r="A394" s="58" t="str">
        <f t="shared" si="1"/>
        <v>INSERT INTO `pokemon_list` (`Generation`, `Pokedex`, `Codigo`, `Nome`, `TierGen1`, `TierGen2`, `TierGen3`, `TierGen4`, `TierGen5`, `TierGen6`, `TierGen7`, `StatusPick`, `Imagem`) VALUES ('3', '342', '342', 'Crawdaunt', '-', '-', '3', '3', '2', '1', '1', 'false', 'https://cdn.bulbagarden.net/upload/thumb/f/f4/342Crawdaunt.png/250px-342Crawdaunt.png');</v>
      </c>
      <c r="B394">
        <f t="shared" si="2"/>
        <v>3</v>
      </c>
      <c r="C394" s="61">
        <f>'Pokemon List'!D394</f>
        <v>342</v>
      </c>
      <c r="D394" s="61">
        <f>'Pokemon List'!E394</f>
        <v>342</v>
      </c>
      <c r="E394" s="89" t="str">
        <f>'Pokemon List'!F394</f>
        <v>Crawdaunt</v>
      </c>
      <c r="F394" s="58" t="s">
        <v>136</v>
      </c>
      <c r="G394" s="58" t="s">
        <v>136</v>
      </c>
      <c r="H394" s="58">
        <v>3.0</v>
      </c>
      <c r="I394" s="58">
        <v>3.0</v>
      </c>
      <c r="J394" s="58">
        <v>2.0</v>
      </c>
      <c r="K394" s="58">
        <v>1.0</v>
      </c>
      <c r="L394">
        <f>'Pokemon List'!A394</f>
        <v>1</v>
      </c>
      <c r="N394" t="str">
        <f>IF('Pokemon List'!I394="NULL",'Pokemon List'!I394,CONCATENATE("'",'Pokemon List'!I394,"'",))</f>
        <v>'https://cdn.bulbagarden.net/upload/thumb/f/f4/342Crawdaunt.png/250px-342Crawdaunt.png'</v>
      </c>
    </row>
    <row r="395">
      <c r="A395" s="58" t="str">
        <f t="shared" si="1"/>
        <v>INSERT INTO `pokemon_list` (`Generation`, `Pokedex`, `Codigo`, `Nome`, `TierGen1`, `TierGen2`, `TierGen3`, `TierGen4`, `TierGen5`, `TierGen6`, `TierGen7`, `StatusPick`, `Imagem`) VALUES ('3', '343', '343', 'Baltoy', '-', '-', '0', '0', '0', '0', '0', 'false', 'https://cdn.bulbagarden.net/upload/8/8b/343Baltoy.png');</v>
      </c>
      <c r="B395">
        <f t="shared" si="2"/>
        <v>3</v>
      </c>
      <c r="C395" s="61">
        <f>'Pokemon List'!D395</f>
        <v>343</v>
      </c>
      <c r="D395" s="61">
        <f>'Pokemon List'!E395</f>
        <v>343</v>
      </c>
      <c r="E395" s="89" t="str">
        <f>'Pokemon List'!F395</f>
        <v>Baltoy</v>
      </c>
      <c r="F395" s="58" t="s">
        <v>136</v>
      </c>
      <c r="G395" s="58" t="s">
        <v>136</v>
      </c>
      <c r="H395" s="58">
        <v>0.0</v>
      </c>
      <c r="I395" s="58">
        <v>0.0</v>
      </c>
      <c r="J395" s="58">
        <v>0.0</v>
      </c>
      <c r="K395" s="58">
        <v>0.0</v>
      </c>
      <c r="L395">
        <f>'Pokemon List'!A395</f>
        <v>0</v>
      </c>
      <c r="N395" t="str">
        <f>IF('Pokemon List'!I395="NULL",'Pokemon List'!I395,CONCATENATE("'",'Pokemon List'!I395,"'",))</f>
        <v>'https://cdn.bulbagarden.net/upload/8/8b/343Baltoy.png'</v>
      </c>
    </row>
    <row r="396">
      <c r="A396" s="58" t="str">
        <f t="shared" si="1"/>
        <v>INSERT INTO `pokemon_list` (`Generation`, `Pokedex`, `Codigo`, `Nome`, `TierGen1`, `TierGen2`, `TierGen3`, `TierGen4`, `TierGen5`, `TierGen6`, `TierGen7`, `StatusPick`, `Imagem`) VALUES ('3', '344', '344', 'Claydol', '-', '-', '1', '1', '2', '3', '3', 'false', 'https://cdn.bulbagarden.net/upload/thumb/0/07/344Claydol.png/250px-344Claydol.png');</v>
      </c>
      <c r="B396">
        <f t="shared" si="2"/>
        <v>3</v>
      </c>
      <c r="C396" s="61">
        <f>'Pokemon List'!D396</f>
        <v>344</v>
      </c>
      <c r="D396" s="61">
        <f>'Pokemon List'!E396</f>
        <v>344</v>
      </c>
      <c r="E396" s="89" t="str">
        <f>'Pokemon List'!F396</f>
        <v>Claydol</v>
      </c>
      <c r="F396" s="58" t="s">
        <v>136</v>
      </c>
      <c r="G396" s="58" t="s">
        <v>136</v>
      </c>
      <c r="H396" s="58">
        <v>1.0</v>
      </c>
      <c r="I396" s="58">
        <v>1.0</v>
      </c>
      <c r="J396" s="58">
        <v>2.0</v>
      </c>
      <c r="K396" s="58">
        <v>3.0</v>
      </c>
      <c r="L396">
        <f>'Pokemon List'!A396</f>
        <v>3</v>
      </c>
      <c r="N396" t="str">
        <f>IF('Pokemon List'!I396="NULL",'Pokemon List'!I396,CONCATENATE("'",'Pokemon List'!I396,"'",))</f>
        <v>'https://cdn.bulbagarden.net/upload/thumb/0/07/344Claydol.png/250px-344Claydol.png'</v>
      </c>
    </row>
    <row r="397">
      <c r="A397" s="58" t="str">
        <f t="shared" si="1"/>
        <v>INSERT INTO `pokemon_list` (`Generation`, `Pokedex`, `Codigo`, `Nome`, `TierGen1`, `TierGen2`, `TierGen3`, `TierGen4`, `TierGen5`, `TierGen6`, `TierGen7`, `StatusPick`, `Imagem`) VALUES ('3', '345', '345', 'Lileep', '-', '-', '0', '0', '0', '0', '0', 'false', 'https://cdn.bulbagarden.net/upload/3/34/345Lileep.png');</v>
      </c>
      <c r="B397">
        <f t="shared" si="2"/>
        <v>3</v>
      </c>
      <c r="C397" s="61">
        <f>'Pokemon List'!D397</f>
        <v>345</v>
      </c>
      <c r="D397" s="61">
        <f>'Pokemon List'!E397</f>
        <v>345</v>
      </c>
      <c r="E397" s="89" t="str">
        <f>'Pokemon List'!F397</f>
        <v>Lileep</v>
      </c>
      <c r="F397" s="58" t="s">
        <v>136</v>
      </c>
      <c r="G397" s="58" t="s">
        <v>136</v>
      </c>
      <c r="H397" s="58">
        <v>0.0</v>
      </c>
      <c r="I397" s="58">
        <v>0.0</v>
      </c>
      <c r="J397" s="58">
        <v>0.0</v>
      </c>
      <c r="K397" s="58">
        <v>0.0</v>
      </c>
      <c r="L397">
        <f>'Pokemon List'!A397</f>
        <v>0</v>
      </c>
      <c r="N397" t="str">
        <f>IF('Pokemon List'!I397="NULL",'Pokemon List'!I397,CONCATENATE("'",'Pokemon List'!I397,"'",))</f>
        <v>'https://cdn.bulbagarden.net/upload/3/34/345Lileep.png'</v>
      </c>
    </row>
    <row r="398">
      <c r="A398" s="58" t="str">
        <f t="shared" si="1"/>
        <v>INSERT INTO `pokemon_list` (`Generation`, `Pokedex`, `Codigo`, `Nome`, `TierGen1`, `TierGen2`, `TierGen3`, `TierGen4`, `TierGen5`, `TierGen6`, `TierGen7`, `StatusPick`, `Imagem`) VALUES ('3', '346', '346', 'Cradily', '-', '-', '2', '2', '3', '3', '3', 'false', 'https://cdn.bulbagarden.net/upload/thumb/3/38/346Cradily.png/250px-346Cradily.png');</v>
      </c>
      <c r="B398">
        <f t="shared" si="2"/>
        <v>3</v>
      </c>
      <c r="C398" s="61">
        <f>'Pokemon List'!D398</f>
        <v>346</v>
      </c>
      <c r="D398" s="61">
        <f>'Pokemon List'!E398</f>
        <v>346</v>
      </c>
      <c r="E398" s="89" t="str">
        <f>'Pokemon List'!F398</f>
        <v>Cradily</v>
      </c>
      <c r="F398" s="58" t="s">
        <v>136</v>
      </c>
      <c r="G398" s="58" t="s">
        <v>136</v>
      </c>
      <c r="H398" s="58">
        <v>2.0</v>
      </c>
      <c r="I398" s="58">
        <v>2.0</v>
      </c>
      <c r="J398" s="58">
        <v>3.0</v>
      </c>
      <c r="K398" s="58">
        <v>3.0</v>
      </c>
      <c r="L398">
        <f>'Pokemon List'!A398</f>
        <v>3</v>
      </c>
      <c r="N398" t="str">
        <f>IF('Pokemon List'!I398="NULL",'Pokemon List'!I398,CONCATENATE("'",'Pokemon List'!I398,"'",))</f>
        <v>'https://cdn.bulbagarden.net/upload/thumb/3/38/346Cradily.png/250px-346Cradily.png'</v>
      </c>
    </row>
    <row r="399">
      <c r="A399" s="58" t="str">
        <f t="shared" si="1"/>
        <v>INSERT INTO `pokemon_list` (`Generation`, `Pokedex`, `Codigo`, `Nome`, `TierGen1`, `TierGen2`, `TierGen3`, `TierGen4`, `TierGen5`, `TierGen6`, `TierGen7`, `StatusPick`, `Imagem`) VALUES ('3', '347', '347', 'Anorith', '-', '-', '0', '0', '0', '0', '0', 'false', 'https://cdn.bulbagarden.net/upload/4/45/347Anorith.png');</v>
      </c>
      <c r="B399">
        <f t="shared" si="2"/>
        <v>3</v>
      </c>
      <c r="C399" s="61">
        <f>'Pokemon List'!D399</f>
        <v>347</v>
      </c>
      <c r="D399" s="61">
        <f>'Pokemon List'!E399</f>
        <v>347</v>
      </c>
      <c r="E399" s="89" t="str">
        <f>'Pokemon List'!F399</f>
        <v>Anorith</v>
      </c>
      <c r="F399" s="58" t="s">
        <v>136</v>
      </c>
      <c r="G399" s="58" t="s">
        <v>136</v>
      </c>
      <c r="H399" s="58">
        <v>0.0</v>
      </c>
      <c r="I399" s="58">
        <v>0.0</v>
      </c>
      <c r="J399" s="58">
        <v>0.0</v>
      </c>
      <c r="K399" s="58">
        <v>0.0</v>
      </c>
      <c r="L399">
        <f>'Pokemon List'!A399</f>
        <v>0</v>
      </c>
      <c r="N399" t="str">
        <f>IF('Pokemon List'!I399="NULL",'Pokemon List'!I399,CONCATENATE("'",'Pokemon List'!I399,"'",))</f>
        <v>'https://cdn.bulbagarden.net/upload/4/45/347Anorith.png'</v>
      </c>
    </row>
    <row r="400">
      <c r="A400" s="58" t="str">
        <f t="shared" si="1"/>
        <v>INSERT INTO `pokemon_list` (`Generation`, `Pokedex`, `Codigo`, `Nome`, `TierGen1`, `TierGen2`, `TierGen3`, `TierGen4`, `TierGen5`, `TierGen6`, `TierGen7`, `StatusPick`, `Imagem`) VALUES ('3', '348', '348', 'Armaldo', '-', '-', '1', '3', '3', '3', '3', 'false', 'https://cdn.bulbagarden.net/upload/thumb/1/1d/348Armaldo.png/250px-348Armaldo.png');</v>
      </c>
      <c r="B400">
        <f t="shared" si="2"/>
        <v>3</v>
      </c>
      <c r="C400" s="61">
        <f>'Pokemon List'!D400</f>
        <v>348</v>
      </c>
      <c r="D400" s="61">
        <f>'Pokemon List'!E400</f>
        <v>348</v>
      </c>
      <c r="E400" s="89" t="str">
        <f>'Pokemon List'!F400</f>
        <v>Armaldo</v>
      </c>
      <c r="F400" s="58" t="s">
        <v>136</v>
      </c>
      <c r="G400" s="58" t="s">
        <v>136</v>
      </c>
      <c r="H400" s="58">
        <v>1.0</v>
      </c>
      <c r="I400" s="58">
        <v>3.0</v>
      </c>
      <c r="J400" s="58">
        <v>3.0</v>
      </c>
      <c r="K400" s="58">
        <v>3.0</v>
      </c>
      <c r="L400">
        <f>'Pokemon List'!A400</f>
        <v>3</v>
      </c>
      <c r="N400" t="str">
        <f>IF('Pokemon List'!I400="NULL",'Pokemon List'!I400,CONCATENATE("'",'Pokemon List'!I400,"'",))</f>
        <v>'https://cdn.bulbagarden.net/upload/thumb/1/1d/348Armaldo.png/250px-348Armaldo.png'</v>
      </c>
    </row>
    <row r="401">
      <c r="A401" s="58" t="str">
        <f t="shared" si="1"/>
        <v>INSERT INTO `pokemon_list` (`Generation`, `Pokedex`, `Codigo`, `Nome`, `TierGen1`, `TierGen2`, `TierGen3`, `TierGen4`, `TierGen5`, `TierGen6`, `TierGen7`, `StatusPick`, `Imagem`) VALUES ('3', '349', '349', 'Feebas', '-', '-', '0', '0', '0', '0', '0', 'false', 'https://cdn.bulbagarden.net/upload/4/4b/349Feebas.png');</v>
      </c>
      <c r="B401">
        <f t="shared" si="2"/>
        <v>3</v>
      </c>
      <c r="C401" s="61">
        <f>'Pokemon List'!D401</f>
        <v>349</v>
      </c>
      <c r="D401" s="61">
        <f>'Pokemon List'!E401</f>
        <v>349</v>
      </c>
      <c r="E401" s="89" t="str">
        <f>'Pokemon List'!F401</f>
        <v>Feebas</v>
      </c>
      <c r="F401" s="58" t="s">
        <v>136</v>
      </c>
      <c r="G401" s="58" t="s">
        <v>136</v>
      </c>
      <c r="H401" s="58">
        <v>0.0</v>
      </c>
      <c r="I401" s="58">
        <v>0.0</v>
      </c>
      <c r="J401" s="58">
        <v>0.0</v>
      </c>
      <c r="K401" s="58">
        <v>0.0</v>
      </c>
      <c r="L401">
        <f>'Pokemon List'!A401</f>
        <v>0</v>
      </c>
      <c r="N401" t="str">
        <f>IF('Pokemon List'!I401="NULL",'Pokemon List'!I401,CONCATENATE("'",'Pokemon List'!I401,"'",))</f>
        <v>'https://cdn.bulbagarden.net/upload/4/4b/349Feebas.png'</v>
      </c>
    </row>
    <row r="402">
      <c r="A402" s="58" t="str">
        <f t="shared" si="1"/>
        <v>INSERT INTO `pokemon_list` (`Generation`, `Pokedex`, `Codigo`, `Nome`, `TierGen1`, `TierGen2`, `TierGen3`, `TierGen4`, `TierGen5`, `TierGen6`, `TierGen7`, `StatusPick`, `Imagem`) VALUES ('3', '350', '350', 'Milotic', '-', '-', '1', '1', '1', '2', '2', 'false', 'https://cdn.bulbagarden.net/upload/thumb/3/36/350Milotic.png/250px-350Milotic.png');</v>
      </c>
      <c r="B402">
        <f t="shared" si="2"/>
        <v>3</v>
      </c>
      <c r="C402" s="61">
        <f>'Pokemon List'!D402</f>
        <v>350</v>
      </c>
      <c r="D402" s="61">
        <f>'Pokemon List'!E402</f>
        <v>350</v>
      </c>
      <c r="E402" s="89" t="str">
        <f>'Pokemon List'!F402</f>
        <v>Milotic</v>
      </c>
      <c r="F402" s="58" t="s">
        <v>136</v>
      </c>
      <c r="G402" s="58" t="s">
        <v>136</v>
      </c>
      <c r="H402" s="58">
        <v>1.0</v>
      </c>
      <c r="I402" s="58">
        <v>1.0</v>
      </c>
      <c r="J402" s="58">
        <v>1.0</v>
      </c>
      <c r="K402" s="58">
        <v>2.0</v>
      </c>
      <c r="L402">
        <f>'Pokemon List'!A402</f>
        <v>2</v>
      </c>
      <c r="N402" t="str">
        <f>IF('Pokemon List'!I402="NULL",'Pokemon List'!I402,CONCATENATE("'",'Pokemon List'!I402,"'",))</f>
        <v>'https://cdn.bulbagarden.net/upload/thumb/3/36/350Milotic.png/250px-350Milotic.png'</v>
      </c>
    </row>
    <row r="403">
      <c r="A403" s="58" t="str">
        <f t="shared" si="1"/>
        <v>INSERT INTO `pokemon_list` (`Generation`, `Pokedex`, `Codigo`, `Nome`, `TierGen1`, `TierGen2`, `TierGen3`, `TierGen4`, `TierGen5`, `TierGen6`, `TierGen7`, `StatusPick`, `Imagem`) VALUES ('3', '351', '351', 'Castform', '-', '-', '3', '3', '3', '3', '3', 'false', 'https://cdn.bulbagarden.net/upload/thumb/f/f3/351Castform.png/250px-351Castform.png');</v>
      </c>
      <c r="B403">
        <f t="shared" si="2"/>
        <v>3</v>
      </c>
      <c r="C403" s="61">
        <f>'Pokemon List'!D403</f>
        <v>351</v>
      </c>
      <c r="D403" s="61">
        <f>'Pokemon List'!E403</f>
        <v>351</v>
      </c>
      <c r="E403" s="89" t="str">
        <f>'Pokemon List'!F403</f>
        <v>Castform</v>
      </c>
      <c r="F403" s="58" t="s">
        <v>136</v>
      </c>
      <c r="G403" s="58" t="s">
        <v>136</v>
      </c>
      <c r="H403" s="58">
        <v>3.0</v>
      </c>
      <c r="I403" s="58">
        <v>3.0</v>
      </c>
      <c r="J403" s="58">
        <v>3.0</v>
      </c>
      <c r="K403" s="58">
        <v>3.0</v>
      </c>
      <c r="L403">
        <f>'Pokemon List'!A403</f>
        <v>3</v>
      </c>
      <c r="N403" t="str">
        <f>IF('Pokemon List'!I403="NULL",'Pokemon List'!I403,CONCATENATE("'",'Pokemon List'!I403,"'",))</f>
        <v>'https://cdn.bulbagarden.net/upload/thumb/f/f3/351Castform.png/250px-351Castform.png'</v>
      </c>
    </row>
    <row r="404">
      <c r="A404" s="58" t="str">
        <f t="shared" si="1"/>
        <v>INSERT INTO `pokemon_list` (`Generation`, `Pokedex`, `Codigo`, `Nome`, `TierGen1`, `TierGen2`, `TierGen3`, `TierGen4`, `TierGen5`, `TierGen6`, `TierGen7`, `StatusPick`, `Imagem`) VALUES ('3', '352', '352', 'Kecleon', '-', '-', '3', '3', '3', '3', '3', 'false', 'https://cdn.bulbagarden.net/upload/thumb/5/50/352Kecleon.png/250px-352Kecleon.png');</v>
      </c>
      <c r="B404">
        <f t="shared" si="2"/>
        <v>3</v>
      </c>
      <c r="C404" s="61">
        <f>'Pokemon List'!D404</f>
        <v>352</v>
      </c>
      <c r="D404" s="61">
        <f>'Pokemon List'!E404</f>
        <v>352</v>
      </c>
      <c r="E404" s="89" t="str">
        <f>'Pokemon List'!F404</f>
        <v>Kecleon</v>
      </c>
      <c r="F404" s="58" t="s">
        <v>136</v>
      </c>
      <c r="G404" s="58" t="s">
        <v>136</v>
      </c>
      <c r="H404" s="58">
        <v>3.0</v>
      </c>
      <c r="I404" s="58">
        <v>3.0</v>
      </c>
      <c r="J404" s="58">
        <v>3.0</v>
      </c>
      <c r="K404" s="58">
        <v>3.0</v>
      </c>
      <c r="L404">
        <f>'Pokemon List'!A404</f>
        <v>3</v>
      </c>
      <c r="N404" t="str">
        <f>IF('Pokemon List'!I404="NULL",'Pokemon List'!I404,CONCATENATE("'",'Pokemon List'!I404,"'",))</f>
        <v>'https://cdn.bulbagarden.net/upload/thumb/5/50/352Kecleon.png/250px-352Kecleon.png'</v>
      </c>
    </row>
    <row r="405">
      <c r="A405" s="58" t="str">
        <f t="shared" si="1"/>
        <v>INSERT INTO `pokemon_list` (`Generation`, `Pokedex`, `Codigo`, `Nome`, `TierGen1`, `TierGen2`, `TierGen3`, `TierGen4`, `TierGen5`, `TierGen6`, `TierGen7`, `StatusPick`, `Imagem`) VALUES ('3', '353', '353', 'Shuppet', '-', '-', '0', '0', '0', '0', '0', 'false', 'https://cdn.bulbagarden.net/upload/4/4b/353Shuppet.png');</v>
      </c>
      <c r="B405">
        <f t="shared" si="2"/>
        <v>3</v>
      </c>
      <c r="C405" s="61">
        <f>'Pokemon List'!D405</f>
        <v>353</v>
      </c>
      <c r="D405" s="61">
        <f>'Pokemon List'!E405</f>
        <v>353</v>
      </c>
      <c r="E405" s="89" t="str">
        <f>'Pokemon List'!F405</f>
        <v>Shuppet</v>
      </c>
      <c r="F405" s="58" t="s">
        <v>136</v>
      </c>
      <c r="G405" s="58" t="s">
        <v>136</v>
      </c>
      <c r="H405" s="58">
        <v>0.0</v>
      </c>
      <c r="I405" s="58">
        <v>0.0</v>
      </c>
      <c r="J405" s="58">
        <v>0.0</v>
      </c>
      <c r="K405" s="58">
        <v>0.0</v>
      </c>
      <c r="L405">
        <f>'Pokemon List'!A405</f>
        <v>0</v>
      </c>
      <c r="N405" t="str">
        <f>IF('Pokemon List'!I405="NULL",'Pokemon List'!I405,CONCATENATE("'",'Pokemon List'!I405,"'",))</f>
        <v>'https://cdn.bulbagarden.net/upload/4/4b/353Shuppet.png'</v>
      </c>
    </row>
    <row r="406">
      <c r="A406" s="58" t="str">
        <f t="shared" si="1"/>
        <v>INSERT INTO `pokemon_list` (`Generation`, `Pokedex`, `Codigo`, `Nome`, `TierGen1`, `TierGen2`, `TierGen3`, `TierGen4`, `TierGen5`, `TierGen6`, `TierGen7`, `StatusPick`, `Imagem`) VALUES ('3', '354', '354', 'Banette', '-', '-', '2', '2', '3', '3', '3', 'false', 'https://cdn.bulbagarden.net/upload/thumb/0/0a/354Banette.png/150px-354Banette.png');</v>
      </c>
      <c r="B406">
        <f t="shared" si="2"/>
        <v>3</v>
      </c>
      <c r="C406" s="61">
        <f>'Pokemon List'!D406</f>
        <v>354</v>
      </c>
      <c r="D406" s="61">
        <f>'Pokemon List'!E406</f>
        <v>354</v>
      </c>
      <c r="E406" s="89" t="str">
        <f>'Pokemon List'!F406</f>
        <v>Banette</v>
      </c>
      <c r="F406" s="58" t="s">
        <v>136</v>
      </c>
      <c r="G406" s="58" t="s">
        <v>136</v>
      </c>
      <c r="H406" s="58">
        <v>2.0</v>
      </c>
      <c r="I406" s="58">
        <v>2.0</v>
      </c>
      <c r="J406" s="58">
        <v>3.0</v>
      </c>
      <c r="K406" s="58">
        <v>3.0</v>
      </c>
      <c r="L406">
        <f>'Pokemon List'!A406</f>
        <v>3</v>
      </c>
      <c r="N406" t="str">
        <f>IF('Pokemon List'!I406="NULL",'Pokemon List'!I406,CONCATENATE("'",'Pokemon List'!I406,"'",))</f>
        <v>'https://cdn.bulbagarden.net/upload/thumb/0/0a/354Banette.png/150px-354Banette.png'</v>
      </c>
    </row>
    <row r="407">
      <c r="A407" s="58" t="str">
        <f t="shared" si="1"/>
        <v>INSERT INTO `pokemon_list` (`Generation`, `Pokedex`, `Codigo`, `Nome`, `TierGen1`, `TierGen2`, `TierGen3`, `TierGen4`, `TierGen5`, `TierGen6`, `TierGen7`, `StatusPick`, `Imagem`) VALUES ('3', '354', '354M', 'Mega Banette', '-', '-', '-', '-', '-', '2', '2', 'false', 'https://cdn.bulbagarden.net/upload/thumb/a/a3/354Banette-Mega.png/150px-354Banette-Mega.png');</v>
      </c>
      <c r="B407">
        <f t="shared" si="2"/>
        <v>3</v>
      </c>
      <c r="C407" s="61">
        <f>'Pokemon List'!D407</f>
        <v>354</v>
      </c>
      <c r="D407" s="61" t="str">
        <f>'Pokemon List'!E407</f>
        <v>354M</v>
      </c>
      <c r="E407" s="61" t="str">
        <f>'Pokemon List'!F407</f>
        <v>Mega Banette</v>
      </c>
      <c r="F407" s="58" t="s">
        <v>136</v>
      </c>
      <c r="G407" s="58" t="s">
        <v>136</v>
      </c>
      <c r="H407" s="58" t="s">
        <v>136</v>
      </c>
      <c r="I407" s="58" t="s">
        <v>136</v>
      </c>
      <c r="J407" s="58" t="s">
        <v>136</v>
      </c>
      <c r="K407" s="58">
        <v>2.0</v>
      </c>
      <c r="L407">
        <f>'Pokemon List'!A407</f>
        <v>2</v>
      </c>
      <c r="N407" t="str">
        <f>IF('Pokemon List'!I407="NULL",'Pokemon List'!I407,CONCATENATE("'",'Pokemon List'!I407,"'",))</f>
        <v>'https://cdn.bulbagarden.net/upload/thumb/a/a3/354Banette-Mega.png/150px-354Banette-Mega.png'</v>
      </c>
    </row>
    <row r="408">
      <c r="A408" s="58" t="str">
        <f t="shared" si="1"/>
        <v>INSERT INTO `pokemon_list` (`Generation`, `Pokedex`, `Codigo`, `Nome`, `TierGen1`, `TierGen2`, `TierGen3`, `TierGen4`, `TierGen5`, `TierGen6`, `TierGen7`, `StatusPick`, `Imagem`) VALUES ('3', '355', '355', 'Duskull', '-', '-', '0', '0', '0', '0', '0', 'false', 'https://cdn.bulbagarden.net/upload/e/e2/355Duskull.png');</v>
      </c>
      <c r="B408">
        <f t="shared" si="2"/>
        <v>3</v>
      </c>
      <c r="C408" s="61">
        <f>'Pokemon List'!D408</f>
        <v>355</v>
      </c>
      <c r="D408" s="61">
        <f>'Pokemon List'!E408</f>
        <v>355</v>
      </c>
      <c r="E408" s="89" t="str">
        <f>'Pokemon List'!F408</f>
        <v>Duskull</v>
      </c>
      <c r="F408" s="58" t="s">
        <v>136</v>
      </c>
      <c r="G408" s="58" t="s">
        <v>136</v>
      </c>
      <c r="H408" s="58">
        <v>0.0</v>
      </c>
      <c r="I408" s="58">
        <v>0.0</v>
      </c>
      <c r="J408" s="58">
        <v>0.0</v>
      </c>
      <c r="K408" s="58">
        <v>0.0</v>
      </c>
      <c r="L408">
        <f>'Pokemon List'!A408</f>
        <v>0</v>
      </c>
      <c r="N408" t="str">
        <f>IF('Pokemon List'!I408="NULL",'Pokemon List'!I408,CONCATENATE("'",'Pokemon List'!I408,"'",))</f>
        <v>'https://cdn.bulbagarden.net/upload/e/e2/355Duskull.png'</v>
      </c>
    </row>
    <row r="409">
      <c r="A409" s="58" t="str">
        <f t="shared" si="1"/>
        <v>INSERT INTO `pokemon_list` (`Generation`, `Pokedex`, `Codigo`, `Nome`, `TierGen1`, `TierGen2`, `TierGen3`, `TierGen4`, `TierGen5`, `TierGen6`, `TierGen7`, `StatusPick`, `Imagem`) VALUES ('3', '356', '356', 'Dusclops', '-', '-', '1', '2', '2', '3', '2', 'false', 'https://cdn.bulbagarden.net/upload/thumb/1/12/356Dusclops.png/250px-356Dusclops.png');</v>
      </c>
      <c r="B409">
        <f t="shared" si="2"/>
        <v>3</v>
      </c>
      <c r="C409" s="61">
        <f>'Pokemon List'!D409</f>
        <v>356</v>
      </c>
      <c r="D409" s="61">
        <f>'Pokemon List'!E409</f>
        <v>356</v>
      </c>
      <c r="E409" s="89" t="str">
        <f>'Pokemon List'!F409</f>
        <v>Dusclops</v>
      </c>
      <c r="F409" s="58" t="s">
        <v>136</v>
      </c>
      <c r="G409" s="58" t="s">
        <v>136</v>
      </c>
      <c r="H409" s="58">
        <v>1.0</v>
      </c>
      <c r="I409" s="58">
        <v>2.0</v>
      </c>
      <c r="J409" s="58">
        <v>2.0</v>
      </c>
      <c r="K409" s="58">
        <v>3.0</v>
      </c>
      <c r="L409">
        <f>'Pokemon List'!A409</f>
        <v>2</v>
      </c>
      <c r="N409" t="str">
        <f>IF('Pokemon List'!I409="NULL",'Pokemon List'!I409,CONCATENATE("'",'Pokemon List'!I409,"'",))</f>
        <v>'https://cdn.bulbagarden.net/upload/thumb/1/12/356Dusclops.png/250px-356Dusclops.png'</v>
      </c>
    </row>
    <row r="410">
      <c r="A410" s="58" t="str">
        <f t="shared" si="1"/>
        <v>INSERT INTO `pokemon_list` (`Generation`, `Pokedex`, `Codigo`, `Nome`, `TierGen1`, `TierGen2`, `TierGen3`, `TierGen4`, `TierGen5`, `TierGen6`, `TierGen7`, `StatusPick`, `Imagem`) VALUES ('3', '357', '357', 'Tropius', '-', '-', '3', '3', '3', '3', '3', 'false', 'https://cdn.bulbagarden.net/upload/thumb/d/dd/357Tropius.png/250px-357Tropius.png');</v>
      </c>
      <c r="B410">
        <f t="shared" si="2"/>
        <v>3</v>
      </c>
      <c r="C410" s="61">
        <f>'Pokemon List'!D410</f>
        <v>357</v>
      </c>
      <c r="D410" s="61">
        <f>'Pokemon List'!E410</f>
        <v>357</v>
      </c>
      <c r="E410" s="89" t="str">
        <f>'Pokemon List'!F410</f>
        <v>Tropius</v>
      </c>
      <c r="F410" s="58" t="s">
        <v>136</v>
      </c>
      <c r="G410" s="58" t="s">
        <v>136</v>
      </c>
      <c r="H410" s="58">
        <v>3.0</v>
      </c>
      <c r="I410" s="58">
        <v>3.0</v>
      </c>
      <c r="J410" s="58">
        <v>3.0</v>
      </c>
      <c r="K410" s="58">
        <v>3.0</v>
      </c>
      <c r="L410">
        <f>'Pokemon List'!A410</f>
        <v>3</v>
      </c>
      <c r="N410" t="str">
        <f>IF('Pokemon List'!I410="NULL",'Pokemon List'!I410,CONCATENATE("'",'Pokemon List'!I410,"'",))</f>
        <v>'https://cdn.bulbagarden.net/upload/thumb/d/dd/357Tropius.png/250px-357Tropius.png'</v>
      </c>
    </row>
    <row r="411">
      <c r="A411" s="58" t="str">
        <f t="shared" si="1"/>
        <v>INSERT INTO `pokemon_list` (`Generation`, `Pokedex`, `Codigo`, `Nome`, `TierGen1`, `TierGen2`, `TierGen3`, `TierGen4`, `TierGen5`, `TierGen6`, `TierGen7`, `StatusPick`, `Imagem`) VALUES ('3', '358', '358', 'Chimecho', '-', '-', '3', '2', '3', '3', '3', 'false', 'https://cdn.bulbagarden.net/upload/thumb/e/e5/358Chimecho.png/250px-358Chimecho.png');</v>
      </c>
      <c r="B411">
        <f t="shared" si="2"/>
        <v>3</v>
      </c>
      <c r="C411" s="61">
        <f>'Pokemon List'!D411</f>
        <v>358</v>
      </c>
      <c r="D411" s="61">
        <f>'Pokemon List'!E411</f>
        <v>358</v>
      </c>
      <c r="E411" s="89" t="str">
        <f>'Pokemon List'!F411</f>
        <v>Chimecho</v>
      </c>
      <c r="F411" s="58" t="s">
        <v>136</v>
      </c>
      <c r="G411" s="58" t="s">
        <v>136</v>
      </c>
      <c r="H411" s="58">
        <v>3.0</v>
      </c>
      <c r="I411" s="58">
        <v>2.0</v>
      </c>
      <c r="J411" s="58">
        <v>3.0</v>
      </c>
      <c r="K411" s="58">
        <v>3.0</v>
      </c>
      <c r="L411">
        <f>'Pokemon List'!A411</f>
        <v>3</v>
      </c>
      <c r="N411" t="str">
        <f>IF('Pokemon List'!I411="NULL",'Pokemon List'!I411,CONCATENATE("'",'Pokemon List'!I411,"'",))</f>
        <v>'https://cdn.bulbagarden.net/upload/thumb/e/e5/358Chimecho.png/250px-358Chimecho.png'</v>
      </c>
    </row>
    <row r="412">
      <c r="A412" s="58" t="str">
        <f t="shared" si="1"/>
        <v>INSERT INTO `pokemon_list` (`Generation`, `Pokedex`, `Codigo`, `Nome`, `TierGen1`, `TierGen2`, `TierGen3`, `TierGen4`, `TierGen5`, `TierGen6`, `TierGen7`, `StatusPick`, `Imagem`) VALUES ('3', '359', '359', 'Absol', '-', '-', '2', '2', '3', '2', '3', 'false', 'https://cdn.bulbagarden.net/upload/thumb/0/00/359Absol.png/150px-359Absol.png');</v>
      </c>
      <c r="B412">
        <f t="shared" si="2"/>
        <v>3</v>
      </c>
      <c r="C412" s="61">
        <f>'Pokemon List'!D412</f>
        <v>359</v>
      </c>
      <c r="D412" s="61">
        <f>'Pokemon List'!E412</f>
        <v>359</v>
      </c>
      <c r="E412" s="89" t="str">
        <f>'Pokemon List'!F412</f>
        <v>Absol</v>
      </c>
      <c r="F412" s="58" t="s">
        <v>136</v>
      </c>
      <c r="G412" s="58" t="s">
        <v>136</v>
      </c>
      <c r="H412" s="58">
        <v>2.0</v>
      </c>
      <c r="I412" s="58">
        <v>2.0</v>
      </c>
      <c r="J412" s="58">
        <v>3.0</v>
      </c>
      <c r="K412" s="58">
        <v>2.0</v>
      </c>
      <c r="L412">
        <f>'Pokemon List'!A412</f>
        <v>3</v>
      </c>
      <c r="N412" t="str">
        <f>IF('Pokemon List'!I412="NULL",'Pokemon List'!I412,CONCATENATE("'",'Pokemon List'!I412,"'",))</f>
        <v>'https://cdn.bulbagarden.net/upload/thumb/0/00/359Absol.png/150px-359Absol.png'</v>
      </c>
    </row>
    <row r="413">
      <c r="A413" s="58" t="str">
        <f t="shared" si="1"/>
        <v>INSERT INTO `pokemon_list` (`Generation`, `Pokedex`, `Codigo`, `Nome`, `TierGen1`, `TierGen2`, `TierGen3`, `TierGen4`, `TierGen5`, `TierGen6`, `TierGen7`, `StatusPick`, `Imagem`) VALUES ('3', '359', '359M', 'Mega Absol', '-', '-', '-', '-', '-', '2', '2', 'false', 'https://cdn.bulbagarden.net/upload/thumb/f/f4/359Absol-Mega.png/150px-359Absol-Mega.png');</v>
      </c>
      <c r="B413">
        <f t="shared" si="2"/>
        <v>3</v>
      </c>
      <c r="C413" s="61">
        <f>'Pokemon List'!D413</f>
        <v>359</v>
      </c>
      <c r="D413" s="61" t="str">
        <f>'Pokemon List'!E413</f>
        <v>359M</v>
      </c>
      <c r="E413" s="61" t="str">
        <f>'Pokemon List'!F413</f>
        <v>Mega Absol</v>
      </c>
      <c r="F413" s="58" t="s">
        <v>136</v>
      </c>
      <c r="G413" s="58" t="s">
        <v>136</v>
      </c>
      <c r="H413" s="58" t="s">
        <v>136</v>
      </c>
      <c r="I413" s="58" t="s">
        <v>136</v>
      </c>
      <c r="J413" s="58" t="s">
        <v>136</v>
      </c>
      <c r="K413" s="58">
        <v>2.0</v>
      </c>
      <c r="L413">
        <f>'Pokemon List'!A413</f>
        <v>2</v>
      </c>
      <c r="N413" t="str">
        <f>IF('Pokemon List'!I413="NULL",'Pokemon List'!I413,CONCATENATE("'",'Pokemon List'!I413,"'",))</f>
        <v>'https://cdn.bulbagarden.net/upload/thumb/f/f4/359Absol-Mega.png/150px-359Absol-Mega.png'</v>
      </c>
    </row>
    <row r="414">
      <c r="A414" s="58" t="str">
        <f t="shared" si="1"/>
        <v>INSERT INTO `pokemon_list` (`Generation`, `Pokedex`, `Codigo`, `Nome`, `TierGen1`, `TierGen2`, `TierGen3`, `TierGen4`, `TierGen5`, `TierGen6`, `TierGen7`, `StatusPick`, `Imagem`) VALUES ('3', '360', '360', 'Wynaut', '-', '-', 'Uber', 'Uber', '0', '0', '0', 'false', 'https://cdn.bulbagarden.net/upload/d/d0/360Wynaut.png');</v>
      </c>
      <c r="B414">
        <f t="shared" si="2"/>
        <v>3</v>
      </c>
      <c r="C414" s="61">
        <f>'Pokemon List'!D414</f>
        <v>360</v>
      </c>
      <c r="D414" s="61">
        <f>'Pokemon List'!E414</f>
        <v>360</v>
      </c>
      <c r="E414" s="89" t="str">
        <f>'Pokemon List'!F414</f>
        <v>Wynaut</v>
      </c>
      <c r="F414" s="58" t="s">
        <v>136</v>
      </c>
      <c r="G414" s="58" t="s">
        <v>136</v>
      </c>
      <c r="H414" s="58" t="s">
        <v>410</v>
      </c>
      <c r="I414" s="58" t="s">
        <v>410</v>
      </c>
      <c r="J414" s="58">
        <v>0.0</v>
      </c>
      <c r="K414" s="58">
        <v>0.0</v>
      </c>
      <c r="L414">
        <f>'Pokemon List'!A414</f>
        <v>0</v>
      </c>
      <c r="N414" t="str">
        <f>IF('Pokemon List'!I414="NULL",'Pokemon List'!I414,CONCATENATE("'",'Pokemon List'!I414,"'",))</f>
        <v>'https://cdn.bulbagarden.net/upload/d/d0/360Wynaut.png'</v>
      </c>
    </row>
    <row r="415">
      <c r="A415" s="58" t="str">
        <f t="shared" si="1"/>
        <v>INSERT INTO `pokemon_list` (`Generation`, `Pokedex`, `Codigo`, `Nome`, `TierGen1`, `TierGen2`, `TierGen3`, `TierGen4`, `TierGen5`, `TierGen6`, `TierGen7`, `StatusPick`, `Imagem`) VALUES ('3', '361', '361', 'Snorunt', '-', '-', '0', '0', '0', '0', '0', 'false', 'https://cdn.bulbagarden.net/upload/6/6b/361Snorunt.png');</v>
      </c>
      <c r="B415">
        <f t="shared" si="2"/>
        <v>3</v>
      </c>
      <c r="C415" s="61">
        <f>'Pokemon List'!D415</f>
        <v>361</v>
      </c>
      <c r="D415" s="61">
        <f>'Pokemon List'!E415</f>
        <v>361</v>
      </c>
      <c r="E415" s="89" t="str">
        <f>'Pokemon List'!F415</f>
        <v>Snorunt</v>
      </c>
      <c r="F415" s="58" t="s">
        <v>136</v>
      </c>
      <c r="G415" s="58" t="s">
        <v>136</v>
      </c>
      <c r="H415" s="58">
        <v>0.0</v>
      </c>
      <c r="I415" s="58">
        <v>0.0</v>
      </c>
      <c r="J415" s="58">
        <v>0.0</v>
      </c>
      <c r="K415" s="58">
        <v>0.0</v>
      </c>
      <c r="L415">
        <f>'Pokemon List'!A415</f>
        <v>0</v>
      </c>
      <c r="N415" t="str">
        <f>IF('Pokemon List'!I415="NULL",'Pokemon List'!I415,CONCATENATE("'",'Pokemon List'!I415,"'",))</f>
        <v>'https://cdn.bulbagarden.net/upload/6/6b/361Snorunt.png'</v>
      </c>
    </row>
    <row r="416">
      <c r="A416" s="58" t="str">
        <f t="shared" si="1"/>
        <v>INSERT INTO `pokemon_list` (`Generation`, `Pokedex`, `Codigo`, `Nome`, `TierGen1`, `TierGen2`, `TierGen3`, `TierGen4`, `TierGen5`, `TierGen6`, `TierGen7`, `StatusPick`, `Imagem`) VALUES ('3', '362', '362', 'Glalie', '-', '-', '3', '3', '3', '3', '3', 'false', 'https://cdn.bulbagarden.net/upload/thumb/6/62/362Glalie.png/150px-362Glalie.png');</v>
      </c>
      <c r="B416">
        <f t="shared" si="2"/>
        <v>3</v>
      </c>
      <c r="C416" s="61">
        <f>'Pokemon List'!D416</f>
        <v>362</v>
      </c>
      <c r="D416" s="61">
        <f>'Pokemon List'!E416</f>
        <v>362</v>
      </c>
      <c r="E416" s="89" t="str">
        <f>'Pokemon List'!F416</f>
        <v>Glalie</v>
      </c>
      <c r="F416" s="58" t="s">
        <v>136</v>
      </c>
      <c r="G416" s="58" t="s">
        <v>136</v>
      </c>
      <c r="H416" s="58">
        <v>3.0</v>
      </c>
      <c r="I416" s="58">
        <v>3.0</v>
      </c>
      <c r="J416" s="58">
        <v>3.0</v>
      </c>
      <c r="K416" s="58">
        <v>3.0</v>
      </c>
      <c r="L416">
        <f>'Pokemon List'!A416</f>
        <v>3</v>
      </c>
      <c r="N416" t="str">
        <f>IF('Pokemon List'!I416="NULL",'Pokemon List'!I416,CONCATENATE("'",'Pokemon List'!I416,"'",))</f>
        <v>'https://cdn.bulbagarden.net/upload/thumb/6/62/362Glalie.png/150px-362Glalie.png'</v>
      </c>
    </row>
    <row r="417">
      <c r="A417" s="58" t="str">
        <f t="shared" si="1"/>
        <v>INSERT INTO `pokemon_list` (`Generation`, `Pokedex`, `Codigo`, `Nome`, `TierGen1`, `TierGen2`, `TierGen3`, `TierGen4`, `TierGen5`, `TierGen6`, `TierGen7`, `StatusPick`, `Imagem`) VALUES ('3', '362', '362M', 'Mega Glalie', '-', '-', '-', '-', '-', '2', '3', 'false', 'https://cdn.bulbagarden.net/upload/thumb/0/0d/362Glalie-Mega.png/150px-362Glalie-Mega.png');</v>
      </c>
      <c r="B417">
        <f t="shared" si="2"/>
        <v>3</v>
      </c>
      <c r="C417" s="61">
        <f>'Pokemon List'!D417</f>
        <v>362</v>
      </c>
      <c r="D417" s="61" t="str">
        <f>'Pokemon List'!E417</f>
        <v>362M</v>
      </c>
      <c r="E417" s="61" t="str">
        <f>'Pokemon List'!F417</f>
        <v>Mega Glalie</v>
      </c>
      <c r="F417" s="58" t="s">
        <v>136</v>
      </c>
      <c r="G417" s="58" t="s">
        <v>136</v>
      </c>
      <c r="H417" s="58" t="s">
        <v>136</v>
      </c>
      <c r="I417" s="58" t="s">
        <v>136</v>
      </c>
      <c r="J417" s="58" t="s">
        <v>136</v>
      </c>
      <c r="K417" s="58">
        <v>2.0</v>
      </c>
      <c r="L417">
        <f>'Pokemon List'!A417</f>
        <v>3</v>
      </c>
      <c r="N417" t="str">
        <f>IF('Pokemon List'!I417="NULL",'Pokemon List'!I417,CONCATENATE("'",'Pokemon List'!I417,"'",))</f>
        <v>'https://cdn.bulbagarden.net/upload/thumb/0/0d/362Glalie-Mega.png/150px-362Glalie-Mega.png'</v>
      </c>
    </row>
    <row r="418">
      <c r="A418" s="58" t="str">
        <f t="shared" si="1"/>
        <v>INSERT INTO `pokemon_list` (`Generation`, `Pokedex`, `Codigo`, `Nome`, `TierGen1`, `TierGen2`, `TierGen3`, `TierGen4`, `TierGen5`, `TierGen6`, `TierGen7`, `StatusPick`, `Imagem`) VALUES ('3', '363', '363', 'Spheal', '-', '-', '0', '0', '0', '0', '0', 'false', 'https://cdn.bulbagarden.net/upload/9/9f/363Spheal.png');</v>
      </c>
      <c r="B418">
        <f t="shared" si="2"/>
        <v>3</v>
      </c>
      <c r="C418" s="61">
        <f>'Pokemon List'!D418</f>
        <v>363</v>
      </c>
      <c r="D418" s="61">
        <f>'Pokemon List'!E418</f>
        <v>363</v>
      </c>
      <c r="E418" s="89" t="str">
        <f>'Pokemon List'!F418</f>
        <v>Spheal</v>
      </c>
      <c r="F418" s="58" t="s">
        <v>136</v>
      </c>
      <c r="G418" s="58" t="s">
        <v>136</v>
      </c>
      <c r="H418" s="58">
        <v>0.0</v>
      </c>
      <c r="I418" s="58">
        <v>0.0</v>
      </c>
      <c r="J418" s="58">
        <v>0.0</v>
      </c>
      <c r="K418" s="58">
        <v>0.0</v>
      </c>
      <c r="L418">
        <f>'Pokemon List'!A418</f>
        <v>0</v>
      </c>
      <c r="N418" t="str">
        <f>IF('Pokemon List'!I418="NULL",'Pokemon List'!I418,CONCATENATE("'",'Pokemon List'!I418,"'",))</f>
        <v>'https://cdn.bulbagarden.net/upload/9/9f/363Spheal.png'</v>
      </c>
    </row>
    <row r="419">
      <c r="A419" s="58" t="str">
        <f t="shared" si="1"/>
        <v>INSERT INTO `pokemon_list` (`Generation`, `Pokedex`, `Codigo`, `Nome`, `TierGen1`, `TierGen2`, `TierGen3`, `TierGen4`, `TierGen5`, `TierGen6`, `TierGen7`, `StatusPick`, `Imagem`) VALUES ('3', '364', '364', 'Sealeo', '-', '-', '3', '0', '0', '0', '0', 'false', 'https://cdn.bulbagarden.net/upload/f/f6/364Sealeo.png');</v>
      </c>
      <c r="B419">
        <f t="shared" si="2"/>
        <v>3</v>
      </c>
      <c r="C419" s="61">
        <f>'Pokemon List'!D419</f>
        <v>364</v>
      </c>
      <c r="D419" s="61">
        <f>'Pokemon List'!E419</f>
        <v>364</v>
      </c>
      <c r="E419" s="89" t="str">
        <f>'Pokemon List'!F419</f>
        <v>Sealeo</v>
      </c>
      <c r="F419" s="58" t="s">
        <v>136</v>
      </c>
      <c r="G419" s="58" t="s">
        <v>136</v>
      </c>
      <c r="H419" s="58">
        <v>3.0</v>
      </c>
      <c r="I419" s="58">
        <v>0.0</v>
      </c>
      <c r="J419" s="58">
        <v>0.0</v>
      </c>
      <c r="K419" s="58">
        <v>0.0</v>
      </c>
      <c r="L419">
        <f>'Pokemon List'!A419</f>
        <v>0</v>
      </c>
      <c r="N419" t="str">
        <f>IF('Pokemon List'!I419="NULL",'Pokemon List'!I419,CONCATENATE("'",'Pokemon List'!I419,"'",))</f>
        <v>'https://cdn.bulbagarden.net/upload/f/f6/364Sealeo.png'</v>
      </c>
    </row>
    <row r="420">
      <c r="A420" s="58" t="str">
        <f t="shared" si="1"/>
        <v>INSERT INTO `pokemon_list` (`Generation`, `Pokedex`, `Codigo`, `Nome`, `TierGen1`, `TierGen2`, `TierGen3`, `TierGen4`, `TierGen5`, `TierGen6`, `TierGen7`, `StatusPick`, `Imagem`) VALUES ('3', '365', '365', 'Walrein', '-', '-', '2', '2', '3', '3', '3', 'false', 'https://cdn.bulbagarden.net/upload/thumb/6/61/365Walrein.png/250px-365Walrein.png');</v>
      </c>
      <c r="B420">
        <f t="shared" si="2"/>
        <v>3</v>
      </c>
      <c r="C420" s="61">
        <f>'Pokemon List'!D420</f>
        <v>365</v>
      </c>
      <c r="D420" s="61">
        <f>'Pokemon List'!E420</f>
        <v>365</v>
      </c>
      <c r="E420" s="89" t="str">
        <f>'Pokemon List'!F420</f>
        <v>Walrein</v>
      </c>
      <c r="F420" s="58" t="s">
        <v>136</v>
      </c>
      <c r="G420" s="58" t="s">
        <v>136</v>
      </c>
      <c r="H420" s="58">
        <v>2.0</v>
      </c>
      <c r="I420" s="58">
        <v>2.0</v>
      </c>
      <c r="J420" s="58">
        <v>3.0</v>
      </c>
      <c r="K420" s="58">
        <v>3.0</v>
      </c>
      <c r="L420">
        <f>'Pokemon List'!A420</f>
        <v>3</v>
      </c>
      <c r="N420" t="str">
        <f>IF('Pokemon List'!I420="NULL",'Pokemon List'!I420,CONCATENATE("'",'Pokemon List'!I420,"'",))</f>
        <v>'https://cdn.bulbagarden.net/upload/thumb/6/61/365Walrein.png/250px-365Walrein.png'</v>
      </c>
    </row>
    <row r="421">
      <c r="A421" s="58" t="str">
        <f t="shared" si="1"/>
        <v>INSERT INTO `pokemon_list` (`Generation`, `Pokedex`, `Codigo`, `Nome`, `TierGen1`, `TierGen2`, `TierGen3`, `TierGen4`, `TierGen5`, `TierGen6`, `TierGen7`, `StatusPick`, `Imagem`) VALUES ('3', '366', '366', 'Clamperl', '-', '-', '0', '3', '0', '0', '0', 'false', 'https://cdn.bulbagarden.net/upload/1/11/366Clamperl.png');</v>
      </c>
      <c r="B421">
        <f t="shared" si="2"/>
        <v>3</v>
      </c>
      <c r="C421" s="61">
        <f>'Pokemon List'!D421</f>
        <v>366</v>
      </c>
      <c r="D421" s="61">
        <f>'Pokemon List'!E421</f>
        <v>366</v>
      </c>
      <c r="E421" s="89" t="str">
        <f>'Pokemon List'!F421</f>
        <v>Clamperl</v>
      </c>
      <c r="F421" s="58" t="s">
        <v>136</v>
      </c>
      <c r="G421" s="58" t="s">
        <v>136</v>
      </c>
      <c r="H421" s="58">
        <v>0.0</v>
      </c>
      <c r="I421" s="58">
        <v>3.0</v>
      </c>
      <c r="J421" s="58">
        <v>0.0</v>
      </c>
      <c r="K421" s="58">
        <v>0.0</v>
      </c>
      <c r="L421">
        <f>'Pokemon List'!A421</f>
        <v>0</v>
      </c>
      <c r="N421" t="str">
        <f>IF('Pokemon List'!I421="NULL",'Pokemon List'!I421,CONCATENATE("'",'Pokemon List'!I421,"'",))</f>
        <v>'https://cdn.bulbagarden.net/upload/1/11/366Clamperl.png'</v>
      </c>
    </row>
    <row r="422">
      <c r="A422" s="58" t="str">
        <f t="shared" si="1"/>
        <v>INSERT INTO `pokemon_list` (`Generation`, `Pokedex`, `Codigo`, `Nome`, `TierGen1`, `TierGen2`, `TierGen3`, `TierGen4`, `TierGen5`, `TierGen6`, `TierGen7`, `StatusPick`, `Imagem`) VALUES ('3', '367', '367', 'Huntail', '-', '-', '3', '3', '3', '3', '3', 'false', 'https://cdn.bulbagarden.net/upload/thumb/1/11/367Huntail.png/250px-367Huntail.png');</v>
      </c>
      <c r="B422">
        <f t="shared" si="2"/>
        <v>3</v>
      </c>
      <c r="C422" s="61">
        <f>'Pokemon List'!D422</f>
        <v>367</v>
      </c>
      <c r="D422" s="61">
        <f>'Pokemon List'!E422</f>
        <v>367</v>
      </c>
      <c r="E422" s="89" t="str">
        <f>'Pokemon List'!F422</f>
        <v>Huntail</v>
      </c>
      <c r="F422" s="58" t="s">
        <v>136</v>
      </c>
      <c r="G422" s="58" t="s">
        <v>136</v>
      </c>
      <c r="H422" s="58">
        <v>3.0</v>
      </c>
      <c r="I422" s="58">
        <v>3.0</v>
      </c>
      <c r="J422" s="58">
        <v>3.0</v>
      </c>
      <c r="K422" s="58">
        <v>3.0</v>
      </c>
      <c r="L422">
        <f>'Pokemon List'!A422</f>
        <v>3</v>
      </c>
      <c r="N422" t="str">
        <f>IF('Pokemon List'!I422="NULL",'Pokemon List'!I422,CONCATENATE("'",'Pokemon List'!I422,"'",))</f>
        <v>'https://cdn.bulbagarden.net/upload/thumb/1/11/367Huntail.png/250px-367Huntail.png'</v>
      </c>
    </row>
    <row r="423">
      <c r="A423" s="58" t="str">
        <f t="shared" si="1"/>
        <v>INSERT INTO `pokemon_list` (`Generation`, `Pokedex`, `Codigo`, `Nome`, `TierGen1`, `TierGen2`, `TierGen3`, `TierGen4`, `TierGen5`, `TierGen6`, `TierGen7`, `StatusPick`, `Imagem`) VALUES ('3', '368', '368', 'Gorebyss', '-', '-', '2', '2', '3', '3', '3', 'false', 'https://cdn.bulbagarden.net/upload/thumb/3/37/368Gorebyss.png/250px-368Gorebyss.png');</v>
      </c>
      <c r="B423">
        <f t="shared" si="2"/>
        <v>3</v>
      </c>
      <c r="C423" s="61">
        <f>'Pokemon List'!D423</f>
        <v>368</v>
      </c>
      <c r="D423" s="61">
        <f>'Pokemon List'!E423</f>
        <v>368</v>
      </c>
      <c r="E423" s="89" t="str">
        <f>'Pokemon List'!F423</f>
        <v>Gorebyss</v>
      </c>
      <c r="F423" s="58" t="s">
        <v>136</v>
      </c>
      <c r="G423" s="58" t="s">
        <v>136</v>
      </c>
      <c r="H423" s="58">
        <v>2.0</v>
      </c>
      <c r="I423" s="58">
        <v>2.0</v>
      </c>
      <c r="J423" s="58">
        <v>3.0</v>
      </c>
      <c r="K423" s="58">
        <v>3.0</v>
      </c>
      <c r="L423">
        <f>'Pokemon List'!A423</f>
        <v>3</v>
      </c>
      <c r="N423" t="str">
        <f>IF('Pokemon List'!I423="NULL",'Pokemon List'!I423,CONCATENATE("'",'Pokemon List'!I423,"'",))</f>
        <v>'https://cdn.bulbagarden.net/upload/thumb/3/37/368Gorebyss.png/250px-368Gorebyss.png'</v>
      </c>
    </row>
    <row r="424">
      <c r="A424" s="58" t="str">
        <f t="shared" si="1"/>
        <v>INSERT INTO `pokemon_list` (`Generation`, `Pokedex`, `Codigo`, `Nome`, `TierGen1`, `TierGen2`, `TierGen3`, `TierGen4`, `TierGen5`, `TierGen6`, `TierGen7`, `StatusPick`, `Imagem`) VALUES ('3', '369', '369', 'Relicanth', '-', '-', '3', '3', '3', '3', '3', 'false', 'https://cdn.bulbagarden.net/upload/thumb/7/78/369Relicanth.png/250px-369Relicanth.png');</v>
      </c>
      <c r="B424">
        <f t="shared" si="2"/>
        <v>3</v>
      </c>
      <c r="C424" s="61">
        <f>'Pokemon List'!D424</f>
        <v>369</v>
      </c>
      <c r="D424" s="61">
        <f>'Pokemon List'!E424</f>
        <v>369</v>
      </c>
      <c r="E424" s="89" t="str">
        <f>'Pokemon List'!F424</f>
        <v>Relicanth</v>
      </c>
      <c r="F424" s="58" t="s">
        <v>136</v>
      </c>
      <c r="G424" s="58" t="s">
        <v>136</v>
      </c>
      <c r="H424" s="58">
        <v>3.0</v>
      </c>
      <c r="I424" s="58">
        <v>3.0</v>
      </c>
      <c r="J424" s="58">
        <v>3.0</v>
      </c>
      <c r="K424" s="58">
        <v>3.0</v>
      </c>
      <c r="L424">
        <f>'Pokemon List'!A424</f>
        <v>3</v>
      </c>
      <c r="N424" t="str">
        <f>IF('Pokemon List'!I424="NULL",'Pokemon List'!I424,CONCATENATE("'",'Pokemon List'!I424,"'",))</f>
        <v>'https://cdn.bulbagarden.net/upload/thumb/7/78/369Relicanth.png/250px-369Relicanth.png'</v>
      </c>
    </row>
    <row r="425">
      <c r="A425" s="58" t="str">
        <f t="shared" si="1"/>
        <v>INSERT INTO `pokemon_list` (`Generation`, `Pokedex`, `Codigo`, `Nome`, `TierGen1`, `TierGen2`, `TierGen3`, `TierGen4`, `TierGen5`, `TierGen6`, `TierGen7`, `StatusPick`, `Imagem`) VALUES ('3', '370', '370', 'Luvdisc', '-', '-', '3', '3', '3', '3', '3', 'false', 'https://cdn.bulbagarden.net/upload/thumb/1/1d/370Luvdisc.png/250px-370Luvdisc.png');</v>
      </c>
      <c r="B425">
        <f t="shared" si="2"/>
        <v>3</v>
      </c>
      <c r="C425" s="61">
        <f>'Pokemon List'!D425</f>
        <v>370</v>
      </c>
      <c r="D425" s="61">
        <f>'Pokemon List'!E425</f>
        <v>370</v>
      </c>
      <c r="E425" s="89" t="str">
        <f>'Pokemon List'!F425</f>
        <v>Luvdisc</v>
      </c>
      <c r="F425" s="58" t="s">
        <v>136</v>
      </c>
      <c r="G425" s="58" t="s">
        <v>136</v>
      </c>
      <c r="H425" s="58">
        <v>3.0</v>
      </c>
      <c r="I425" s="58">
        <v>3.0</v>
      </c>
      <c r="J425" s="58">
        <v>3.0</v>
      </c>
      <c r="K425" s="58">
        <v>3.0</v>
      </c>
      <c r="L425">
        <f>'Pokemon List'!A425</f>
        <v>3</v>
      </c>
      <c r="N425" t="str">
        <f>IF('Pokemon List'!I425="NULL",'Pokemon List'!I425,CONCATENATE("'",'Pokemon List'!I425,"'",))</f>
        <v>'https://cdn.bulbagarden.net/upload/thumb/1/1d/370Luvdisc.png/250px-370Luvdisc.png'</v>
      </c>
    </row>
    <row r="426">
      <c r="A426" s="58" t="str">
        <f t="shared" si="1"/>
        <v>INSERT INTO `pokemon_list` (`Generation`, `Pokedex`, `Codigo`, `Nome`, `TierGen1`, `TierGen2`, `TierGen3`, `TierGen4`, `TierGen5`, `TierGen6`, `TierGen7`, `StatusPick`, `Imagem`) VALUES ('3', '371', '371', 'Bagon', '-', '-', '0', '0', '0', '0', '0', 'false', 'https://cdn.bulbagarden.net/upload/d/d2/371Bagon.png');</v>
      </c>
      <c r="B426">
        <f t="shared" si="2"/>
        <v>3</v>
      </c>
      <c r="C426" s="61">
        <f>'Pokemon List'!D426</f>
        <v>371</v>
      </c>
      <c r="D426" s="61">
        <f>'Pokemon List'!E426</f>
        <v>371</v>
      </c>
      <c r="E426" s="89" t="str">
        <f>'Pokemon List'!F426</f>
        <v>Bagon</v>
      </c>
      <c r="F426" s="58" t="s">
        <v>136</v>
      </c>
      <c r="G426" s="58" t="s">
        <v>136</v>
      </c>
      <c r="H426" s="58">
        <v>0.0</v>
      </c>
      <c r="I426" s="58">
        <v>0.0</v>
      </c>
      <c r="J426" s="58">
        <v>0.0</v>
      </c>
      <c r="K426" s="58">
        <v>0.0</v>
      </c>
      <c r="L426">
        <f>'Pokemon List'!A426</f>
        <v>0</v>
      </c>
      <c r="N426" t="str">
        <f>IF('Pokemon List'!I426="NULL",'Pokemon List'!I426,CONCATENATE("'",'Pokemon List'!I426,"'",))</f>
        <v>'https://cdn.bulbagarden.net/upload/d/d2/371Bagon.png'</v>
      </c>
    </row>
    <row r="427">
      <c r="A427" s="58" t="str">
        <f t="shared" si="1"/>
        <v>INSERT INTO `pokemon_list` (`Generation`, `Pokedex`, `Codigo`, `Nome`, `TierGen1`, `TierGen2`, `TierGen3`, `TierGen4`, `TierGen5`, `TierGen6`, `TierGen7`, `StatusPick`, `Imagem`) VALUES ('3', '372', '372', 'Shelgon', '-', '-', '3', '3', '0', '0', '0', 'false', 'https://cdn.bulbagarden.net/upload/a/a5/372Shelgon.png');</v>
      </c>
      <c r="B427">
        <f t="shared" si="2"/>
        <v>3</v>
      </c>
      <c r="C427" s="61">
        <f>'Pokemon List'!D427</f>
        <v>372</v>
      </c>
      <c r="D427" s="61">
        <f>'Pokemon List'!E427</f>
        <v>372</v>
      </c>
      <c r="E427" s="89" t="str">
        <f>'Pokemon List'!F427</f>
        <v>Shelgon</v>
      </c>
      <c r="F427" s="58" t="s">
        <v>136</v>
      </c>
      <c r="G427" s="58" t="s">
        <v>136</v>
      </c>
      <c r="H427" s="58">
        <v>3.0</v>
      </c>
      <c r="I427" s="58">
        <v>3.0</v>
      </c>
      <c r="J427" s="58">
        <v>0.0</v>
      </c>
      <c r="K427" s="58">
        <v>0.0</v>
      </c>
      <c r="L427">
        <f>'Pokemon List'!A427</f>
        <v>0</v>
      </c>
      <c r="N427" t="str">
        <f>IF('Pokemon List'!I427="NULL",'Pokemon List'!I427,CONCATENATE("'",'Pokemon List'!I427,"'",))</f>
        <v>'https://cdn.bulbagarden.net/upload/a/a5/372Shelgon.png'</v>
      </c>
    </row>
    <row r="428">
      <c r="A428" s="58" t="str">
        <f t="shared" si="1"/>
        <v>INSERT INTO `pokemon_list` (`Generation`, `Pokedex`, `Codigo`, `Nome`, `TierGen1`, `TierGen2`, `TierGen3`, `TierGen4`, `TierGen5`, `TierGen6`, `TierGen7`, `StatusPick`, `Imagem`) VALUES ('3', '373', '373', 'Salamence', '-', '-', '1', 'Uber', '1', '1', '1', 'false', 'https://cdn.bulbagarden.net/upload/thumb/4/41/373Salamence.png/150px-373Salamence.png');</v>
      </c>
      <c r="B428">
        <f t="shared" si="2"/>
        <v>3</v>
      </c>
      <c r="C428" s="61">
        <f>'Pokemon List'!D429</f>
        <v>373</v>
      </c>
      <c r="D428" s="61">
        <f>'Pokemon List'!E429</f>
        <v>373</v>
      </c>
      <c r="E428" s="89" t="str">
        <f>'Pokemon List'!F429</f>
        <v>Salamence</v>
      </c>
      <c r="F428" s="58" t="s">
        <v>136</v>
      </c>
      <c r="G428" s="58" t="s">
        <v>136</v>
      </c>
      <c r="H428" s="58">
        <v>1.0</v>
      </c>
      <c r="I428" s="58" t="s">
        <v>410</v>
      </c>
      <c r="J428" s="58">
        <v>1.0</v>
      </c>
      <c r="K428" s="58">
        <v>1.0</v>
      </c>
      <c r="L428">
        <f>'Pokemon List'!A429</f>
        <v>1</v>
      </c>
      <c r="N428" t="str">
        <f>IF('Pokemon List'!I429="NULL",'Pokemon List'!I429,CONCATENATE("'",'Pokemon List'!I429,"'",))</f>
        <v>'https://cdn.bulbagarden.net/upload/thumb/4/41/373Salamence.png/150px-373Salamence.png'</v>
      </c>
    </row>
    <row r="429">
      <c r="A429" s="58" t="str">
        <f t="shared" si="1"/>
        <v>INSERT INTO `pokemon_list` (`Generation`, `Pokedex`, `Codigo`, `Nome`, `TierGen1`, `TierGen2`, `TierGen3`, `TierGen4`, `TierGen5`, `TierGen6`, `TierGen7`, `StatusPick`, `Imagem`) VALUES ('3', '373', '373M', 'Mega Salamence', '-', '-', '-', '-', '-', 'Uber', 'Uber', 'false', 'https://cdn.bulbagarden.net/upload/thumb/f/f3/373Salamence-Mega.png/150px-373Salamence-Mega.png');</v>
      </c>
      <c r="B429">
        <f t="shared" si="2"/>
        <v>3</v>
      </c>
      <c r="C429" s="61">
        <f>'Pokemon List'!D428</f>
        <v>373</v>
      </c>
      <c r="D429" s="61" t="str">
        <f>'Pokemon List'!E428</f>
        <v>373M</v>
      </c>
      <c r="E429" s="61" t="str">
        <f>'Pokemon List'!F428</f>
        <v>Mega Salamence</v>
      </c>
      <c r="F429" s="58" t="s">
        <v>136</v>
      </c>
      <c r="G429" s="58" t="s">
        <v>136</v>
      </c>
      <c r="H429" s="58" t="s">
        <v>136</v>
      </c>
      <c r="I429" s="58" t="s">
        <v>136</v>
      </c>
      <c r="J429" s="58" t="s">
        <v>136</v>
      </c>
      <c r="K429" s="58" t="s">
        <v>410</v>
      </c>
      <c r="L429" t="str">
        <f>'Pokemon List'!A428</f>
        <v>Uber</v>
      </c>
      <c r="N429" t="str">
        <f>IF('Pokemon List'!I428="NULL",'Pokemon List'!I428,CONCATENATE("'",'Pokemon List'!I428,"'",))</f>
        <v>'https://cdn.bulbagarden.net/upload/thumb/f/f3/373Salamence-Mega.png/150px-373Salamence-Mega.png'</v>
      </c>
    </row>
    <row r="430">
      <c r="A430" s="58" t="str">
        <f t="shared" si="1"/>
        <v>INSERT INTO `pokemon_list` (`Generation`, `Pokedex`, `Codigo`, `Nome`, `TierGen1`, `TierGen2`, `TierGen3`, `TierGen4`, `TierGen5`, `TierGen6`, `TierGen7`, `StatusPick`, `Imagem`) VALUES ('3', '374', '374', 'Beldum', '-', '-', '0', '0', '0', '0', '0', 'false', 'https://cdn.bulbagarden.net/upload/d/d4/374Beldum.png');</v>
      </c>
      <c r="B430">
        <f t="shared" si="2"/>
        <v>3</v>
      </c>
      <c r="C430" s="61">
        <f>'Pokemon List'!D430</f>
        <v>374</v>
      </c>
      <c r="D430" s="61">
        <f>'Pokemon List'!E430</f>
        <v>374</v>
      </c>
      <c r="E430" s="89" t="str">
        <f>'Pokemon List'!F430</f>
        <v>Beldum</v>
      </c>
      <c r="F430" s="58" t="s">
        <v>136</v>
      </c>
      <c r="G430" s="58" t="s">
        <v>136</v>
      </c>
      <c r="H430" s="58">
        <v>0.0</v>
      </c>
      <c r="I430" s="58">
        <v>0.0</v>
      </c>
      <c r="J430" s="58">
        <v>0.0</v>
      </c>
      <c r="K430" s="58">
        <v>0.0</v>
      </c>
      <c r="L430">
        <f>'Pokemon List'!A430</f>
        <v>0</v>
      </c>
      <c r="N430" t="str">
        <f>IF('Pokemon List'!I430="NULL",'Pokemon List'!I430,CONCATENATE("'",'Pokemon List'!I430,"'",))</f>
        <v>'https://cdn.bulbagarden.net/upload/d/d4/374Beldum.png'</v>
      </c>
    </row>
    <row r="431">
      <c r="A431" s="58" t="str">
        <f t="shared" si="1"/>
        <v>INSERT INTO `pokemon_list` (`Generation`, `Pokedex`, `Codigo`, `Nome`, `TierGen1`, `TierGen2`, `TierGen3`, `TierGen4`, `TierGen5`, `TierGen6`, `TierGen7`, `StatusPick`, `Imagem`) VALUES ('3', '375', '375', 'Metang', '-', '-', '3', '3', '3', '3', '3', 'false', 'https://cdn.bulbagarden.net/upload/thumb/6/62/375Metang.png/250px-375Metang.png');</v>
      </c>
      <c r="B431">
        <f t="shared" si="2"/>
        <v>3</v>
      </c>
      <c r="C431" s="61">
        <f>'Pokemon List'!D431</f>
        <v>375</v>
      </c>
      <c r="D431" s="61">
        <f>'Pokemon List'!E431</f>
        <v>375</v>
      </c>
      <c r="E431" s="89" t="str">
        <f>'Pokemon List'!F431</f>
        <v>Metang</v>
      </c>
      <c r="F431" s="58" t="s">
        <v>136</v>
      </c>
      <c r="G431" s="58" t="s">
        <v>136</v>
      </c>
      <c r="H431" s="58">
        <v>3.0</v>
      </c>
      <c r="I431" s="58">
        <v>3.0</v>
      </c>
      <c r="J431" s="58">
        <v>3.0</v>
      </c>
      <c r="K431" s="58">
        <v>3.0</v>
      </c>
      <c r="L431">
        <f>'Pokemon List'!A431</f>
        <v>3</v>
      </c>
      <c r="N431" t="str">
        <f>IF('Pokemon List'!I431="NULL",'Pokemon List'!I431,CONCATENATE("'",'Pokemon List'!I431,"'",))</f>
        <v>'https://cdn.bulbagarden.net/upload/thumb/6/62/375Metang.png/250px-375Metang.png'</v>
      </c>
    </row>
    <row r="432">
      <c r="A432" s="58" t="str">
        <f t="shared" si="1"/>
        <v>INSERT INTO `pokemon_list` (`Generation`, `Pokedex`, `Codigo`, `Nome`, `TierGen1`, `TierGen2`, `TierGen3`, `TierGen4`, `TierGen5`, `TierGen6`, `TierGen7`, `StatusPick`, `Imagem`) VALUES ('3', '376', '376', 'Metagross', '-', '-', '1', '1', '1', '1', '1', 'false', 'https://cdn.bulbagarden.net/upload/thumb/0/05/376Metagross.png/150px-376Metagross.png');</v>
      </c>
      <c r="B432">
        <f t="shared" si="2"/>
        <v>3</v>
      </c>
      <c r="C432" s="61">
        <f>'Pokemon List'!D433</f>
        <v>376</v>
      </c>
      <c r="D432" s="61">
        <f>'Pokemon List'!E433</f>
        <v>376</v>
      </c>
      <c r="E432" s="89" t="str">
        <f>'Pokemon List'!F433</f>
        <v>Metagross</v>
      </c>
      <c r="F432" s="58" t="s">
        <v>136</v>
      </c>
      <c r="G432" s="58" t="s">
        <v>136</v>
      </c>
      <c r="H432" s="58">
        <v>1.0</v>
      </c>
      <c r="I432" s="58">
        <v>1.0</v>
      </c>
      <c r="J432" s="58">
        <v>1.0</v>
      </c>
      <c r="K432" s="58">
        <v>1.0</v>
      </c>
      <c r="L432">
        <f>'Pokemon List'!A433</f>
        <v>1</v>
      </c>
      <c r="N432" t="str">
        <f>IF('Pokemon List'!I433="NULL",'Pokemon List'!I433,CONCATENATE("'",'Pokemon List'!I433,"'",))</f>
        <v>'https://cdn.bulbagarden.net/upload/thumb/0/05/376Metagross.png/150px-376Metagross.png'</v>
      </c>
    </row>
    <row r="433">
      <c r="A433" s="58" t="str">
        <f t="shared" si="1"/>
        <v>INSERT INTO `pokemon_list` (`Generation`, `Pokedex`, `Codigo`, `Nome`, `TierGen1`, `TierGen2`, `TierGen3`, `TierGen4`, `TierGen5`, `TierGen6`, `TierGen7`, `StatusPick`, `Imagem`) VALUES ('3', '376', '376M', 'Mega Metagross', '-', '-', '-', '-', '-', '1', 'Uber', 'false', 'https://cdn.bulbagarden.net/upload/thumb/8/85/376Metagross-Mega.png/150px-376Metagross-Mega.png');</v>
      </c>
      <c r="B433">
        <f t="shared" si="2"/>
        <v>3</v>
      </c>
      <c r="C433" s="61">
        <f>'Pokemon List'!D432</f>
        <v>376</v>
      </c>
      <c r="D433" s="61" t="str">
        <f>'Pokemon List'!E432</f>
        <v>376M</v>
      </c>
      <c r="E433" s="61" t="str">
        <f>'Pokemon List'!F432</f>
        <v>Mega Metagross</v>
      </c>
      <c r="F433" s="58" t="s">
        <v>136</v>
      </c>
      <c r="G433" s="58" t="s">
        <v>136</v>
      </c>
      <c r="H433" s="58" t="s">
        <v>136</v>
      </c>
      <c r="I433" s="58" t="s">
        <v>136</v>
      </c>
      <c r="J433" s="58" t="s">
        <v>136</v>
      </c>
      <c r="K433" s="58">
        <v>1.0</v>
      </c>
      <c r="L433" t="str">
        <f>'Pokemon List'!A432</f>
        <v>Uber</v>
      </c>
      <c r="N433" t="str">
        <f>IF('Pokemon List'!I432="NULL",'Pokemon List'!I432,CONCATENATE("'",'Pokemon List'!I432,"'",))</f>
        <v>'https://cdn.bulbagarden.net/upload/thumb/8/85/376Metagross-Mega.png/150px-376Metagross-Mega.png'</v>
      </c>
    </row>
    <row r="434">
      <c r="A434" s="58" t="str">
        <f t="shared" si="1"/>
        <v>INSERT INTO `pokemon_list` (`Generation`, `Pokedex`, `Codigo`, `Nome`, `TierGen1`, `TierGen2`, `TierGen3`, `TierGen4`, `TierGen5`, `TierGen6`, `TierGen7`, `StatusPick`, `Imagem`) VALUES ('3', '377', '377', 'Regirock', '-', '-', '1', '1', '3', '3', '2', 'false', 'https://cdn.bulbagarden.net/upload/thumb/a/aa/377Regirock.png/250px-377Regirock.png');</v>
      </c>
      <c r="B434">
        <f t="shared" si="2"/>
        <v>3</v>
      </c>
      <c r="C434" s="61">
        <f>'Pokemon List'!D434</f>
        <v>377</v>
      </c>
      <c r="D434" s="61">
        <f>'Pokemon List'!E434</f>
        <v>377</v>
      </c>
      <c r="E434" s="89" t="str">
        <f>'Pokemon List'!F434</f>
        <v>Regirock</v>
      </c>
      <c r="F434" s="58" t="s">
        <v>136</v>
      </c>
      <c r="G434" s="58" t="s">
        <v>136</v>
      </c>
      <c r="H434" s="58">
        <v>1.0</v>
      </c>
      <c r="I434" s="58">
        <v>1.0</v>
      </c>
      <c r="J434" s="58">
        <v>3.0</v>
      </c>
      <c r="K434" s="58">
        <v>3.0</v>
      </c>
      <c r="L434">
        <f>'Pokemon List'!A434</f>
        <v>2</v>
      </c>
      <c r="N434" t="str">
        <f>IF('Pokemon List'!I434="NULL",'Pokemon List'!I434,CONCATENATE("'",'Pokemon List'!I434,"'",))</f>
        <v>'https://cdn.bulbagarden.net/upload/thumb/a/aa/377Regirock.png/250px-377Regirock.png'</v>
      </c>
    </row>
    <row r="435">
      <c r="A435" s="58" t="str">
        <f t="shared" si="1"/>
        <v>INSERT INTO `pokemon_list` (`Generation`, `Pokedex`, `Codigo`, `Nome`, `TierGen1`, `TierGen2`, `TierGen3`, `TierGen4`, `TierGen5`, `TierGen6`, `TierGen7`, `StatusPick`, `Imagem`) VALUES ('3', '378', '378', 'Regice', '-', '-', '1', '2', '3', '3', '3', 'false', 'https://cdn.bulbagarden.net/upload/thumb/f/fe/378Regice.png/250px-378Regice.png');</v>
      </c>
      <c r="B435">
        <f t="shared" si="2"/>
        <v>3</v>
      </c>
      <c r="C435" s="61">
        <f>'Pokemon List'!D435</f>
        <v>378</v>
      </c>
      <c r="D435" s="61">
        <f>'Pokemon List'!E435</f>
        <v>378</v>
      </c>
      <c r="E435" s="89" t="str">
        <f>'Pokemon List'!F435</f>
        <v>Regice</v>
      </c>
      <c r="F435" s="58" t="s">
        <v>136</v>
      </c>
      <c r="G435" s="58" t="s">
        <v>136</v>
      </c>
      <c r="H435" s="58">
        <v>1.0</v>
      </c>
      <c r="I435" s="58">
        <v>2.0</v>
      </c>
      <c r="J435" s="58">
        <v>3.0</v>
      </c>
      <c r="K435" s="58">
        <v>3.0</v>
      </c>
      <c r="L435">
        <f>'Pokemon List'!A435</f>
        <v>3</v>
      </c>
      <c r="N435" t="str">
        <f>IF('Pokemon List'!I435="NULL",'Pokemon List'!I435,CONCATENATE("'",'Pokemon List'!I435,"'",))</f>
        <v>'https://cdn.bulbagarden.net/upload/thumb/f/fe/378Regice.png/250px-378Regice.png'</v>
      </c>
    </row>
    <row r="436">
      <c r="A436" s="58" t="str">
        <f t="shared" si="1"/>
        <v>INSERT INTO `pokemon_list` (`Generation`, `Pokedex`, `Codigo`, `Nome`, `TierGen1`, `TierGen2`, `TierGen3`, `TierGen4`, `TierGen5`, `TierGen6`, `TierGen7`, `StatusPick`, `Imagem`) VALUES ('3', '379', '379', 'Registeel', '-', '-', '1', '1', '2', '2', '2', 'false', 'https://cdn.bulbagarden.net/upload/thumb/2/22/379Registeel.png/250px-379Registeel.png');</v>
      </c>
      <c r="B436">
        <f t="shared" si="2"/>
        <v>3</v>
      </c>
      <c r="C436" s="61">
        <f>'Pokemon List'!D436</f>
        <v>379</v>
      </c>
      <c r="D436" s="61">
        <f>'Pokemon List'!E436</f>
        <v>379</v>
      </c>
      <c r="E436" s="89" t="str">
        <f>'Pokemon List'!F436</f>
        <v>Registeel</v>
      </c>
      <c r="F436" s="58" t="s">
        <v>136</v>
      </c>
      <c r="G436" s="58" t="s">
        <v>136</v>
      </c>
      <c r="H436" s="58">
        <v>1.0</v>
      </c>
      <c r="I436" s="58">
        <v>1.0</v>
      </c>
      <c r="J436" s="58">
        <v>2.0</v>
      </c>
      <c r="K436" s="58">
        <v>2.0</v>
      </c>
      <c r="L436">
        <f>'Pokemon List'!A436</f>
        <v>2</v>
      </c>
      <c r="N436" t="str">
        <f>IF('Pokemon List'!I436="NULL",'Pokemon List'!I436,CONCATENATE("'",'Pokemon List'!I436,"'",))</f>
        <v>'https://cdn.bulbagarden.net/upload/thumb/2/22/379Registeel.png/250px-379Registeel.png'</v>
      </c>
    </row>
    <row r="437">
      <c r="A437" s="58" t="str">
        <f t="shared" si="1"/>
        <v>INSERT INTO `pokemon_list` (`Generation`, `Pokedex`, `Codigo`, `Nome`, `TierGen1`, `TierGen2`, `TierGen3`, `TierGen4`, `TierGen5`, `TierGen6`, `TierGen7`, `StatusPick`, `Imagem`) VALUES ('3', '380', '380', 'Latias', '-', '-', 'Uber', '1', '1', '1', '1', 'false', 'https://cdn.bulbagarden.net/upload/thumb/2/24/380Latias.png/150px-380Latias.png');</v>
      </c>
      <c r="B437">
        <f t="shared" si="2"/>
        <v>3</v>
      </c>
      <c r="C437" s="61">
        <f>'Pokemon List'!D437</f>
        <v>380</v>
      </c>
      <c r="D437" s="61">
        <f>'Pokemon List'!E437</f>
        <v>380</v>
      </c>
      <c r="E437" s="89" t="str">
        <f>'Pokemon List'!F437</f>
        <v>Latias</v>
      </c>
      <c r="F437" s="58" t="s">
        <v>136</v>
      </c>
      <c r="G437" s="58" t="s">
        <v>136</v>
      </c>
      <c r="H437" s="58" t="s">
        <v>410</v>
      </c>
      <c r="I437" s="58">
        <v>1.0</v>
      </c>
      <c r="J437" s="58">
        <v>1.0</v>
      </c>
      <c r="K437" s="58">
        <v>1.0</v>
      </c>
      <c r="L437">
        <f>'Pokemon List'!A437</f>
        <v>1</v>
      </c>
      <c r="N437" t="str">
        <f>IF('Pokemon List'!I437="NULL",'Pokemon List'!I437,CONCATENATE("'",'Pokemon List'!I437,"'",))</f>
        <v>'https://cdn.bulbagarden.net/upload/thumb/2/24/380Latias.png/150px-380Latias.png'</v>
      </c>
    </row>
    <row r="438">
      <c r="A438" s="58" t="str">
        <f t="shared" si="1"/>
        <v>INSERT INTO `pokemon_list` (`Generation`, `Pokedex`, `Codigo`, `Nome`, `TierGen1`, `TierGen2`, `TierGen3`, `TierGen4`, `TierGen5`, `TierGen6`, `TierGen7`, `StatusPick`, `Imagem`) VALUES ('3', '380', '380M', 'Mega Latias', '-', '-', '-', '-', '-', '1', '1', 'false', 'https://cdn.bulbagarden.net/upload/thumb/0/0f/380Latias-Mega.png/150px-380Latias-Mega.png');</v>
      </c>
      <c r="B438">
        <f t="shared" si="2"/>
        <v>3</v>
      </c>
      <c r="C438" s="61">
        <f>'Pokemon List'!D438</f>
        <v>380</v>
      </c>
      <c r="D438" s="61" t="str">
        <f>'Pokemon List'!E438</f>
        <v>380M</v>
      </c>
      <c r="E438" s="61" t="str">
        <f>'Pokemon List'!F438</f>
        <v>Mega Latias</v>
      </c>
      <c r="F438" s="58" t="s">
        <v>136</v>
      </c>
      <c r="G438" s="58" t="s">
        <v>136</v>
      </c>
      <c r="H438" s="58" t="s">
        <v>136</v>
      </c>
      <c r="I438" s="58" t="s">
        <v>136</v>
      </c>
      <c r="J438" s="58" t="s">
        <v>136</v>
      </c>
      <c r="K438" s="58">
        <v>1.0</v>
      </c>
      <c r="L438">
        <f>'Pokemon List'!A438</f>
        <v>1</v>
      </c>
      <c r="N438" t="str">
        <f>IF('Pokemon List'!I438="NULL",'Pokemon List'!I438,CONCATENATE("'",'Pokemon List'!I438,"'",))</f>
        <v>'https://cdn.bulbagarden.net/upload/thumb/0/0f/380Latias-Mega.png/150px-380Latias-Mega.png'</v>
      </c>
    </row>
    <row r="439">
      <c r="A439" s="58" t="str">
        <f t="shared" si="1"/>
        <v>INSERT INTO `pokemon_list` (`Generation`, `Pokedex`, `Codigo`, `Nome`, `TierGen1`, `TierGen2`, `TierGen3`, `TierGen4`, `TierGen5`, `TierGen6`, `TierGen7`, `StatusPick`, `Imagem`) VALUES ('3', '381', '381', 'Latios', '-', '-', 'Uber', 'Uber', '1', '1', '1', 'false', 'https://cdn.bulbagarden.net/upload/thumb/5/52/381Latios.png/150px-381Latios.png');</v>
      </c>
      <c r="B439">
        <f t="shared" si="2"/>
        <v>3</v>
      </c>
      <c r="C439" s="61">
        <f>'Pokemon List'!D439</f>
        <v>381</v>
      </c>
      <c r="D439" s="61">
        <f>'Pokemon List'!E439</f>
        <v>381</v>
      </c>
      <c r="E439" s="89" t="str">
        <f>'Pokemon List'!F439</f>
        <v>Latios</v>
      </c>
      <c r="F439" s="58" t="s">
        <v>136</v>
      </c>
      <c r="G439" s="58" t="s">
        <v>136</v>
      </c>
      <c r="H439" s="58" t="s">
        <v>410</v>
      </c>
      <c r="I439" s="58" t="s">
        <v>410</v>
      </c>
      <c r="J439" s="58">
        <v>1.0</v>
      </c>
      <c r="K439" s="58">
        <v>1.0</v>
      </c>
      <c r="L439">
        <f>'Pokemon List'!A439</f>
        <v>1</v>
      </c>
      <c r="N439" t="str">
        <f>IF('Pokemon List'!I439="NULL",'Pokemon List'!I439,CONCATENATE("'",'Pokemon List'!I439,"'",))</f>
        <v>'https://cdn.bulbagarden.net/upload/thumb/5/52/381Latios.png/150px-381Latios.png'</v>
      </c>
    </row>
    <row r="440">
      <c r="A440" s="58" t="str">
        <f t="shared" si="1"/>
        <v>INSERT INTO `pokemon_list` (`Generation`, `Pokedex`, `Codigo`, `Nome`, `TierGen1`, `TierGen2`, `TierGen3`, `TierGen4`, `TierGen5`, `TierGen6`, `TierGen7`, `StatusPick`, `Imagem`) VALUES ('3', '381', '381M', 'Mega Latios', '-', '-', '-', '-', '-', '1', '1', 'false', 'https://cdn.bulbagarden.net/upload/thumb/a/a0/381Latios-Mega.png/150px-381Latios-Mega.png');</v>
      </c>
      <c r="B440">
        <f t="shared" si="2"/>
        <v>3</v>
      </c>
      <c r="C440" s="61">
        <f>'Pokemon List'!D440</f>
        <v>381</v>
      </c>
      <c r="D440" s="61" t="str">
        <f>'Pokemon List'!E440</f>
        <v>381M</v>
      </c>
      <c r="E440" s="61" t="str">
        <f>'Pokemon List'!F440</f>
        <v>Mega Latios</v>
      </c>
      <c r="F440" s="58" t="s">
        <v>136</v>
      </c>
      <c r="G440" s="58" t="s">
        <v>136</v>
      </c>
      <c r="H440" s="58" t="s">
        <v>136</v>
      </c>
      <c r="I440" s="58" t="s">
        <v>136</v>
      </c>
      <c r="J440" s="58" t="s">
        <v>136</v>
      </c>
      <c r="K440" s="58">
        <v>1.0</v>
      </c>
      <c r="L440">
        <f>'Pokemon List'!A440</f>
        <v>1</v>
      </c>
      <c r="N440" t="str">
        <f>IF('Pokemon List'!I440="NULL",'Pokemon List'!I440,CONCATENATE("'",'Pokemon List'!I440,"'",))</f>
        <v>'https://cdn.bulbagarden.net/upload/thumb/a/a0/381Latios-Mega.png/150px-381Latios-Mega.png'</v>
      </c>
    </row>
    <row r="441">
      <c r="A441" s="58" t="str">
        <f t="shared" si="1"/>
        <v>INSERT INTO `pokemon_list` (`Generation`, `Pokedex`, `Codigo`, `Nome`, `TierGen1`, `TierGen2`, `TierGen3`, `TierGen4`, `TierGen5`, `TierGen6`, `TierGen7`, `StatusPick`, `Imagem`) VALUES ('3', '382', '382', 'Kyogre', '-', '-', 'Uber', 'Uber', 'Uber', 'Uber', 'Uber', 'false', 'https://cdn.bulbagarden.net/upload/thumb/4/41/382Kyogre.png/250px-382Kyogre.png');</v>
      </c>
      <c r="B441">
        <f t="shared" si="2"/>
        <v>3</v>
      </c>
      <c r="C441" s="61">
        <f>'Pokemon List'!D441</f>
        <v>382</v>
      </c>
      <c r="D441" s="61">
        <f>'Pokemon List'!E441</f>
        <v>382</v>
      </c>
      <c r="E441" s="89" t="str">
        <f>'Pokemon List'!F441</f>
        <v>Kyogre</v>
      </c>
      <c r="F441" s="58" t="s">
        <v>136</v>
      </c>
      <c r="G441" s="58" t="s">
        <v>136</v>
      </c>
      <c r="H441" s="58" t="s">
        <v>410</v>
      </c>
      <c r="I441" s="58" t="s">
        <v>410</v>
      </c>
      <c r="J441" s="58" t="s">
        <v>410</v>
      </c>
      <c r="K441" s="58" t="s">
        <v>410</v>
      </c>
      <c r="L441" t="str">
        <f>'Pokemon List'!A441</f>
        <v>Uber</v>
      </c>
      <c r="N441" t="str">
        <f>IF('Pokemon List'!I441="NULL",'Pokemon List'!I441,CONCATENATE("'",'Pokemon List'!I441,"'",))</f>
        <v>'https://cdn.bulbagarden.net/upload/thumb/4/41/382Kyogre.png/250px-382Kyogre.png'</v>
      </c>
    </row>
    <row r="442">
      <c r="A442" s="58" t="str">
        <f t="shared" si="1"/>
        <v>INSERT INTO `pokemon_list` (`Generation`, `Pokedex`, `Codigo`, `Nome`, `TierGen1`, `TierGen2`, `TierGen3`, `TierGen4`, `TierGen5`, `TierGen6`, `TierGen7`, `StatusPick`, `Imagem`) VALUES ('3', '383', '383', 'Groudon', '-', '-', 'Uber', 'Uber', 'Uber', 'Uber', 'Uber', 'false', 'https://cdn.bulbagarden.net/upload/thumb/7/70/383Groudon.png/250px-383Groudon.png');</v>
      </c>
      <c r="B442">
        <f t="shared" si="2"/>
        <v>3</v>
      </c>
      <c r="C442" s="61">
        <f>'Pokemon List'!D442</f>
        <v>383</v>
      </c>
      <c r="D442" s="61">
        <f>'Pokemon List'!E442</f>
        <v>383</v>
      </c>
      <c r="E442" s="89" t="str">
        <f>'Pokemon List'!F442</f>
        <v>Groudon</v>
      </c>
      <c r="F442" s="58" t="s">
        <v>136</v>
      </c>
      <c r="G442" s="58" t="s">
        <v>136</v>
      </c>
      <c r="H442" s="58" t="s">
        <v>410</v>
      </c>
      <c r="I442" s="58" t="s">
        <v>410</v>
      </c>
      <c r="J442" s="58" t="s">
        <v>410</v>
      </c>
      <c r="K442" s="58" t="s">
        <v>410</v>
      </c>
      <c r="L442" t="str">
        <f>'Pokemon List'!A442</f>
        <v>Uber</v>
      </c>
      <c r="N442" t="str">
        <f>IF('Pokemon List'!I442="NULL",'Pokemon List'!I442,CONCATENATE("'",'Pokemon List'!I442,"'",))</f>
        <v>'https://cdn.bulbagarden.net/upload/thumb/7/70/383Groudon.png/250px-383Groudon.png'</v>
      </c>
    </row>
    <row r="443">
      <c r="A443" s="58" t="str">
        <f t="shared" si="1"/>
        <v>INSERT INTO `pokemon_list` (`Generation`, `Pokedex`, `Codigo`, `Nome`, `TierGen1`, `TierGen2`, `TierGen3`, `TierGen4`, `TierGen5`, `TierGen6`, `TierGen7`, `StatusPick`, `Imagem`) VALUES ('3', '384', '384', 'Rayquaza', '-', '-', 'Uber', 'Uber', 'Uber', 'Uber', 'Uber', 'false', 'https://cdn.bulbagarden.net/upload/thumb/e/e4/384Rayquaza.png/150px-384Rayquaza.png');</v>
      </c>
      <c r="B443">
        <f t="shared" si="2"/>
        <v>3</v>
      </c>
      <c r="C443" s="61">
        <f>'Pokemon List'!D444</f>
        <v>384</v>
      </c>
      <c r="D443" s="61">
        <f>'Pokemon List'!E444</f>
        <v>384</v>
      </c>
      <c r="E443" s="89" t="str">
        <f>'Pokemon List'!F444</f>
        <v>Rayquaza</v>
      </c>
      <c r="F443" s="58" t="s">
        <v>136</v>
      </c>
      <c r="G443" s="58" t="s">
        <v>136</v>
      </c>
      <c r="H443" s="58" t="s">
        <v>410</v>
      </c>
      <c r="I443" s="58" t="s">
        <v>410</v>
      </c>
      <c r="J443" s="58" t="s">
        <v>410</v>
      </c>
      <c r="K443" s="58" t="s">
        <v>410</v>
      </c>
      <c r="L443" t="str">
        <f>'Pokemon List'!A444</f>
        <v>Uber</v>
      </c>
      <c r="N443" t="str">
        <f>IF('Pokemon List'!I444="NULL",'Pokemon List'!I444,CONCATENATE("'",'Pokemon List'!I444,"'",))</f>
        <v>'https://cdn.bulbagarden.net/upload/thumb/e/e4/384Rayquaza.png/150px-384Rayquaza.png'</v>
      </c>
    </row>
    <row r="444">
      <c r="A444" s="58" t="str">
        <f t="shared" si="1"/>
        <v>INSERT INTO `pokemon_list` (`Generation`, `Pokedex`, `Codigo`, `Nome`, `TierGen1`, `TierGen2`, `TierGen3`, `TierGen4`, `TierGen5`, `TierGen6`, `TierGen7`, `StatusPick`, `Imagem`) VALUES ('3', '384', '384M', 'Mega Rayquaza', '-', '-', '-', '-', '-', 'Uber', 'Uber', 'false', 'https://cdn.bulbagarden.net/upload/thumb/5/58/384Rayquaza-Mega.png/150px-384Rayquaza-Mega.png');</v>
      </c>
      <c r="B444">
        <f t="shared" si="2"/>
        <v>3</v>
      </c>
      <c r="C444" s="61">
        <f>'Pokemon List'!D443</f>
        <v>384</v>
      </c>
      <c r="D444" s="61" t="str">
        <f>'Pokemon List'!E443</f>
        <v>384M</v>
      </c>
      <c r="E444" s="61" t="str">
        <f>'Pokemon List'!F443</f>
        <v>Mega Rayquaza</v>
      </c>
      <c r="F444" s="58" t="s">
        <v>136</v>
      </c>
      <c r="G444" s="58" t="s">
        <v>136</v>
      </c>
      <c r="H444" s="58" t="s">
        <v>136</v>
      </c>
      <c r="I444" s="58" t="s">
        <v>136</v>
      </c>
      <c r="J444" s="58" t="s">
        <v>136</v>
      </c>
      <c r="K444" s="58" t="s">
        <v>410</v>
      </c>
      <c r="L444" t="str">
        <f>'Pokemon List'!A443</f>
        <v>Uber</v>
      </c>
      <c r="N444" t="str">
        <f>IF('Pokemon List'!I443="NULL",'Pokemon List'!I443,CONCATENATE("'",'Pokemon List'!I443,"'",))</f>
        <v>'https://cdn.bulbagarden.net/upload/thumb/5/58/384Rayquaza-Mega.png/150px-384Rayquaza-Mega.png'</v>
      </c>
    </row>
    <row r="445">
      <c r="A445" s="58" t="str">
        <f t="shared" si="1"/>
        <v>INSERT INTO `pokemon_list` (`Generation`, `Pokedex`, `Codigo`, `Nome`, `TierGen1`, `TierGen2`, `TierGen3`, `TierGen4`, `TierGen5`, `TierGen6`, `TierGen7`, `StatusPick`, `Imagem`) VALUES ('3', '385', '385', 'Jirachi', '-', '-', '1', '1', '1', '1', 'Uber', 'false', 'https://cdn.bulbagarden.net/upload/thumb/8/85/385Jirachi.png/250px-385Jirachi.png');</v>
      </c>
      <c r="B445">
        <f t="shared" si="2"/>
        <v>3</v>
      </c>
      <c r="C445" s="61">
        <f>'Pokemon List'!D445</f>
        <v>385</v>
      </c>
      <c r="D445" s="61">
        <f>'Pokemon List'!E445</f>
        <v>385</v>
      </c>
      <c r="E445" s="89" t="str">
        <f>'Pokemon List'!F445</f>
        <v>Jirachi</v>
      </c>
      <c r="F445" s="58" t="s">
        <v>136</v>
      </c>
      <c r="G445" s="58" t="s">
        <v>136</v>
      </c>
      <c r="H445" s="58">
        <v>1.0</v>
      </c>
      <c r="I445" s="58">
        <v>1.0</v>
      </c>
      <c r="J445" s="58">
        <v>1.0</v>
      </c>
      <c r="K445" s="58">
        <v>1.0</v>
      </c>
      <c r="L445" t="str">
        <f>'Pokemon List'!A445</f>
        <v>Uber</v>
      </c>
      <c r="N445" t="str">
        <f>IF('Pokemon List'!I445="NULL",'Pokemon List'!I445,CONCATENATE("'",'Pokemon List'!I445,"'",))</f>
        <v>'https://cdn.bulbagarden.net/upload/thumb/8/85/385Jirachi.png/250px-385Jirachi.png'</v>
      </c>
    </row>
    <row r="446">
      <c r="A446" s="58" t="str">
        <f t="shared" si="1"/>
        <v>INSERT INTO `pokemon_list` (`Generation`, `Pokedex`, `Codigo`, `Nome`, `TierGen1`, `TierGen2`, `TierGen3`, `TierGen4`, `TierGen5`, `TierGen6`, `TierGen7`, `StatusPick`, `Imagem`) VALUES ('3', '386', '386', 'Deoxys', '-', '-', 'Uber', 'Uber', 'Uber', 'Uber', 'Uber', 'false', 'https://cdn.bulbagarden.net/upload/thumb/e/e7/386Deoxys.png/250px-386Deoxys.png');</v>
      </c>
      <c r="B446">
        <f t="shared" si="2"/>
        <v>3</v>
      </c>
      <c r="C446" s="61">
        <f>'Pokemon List'!D446</f>
        <v>386</v>
      </c>
      <c r="D446" s="61">
        <f>'Pokemon List'!E446</f>
        <v>386</v>
      </c>
      <c r="E446" s="89" t="str">
        <f>'Pokemon List'!F446</f>
        <v>Deoxys</v>
      </c>
      <c r="F446" s="58" t="s">
        <v>136</v>
      </c>
      <c r="G446" s="58" t="s">
        <v>136</v>
      </c>
      <c r="H446" s="58" t="s">
        <v>410</v>
      </c>
      <c r="I446" s="58" t="s">
        <v>410</v>
      </c>
      <c r="J446" s="58" t="s">
        <v>410</v>
      </c>
      <c r="K446" s="58" t="s">
        <v>410</v>
      </c>
      <c r="L446" t="str">
        <f>'Pokemon List'!A446</f>
        <v>Uber</v>
      </c>
      <c r="N446" t="str">
        <f>IF('Pokemon List'!I446="NULL",'Pokemon List'!I446,CONCATENATE("'",'Pokemon List'!I446,"'",))</f>
        <v>'https://cdn.bulbagarden.net/upload/thumb/e/e7/386Deoxys.png/250px-386Deoxys.png'</v>
      </c>
    </row>
    <row r="447">
      <c r="A447" s="58" t="str">
        <f t="shared" si="1"/>
        <v>INSERT INTO `pokemon_list` (`Generation`, `Pokedex`, `Codigo`, `Nome`, `TierGen1`, `TierGen2`, `TierGen3`, `TierGen4`, `TierGen5`, `TierGen6`, `TierGen7`, `StatusPick`, `Imagem`) VALUES ('4', '387', '387', 'Turtwig', '-', '-', '-', '0', '0', '0', '0', 'false', 'https://cdn.bulbagarden.net/upload/5/5c/387Turtwig.png');</v>
      </c>
      <c r="B447">
        <f t="shared" si="2"/>
        <v>4</v>
      </c>
      <c r="C447" s="61">
        <f>'Pokemon List'!D447</f>
        <v>387</v>
      </c>
      <c r="D447" s="61">
        <f>'Pokemon List'!E447</f>
        <v>387</v>
      </c>
      <c r="E447" s="89" t="str">
        <f>'Pokemon List'!F447</f>
        <v>Turtwig</v>
      </c>
      <c r="F447" s="58" t="s">
        <v>136</v>
      </c>
      <c r="G447" s="58" t="s">
        <v>136</v>
      </c>
      <c r="H447" s="58" t="s">
        <v>136</v>
      </c>
      <c r="I447" s="58">
        <v>0.0</v>
      </c>
      <c r="J447" s="58">
        <v>0.0</v>
      </c>
      <c r="K447" s="58">
        <v>0.0</v>
      </c>
      <c r="L447">
        <f>'Pokemon List'!A447</f>
        <v>0</v>
      </c>
      <c r="N447" t="str">
        <f>IF('Pokemon List'!I447="NULL",'Pokemon List'!I447,CONCATENATE("'",'Pokemon List'!I447,"'",))</f>
        <v>'https://cdn.bulbagarden.net/upload/5/5c/387Turtwig.png'</v>
      </c>
    </row>
    <row r="448">
      <c r="A448" s="58" t="str">
        <f t="shared" si="1"/>
        <v>INSERT INTO `pokemon_list` (`Generation`, `Pokedex`, `Codigo`, `Nome`, `TierGen1`, `TierGen2`, `TierGen3`, `TierGen4`, `TierGen5`, `TierGen6`, `TierGen7`, `StatusPick`, `Imagem`) VALUES ('4', '388', '388', 'Grotle', '-', '-', '-', '0', '0', '0', '0', 'false', 'https://cdn.bulbagarden.net/upload/5/53/388Grotle.png');</v>
      </c>
      <c r="B448">
        <f t="shared" si="2"/>
        <v>4</v>
      </c>
      <c r="C448" s="61">
        <f>'Pokemon List'!D448</f>
        <v>388</v>
      </c>
      <c r="D448" s="61">
        <f>'Pokemon List'!E448</f>
        <v>388</v>
      </c>
      <c r="E448" s="89" t="str">
        <f>'Pokemon List'!F448</f>
        <v>Grotle</v>
      </c>
      <c r="F448" s="58" t="s">
        <v>136</v>
      </c>
      <c r="G448" s="58" t="s">
        <v>136</v>
      </c>
      <c r="H448" s="58" t="s">
        <v>136</v>
      </c>
      <c r="I448" s="58">
        <v>0.0</v>
      </c>
      <c r="J448" s="58">
        <v>0.0</v>
      </c>
      <c r="K448" s="58">
        <v>0.0</v>
      </c>
      <c r="L448">
        <f>'Pokemon List'!A448</f>
        <v>0</v>
      </c>
      <c r="N448" t="str">
        <f>IF('Pokemon List'!I448="NULL",'Pokemon List'!I448,CONCATENATE("'",'Pokemon List'!I448,"'",))</f>
        <v>'https://cdn.bulbagarden.net/upload/5/53/388Grotle.png'</v>
      </c>
    </row>
    <row r="449">
      <c r="A449" s="58" t="str">
        <f t="shared" si="1"/>
        <v>INSERT INTO `pokemon_list` (`Generation`, `Pokedex`, `Codigo`, `Nome`, `TierGen1`, `TierGen2`, `TierGen3`, `TierGen4`, `TierGen5`, `TierGen6`, `TierGen7`, `StatusPick`, `Imagem`) VALUES ('4', '389', '389', 'Torterra', '-', '-', '-', '1', '2', '2', '3', 'false', 'https://cdn.bulbagarden.net/upload/thumb/d/df/389Torterra.png/250px-389Torterra.png');</v>
      </c>
      <c r="B449">
        <f t="shared" si="2"/>
        <v>4</v>
      </c>
      <c r="C449" s="61">
        <f>'Pokemon List'!D449</f>
        <v>389</v>
      </c>
      <c r="D449" s="61">
        <f>'Pokemon List'!E449</f>
        <v>389</v>
      </c>
      <c r="E449" s="89" t="str">
        <f>'Pokemon List'!F449</f>
        <v>Torterra</v>
      </c>
      <c r="F449" s="58" t="s">
        <v>136</v>
      </c>
      <c r="G449" s="58" t="s">
        <v>136</v>
      </c>
      <c r="H449" s="58" t="s">
        <v>136</v>
      </c>
      <c r="I449" s="58">
        <v>1.0</v>
      </c>
      <c r="J449" s="58">
        <v>2.0</v>
      </c>
      <c r="K449" s="58">
        <v>2.0</v>
      </c>
      <c r="L449">
        <f>'Pokemon List'!A449</f>
        <v>3</v>
      </c>
      <c r="N449" t="str">
        <f>IF('Pokemon List'!I449="NULL",'Pokemon List'!I449,CONCATENATE("'",'Pokemon List'!I449,"'",))</f>
        <v>'https://cdn.bulbagarden.net/upload/thumb/d/df/389Torterra.png/250px-389Torterra.png'</v>
      </c>
    </row>
    <row r="450">
      <c r="A450" s="58" t="str">
        <f t="shared" si="1"/>
        <v>INSERT INTO `pokemon_list` (`Generation`, `Pokedex`, `Codigo`, `Nome`, `TierGen1`, `TierGen2`, `TierGen3`, `TierGen4`, `TierGen5`, `TierGen6`, `TierGen7`, `StatusPick`, `Imagem`) VALUES ('4', '390', '390', 'Chimchar', '-', '-', '-', '0', '0', '0', '0', 'false', 'https://cdn.bulbagarden.net/upload/7/76/390Chimchar.png');</v>
      </c>
      <c r="B450">
        <f t="shared" si="2"/>
        <v>4</v>
      </c>
      <c r="C450" s="61">
        <f>'Pokemon List'!D450</f>
        <v>390</v>
      </c>
      <c r="D450" s="61">
        <f>'Pokemon List'!E450</f>
        <v>390</v>
      </c>
      <c r="E450" s="89" t="str">
        <f>'Pokemon List'!F450</f>
        <v>Chimchar</v>
      </c>
      <c r="F450" s="58" t="s">
        <v>136</v>
      </c>
      <c r="G450" s="58" t="s">
        <v>136</v>
      </c>
      <c r="H450" s="58" t="s">
        <v>136</v>
      </c>
      <c r="I450" s="58">
        <v>0.0</v>
      </c>
      <c r="J450" s="58">
        <v>0.0</v>
      </c>
      <c r="K450" s="58">
        <v>0.0</v>
      </c>
      <c r="L450">
        <f>'Pokemon List'!A450</f>
        <v>0</v>
      </c>
      <c r="N450" t="str">
        <f>IF('Pokemon List'!I450="NULL",'Pokemon List'!I450,CONCATENATE("'",'Pokemon List'!I450,"'",))</f>
        <v>'https://cdn.bulbagarden.net/upload/7/76/390Chimchar.png'</v>
      </c>
    </row>
    <row r="451">
      <c r="A451" s="58" t="str">
        <f t="shared" si="1"/>
        <v>INSERT INTO `pokemon_list` (`Generation`, `Pokedex`, `Codigo`, `Nome`, `TierGen1`, `TierGen2`, `TierGen3`, `TierGen4`, `TierGen5`, `TierGen6`, `TierGen7`, `StatusPick`, `Imagem`) VALUES ('4', '391', '391', 'Monferno', '-', '-', '-', '3', '3', '3', '3', 'false', 'https://cdn.bulbagarden.net/upload/thumb/2/2e/391Monferno.png/250px-391Monferno.png');</v>
      </c>
      <c r="B451">
        <f t="shared" si="2"/>
        <v>4</v>
      </c>
      <c r="C451" s="61">
        <f>'Pokemon List'!D451</f>
        <v>391</v>
      </c>
      <c r="D451" s="61">
        <f>'Pokemon List'!E451</f>
        <v>391</v>
      </c>
      <c r="E451" s="89" t="str">
        <f>'Pokemon List'!F451</f>
        <v>Monferno</v>
      </c>
      <c r="F451" s="58" t="s">
        <v>136</v>
      </c>
      <c r="G451" s="58" t="s">
        <v>136</v>
      </c>
      <c r="H451" s="58" t="s">
        <v>136</v>
      </c>
      <c r="I451" s="58">
        <v>3.0</v>
      </c>
      <c r="J451" s="58">
        <v>3.0</v>
      </c>
      <c r="K451" s="58">
        <v>3.0</v>
      </c>
      <c r="L451">
        <f>'Pokemon List'!A451</f>
        <v>3</v>
      </c>
      <c r="N451" t="str">
        <f>IF('Pokemon List'!I451="NULL",'Pokemon List'!I451,CONCATENATE("'",'Pokemon List'!I451,"'",))</f>
        <v>'https://cdn.bulbagarden.net/upload/thumb/2/2e/391Monferno.png/250px-391Monferno.png'</v>
      </c>
    </row>
    <row r="452">
      <c r="A452" s="58" t="str">
        <f t="shared" si="1"/>
        <v>INSERT INTO `pokemon_list` (`Generation`, `Pokedex`, `Codigo`, `Nome`, `TierGen1`, `TierGen2`, `TierGen3`, `TierGen4`, `TierGen5`, `TierGen6`, `TierGen7`, `StatusPick`, `Imagem`) VALUES ('4', '392', '392', 'Infernape', '-', '-', '-', '1', '1', '1', '1', 'false', 'https://cdn.bulbagarden.net/upload/thumb/f/fb/392Infernape.png/250px-392Infernape.png');</v>
      </c>
      <c r="B452">
        <f t="shared" si="2"/>
        <v>4</v>
      </c>
      <c r="C452" s="61">
        <f>'Pokemon List'!D452</f>
        <v>392</v>
      </c>
      <c r="D452" s="61">
        <f>'Pokemon List'!E452</f>
        <v>392</v>
      </c>
      <c r="E452" s="89" t="str">
        <f>'Pokemon List'!F452</f>
        <v>Infernape</v>
      </c>
      <c r="F452" s="58" t="s">
        <v>136</v>
      </c>
      <c r="G452" s="58" t="s">
        <v>136</v>
      </c>
      <c r="H452" s="58" t="s">
        <v>136</v>
      </c>
      <c r="I452" s="58">
        <v>1.0</v>
      </c>
      <c r="J452" s="58">
        <v>1.0</v>
      </c>
      <c r="K452" s="58">
        <v>1.0</v>
      </c>
      <c r="L452">
        <f>'Pokemon List'!A452</f>
        <v>1</v>
      </c>
      <c r="N452" t="str">
        <f>IF('Pokemon List'!I452="NULL",'Pokemon List'!I452,CONCATENATE("'",'Pokemon List'!I452,"'",))</f>
        <v>'https://cdn.bulbagarden.net/upload/thumb/f/fb/392Infernape.png/250px-392Infernape.png'</v>
      </c>
    </row>
    <row r="453">
      <c r="A453" s="58" t="str">
        <f t="shared" si="1"/>
        <v>INSERT INTO `pokemon_list` (`Generation`, `Pokedex`, `Codigo`, `Nome`, `TierGen1`, `TierGen2`, `TierGen3`, `TierGen4`, `TierGen5`, `TierGen6`, `TierGen7`, `StatusPick`, `Imagem`) VALUES ('4', '393', '393', 'Piplup', '-', '-', '-', '0', '0', '0', '0', 'false', 'https://cdn.bulbagarden.net/upload/b/b1/393Piplup.png');</v>
      </c>
      <c r="B453">
        <f t="shared" si="2"/>
        <v>4</v>
      </c>
      <c r="C453" s="61">
        <f>'Pokemon List'!D453</f>
        <v>393</v>
      </c>
      <c r="D453" s="61">
        <f>'Pokemon List'!E453</f>
        <v>393</v>
      </c>
      <c r="E453" s="89" t="str">
        <f>'Pokemon List'!F453</f>
        <v>Piplup</v>
      </c>
      <c r="F453" s="58" t="s">
        <v>136</v>
      </c>
      <c r="G453" s="58" t="s">
        <v>136</v>
      </c>
      <c r="H453" s="58" t="s">
        <v>136</v>
      </c>
      <c r="I453" s="58">
        <v>0.0</v>
      </c>
      <c r="J453" s="58">
        <v>0.0</v>
      </c>
      <c r="K453" s="58">
        <v>0.0</v>
      </c>
      <c r="L453">
        <f>'Pokemon List'!A453</f>
        <v>0</v>
      </c>
      <c r="N453" t="str">
        <f>IF('Pokemon List'!I453="NULL",'Pokemon List'!I453,CONCATENATE("'",'Pokemon List'!I453,"'",))</f>
        <v>'https://cdn.bulbagarden.net/upload/b/b1/393Piplup.png'</v>
      </c>
    </row>
    <row r="454">
      <c r="A454" s="58" t="str">
        <f t="shared" si="1"/>
        <v>INSERT INTO `pokemon_list` (`Generation`, `Pokedex`, `Codigo`, `Nome`, `TierGen1`, `TierGen2`, `TierGen3`, `TierGen4`, `TierGen5`, `TierGen6`, `TierGen7`, `StatusPick`, `Imagem`) VALUES ('4', '394', '394', 'Prinplup', '-', '-', '-', '0', '0', '3', '3', 'false', 'https://cdn.bulbagarden.net/upload/thumb/d/df/394Prinplup.png/250px-394Prinplup.png');</v>
      </c>
      <c r="B454">
        <f t="shared" si="2"/>
        <v>4</v>
      </c>
      <c r="C454" s="61">
        <f>'Pokemon List'!D454</f>
        <v>394</v>
      </c>
      <c r="D454" s="61">
        <f>'Pokemon List'!E454</f>
        <v>394</v>
      </c>
      <c r="E454" s="89" t="str">
        <f>'Pokemon List'!F454</f>
        <v>Prinplup</v>
      </c>
      <c r="F454" s="58" t="s">
        <v>136</v>
      </c>
      <c r="G454" s="58" t="s">
        <v>136</v>
      </c>
      <c r="H454" s="58" t="s">
        <v>136</v>
      </c>
      <c r="I454" s="58">
        <v>0.0</v>
      </c>
      <c r="J454" s="58">
        <v>0.0</v>
      </c>
      <c r="K454" s="58">
        <v>3.0</v>
      </c>
      <c r="L454">
        <f>'Pokemon List'!A454</f>
        <v>3</v>
      </c>
      <c r="N454" t="str">
        <f>IF('Pokemon List'!I454="NULL",'Pokemon List'!I454,CONCATENATE("'",'Pokemon List'!I454,"'",))</f>
        <v>'https://cdn.bulbagarden.net/upload/thumb/d/df/394Prinplup.png/250px-394Prinplup.png'</v>
      </c>
    </row>
    <row r="455">
      <c r="A455" s="58" t="str">
        <f t="shared" si="1"/>
        <v>INSERT INTO `pokemon_list` (`Generation`, `Pokedex`, `Codigo`, `Nome`, `TierGen1`, `TierGen2`, `TierGen3`, `TierGen4`, `TierGen5`, `TierGen6`, `TierGen7`, `StatusPick`, `Imagem`) VALUES ('4', '395', '395', 'Empoleon', '-', '-', '-', '1', '1', '1', '1', 'false', 'https://cdn.bulbagarden.net/upload/thumb/7/7f/395Empoleon.png/250px-395Empoleon.png');</v>
      </c>
      <c r="B455">
        <f t="shared" si="2"/>
        <v>4</v>
      </c>
      <c r="C455" s="61">
        <f>'Pokemon List'!D455</f>
        <v>395</v>
      </c>
      <c r="D455" s="61">
        <f>'Pokemon List'!E455</f>
        <v>395</v>
      </c>
      <c r="E455" s="89" t="str">
        <f>'Pokemon List'!F455</f>
        <v>Empoleon</v>
      </c>
      <c r="F455" s="58" t="s">
        <v>136</v>
      </c>
      <c r="G455" s="58" t="s">
        <v>136</v>
      </c>
      <c r="H455" s="58" t="s">
        <v>136</v>
      </c>
      <c r="I455" s="58">
        <v>1.0</v>
      </c>
      <c r="J455" s="58">
        <v>1.0</v>
      </c>
      <c r="K455" s="58">
        <v>1.0</v>
      </c>
      <c r="L455">
        <f>'Pokemon List'!A455</f>
        <v>1</v>
      </c>
      <c r="N455" t="str">
        <f>IF('Pokemon List'!I455="NULL",'Pokemon List'!I455,CONCATENATE("'",'Pokemon List'!I455,"'",))</f>
        <v>'https://cdn.bulbagarden.net/upload/thumb/7/7f/395Empoleon.png/250px-395Empoleon.png'</v>
      </c>
    </row>
    <row r="456">
      <c r="A456" s="58" t="str">
        <f t="shared" si="1"/>
        <v>INSERT INTO `pokemon_list` (`Generation`, `Pokedex`, `Codigo`, `Nome`, `TierGen1`, `TierGen2`, `TierGen3`, `TierGen4`, `TierGen5`, `TierGen6`, `TierGen7`, `StatusPick`, `Imagem`) VALUES ('4', '396', '396', 'Starly', '-', '-', '-', '0', '0', '0', '0', 'false', 'https://cdn.bulbagarden.net/upload/a/af/396Starly.png');</v>
      </c>
      <c r="B456">
        <f t="shared" si="2"/>
        <v>4</v>
      </c>
      <c r="C456" s="61">
        <f>'Pokemon List'!D456</f>
        <v>396</v>
      </c>
      <c r="D456" s="61">
        <f>'Pokemon List'!E456</f>
        <v>396</v>
      </c>
      <c r="E456" s="89" t="str">
        <f>'Pokemon List'!F456</f>
        <v>Starly</v>
      </c>
      <c r="F456" s="58" t="s">
        <v>136</v>
      </c>
      <c r="G456" s="58" t="s">
        <v>136</v>
      </c>
      <c r="H456" s="58" t="s">
        <v>136</v>
      </c>
      <c r="I456" s="58">
        <v>0.0</v>
      </c>
      <c r="J456" s="58">
        <v>0.0</v>
      </c>
      <c r="K456" s="58">
        <v>0.0</v>
      </c>
      <c r="L456">
        <f>'Pokemon List'!A456</f>
        <v>0</v>
      </c>
      <c r="N456" t="str">
        <f>IF('Pokemon List'!I456="NULL",'Pokemon List'!I456,CONCATENATE("'",'Pokemon List'!I456,"'",))</f>
        <v>'https://cdn.bulbagarden.net/upload/a/af/396Starly.png'</v>
      </c>
    </row>
    <row r="457">
      <c r="A457" s="58" t="str">
        <f t="shared" si="1"/>
        <v>INSERT INTO `pokemon_list` (`Generation`, `Pokedex`, `Codigo`, `Nome`, `TierGen1`, `TierGen2`, `TierGen3`, `TierGen4`, `TierGen5`, `TierGen6`, `TierGen7`, `StatusPick`, `Imagem`) VALUES ('4', '397', '397', 'Staravia', '-', '-', '-', '0', '0', '0', '0', 'false', 'https://cdn.bulbagarden.net/upload/f/f8/397Staravia.png');</v>
      </c>
      <c r="B457">
        <f t="shared" si="2"/>
        <v>4</v>
      </c>
      <c r="C457" s="61">
        <f>'Pokemon List'!D457</f>
        <v>397</v>
      </c>
      <c r="D457" s="61">
        <f>'Pokemon List'!E457</f>
        <v>397</v>
      </c>
      <c r="E457" s="89" t="str">
        <f>'Pokemon List'!F457</f>
        <v>Staravia</v>
      </c>
      <c r="F457" s="58" t="s">
        <v>136</v>
      </c>
      <c r="G457" s="58" t="s">
        <v>136</v>
      </c>
      <c r="H457" s="58" t="s">
        <v>136</v>
      </c>
      <c r="I457" s="58">
        <v>0.0</v>
      </c>
      <c r="J457" s="58">
        <v>0.0</v>
      </c>
      <c r="K457" s="58">
        <v>0.0</v>
      </c>
      <c r="L457">
        <f>'Pokemon List'!A457</f>
        <v>0</v>
      </c>
      <c r="N457" t="str">
        <f>IF('Pokemon List'!I457="NULL",'Pokemon List'!I457,CONCATENATE("'",'Pokemon List'!I457,"'",))</f>
        <v>'https://cdn.bulbagarden.net/upload/f/f8/397Staravia.png'</v>
      </c>
    </row>
    <row r="458">
      <c r="A458" s="58" t="str">
        <f t="shared" si="1"/>
        <v>INSERT INTO `pokemon_list` (`Generation`, `Pokedex`, `Codigo`, `Nome`, `TierGen1`, `TierGen2`, `TierGen3`, `TierGen4`, `TierGen5`, `TierGen6`, `TierGen7`, `StatusPick`, `Imagem`) VALUES ('4', '398', '398', 'Staraptor', '-', '-', '-', '1', '1', '1', '1', 'false', 'https://cdn.bulbagarden.net/upload/thumb/5/5e/398Staraptor.png/250px-398Staraptor.png');</v>
      </c>
      <c r="B458">
        <f t="shared" si="2"/>
        <v>4</v>
      </c>
      <c r="C458" s="61">
        <f>'Pokemon List'!D458</f>
        <v>398</v>
      </c>
      <c r="D458" s="61">
        <f>'Pokemon List'!E458</f>
        <v>398</v>
      </c>
      <c r="E458" s="89" t="str">
        <f>'Pokemon List'!F458</f>
        <v>Staraptor</v>
      </c>
      <c r="F458" s="58" t="s">
        <v>136</v>
      </c>
      <c r="G458" s="58" t="s">
        <v>136</v>
      </c>
      <c r="H458" s="58" t="s">
        <v>136</v>
      </c>
      <c r="I458" s="58">
        <v>1.0</v>
      </c>
      <c r="J458" s="58">
        <v>1.0</v>
      </c>
      <c r="K458" s="58">
        <v>1.0</v>
      </c>
      <c r="L458">
        <f>'Pokemon List'!A458</f>
        <v>1</v>
      </c>
      <c r="N458" t="str">
        <f>IF('Pokemon List'!I458="NULL",'Pokemon List'!I458,CONCATENATE("'",'Pokemon List'!I458,"'",))</f>
        <v>'https://cdn.bulbagarden.net/upload/thumb/5/5e/398Staraptor.png/250px-398Staraptor.png'</v>
      </c>
    </row>
    <row r="459">
      <c r="A459" s="58" t="str">
        <f t="shared" si="1"/>
        <v>INSERT INTO `pokemon_list` (`Generation`, `Pokedex`, `Codigo`, `Nome`, `TierGen1`, `TierGen2`, `TierGen3`, `TierGen4`, `TierGen5`, `TierGen6`, `TierGen7`, `StatusPick`, `Imagem`) VALUES ('4', '399', '399', 'Bidoof', '-', '-', '-', '0', '0', '0', '0', 'false', 'https://cdn.bulbagarden.net/upload/f/f5/399Bidoof.png');</v>
      </c>
      <c r="B459">
        <f t="shared" si="2"/>
        <v>4</v>
      </c>
      <c r="C459" s="61">
        <f>'Pokemon List'!D459</f>
        <v>399</v>
      </c>
      <c r="D459" s="61">
        <f>'Pokemon List'!E459</f>
        <v>399</v>
      </c>
      <c r="E459" s="89" t="str">
        <f>'Pokemon List'!F459</f>
        <v>Bidoof</v>
      </c>
      <c r="F459" s="58" t="s">
        <v>136</v>
      </c>
      <c r="G459" s="58" t="s">
        <v>136</v>
      </c>
      <c r="H459" s="58" t="s">
        <v>136</v>
      </c>
      <c r="I459" s="58">
        <v>0.0</v>
      </c>
      <c r="J459" s="58">
        <v>0.0</v>
      </c>
      <c r="K459" s="58">
        <v>0.0</v>
      </c>
      <c r="L459">
        <f>'Pokemon List'!A459</f>
        <v>0</v>
      </c>
      <c r="N459" t="str">
        <f>IF('Pokemon List'!I459="NULL",'Pokemon List'!I459,CONCATENATE("'",'Pokemon List'!I459,"'",))</f>
        <v>'https://cdn.bulbagarden.net/upload/f/f5/399Bidoof.png'</v>
      </c>
    </row>
    <row r="460">
      <c r="A460" s="58" t="str">
        <f t="shared" si="1"/>
        <v>INSERT INTO `pokemon_list` (`Generation`, `Pokedex`, `Codigo`, `Nome`, `TierGen1`, `TierGen2`, `TierGen3`, `TierGen4`, `TierGen5`, `TierGen6`, `TierGen7`, `StatusPick`, `Imagem`) VALUES ('4', '400', '400', 'Bibarel', '-', '-', '-', '2', '3', '3', '2', 'false', 'https://cdn.bulbagarden.net/upload/thumb/9/91/400Bibarel.png/250px-400Bibarel.png');</v>
      </c>
      <c r="B460">
        <f t="shared" si="2"/>
        <v>4</v>
      </c>
      <c r="C460" s="61">
        <f>'Pokemon List'!D460</f>
        <v>400</v>
      </c>
      <c r="D460" s="61">
        <f>'Pokemon List'!E460</f>
        <v>400</v>
      </c>
      <c r="E460" s="89" t="str">
        <f>'Pokemon List'!F460</f>
        <v>Bibarel</v>
      </c>
      <c r="F460" s="58" t="s">
        <v>136</v>
      </c>
      <c r="G460" s="58" t="s">
        <v>136</v>
      </c>
      <c r="H460" s="58" t="s">
        <v>136</v>
      </c>
      <c r="I460" s="58">
        <v>2.0</v>
      </c>
      <c r="J460" s="58">
        <v>3.0</v>
      </c>
      <c r="K460" s="58">
        <v>3.0</v>
      </c>
      <c r="L460">
        <f>'Pokemon List'!A460</f>
        <v>2</v>
      </c>
      <c r="N460" t="str">
        <f>IF('Pokemon List'!I460="NULL",'Pokemon List'!I460,CONCATENATE("'",'Pokemon List'!I460,"'",))</f>
        <v>'https://cdn.bulbagarden.net/upload/thumb/9/91/400Bibarel.png/250px-400Bibarel.png'</v>
      </c>
    </row>
    <row r="461">
      <c r="A461" s="58" t="str">
        <f t="shared" si="1"/>
        <v>INSERT INTO `pokemon_list` (`Generation`, `Pokedex`, `Codigo`, `Nome`, `TierGen1`, `TierGen2`, `TierGen3`, `TierGen4`, `TierGen5`, `TierGen6`, `TierGen7`, `StatusPick`, `Imagem`) VALUES ('4', '401', '401', 'Kricketot', '-', '-', '-', '0', '0', '0', '0', 'false', 'https://cdn.bulbagarden.net/upload/3/33/401Kricketot.png');</v>
      </c>
      <c r="B461">
        <f t="shared" si="2"/>
        <v>4</v>
      </c>
      <c r="C461" s="61">
        <f>'Pokemon List'!D461</f>
        <v>401</v>
      </c>
      <c r="D461" s="61">
        <f>'Pokemon List'!E461</f>
        <v>401</v>
      </c>
      <c r="E461" s="89" t="str">
        <f>'Pokemon List'!F461</f>
        <v>Kricketot</v>
      </c>
      <c r="F461" s="58" t="s">
        <v>136</v>
      </c>
      <c r="G461" s="58" t="s">
        <v>136</v>
      </c>
      <c r="H461" s="58" t="s">
        <v>136</v>
      </c>
      <c r="I461" s="58">
        <v>0.0</v>
      </c>
      <c r="J461" s="58">
        <v>0.0</v>
      </c>
      <c r="K461" s="58">
        <v>0.0</v>
      </c>
      <c r="L461">
        <f>'Pokemon List'!A461</f>
        <v>0</v>
      </c>
      <c r="N461" t="str">
        <f>IF('Pokemon List'!I461="NULL",'Pokemon List'!I461,CONCATENATE("'",'Pokemon List'!I461,"'",))</f>
        <v>'https://cdn.bulbagarden.net/upload/3/33/401Kricketot.png'</v>
      </c>
    </row>
    <row r="462">
      <c r="A462" s="58" t="str">
        <f t="shared" si="1"/>
        <v>INSERT INTO `pokemon_list` (`Generation`, `Pokedex`, `Codigo`, `Nome`, `TierGen1`, `TierGen2`, `TierGen3`, `TierGen4`, `TierGen5`, `TierGen6`, `TierGen7`, `StatusPick`, `Imagem`) VALUES ('4', '402', '402', 'Kricketune', '-', '-', '-', '2', '3', '3', '3', 'false', 'https://cdn.bulbagarden.net/upload/thumb/e/e5/402Kricketune.png/250px-402Kricketune.png');</v>
      </c>
      <c r="B462">
        <f t="shared" si="2"/>
        <v>4</v>
      </c>
      <c r="C462" s="61">
        <f>'Pokemon List'!D462</f>
        <v>402</v>
      </c>
      <c r="D462" s="61">
        <f>'Pokemon List'!E462</f>
        <v>402</v>
      </c>
      <c r="E462" s="89" t="str">
        <f>'Pokemon List'!F462</f>
        <v>Kricketune</v>
      </c>
      <c r="F462" s="58" t="s">
        <v>136</v>
      </c>
      <c r="G462" s="58" t="s">
        <v>136</v>
      </c>
      <c r="H462" s="58" t="s">
        <v>136</v>
      </c>
      <c r="I462" s="58">
        <v>2.0</v>
      </c>
      <c r="J462" s="58">
        <v>3.0</v>
      </c>
      <c r="K462" s="58">
        <v>3.0</v>
      </c>
      <c r="L462">
        <f>'Pokemon List'!A462</f>
        <v>3</v>
      </c>
      <c r="N462" t="str">
        <f>IF('Pokemon List'!I462="NULL",'Pokemon List'!I462,CONCATENATE("'",'Pokemon List'!I462,"'",))</f>
        <v>'https://cdn.bulbagarden.net/upload/thumb/e/e5/402Kricketune.png/250px-402Kricketune.png'</v>
      </c>
    </row>
    <row r="463">
      <c r="A463" s="58" t="str">
        <f t="shared" si="1"/>
        <v>INSERT INTO `pokemon_list` (`Generation`, `Pokedex`, `Codigo`, `Nome`, `TierGen1`, `TierGen2`, `TierGen3`, `TierGen4`, `TierGen5`, `TierGen6`, `TierGen7`, `StatusPick`, `Imagem`) VALUES ('4', '403', '403', 'Shinx', '-', '-', '-', '0', '0', '0', '0', 'false', 'https://cdn.bulbagarden.net/upload/3/32/403Shinx.png');</v>
      </c>
      <c r="B463">
        <f t="shared" si="2"/>
        <v>4</v>
      </c>
      <c r="C463" s="61">
        <f>'Pokemon List'!D463</f>
        <v>403</v>
      </c>
      <c r="D463" s="61">
        <f>'Pokemon List'!E463</f>
        <v>403</v>
      </c>
      <c r="E463" s="89" t="str">
        <f>'Pokemon List'!F463</f>
        <v>Shinx</v>
      </c>
      <c r="F463" s="58" t="s">
        <v>136</v>
      </c>
      <c r="G463" s="58" t="s">
        <v>136</v>
      </c>
      <c r="H463" s="58" t="s">
        <v>136</v>
      </c>
      <c r="I463" s="58">
        <v>0.0</v>
      </c>
      <c r="J463" s="58">
        <v>0.0</v>
      </c>
      <c r="K463" s="58">
        <v>0.0</v>
      </c>
      <c r="L463">
        <f>'Pokemon List'!A463</f>
        <v>0</v>
      </c>
      <c r="N463" t="str">
        <f>IF('Pokemon List'!I463="NULL",'Pokemon List'!I463,CONCATENATE("'",'Pokemon List'!I463,"'",))</f>
        <v>'https://cdn.bulbagarden.net/upload/3/32/403Shinx.png'</v>
      </c>
    </row>
    <row r="464">
      <c r="A464" s="58" t="str">
        <f t="shared" si="1"/>
        <v>INSERT INTO `pokemon_list` (`Generation`, `Pokedex`, `Codigo`, `Nome`, `TierGen1`, `TierGen2`, `TierGen3`, `TierGen4`, `TierGen5`, `TierGen6`, `TierGen7`, `StatusPick`, `Imagem`) VALUES ('4', '404', '404', 'Luxio', '-', '-', '-', '0', '0', '0', '0', 'false', 'https://cdn.bulbagarden.net/upload/4/49/404Luxio.png');</v>
      </c>
      <c r="B464">
        <f t="shared" si="2"/>
        <v>4</v>
      </c>
      <c r="C464" s="61">
        <f>'Pokemon List'!D464</f>
        <v>404</v>
      </c>
      <c r="D464" s="61">
        <f>'Pokemon List'!E464</f>
        <v>404</v>
      </c>
      <c r="E464" s="89" t="str">
        <f>'Pokemon List'!F464</f>
        <v>Luxio</v>
      </c>
      <c r="F464" s="58" t="s">
        <v>136</v>
      </c>
      <c r="G464" s="58" t="s">
        <v>136</v>
      </c>
      <c r="H464" s="58" t="s">
        <v>136</v>
      </c>
      <c r="I464" s="58">
        <v>0.0</v>
      </c>
      <c r="J464" s="58">
        <v>0.0</v>
      </c>
      <c r="K464" s="58">
        <v>0.0</v>
      </c>
      <c r="L464">
        <f>'Pokemon List'!A464</f>
        <v>0</v>
      </c>
      <c r="N464" t="str">
        <f>IF('Pokemon List'!I464="NULL",'Pokemon List'!I464,CONCATENATE("'",'Pokemon List'!I464,"'",))</f>
        <v>'https://cdn.bulbagarden.net/upload/4/49/404Luxio.png'</v>
      </c>
    </row>
    <row r="465">
      <c r="A465" s="58" t="str">
        <f t="shared" si="1"/>
        <v>INSERT INTO `pokemon_list` (`Generation`, `Pokedex`, `Codigo`, `Nome`, `TierGen1`, `TierGen2`, `TierGen3`, `TierGen4`, `TierGen5`, `TierGen6`, `TierGen7`, `StatusPick`, `Imagem`) VALUES ('4', '405', '405', 'Luxray', '-', '-', '-', '2', '2', '3', '3', 'false', 'https://cdn.bulbagarden.net/upload/thumb/a/a7/405Luxray.png/250px-405Luxray.png');</v>
      </c>
      <c r="B465">
        <f t="shared" si="2"/>
        <v>4</v>
      </c>
      <c r="C465" s="61">
        <f>'Pokemon List'!D465</f>
        <v>405</v>
      </c>
      <c r="D465" s="61">
        <f>'Pokemon List'!E465</f>
        <v>405</v>
      </c>
      <c r="E465" s="89" t="str">
        <f>'Pokemon List'!F465</f>
        <v>Luxray</v>
      </c>
      <c r="F465" s="58" t="s">
        <v>136</v>
      </c>
      <c r="G465" s="58" t="s">
        <v>136</v>
      </c>
      <c r="H465" s="58" t="s">
        <v>136</v>
      </c>
      <c r="I465" s="58">
        <v>2.0</v>
      </c>
      <c r="J465" s="58">
        <v>2.0</v>
      </c>
      <c r="K465" s="58">
        <v>3.0</v>
      </c>
      <c r="L465">
        <f>'Pokemon List'!A465</f>
        <v>3</v>
      </c>
      <c r="N465" t="str">
        <f>IF('Pokemon List'!I465="NULL",'Pokemon List'!I465,CONCATENATE("'",'Pokemon List'!I465,"'",))</f>
        <v>'https://cdn.bulbagarden.net/upload/thumb/a/a7/405Luxray.png/250px-405Luxray.png'</v>
      </c>
    </row>
    <row r="466">
      <c r="A466" s="58" t="str">
        <f t="shared" si="1"/>
        <v>INSERT INTO `pokemon_list` (`Generation`, `Pokedex`, `Codigo`, `Nome`, `TierGen1`, `TierGen2`, `TierGen3`, `TierGen4`, `TierGen5`, `TierGen6`, `TierGen7`, `StatusPick`, `Imagem`) VALUES ('4', '406', '406', 'Budew', '-', '-', '-', '0', '0', '0', '0', 'false', 'https://cdn.bulbagarden.net/upload/d/d3/406Budew.png');</v>
      </c>
      <c r="B466">
        <f t="shared" si="2"/>
        <v>4</v>
      </c>
      <c r="C466" s="61">
        <f>'Pokemon List'!D466</f>
        <v>406</v>
      </c>
      <c r="D466" s="61">
        <f>'Pokemon List'!E466</f>
        <v>406</v>
      </c>
      <c r="E466" s="89" t="str">
        <f>'Pokemon List'!F466</f>
        <v>Budew</v>
      </c>
      <c r="F466" s="58" t="s">
        <v>136</v>
      </c>
      <c r="G466" s="58" t="s">
        <v>136</v>
      </c>
      <c r="H466" s="58" t="s">
        <v>136</v>
      </c>
      <c r="I466" s="58">
        <v>0.0</v>
      </c>
      <c r="J466" s="58">
        <v>0.0</v>
      </c>
      <c r="K466" s="58">
        <v>0.0</v>
      </c>
      <c r="L466">
        <f>'Pokemon List'!A466</f>
        <v>0</v>
      </c>
      <c r="N466" t="str">
        <f>IF('Pokemon List'!I466="NULL",'Pokemon List'!I466,CONCATENATE("'",'Pokemon List'!I466,"'",))</f>
        <v>'https://cdn.bulbagarden.net/upload/d/d3/406Budew.png'</v>
      </c>
    </row>
    <row r="467">
      <c r="A467" s="58" t="str">
        <f t="shared" si="1"/>
        <v>INSERT INTO `pokemon_list` (`Generation`, `Pokedex`, `Codigo`, `Nome`, `TierGen1`, `TierGen2`, `TierGen3`, `TierGen4`, `TierGen5`, `TierGen6`, `TierGen7`, `StatusPick`, `Imagem`) VALUES ('4', '407', '407', 'Roserade', '-', '-', '-', '1', '2', '2', '2', 'false', 'https://cdn.bulbagarden.net/upload/thumb/0/05/407Roserade.png/250px-407Roserade.png');</v>
      </c>
      <c r="B467">
        <f t="shared" si="2"/>
        <v>4</v>
      </c>
      <c r="C467" s="61">
        <f>'Pokemon List'!D467</f>
        <v>407</v>
      </c>
      <c r="D467" s="61">
        <f>'Pokemon List'!E467</f>
        <v>407</v>
      </c>
      <c r="E467" s="89" t="str">
        <f>'Pokemon List'!F467</f>
        <v>Roserade</v>
      </c>
      <c r="F467" s="58" t="s">
        <v>136</v>
      </c>
      <c r="G467" s="58" t="s">
        <v>136</v>
      </c>
      <c r="H467" s="58" t="s">
        <v>136</v>
      </c>
      <c r="I467" s="58">
        <v>1.0</v>
      </c>
      <c r="J467" s="58">
        <v>2.0</v>
      </c>
      <c r="K467" s="58">
        <v>2.0</v>
      </c>
      <c r="L467">
        <f>'Pokemon List'!A467</f>
        <v>2</v>
      </c>
      <c r="N467" t="str">
        <f>IF('Pokemon List'!I467="NULL",'Pokemon List'!I467,CONCATENATE("'",'Pokemon List'!I467,"'",))</f>
        <v>'https://cdn.bulbagarden.net/upload/thumb/0/05/407Roserade.png/250px-407Roserade.png'</v>
      </c>
    </row>
    <row r="468">
      <c r="A468" s="58" t="str">
        <f t="shared" si="1"/>
        <v>INSERT INTO `pokemon_list` (`Generation`, `Pokedex`, `Codigo`, `Nome`, `TierGen1`, `TierGen2`, `TierGen3`, `TierGen4`, `TierGen5`, `TierGen6`, `TierGen7`, `StatusPick`, `Imagem`) VALUES ('4', '408', '408', 'Cranidos', '-', '-', '-', '0', '0', '0', '0', 'false', 'https://cdn.bulbagarden.net/upload/c/cd/408Cranidos.png');</v>
      </c>
      <c r="B468">
        <f t="shared" si="2"/>
        <v>4</v>
      </c>
      <c r="C468" s="61">
        <f>'Pokemon List'!D468</f>
        <v>408</v>
      </c>
      <c r="D468" s="61">
        <f>'Pokemon List'!E468</f>
        <v>408</v>
      </c>
      <c r="E468" s="89" t="str">
        <f>'Pokemon List'!F468</f>
        <v>Cranidos</v>
      </c>
      <c r="F468" s="58" t="s">
        <v>136</v>
      </c>
      <c r="G468" s="58" t="s">
        <v>136</v>
      </c>
      <c r="H468" s="58" t="s">
        <v>136</v>
      </c>
      <c r="I468" s="58">
        <v>0.0</v>
      </c>
      <c r="J468" s="58">
        <v>0.0</v>
      </c>
      <c r="K468" s="58">
        <v>0.0</v>
      </c>
      <c r="L468">
        <f>'Pokemon List'!A468</f>
        <v>0</v>
      </c>
      <c r="N468" t="str">
        <f>IF('Pokemon List'!I468="NULL",'Pokemon List'!I468,CONCATENATE("'",'Pokemon List'!I468,"'",))</f>
        <v>'https://cdn.bulbagarden.net/upload/c/cd/408Cranidos.png'</v>
      </c>
    </row>
    <row r="469">
      <c r="A469" s="58" t="str">
        <f t="shared" si="1"/>
        <v>INSERT INTO `pokemon_list` (`Generation`, `Pokedex`, `Codigo`, `Nome`, `TierGen1`, `TierGen2`, `TierGen3`, `TierGen4`, `TierGen5`, `TierGen6`, `TierGen7`, `StatusPick`, `Imagem`) VALUES ('4', '409', '409', 'Rampardos', '-', '-', '-', '2', '2', '3', '3', 'false', 'https://cdn.bulbagarden.net/upload/thumb/8/8a/409Rampardos.png/250px-409Rampardos.png');</v>
      </c>
      <c r="B469">
        <f t="shared" si="2"/>
        <v>4</v>
      </c>
      <c r="C469" s="61">
        <f>'Pokemon List'!D469</f>
        <v>409</v>
      </c>
      <c r="D469" s="61">
        <f>'Pokemon List'!E469</f>
        <v>409</v>
      </c>
      <c r="E469" s="89" t="str">
        <f>'Pokemon List'!F469</f>
        <v>Rampardos</v>
      </c>
      <c r="F469" s="58" t="s">
        <v>136</v>
      </c>
      <c r="G469" s="58" t="s">
        <v>136</v>
      </c>
      <c r="H469" s="58" t="s">
        <v>136</v>
      </c>
      <c r="I469" s="58">
        <v>2.0</v>
      </c>
      <c r="J469" s="58">
        <v>2.0</v>
      </c>
      <c r="K469" s="58">
        <v>3.0</v>
      </c>
      <c r="L469">
        <f>'Pokemon List'!A469</f>
        <v>3</v>
      </c>
      <c r="N469" t="str">
        <f>IF('Pokemon List'!I469="NULL",'Pokemon List'!I469,CONCATENATE("'",'Pokemon List'!I469,"'",))</f>
        <v>'https://cdn.bulbagarden.net/upload/thumb/8/8a/409Rampardos.png/250px-409Rampardos.png'</v>
      </c>
    </row>
    <row r="470">
      <c r="A470" s="58" t="str">
        <f t="shared" si="1"/>
        <v>INSERT INTO `pokemon_list` (`Generation`, `Pokedex`, `Codigo`, `Nome`, `TierGen1`, `TierGen2`, `TierGen3`, `TierGen4`, `TierGen5`, `TierGen6`, `TierGen7`, `StatusPick`, `Imagem`) VALUES ('4', '410', '410', 'Shieldon', '-', '-', '-', '0', '0', '0', '0', 'false', 'https://cdn.bulbagarden.net/upload/e/e2/410Shieldon.png');</v>
      </c>
      <c r="B470">
        <f t="shared" si="2"/>
        <v>4</v>
      </c>
      <c r="C470" s="61">
        <f>'Pokemon List'!D470</f>
        <v>410</v>
      </c>
      <c r="D470" s="61">
        <f>'Pokemon List'!E470</f>
        <v>410</v>
      </c>
      <c r="E470" s="89" t="str">
        <f>'Pokemon List'!F470</f>
        <v>Shieldon</v>
      </c>
      <c r="F470" s="58" t="s">
        <v>136</v>
      </c>
      <c r="G470" s="58" t="s">
        <v>136</v>
      </c>
      <c r="H470" s="58" t="s">
        <v>136</v>
      </c>
      <c r="I470" s="58">
        <v>0.0</v>
      </c>
      <c r="J470" s="58">
        <v>0.0</v>
      </c>
      <c r="K470" s="58">
        <v>0.0</v>
      </c>
      <c r="L470">
        <f>'Pokemon List'!A470</f>
        <v>0</v>
      </c>
      <c r="N470" t="str">
        <f>IF('Pokemon List'!I470="NULL",'Pokemon List'!I470,CONCATENATE("'",'Pokemon List'!I470,"'",))</f>
        <v>'https://cdn.bulbagarden.net/upload/e/e2/410Shieldon.png'</v>
      </c>
    </row>
    <row r="471">
      <c r="A471" s="58" t="str">
        <f t="shared" si="1"/>
        <v>INSERT INTO `pokemon_list` (`Generation`, `Pokedex`, `Codigo`, `Nome`, `TierGen1`, `TierGen2`, `TierGen3`, `TierGen4`, `TierGen5`, `TierGen6`, `TierGen7`, `StatusPick`, `Imagem`) VALUES ('4', '411', '411', 'Bastiodon', '-', '-', '-', '2', '3', '3', '3', 'false', 'https://cdn.bulbagarden.net/upload/thumb/b/bc/411Bastiodon.png/250px-411Bastiodon.png');</v>
      </c>
      <c r="B471">
        <f t="shared" si="2"/>
        <v>4</v>
      </c>
      <c r="C471" s="61">
        <f>'Pokemon List'!D471</f>
        <v>411</v>
      </c>
      <c r="D471" s="61">
        <f>'Pokemon List'!E471</f>
        <v>411</v>
      </c>
      <c r="E471" s="89" t="str">
        <f>'Pokemon List'!F471</f>
        <v>Bastiodon</v>
      </c>
      <c r="F471" s="58" t="s">
        <v>136</v>
      </c>
      <c r="G471" s="58" t="s">
        <v>136</v>
      </c>
      <c r="H471" s="58" t="s">
        <v>136</v>
      </c>
      <c r="I471" s="58">
        <v>2.0</v>
      </c>
      <c r="J471" s="58">
        <v>3.0</v>
      </c>
      <c r="K471" s="58">
        <v>3.0</v>
      </c>
      <c r="L471">
        <f>'Pokemon List'!A471</f>
        <v>3</v>
      </c>
      <c r="N471" t="str">
        <f>IF('Pokemon List'!I471="NULL",'Pokemon List'!I471,CONCATENATE("'",'Pokemon List'!I471,"'",))</f>
        <v>'https://cdn.bulbagarden.net/upload/thumb/b/bc/411Bastiodon.png/250px-411Bastiodon.png'</v>
      </c>
    </row>
    <row r="472">
      <c r="A472" s="58" t="str">
        <f t="shared" si="1"/>
        <v>INSERT INTO `pokemon_list` (`Generation`, `Pokedex`, `Codigo`, `Nome`, `TierGen1`, `TierGen2`, `TierGen3`, `TierGen4`, `TierGen5`, `TierGen6`, `TierGen7`, `StatusPick`, `Imagem`) VALUES ('4', '412', '412', 'Burmy', '-', '-', '-', '0', '0', '0', '0', 'false', 'https://cdn.bulbagarden.net/upload/c/c9/412Burmy-Plant.png');</v>
      </c>
      <c r="B472">
        <f t="shared" si="2"/>
        <v>4</v>
      </c>
      <c r="C472" s="61">
        <f>'Pokemon List'!D472</f>
        <v>412</v>
      </c>
      <c r="D472" s="61">
        <f>'Pokemon List'!E472</f>
        <v>412</v>
      </c>
      <c r="E472" s="89" t="str">
        <f>'Pokemon List'!F472</f>
        <v>Burmy</v>
      </c>
      <c r="F472" s="58" t="s">
        <v>136</v>
      </c>
      <c r="G472" s="58" t="s">
        <v>136</v>
      </c>
      <c r="H472" s="58" t="s">
        <v>136</v>
      </c>
      <c r="I472" s="58">
        <v>0.0</v>
      </c>
      <c r="J472" s="58">
        <v>0.0</v>
      </c>
      <c r="K472" s="58">
        <v>0.0</v>
      </c>
      <c r="L472">
        <f>'Pokemon List'!A472</f>
        <v>0</v>
      </c>
      <c r="N472" t="str">
        <f>IF('Pokemon List'!I472="NULL",'Pokemon List'!I472,CONCATENATE("'",'Pokemon List'!I472,"'",))</f>
        <v>'https://cdn.bulbagarden.net/upload/c/c9/412Burmy-Plant.png'</v>
      </c>
    </row>
    <row r="473">
      <c r="A473" s="58" t="str">
        <f t="shared" si="1"/>
        <v>INSERT INTO `pokemon_list` (`Generation`, `Pokedex`, `Codigo`, `Nome`, `TierGen1`, `TierGen2`, `TierGen3`, `TierGen4`, `TierGen5`, `TierGen6`, `TierGen7`, `StatusPick`, `Imagem`) VALUES ('4', '413', '413P', 'Wormadam - Plant', '-', '-', '-', '3', '3', '3', '3', 'false', 'https://cdn.bulbagarden.net/upload/thumb/d/db/413Wormadam-Plant.png/600px-413Wormadam-Plant.png');</v>
      </c>
      <c r="B473">
        <f t="shared" si="2"/>
        <v>4</v>
      </c>
      <c r="C473" s="61">
        <f>'Pokemon List'!D473</f>
        <v>413</v>
      </c>
      <c r="D473" s="61" t="str">
        <f>'Pokemon List'!E473</f>
        <v>413P</v>
      </c>
      <c r="E473" s="61" t="str">
        <f>'Pokemon List'!F473</f>
        <v>Wormadam - Plant</v>
      </c>
      <c r="F473" s="58" t="s">
        <v>136</v>
      </c>
      <c r="G473" s="58" t="s">
        <v>136</v>
      </c>
      <c r="H473" s="58" t="s">
        <v>136</v>
      </c>
      <c r="I473" s="58">
        <v>3.0</v>
      </c>
      <c r="J473" s="58">
        <v>3.0</v>
      </c>
      <c r="K473" s="58">
        <v>3.0</v>
      </c>
      <c r="L473">
        <f>'Pokemon List'!A473</f>
        <v>3</v>
      </c>
      <c r="N473" t="str">
        <f>IF('Pokemon List'!I473="NULL",'Pokemon List'!I473,CONCATENATE("'",'Pokemon List'!I473,"'",))</f>
        <v>'https://cdn.bulbagarden.net/upload/thumb/d/db/413Wormadam-Plant.png/600px-413Wormadam-Plant.png'</v>
      </c>
    </row>
    <row r="474">
      <c r="A474" s="58" t="str">
        <f t="shared" si="1"/>
        <v>INSERT INTO `pokemon_list` (`Generation`, `Pokedex`, `Codigo`, `Nome`, `TierGen1`, `TierGen2`, `TierGen3`, `TierGen4`, `TierGen5`, `TierGen6`, `TierGen7`, `StatusPick`, `Imagem`) VALUES ('4', '413', '413S', 'Wormadam - Sandy', '-', '-', '-', '3', '3', '3', '3', 'false', 'https://cdn.bulbagarden.net/upload/thumb/1/1c/413Wormadam-Sandy.png/110px-413Wormadam-Sandy.png');</v>
      </c>
      <c r="B474">
        <f t="shared" si="2"/>
        <v>4</v>
      </c>
      <c r="C474" s="61">
        <f>'Pokemon List'!D474</f>
        <v>413</v>
      </c>
      <c r="D474" s="61" t="str">
        <f>'Pokemon List'!E474</f>
        <v>413S</v>
      </c>
      <c r="E474" s="61" t="str">
        <f>'Pokemon List'!F474</f>
        <v>Wormadam - Sandy</v>
      </c>
      <c r="F474" s="58" t="s">
        <v>136</v>
      </c>
      <c r="G474" s="58" t="s">
        <v>136</v>
      </c>
      <c r="H474" s="58" t="s">
        <v>136</v>
      </c>
      <c r="I474" s="58">
        <v>3.0</v>
      </c>
      <c r="J474" s="58">
        <v>3.0</v>
      </c>
      <c r="K474" s="58">
        <v>3.0</v>
      </c>
      <c r="L474">
        <f>'Pokemon List'!A474</f>
        <v>3</v>
      </c>
      <c r="N474" t="str">
        <f>IF('Pokemon List'!I474="NULL",'Pokemon List'!I474,CONCATENATE("'",'Pokemon List'!I474,"'",))</f>
        <v>'https://cdn.bulbagarden.net/upload/thumb/1/1c/413Wormadam-Sandy.png/110px-413Wormadam-Sandy.png'</v>
      </c>
    </row>
    <row r="475">
      <c r="A475" s="58" t="str">
        <f t="shared" si="1"/>
        <v>INSERT INTO `pokemon_list` (`Generation`, `Pokedex`, `Codigo`, `Nome`, `TierGen1`, `TierGen2`, `TierGen3`, `TierGen4`, `TierGen5`, `TierGen6`, `TierGen7`, `StatusPick`, `Imagem`) VALUES ('4', '413', '413T', 'Wormadam - Trash', '-', '-', '-', '3', '3', '3', '3', 'false', 'https://cdn.bulbagarden.net/upload/0/0b/413Wormadam-Trash.png');</v>
      </c>
      <c r="B475">
        <f t="shared" si="2"/>
        <v>4</v>
      </c>
      <c r="C475" s="61">
        <f>'Pokemon List'!D475</f>
        <v>413</v>
      </c>
      <c r="D475" s="61" t="str">
        <f>'Pokemon List'!E475</f>
        <v>413T</v>
      </c>
      <c r="E475" s="61" t="str">
        <f>'Pokemon List'!F475</f>
        <v>Wormadam - Trash</v>
      </c>
      <c r="F475" s="58" t="s">
        <v>136</v>
      </c>
      <c r="G475" s="58" t="s">
        <v>136</v>
      </c>
      <c r="H475" s="58" t="s">
        <v>136</v>
      </c>
      <c r="I475" s="58">
        <v>3.0</v>
      </c>
      <c r="J475" s="58">
        <v>3.0</v>
      </c>
      <c r="K475" s="58">
        <v>3.0</v>
      </c>
      <c r="L475">
        <f>'Pokemon List'!A475</f>
        <v>3</v>
      </c>
      <c r="N475" t="str">
        <f>IF('Pokemon List'!I475="NULL",'Pokemon List'!I475,CONCATENATE("'",'Pokemon List'!I475,"'",))</f>
        <v>'https://cdn.bulbagarden.net/upload/0/0b/413Wormadam-Trash.png'</v>
      </c>
    </row>
    <row r="476">
      <c r="A476" s="58" t="str">
        <f t="shared" si="1"/>
        <v>INSERT INTO `pokemon_list` (`Generation`, `Pokedex`, `Codigo`, `Nome`, `TierGen1`, `TierGen2`, `TierGen3`, `TierGen4`, `TierGen5`, `TierGen6`, `TierGen7`, `StatusPick`, `Imagem`) VALUES ('4', '414', '414', 'Mothim', '-', '-', '-', '3', '3', '3', '3', 'false', 'https://cdn.bulbagarden.net/upload/thumb/1/18/414Mothim.png/250px-414Mothim.png');</v>
      </c>
      <c r="B476">
        <f t="shared" si="2"/>
        <v>4</v>
      </c>
      <c r="C476" s="61">
        <f>'Pokemon List'!D476</f>
        <v>414</v>
      </c>
      <c r="D476" s="61">
        <f>'Pokemon List'!E476</f>
        <v>414</v>
      </c>
      <c r="E476" s="89" t="str">
        <f>'Pokemon List'!F476</f>
        <v>Mothim</v>
      </c>
      <c r="F476" s="58" t="s">
        <v>136</v>
      </c>
      <c r="G476" s="58" t="s">
        <v>136</v>
      </c>
      <c r="H476" s="58" t="s">
        <v>136</v>
      </c>
      <c r="I476" s="58">
        <v>3.0</v>
      </c>
      <c r="J476" s="58">
        <v>3.0</v>
      </c>
      <c r="K476" s="58">
        <v>3.0</v>
      </c>
      <c r="L476">
        <f>'Pokemon List'!A476</f>
        <v>3</v>
      </c>
      <c r="N476" t="str">
        <f>IF('Pokemon List'!I476="NULL",'Pokemon List'!I476,CONCATENATE("'",'Pokemon List'!I476,"'",))</f>
        <v>'https://cdn.bulbagarden.net/upload/thumb/1/18/414Mothim.png/250px-414Mothim.png'</v>
      </c>
    </row>
    <row r="477">
      <c r="A477" s="58" t="str">
        <f t="shared" si="1"/>
        <v>INSERT INTO `pokemon_list` (`Generation`, `Pokedex`, `Codigo`, `Nome`, `TierGen1`, `TierGen2`, `TierGen3`, `TierGen4`, `TierGen5`, `TierGen6`, `TierGen7`, `StatusPick`, `Imagem`) VALUES ('4', '415', '415', 'Combee', '-', '-', '-', '0', '0', '0', '0', 'false', 'https://cdn.bulbagarden.net/upload/b/b6/415Combee.png');</v>
      </c>
      <c r="B477">
        <f t="shared" si="2"/>
        <v>4</v>
      </c>
      <c r="C477" s="61">
        <f>'Pokemon List'!D477</f>
        <v>415</v>
      </c>
      <c r="D477" s="61">
        <f>'Pokemon List'!E477</f>
        <v>415</v>
      </c>
      <c r="E477" s="89" t="str">
        <f>'Pokemon List'!F477</f>
        <v>Combee</v>
      </c>
      <c r="F477" s="58" t="s">
        <v>136</v>
      </c>
      <c r="G477" s="58" t="s">
        <v>136</v>
      </c>
      <c r="H477" s="58" t="s">
        <v>136</v>
      </c>
      <c r="I477" s="58">
        <v>0.0</v>
      </c>
      <c r="J477" s="58">
        <v>0.0</v>
      </c>
      <c r="K477" s="58">
        <v>0.0</v>
      </c>
      <c r="L477">
        <f>'Pokemon List'!A477</f>
        <v>0</v>
      </c>
      <c r="N477" t="str">
        <f>IF('Pokemon List'!I477="NULL",'Pokemon List'!I477,CONCATENATE("'",'Pokemon List'!I477,"'",))</f>
        <v>'https://cdn.bulbagarden.net/upload/b/b6/415Combee.png'</v>
      </c>
    </row>
    <row r="478">
      <c r="A478" s="58" t="str">
        <f t="shared" si="1"/>
        <v>INSERT INTO `pokemon_list` (`Generation`, `Pokedex`, `Codigo`, `Nome`, `TierGen1`, `TierGen2`, `TierGen3`, `TierGen4`, `TierGen5`, `TierGen6`, `TierGen7`, `StatusPick`, `Imagem`) VALUES ('4', '416', '416', 'Vespiquen', '-', '-', '-', '2', '3', '3', '3', 'false', 'https://cdn.bulbagarden.net/upload/thumb/2/2c/416Vespiquen.png/250px-416Vespiquen.png');</v>
      </c>
      <c r="B478">
        <f t="shared" si="2"/>
        <v>4</v>
      </c>
      <c r="C478" s="61">
        <f>'Pokemon List'!D478</f>
        <v>416</v>
      </c>
      <c r="D478" s="61">
        <f>'Pokemon List'!E478</f>
        <v>416</v>
      </c>
      <c r="E478" s="89" t="str">
        <f>'Pokemon List'!F478</f>
        <v>Vespiquen</v>
      </c>
      <c r="F478" s="58" t="s">
        <v>136</v>
      </c>
      <c r="G478" s="58" t="s">
        <v>136</v>
      </c>
      <c r="H478" s="58" t="s">
        <v>136</v>
      </c>
      <c r="I478" s="58">
        <v>2.0</v>
      </c>
      <c r="J478" s="58">
        <v>3.0</v>
      </c>
      <c r="K478" s="58">
        <v>3.0</v>
      </c>
      <c r="L478">
        <f>'Pokemon List'!A478</f>
        <v>3</v>
      </c>
      <c r="N478" t="str">
        <f>IF('Pokemon List'!I478="NULL",'Pokemon List'!I478,CONCATENATE("'",'Pokemon List'!I478,"'",))</f>
        <v>'https://cdn.bulbagarden.net/upload/thumb/2/2c/416Vespiquen.png/250px-416Vespiquen.png'</v>
      </c>
    </row>
    <row r="479">
      <c r="A479" s="58" t="str">
        <f t="shared" si="1"/>
        <v>INSERT INTO `pokemon_list` (`Generation`, `Pokedex`, `Codigo`, `Nome`, `TierGen1`, `TierGen2`, `TierGen3`, `TierGen4`, `TierGen5`, `TierGen6`, `TierGen7`, `StatusPick`, `Imagem`) VALUES ('4', '417', '417', 'Pachirisu', '-', '-', '-', '3', '2', '2', '2', 'false', 'https://cdn.bulbagarden.net/upload/thumb/f/f4/417Pachirisu.png/250px-417Pachirisu.png');</v>
      </c>
      <c r="B479">
        <f t="shared" si="2"/>
        <v>4</v>
      </c>
      <c r="C479" s="61">
        <f>'Pokemon List'!D479</f>
        <v>417</v>
      </c>
      <c r="D479" s="61">
        <f>'Pokemon List'!E479</f>
        <v>417</v>
      </c>
      <c r="E479" s="89" t="str">
        <f>'Pokemon List'!F479</f>
        <v>Pachirisu</v>
      </c>
      <c r="F479" s="58" t="s">
        <v>136</v>
      </c>
      <c r="G479" s="58" t="s">
        <v>136</v>
      </c>
      <c r="H479" s="58" t="s">
        <v>136</v>
      </c>
      <c r="I479" s="58">
        <v>3.0</v>
      </c>
      <c r="J479" s="58">
        <v>2.0</v>
      </c>
      <c r="K479" s="58">
        <v>2.0</v>
      </c>
      <c r="L479">
        <f>'Pokemon List'!A479</f>
        <v>2</v>
      </c>
      <c r="N479" t="str">
        <f>IF('Pokemon List'!I479="NULL",'Pokemon List'!I479,CONCATENATE("'",'Pokemon List'!I479,"'",))</f>
        <v>'https://cdn.bulbagarden.net/upload/thumb/f/f4/417Pachirisu.png/250px-417Pachirisu.png'</v>
      </c>
    </row>
    <row r="480">
      <c r="A480" s="58" t="str">
        <f t="shared" si="1"/>
        <v>INSERT INTO `pokemon_list` (`Generation`, `Pokedex`, `Codigo`, `Nome`, `TierGen1`, `TierGen2`, `TierGen3`, `TierGen4`, `TierGen5`, `TierGen6`, `TierGen7`, `StatusPick`, `Imagem`) VALUES ('4', '418', '418', 'Buizel', '-', '-', '-', '0', '0', '0', '0', 'false', 'https://cdn.bulbagarden.net/upload/8/83/418Buizel.png');</v>
      </c>
      <c r="B480">
        <f t="shared" si="2"/>
        <v>4</v>
      </c>
      <c r="C480" s="61">
        <f>'Pokemon List'!D480</f>
        <v>418</v>
      </c>
      <c r="D480" s="61">
        <f>'Pokemon List'!E480</f>
        <v>418</v>
      </c>
      <c r="E480" s="89" t="str">
        <f>'Pokemon List'!F480</f>
        <v>Buizel</v>
      </c>
      <c r="F480" s="58" t="s">
        <v>136</v>
      </c>
      <c r="G480" s="58" t="s">
        <v>136</v>
      </c>
      <c r="H480" s="58" t="s">
        <v>136</v>
      </c>
      <c r="I480" s="58">
        <v>0.0</v>
      </c>
      <c r="J480" s="58">
        <v>0.0</v>
      </c>
      <c r="K480" s="58">
        <v>0.0</v>
      </c>
      <c r="L480">
        <f>'Pokemon List'!A480</f>
        <v>0</v>
      </c>
      <c r="N480" t="str">
        <f>IF('Pokemon List'!I480="NULL",'Pokemon List'!I480,CONCATENATE("'",'Pokemon List'!I480,"'",))</f>
        <v>'https://cdn.bulbagarden.net/upload/8/83/418Buizel.png'</v>
      </c>
    </row>
    <row r="481">
      <c r="A481" s="58" t="str">
        <f t="shared" si="1"/>
        <v>INSERT INTO `pokemon_list` (`Generation`, `Pokedex`, `Codigo`, `Nome`, `TierGen1`, `TierGen2`, `TierGen3`, `TierGen4`, `TierGen5`, `TierGen6`, `TierGen7`, `StatusPick`, `Imagem`) VALUES ('4', '419', '419', 'Floatzel', '-', '-', '-', '2', '3', '3', '3', 'false', 'https://cdn.bulbagarden.net/upload/thumb/b/bf/419Floatzel.png/250px-419Floatzel.png');</v>
      </c>
      <c r="B481">
        <f t="shared" si="2"/>
        <v>4</v>
      </c>
      <c r="C481" s="61">
        <f>'Pokemon List'!D481</f>
        <v>419</v>
      </c>
      <c r="D481" s="61">
        <f>'Pokemon List'!E481</f>
        <v>419</v>
      </c>
      <c r="E481" s="89" t="str">
        <f>'Pokemon List'!F481</f>
        <v>Floatzel</v>
      </c>
      <c r="F481" s="58" t="s">
        <v>136</v>
      </c>
      <c r="G481" s="58" t="s">
        <v>136</v>
      </c>
      <c r="H481" s="58" t="s">
        <v>136</v>
      </c>
      <c r="I481" s="58">
        <v>2.0</v>
      </c>
      <c r="J481" s="58">
        <v>3.0</v>
      </c>
      <c r="K481" s="58">
        <v>3.0</v>
      </c>
      <c r="L481">
        <f>'Pokemon List'!A481</f>
        <v>3</v>
      </c>
      <c r="N481" t="str">
        <f>IF('Pokemon List'!I481="NULL",'Pokemon List'!I481,CONCATENATE("'",'Pokemon List'!I481,"'",))</f>
        <v>'https://cdn.bulbagarden.net/upload/thumb/b/bf/419Floatzel.png/250px-419Floatzel.png'</v>
      </c>
    </row>
    <row r="482">
      <c r="A482" s="58" t="str">
        <f t="shared" si="1"/>
        <v>INSERT INTO `pokemon_list` (`Generation`, `Pokedex`, `Codigo`, `Nome`, `TierGen1`, `TierGen2`, `TierGen3`, `TierGen4`, `TierGen5`, `TierGen6`, `TierGen7`, `StatusPick`, `Imagem`) VALUES ('4', '420', '420', 'Cherubi', '-', '-', '-', '0', '0', '0', '0', 'false', 'https://cdn.bulbagarden.net/upload/a/a7/420Cherubi.png');</v>
      </c>
      <c r="B482">
        <f t="shared" si="2"/>
        <v>4</v>
      </c>
      <c r="C482" s="61">
        <f>'Pokemon List'!D482</f>
        <v>420</v>
      </c>
      <c r="D482" s="61">
        <f>'Pokemon List'!E482</f>
        <v>420</v>
      </c>
      <c r="E482" s="89" t="str">
        <f>'Pokemon List'!F482</f>
        <v>Cherubi</v>
      </c>
      <c r="F482" s="58" t="s">
        <v>136</v>
      </c>
      <c r="G482" s="58" t="s">
        <v>136</v>
      </c>
      <c r="H482" s="58" t="s">
        <v>136</v>
      </c>
      <c r="I482" s="58">
        <v>0.0</v>
      </c>
      <c r="J482" s="58">
        <v>0.0</v>
      </c>
      <c r="K482" s="58">
        <v>0.0</v>
      </c>
      <c r="L482">
        <f>'Pokemon List'!A482</f>
        <v>0</v>
      </c>
      <c r="N482" t="str">
        <f>IF('Pokemon List'!I482="NULL",'Pokemon List'!I482,CONCATENATE("'",'Pokemon List'!I482,"'",))</f>
        <v>'https://cdn.bulbagarden.net/upload/a/a7/420Cherubi.png'</v>
      </c>
    </row>
    <row r="483">
      <c r="A483" s="58" t="str">
        <f t="shared" si="1"/>
        <v>INSERT INTO `pokemon_list` (`Generation`, `Pokedex`, `Codigo`, `Nome`, `TierGen1`, `TierGen2`, `TierGen3`, `TierGen4`, `TierGen5`, `TierGen6`, `TierGen7`, `StatusPick`, `Imagem`) VALUES ('4', '421', '421', 'Cherrim', '-', '-', '-', '2', '3', '3', '3', 'false', 'https://cdn.bulbagarden.net/upload/thumb/2/25/421Cherrim-Overcast.png/250px-421Cherrim-Overcast.png');</v>
      </c>
      <c r="B483">
        <f t="shared" si="2"/>
        <v>4</v>
      </c>
      <c r="C483" s="61">
        <f>'Pokemon List'!D483</f>
        <v>421</v>
      </c>
      <c r="D483" s="61">
        <f>'Pokemon List'!E483</f>
        <v>421</v>
      </c>
      <c r="E483" s="89" t="str">
        <f>'Pokemon List'!F483</f>
        <v>Cherrim</v>
      </c>
      <c r="F483" s="58" t="s">
        <v>136</v>
      </c>
      <c r="G483" s="58" t="s">
        <v>136</v>
      </c>
      <c r="H483" s="58" t="s">
        <v>136</v>
      </c>
      <c r="I483" s="58">
        <v>2.0</v>
      </c>
      <c r="J483" s="58">
        <v>3.0</v>
      </c>
      <c r="K483" s="58">
        <v>3.0</v>
      </c>
      <c r="L483">
        <f>'Pokemon List'!A483</f>
        <v>3</v>
      </c>
      <c r="N483" t="str">
        <f>IF('Pokemon List'!I483="NULL",'Pokemon List'!I483,CONCATENATE("'",'Pokemon List'!I483,"'",))</f>
        <v>'https://cdn.bulbagarden.net/upload/thumb/2/25/421Cherrim-Overcast.png/250px-421Cherrim-Overcast.png'</v>
      </c>
    </row>
    <row r="484">
      <c r="A484" s="58" t="str">
        <f t="shared" si="1"/>
        <v>INSERT INTO `pokemon_list` (`Generation`, `Pokedex`, `Codigo`, `Nome`, `TierGen1`, `TierGen2`, `TierGen3`, `TierGen4`, `TierGen5`, `TierGen6`, `TierGen7`, `StatusPick`, `Imagem`) VALUES ('4', '422', '422', 'Shellos', '-', '-', '-', '0', '0', '0', '0', 'false', 'https://cdn.bulbagarden.net/upload/7/72/422Shellos.png');</v>
      </c>
      <c r="B484">
        <f t="shared" si="2"/>
        <v>4</v>
      </c>
      <c r="C484" s="61">
        <f>'Pokemon List'!D484</f>
        <v>422</v>
      </c>
      <c r="D484" s="61">
        <f>'Pokemon List'!E484</f>
        <v>422</v>
      </c>
      <c r="E484" s="89" t="str">
        <f>'Pokemon List'!F484</f>
        <v>Shellos</v>
      </c>
      <c r="F484" s="58" t="s">
        <v>136</v>
      </c>
      <c r="G484" s="58" t="s">
        <v>136</v>
      </c>
      <c r="H484" s="58" t="s">
        <v>136</v>
      </c>
      <c r="I484" s="58">
        <v>0.0</v>
      </c>
      <c r="J484" s="58">
        <v>0.0</v>
      </c>
      <c r="K484" s="58">
        <v>0.0</v>
      </c>
      <c r="L484">
        <f>'Pokemon List'!A484</f>
        <v>0</v>
      </c>
      <c r="N484" t="str">
        <f>IF('Pokemon List'!I484="NULL",'Pokemon List'!I484,CONCATENATE("'",'Pokemon List'!I484,"'",))</f>
        <v>'https://cdn.bulbagarden.net/upload/7/72/422Shellos.png'</v>
      </c>
    </row>
    <row r="485">
      <c r="A485" s="58" t="str">
        <f t="shared" si="1"/>
        <v>INSERT INTO `pokemon_list` (`Generation`, `Pokedex`, `Codigo`, `Nome`, `TierGen1`, `TierGen2`, `TierGen3`, `TierGen4`, `TierGen5`, `TierGen6`, `TierGen7`, `StatusPick`, `Imagem`) VALUES ('4', '423', '423', 'Gastrodon', '-', '-', '-', '2', '1', '2', '2', 'false', 'https://cdn.bulbagarden.net/upload/thumb/1/18/423Gastrodon.png/250px-423Gastrodon.png');</v>
      </c>
      <c r="B485">
        <f t="shared" si="2"/>
        <v>4</v>
      </c>
      <c r="C485" s="61">
        <f>'Pokemon List'!D485</f>
        <v>423</v>
      </c>
      <c r="D485" s="61">
        <f>'Pokemon List'!E485</f>
        <v>423</v>
      </c>
      <c r="E485" s="89" t="str">
        <f>'Pokemon List'!F485</f>
        <v>Gastrodon</v>
      </c>
      <c r="F485" s="58" t="s">
        <v>136</v>
      </c>
      <c r="G485" s="58" t="s">
        <v>136</v>
      </c>
      <c r="H485" s="58" t="s">
        <v>136</v>
      </c>
      <c r="I485" s="58">
        <v>2.0</v>
      </c>
      <c r="J485" s="58">
        <v>1.0</v>
      </c>
      <c r="K485" s="58">
        <v>2.0</v>
      </c>
      <c r="L485">
        <f>'Pokemon List'!A485</f>
        <v>2</v>
      </c>
      <c r="N485" t="str">
        <f>IF('Pokemon List'!I485="NULL",'Pokemon List'!I485,CONCATENATE("'",'Pokemon List'!I485,"'",))</f>
        <v>'https://cdn.bulbagarden.net/upload/thumb/1/18/423Gastrodon.png/250px-423Gastrodon.png'</v>
      </c>
    </row>
    <row r="486">
      <c r="A486" s="58" t="str">
        <f t="shared" si="1"/>
        <v>INSERT INTO `pokemon_list` (`Generation`, `Pokedex`, `Codigo`, `Nome`, `TierGen1`, `TierGen2`, `TierGen3`, `TierGen4`, `TierGen5`, `TierGen6`, `TierGen7`, `StatusPick`, `Imagem`) VALUES ('4', '424', '424', 'Ambipom', '-', '-', '-', '2', '2', '2', '3', 'false', 'https://cdn.bulbagarden.net/upload/thumb/8/86/424Ambipom.png/250px-424Ambipom.png');</v>
      </c>
      <c r="B486">
        <f t="shared" si="2"/>
        <v>4</v>
      </c>
      <c r="C486" s="61">
        <f>'Pokemon List'!D486</f>
        <v>424</v>
      </c>
      <c r="D486" s="61">
        <f>'Pokemon List'!E486</f>
        <v>424</v>
      </c>
      <c r="E486" s="89" t="str">
        <f>'Pokemon List'!F486</f>
        <v>Ambipom</v>
      </c>
      <c r="F486" s="58" t="s">
        <v>136</v>
      </c>
      <c r="G486" s="58" t="s">
        <v>136</v>
      </c>
      <c r="H486" s="58" t="s">
        <v>136</v>
      </c>
      <c r="I486" s="58">
        <v>2.0</v>
      </c>
      <c r="J486" s="58">
        <v>2.0</v>
      </c>
      <c r="K486" s="58">
        <v>2.0</v>
      </c>
      <c r="L486">
        <f>'Pokemon List'!A486</f>
        <v>3</v>
      </c>
      <c r="N486" t="str">
        <f>IF('Pokemon List'!I486="NULL",'Pokemon List'!I486,CONCATENATE("'",'Pokemon List'!I486,"'",))</f>
        <v>'https://cdn.bulbagarden.net/upload/thumb/8/86/424Ambipom.png/250px-424Ambipom.png'</v>
      </c>
    </row>
    <row r="487">
      <c r="A487" s="58" t="str">
        <f t="shared" si="1"/>
        <v>INSERT INTO `pokemon_list` (`Generation`, `Pokedex`, `Codigo`, `Nome`, `TierGen1`, `TierGen2`, `TierGen3`, `TierGen4`, `TierGen5`, `TierGen6`, `TierGen7`, `StatusPick`, `Imagem`) VALUES ('4', '425', '425', 'Drifloon', '-', '-', '-', '0', '0', '0', '0', 'false', 'https://cdn.bulbagarden.net/upload/e/eb/425Drifloon.png');</v>
      </c>
      <c r="B487">
        <f t="shared" si="2"/>
        <v>4</v>
      </c>
      <c r="C487" s="61">
        <f>'Pokemon List'!D487</f>
        <v>425</v>
      </c>
      <c r="D487" s="61">
        <f>'Pokemon List'!E487</f>
        <v>425</v>
      </c>
      <c r="E487" s="89" t="str">
        <f>'Pokemon List'!F487</f>
        <v>Drifloon</v>
      </c>
      <c r="F487" s="58" t="s">
        <v>136</v>
      </c>
      <c r="G487" s="58" t="s">
        <v>136</v>
      </c>
      <c r="H487" s="58" t="s">
        <v>136</v>
      </c>
      <c r="I487" s="58">
        <v>0.0</v>
      </c>
      <c r="J487" s="58">
        <v>0.0</v>
      </c>
      <c r="K487" s="58">
        <v>0.0</v>
      </c>
      <c r="L487">
        <f>'Pokemon List'!A487</f>
        <v>0</v>
      </c>
      <c r="N487" t="str">
        <f>IF('Pokemon List'!I487="NULL",'Pokemon List'!I487,CONCATENATE("'",'Pokemon List'!I487,"'",))</f>
        <v>'https://cdn.bulbagarden.net/upload/e/eb/425Drifloon.png'</v>
      </c>
    </row>
    <row r="488">
      <c r="A488" s="58" t="str">
        <f t="shared" si="1"/>
        <v>INSERT INTO `pokemon_list` (`Generation`, `Pokedex`, `Codigo`, `Nome`, `TierGen1`, `TierGen2`, `TierGen3`, `TierGen4`, `TierGen5`, `TierGen6`, `TierGen7`, `StatusPick`, `Imagem`) VALUES ('4', '426', '426', 'Drifblim', '-', '-', '-', '2', '2', '3', '2', 'false', 'https://cdn.bulbagarden.net/upload/thumb/7/71/426Drifblim.png/250px-426Drifblim.png');</v>
      </c>
      <c r="B488">
        <f t="shared" si="2"/>
        <v>4</v>
      </c>
      <c r="C488" s="61">
        <f>'Pokemon List'!D488</f>
        <v>426</v>
      </c>
      <c r="D488" s="61">
        <f>'Pokemon List'!E488</f>
        <v>426</v>
      </c>
      <c r="E488" s="89" t="str">
        <f>'Pokemon List'!F488</f>
        <v>Drifblim</v>
      </c>
      <c r="F488" s="58" t="s">
        <v>136</v>
      </c>
      <c r="G488" s="58" t="s">
        <v>136</v>
      </c>
      <c r="H488" s="58" t="s">
        <v>136</v>
      </c>
      <c r="I488" s="58">
        <v>2.0</v>
      </c>
      <c r="J488" s="58">
        <v>2.0</v>
      </c>
      <c r="K488" s="58">
        <v>3.0</v>
      </c>
      <c r="L488">
        <f>'Pokemon List'!A488</f>
        <v>2</v>
      </c>
      <c r="N488" t="str">
        <f>IF('Pokemon List'!I488="NULL",'Pokemon List'!I488,CONCATENATE("'",'Pokemon List'!I488,"'",))</f>
        <v>'https://cdn.bulbagarden.net/upload/thumb/7/71/426Drifblim.png/250px-426Drifblim.png'</v>
      </c>
    </row>
    <row r="489">
      <c r="A489" s="58" t="str">
        <f t="shared" si="1"/>
        <v>INSERT INTO `pokemon_list` (`Generation`, `Pokedex`, `Codigo`, `Nome`, `TierGen1`, `TierGen2`, `TierGen3`, `TierGen4`, `TierGen5`, `TierGen6`, `TierGen7`, `StatusPick`, `Imagem`) VALUES ('4', '427', '427', 'Buneary', '-', '-', '-', '0', '0', '0', '0', 'false', 'https://cdn.bulbagarden.net/upload/a/a7/427Buneary.png');</v>
      </c>
      <c r="B489">
        <f t="shared" si="2"/>
        <v>4</v>
      </c>
      <c r="C489" s="61">
        <f>'Pokemon List'!D489</f>
        <v>427</v>
      </c>
      <c r="D489" s="61">
        <f>'Pokemon List'!E489</f>
        <v>427</v>
      </c>
      <c r="E489" s="89" t="str">
        <f>'Pokemon List'!F489</f>
        <v>Buneary</v>
      </c>
      <c r="F489" s="58" t="s">
        <v>136</v>
      </c>
      <c r="G489" s="58" t="s">
        <v>136</v>
      </c>
      <c r="H489" s="58" t="s">
        <v>136</v>
      </c>
      <c r="I489" s="58">
        <v>0.0</v>
      </c>
      <c r="J489" s="58">
        <v>0.0</v>
      </c>
      <c r="K489" s="58">
        <v>0.0</v>
      </c>
      <c r="L489">
        <f>'Pokemon List'!A489</f>
        <v>0</v>
      </c>
      <c r="N489" t="str">
        <f>IF('Pokemon List'!I489="NULL",'Pokemon List'!I489,CONCATENATE("'",'Pokemon List'!I489,"'",))</f>
        <v>'https://cdn.bulbagarden.net/upload/a/a7/427Buneary.png'</v>
      </c>
    </row>
    <row r="490">
      <c r="A490" s="58" t="str">
        <f t="shared" si="1"/>
        <v>INSERT INTO `pokemon_list` (`Generation`, `Pokedex`, `Codigo`, `Nome`, `TierGen1`, `TierGen2`, `TierGen3`, `TierGen4`, `TierGen5`, `TierGen6`, `TierGen7`, `StatusPick`, `Imagem`) VALUES ('4', '428', '428', 'Lopunny', '-', '-', '-', '2', '3', '3', '3', 'false', 'https://cdn.bulbagarden.net/upload/thumb/c/c9/428Lopunny.png/150px-428Lopunny.png');</v>
      </c>
      <c r="B490">
        <f t="shared" si="2"/>
        <v>4</v>
      </c>
      <c r="C490" s="61">
        <f>'Pokemon List'!D490</f>
        <v>428</v>
      </c>
      <c r="D490" s="61">
        <f>'Pokemon List'!E490</f>
        <v>428</v>
      </c>
      <c r="E490" s="89" t="str">
        <f>'Pokemon List'!F490</f>
        <v>Lopunny</v>
      </c>
      <c r="F490" s="58" t="s">
        <v>136</v>
      </c>
      <c r="G490" s="58" t="s">
        <v>136</v>
      </c>
      <c r="H490" s="58" t="s">
        <v>136</v>
      </c>
      <c r="I490" s="58">
        <v>2.0</v>
      </c>
      <c r="J490" s="58">
        <v>3.0</v>
      </c>
      <c r="K490" s="58">
        <v>3.0</v>
      </c>
      <c r="L490">
        <f>'Pokemon List'!A490</f>
        <v>3</v>
      </c>
      <c r="N490" t="str">
        <f>IF('Pokemon List'!I490="NULL",'Pokemon List'!I490,CONCATENATE("'",'Pokemon List'!I490,"'",))</f>
        <v>'https://cdn.bulbagarden.net/upload/thumb/c/c9/428Lopunny.png/150px-428Lopunny.png'</v>
      </c>
    </row>
    <row r="491">
      <c r="A491" s="58" t="str">
        <f t="shared" si="1"/>
        <v>INSERT INTO `pokemon_list` (`Generation`, `Pokedex`, `Codigo`, `Nome`, `TierGen1`, `TierGen2`, `TierGen3`, `TierGen4`, `TierGen5`, `TierGen6`, `TierGen7`, `StatusPick`, `Imagem`) VALUES ('4', '428', '428M', 'Mega Lopunny', '-', '-', '-', '-', '-', '1', '1', 'false', 'https://cdn.bulbagarden.net/upload/thumb/d/dc/428Lopunny-Mega.png/150px-428Lopunny-Mega.png');</v>
      </c>
      <c r="B491">
        <f t="shared" si="2"/>
        <v>4</v>
      </c>
      <c r="C491" s="61">
        <f>'Pokemon List'!D491</f>
        <v>428</v>
      </c>
      <c r="D491" s="61" t="str">
        <f>'Pokemon List'!E491</f>
        <v>428M</v>
      </c>
      <c r="E491" s="61" t="str">
        <f>'Pokemon List'!F491</f>
        <v>Mega Lopunny</v>
      </c>
      <c r="F491" s="58" t="s">
        <v>136</v>
      </c>
      <c r="G491" s="58" t="s">
        <v>136</v>
      </c>
      <c r="H491" s="58" t="s">
        <v>136</v>
      </c>
      <c r="I491" s="58" t="s">
        <v>136</v>
      </c>
      <c r="J491" s="58" t="s">
        <v>136</v>
      </c>
      <c r="K491" s="58">
        <v>1.0</v>
      </c>
      <c r="L491">
        <f>'Pokemon List'!A491</f>
        <v>1</v>
      </c>
      <c r="N491" t="str">
        <f>IF('Pokemon List'!I491="NULL",'Pokemon List'!I491,CONCATENATE("'",'Pokemon List'!I491,"'",))</f>
        <v>'https://cdn.bulbagarden.net/upload/thumb/d/dc/428Lopunny-Mega.png/150px-428Lopunny-Mega.png'</v>
      </c>
    </row>
    <row r="492">
      <c r="A492" s="58" t="str">
        <f t="shared" si="1"/>
        <v>INSERT INTO `pokemon_list` (`Generation`, `Pokedex`, `Codigo`, `Nome`, `TierGen1`, `TierGen2`, `TierGen3`, `TierGen4`, `TierGen5`, `TierGen6`, `TierGen7`, `StatusPick`, `Imagem`) VALUES ('4', '429', '429', 'Mismagius', '-', '-', '-', '1', '2', '3', '2', 'false', 'https://cdn.bulbagarden.net/upload/thumb/b/b4/429Mismagius.png/250px-429Mismagius.png');</v>
      </c>
      <c r="B492">
        <f t="shared" si="2"/>
        <v>4</v>
      </c>
      <c r="C492" s="61">
        <f>'Pokemon List'!D492</f>
        <v>429</v>
      </c>
      <c r="D492" s="61">
        <f>'Pokemon List'!E492</f>
        <v>429</v>
      </c>
      <c r="E492" s="89" t="str">
        <f>'Pokemon List'!F492</f>
        <v>Mismagius</v>
      </c>
      <c r="F492" s="58" t="s">
        <v>136</v>
      </c>
      <c r="G492" s="58" t="s">
        <v>136</v>
      </c>
      <c r="H492" s="58" t="s">
        <v>136</v>
      </c>
      <c r="I492" s="58">
        <v>1.0</v>
      </c>
      <c r="J492" s="58">
        <v>2.0</v>
      </c>
      <c r="K492" s="58">
        <v>3.0</v>
      </c>
      <c r="L492">
        <f>'Pokemon List'!A492</f>
        <v>2</v>
      </c>
      <c r="N492" t="str">
        <f>IF('Pokemon List'!I492="NULL",'Pokemon List'!I492,CONCATENATE("'",'Pokemon List'!I492,"'",))</f>
        <v>'https://cdn.bulbagarden.net/upload/thumb/b/b4/429Mismagius.png/250px-429Mismagius.png'</v>
      </c>
    </row>
    <row r="493">
      <c r="A493" s="58" t="str">
        <f t="shared" si="1"/>
        <v>INSERT INTO `pokemon_list` (`Generation`, `Pokedex`, `Codigo`, `Nome`, `TierGen1`, `TierGen2`, `TierGen3`, `TierGen4`, `TierGen5`, `TierGen6`, `TierGen7`, `StatusPick`, `Imagem`) VALUES ('4', '430', '430', 'Honchkrow', '-', '-', '-', '1', '2', '2', '2', 'false', 'https://cdn.bulbagarden.net/upload/thumb/4/46/430Honchkrow.png/250px-430Honchkrow.png');</v>
      </c>
      <c r="B493">
        <f t="shared" si="2"/>
        <v>4</v>
      </c>
      <c r="C493" s="61">
        <f>'Pokemon List'!D493</f>
        <v>430</v>
      </c>
      <c r="D493" s="61">
        <f>'Pokemon List'!E493</f>
        <v>430</v>
      </c>
      <c r="E493" s="89" t="str">
        <f>'Pokemon List'!F493</f>
        <v>Honchkrow</v>
      </c>
      <c r="F493" s="58" t="s">
        <v>136</v>
      </c>
      <c r="G493" s="58" t="s">
        <v>136</v>
      </c>
      <c r="H493" s="58" t="s">
        <v>136</v>
      </c>
      <c r="I493" s="58">
        <v>1.0</v>
      </c>
      <c r="J493" s="58">
        <v>2.0</v>
      </c>
      <c r="K493" s="58">
        <v>2.0</v>
      </c>
      <c r="L493">
        <f>'Pokemon List'!A493</f>
        <v>2</v>
      </c>
      <c r="N493" t="str">
        <f>IF('Pokemon List'!I493="NULL",'Pokemon List'!I493,CONCATENATE("'",'Pokemon List'!I493,"'",))</f>
        <v>'https://cdn.bulbagarden.net/upload/thumb/4/46/430Honchkrow.png/250px-430Honchkrow.png'</v>
      </c>
    </row>
    <row r="494">
      <c r="A494" s="58" t="str">
        <f t="shared" si="1"/>
        <v>INSERT INTO `pokemon_list` (`Generation`, `Pokedex`, `Codigo`, `Nome`, `TierGen1`, `TierGen2`, `TierGen3`, `TierGen4`, `TierGen5`, `TierGen6`, `TierGen7`, `StatusPick`, `Imagem`) VALUES ('4', '431', '431', 'Glameow', '-', '-', '-', '0', '0', '0', '0', 'false', 'https://cdn.bulbagarden.net/upload/2/26/431Glameow.png');</v>
      </c>
      <c r="B494">
        <f t="shared" si="2"/>
        <v>4</v>
      </c>
      <c r="C494" s="61">
        <f>'Pokemon List'!D494</f>
        <v>431</v>
      </c>
      <c r="D494" s="61">
        <f>'Pokemon List'!E494</f>
        <v>431</v>
      </c>
      <c r="E494" s="89" t="str">
        <f>'Pokemon List'!F494</f>
        <v>Glameow</v>
      </c>
      <c r="F494" s="58" t="s">
        <v>136</v>
      </c>
      <c r="G494" s="58" t="s">
        <v>136</v>
      </c>
      <c r="H494" s="58" t="s">
        <v>136</v>
      </c>
      <c r="I494" s="58">
        <v>0.0</v>
      </c>
      <c r="J494" s="58">
        <v>0.0</v>
      </c>
      <c r="K494" s="58">
        <v>0.0</v>
      </c>
      <c r="L494">
        <f>'Pokemon List'!A494</f>
        <v>0</v>
      </c>
      <c r="N494" t="str">
        <f>IF('Pokemon List'!I494="NULL",'Pokemon List'!I494,CONCATENATE("'",'Pokemon List'!I494,"'",))</f>
        <v>'https://cdn.bulbagarden.net/upload/2/26/431Glameow.png'</v>
      </c>
    </row>
    <row r="495">
      <c r="A495" s="58" t="str">
        <f t="shared" si="1"/>
        <v>INSERT INTO `pokemon_list` (`Generation`, `Pokedex`, `Codigo`, `Nome`, `TierGen1`, `TierGen2`, `TierGen3`, `TierGen4`, `TierGen5`, `TierGen6`, `TierGen7`, `StatusPick`, `Imagem`) VALUES ('4', '432', '432', 'Purugly', '-', '-', '-', '2', '3', '3', '3', 'false', 'https://cdn.bulbagarden.net/upload/thumb/8/80/432Purugly.png/250px-432Purugly.png');</v>
      </c>
      <c r="B495">
        <f t="shared" si="2"/>
        <v>4</v>
      </c>
      <c r="C495" s="61">
        <f>'Pokemon List'!D495</f>
        <v>432</v>
      </c>
      <c r="D495" s="61">
        <f>'Pokemon List'!E495</f>
        <v>432</v>
      </c>
      <c r="E495" s="89" t="str">
        <f>'Pokemon List'!F495</f>
        <v>Purugly</v>
      </c>
      <c r="F495" s="58" t="s">
        <v>136</v>
      </c>
      <c r="G495" s="58" t="s">
        <v>136</v>
      </c>
      <c r="H495" s="58" t="s">
        <v>136</v>
      </c>
      <c r="I495" s="58">
        <v>2.0</v>
      </c>
      <c r="J495" s="58">
        <v>3.0</v>
      </c>
      <c r="K495" s="58">
        <v>3.0</v>
      </c>
      <c r="L495">
        <f>'Pokemon List'!A495</f>
        <v>3</v>
      </c>
      <c r="N495" t="str">
        <f>IF('Pokemon List'!I495="NULL",'Pokemon List'!I495,CONCATENATE("'",'Pokemon List'!I495,"'",))</f>
        <v>'https://cdn.bulbagarden.net/upload/thumb/8/80/432Purugly.png/250px-432Purugly.png'</v>
      </c>
    </row>
    <row r="496">
      <c r="A496" s="58" t="str">
        <f t="shared" si="1"/>
        <v>INSERT INTO `pokemon_list` (`Generation`, `Pokedex`, `Codigo`, `Nome`, `TierGen1`, `TierGen2`, `TierGen3`, `TierGen4`, `TierGen5`, `TierGen6`, `TierGen7`, `StatusPick`, `Imagem`) VALUES ('4', '433', '433', 'Chingling', '-', '-', '-', '0', '0', '0', '0', 'false', 'https://cdn.bulbagarden.net/upload/e/ed/433Chingling.png');</v>
      </c>
      <c r="B496">
        <f t="shared" si="2"/>
        <v>4</v>
      </c>
      <c r="C496" s="61">
        <f>'Pokemon List'!D496</f>
        <v>433</v>
      </c>
      <c r="D496" s="61">
        <f>'Pokemon List'!E496</f>
        <v>433</v>
      </c>
      <c r="E496" s="89" t="str">
        <f>'Pokemon List'!F496</f>
        <v>Chingling</v>
      </c>
      <c r="F496" s="58" t="s">
        <v>136</v>
      </c>
      <c r="G496" s="58" t="s">
        <v>136</v>
      </c>
      <c r="H496" s="58" t="s">
        <v>136</v>
      </c>
      <c r="I496" s="58">
        <v>0.0</v>
      </c>
      <c r="J496" s="58">
        <v>0.0</v>
      </c>
      <c r="K496" s="58">
        <v>0.0</v>
      </c>
      <c r="L496">
        <f>'Pokemon List'!A496</f>
        <v>0</v>
      </c>
      <c r="N496" t="str">
        <f>IF('Pokemon List'!I496="NULL",'Pokemon List'!I496,CONCATENATE("'",'Pokemon List'!I496,"'",))</f>
        <v>'https://cdn.bulbagarden.net/upload/e/ed/433Chingling.png'</v>
      </c>
    </row>
    <row r="497">
      <c r="A497" s="58" t="str">
        <f t="shared" si="1"/>
        <v>INSERT INTO `pokemon_list` (`Generation`, `Pokedex`, `Codigo`, `Nome`, `TierGen1`, `TierGen2`, `TierGen3`, `TierGen4`, `TierGen5`, `TierGen6`, `TierGen7`, `StatusPick`, `Imagem`) VALUES ('4', '434', '434', 'Stunky', '-', '-', '-', '0', '0', '0', '0', 'false', 'https://cdn.bulbagarden.net/upload/7/75/434Stunky.png');</v>
      </c>
      <c r="B497">
        <f t="shared" si="2"/>
        <v>4</v>
      </c>
      <c r="C497" s="61">
        <f>'Pokemon List'!D497</f>
        <v>434</v>
      </c>
      <c r="D497" s="61">
        <f>'Pokemon List'!E497</f>
        <v>434</v>
      </c>
      <c r="E497" s="89" t="str">
        <f>'Pokemon List'!F497</f>
        <v>Stunky</v>
      </c>
      <c r="F497" s="58" t="s">
        <v>136</v>
      </c>
      <c r="G497" s="58" t="s">
        <v>136</v>
      </c>
      <c r="H497" s="58" t="s">
        <v>136</v>
      </c>
      <c r="I497" s="58">
        <v>0.0</v>
      </c>
      <c r="J497" s="58">
        <v>0.0</v>
      </c>
      <c r="K497" s="58">
        <v>0.0</v>
      </c>
      <c r="L497">
        <f>'Pokemon List'!A497</f>
        <v>0</v>
      </c>
      <c r="N497" t="str">
        <f>IF('Pokemon List'!I497="NULL",'Pokemon List'!I497,CONCATENATE("'",'Pokemon List'!I497,"'",))</f>
        <v>'https://cdn.bulbagarden.net/upload/7/75/434Stunky.png'</v>
      </c>
    </row>
    <row r="498">
      <c r="A498" s="58" t="str">
        <f t="shared" si="1"/>
        <v>INSERT INTO `pokemon_list` (`Generation`, `Pokedex`, `Codigo`, `Nome`, `TierGen1`, `TierGen2`, `TierGen3`, `TierGen4`, `TierGen5`, `TierGen6`, `TierGen7`, `StatusPick`, `Imagem`) VALUES ('4', '435', '435', 'Skuntank', '-', '-', '-', '2', '3', '3', '3', 'false', 'https://cdn.bulbagarden.net/upload/thumb/b/bc/435Skuntank.png/250px-435Skuntank.png');</v>
      </c>
      <c r="B498">
        <f t="shared" si="2"/>
        <v>4</v>
      </c>
      <c r="C498" s="61">
        <f>'Pokemon List'!D498</f>
        <v>435</v>
      </c>
      <c r="D498" s="61">
        <f>'Pokemon List'!E498</f>
        <v>435</v>
      </c>
      <c r="E498" s="89" t="str">
        <f>'Pokemon List'!F498</f>
        <v>Skuntank</v>
      </c>
      <c r="F498" s="58" t="s">
        <v>136</v>
      </c>
      <c r="G498" s="58" t="s">
        <v>136</v>
      </c>
      <c r="H498" s="58" t="s">
        <v>136</v>
      </c>
      <c r="I498" s="58">
        <v>2.0</v>
      </c>
      <c r="J498" s="58">
        <v>3.0</v>
      </c>
      <c r="K498" s="58">
        <v>3.0</v>
      </c>
      <c r="L498">
        <f>'Pokemon List'!A498</f>
        <v>3</v>
      </c>
      <c r="N498" t="str">
        <f>IF('Pokemon List'!I498="NULL",'Pokemon List'!I498,CONCATENATE("'",'Pokemon List'!I498,"'",))</f>
        <v>'https://cdn.bulbagarden.net/upload/thumb/b/bc/435Skuntank.png/250px-435Skuntank.png'</v>
      </c>
    </row>
    <row r="499">
      <c r="A499" s="58" t="str">
        <f t="shared" si="1"/>
        <v>INSERT INTO `pokemon_list` (`Generation`, `Pokedex`, `Codigo`, `Nome`, `TierGen1`, `TierGen2`, `TierGen3`, `TierGen4`, `TierGen5`, `TierGen6`, `TierGen7`, `StatusPick`, `Imagem`) VALUES ('4', '436', '436', 'Bronzor', '-', '-', '-', '0', '0', '3', '0', 'false', 'https://cdn.bulbagarden.net/upload/c/c1/436Bronzor.png');</v>
      </c>
      <c r="B499">
        <f t="shared" si="2"/>
        <v>4</v>
      </c>
      <c r="C499" s="61">
        <f>'Pokemon List'!D499</f>
        <v>436</v>
      </c>
      <c r="D499" s="61">
        <f>'Pokemon List'!E499</f>
        <v>436</v>
      </c>
      <c r="E499" s="89" t="str">
        <f>'Pokemon List'!F499</f>
        <v>Bronzor</v>
      </c>
      <c r="F499" s="58" t="s">
        <v>136</v>
      </c>
      <c r="G499" s="58" t="s">
        <v>136</v>
      </c>
      <c r="H499" s="58" t="s">
        <v>136</v>
      </c>
      <c r="I499" s="58">
        <v>0.0</v>
      </c>
      <c r="J499" s="58">
        <v>0.0</v>
      </c>
      <c r="K499" s="58">
        <v>3.0</v>
      </c>
      <c r="L499">
        <f>'Pokemon List'!A499</f>
        <v>0</v>
      </c>
      <c r="N499" t="str">
        <f>IF('Pokemon List'!I499="NULL",'Pokemon List'!I499,CONCATENATE("'",'Pokemon List'!I499,"'",))</f>
        <v>'https://cdn.bulbagarden.net/upload/c/c1/436Bronzor.png'</v>
      </c>
    </row>
    <row r="500">
      <c r="A500" s="58" t="str">
        <f t="shared" si="1"/>
        <v>INSERT INTO `pokemon_list` (`Generation`, `Pokedex`, `Codigo`, `Nome`, `TierGen1`, `TierGen2`, `TierGen3`, `TierGen4`, `TierGen5`, `TierGen6`, `TierGen7`, `StatusPick`, `Imagem`) VALUES ('4', '437', '437', 'Bronzong', '-', '-', '-', '1', '1', '2', '2', 'false', 'https://cdn.bulbagarden.net/upload/thumb/a/aa/437Bronzong.png/250px-437Bronzong.png');</v>
      </c>
      <c r="B500">
        <f t="shared" si="2"/>
        <v>4</v>
      </c>
      <c r="C500" s="61">
        <f>'Pokemon List'!D500</f>
        <v>437</v>
      </c>
      <c r="D500" s="61">
        <f>'Pokemon List'!E500</f>
        <v>437</v>
      </c>
      <c r="E500" s="89" t="str">
        <f>'Pokemon List'!F500</f>
        <v>Bronzong</v>
      </c>
      <c r="F500" s="58" t="s">
        <v>136</v>
      </c>
      <c r="G500" s="58" t="s">
        <v>136</v>
      </c>
      <c r="H500" s="58" t="s">
        <v>136</v>
      </c>
      <c r="I500" s="58">
        <v>1.0</v>
      </c>
      <c r="J500" s="58">
        <v>1.0</v>
      </c>
      <c r="K500" s="58">
        <v>2.0</v>
      </c>
      <c r="L500">
        <f>'Pokemon List'!A500</f>
        <v>2</v>
      </c>
      <c r="N500" t="str">
        <f>IF('Pokemon List'!I500="NULL",'Pokemon List'!I500,CONCATENATE("'",'Pokemon List'!I500,"'",))</f>
        <v>'https://cdn.bulbagarden.net/upload/thumb/a/aa/437Bronzong.png/250px-437Bronzong.png'</v>
      </c>
    </row>
    <row r="501">
      <c r="A501" s="58" t="str">
        <f t="shared" si="1"/>
        <v>INSERT INTO `pokemon_list` (`Generation`, `Pokedex`, `Codigo`, `Nome`, `TierGen1`, `TierGen2`, `TierGen3`, `TierGen4`, `TierGen5`, `TierGen6`, `TierGen7`, `StatusPick`, `Imagem`) VALUES ('4', '438', '438', 'Bonsly', '-', '-', '-', '0', '0', '0', '0', 'false', 'https://cdn.bulbagarden.net/upload/e/e2/438Bonsly.png');</v>
      </c>
      <c r="B501">
        <f t="shared" si="2"/>
        <v>4</v>
      </c>
      <c r="C501" s="61">
        <f>'Pokemon List'!D501</f>
        <v>438</v>
      </c>
      <c r="D501" s="61">
        <f>'Pokemon List'!E501</f>
        <v>438</v>
      </c>
      <c r="E501" s="89" t="str">
        <f>'Pokemon List'!F501</f>
        <v>Bonsly</v>
      </c>
      <c r="F501" s="58" t="s">
        <v>136</v>
      </c>
      <c r="G501" s="58" t="s">
        <v>136</v>
      </c>
      <c r="H501" s="58" t="s">
        <v>136</v>
      </c>
      <c r="I501" s="58">
        <v>0.0</v>
      </c>
      <c r="J501" s="58">
        <v>0.0</v>
      </c>
      <c r="K501" s="58">
        <v>0.0</v>
      </c>
      <c r="L501">
        <f>'Pokemon List'!A501</f>
        <v>0</v>
      </c>
      <c r="N501" t="str">
        <f>IF('Pokemon List'!I501="NULL",'Pokemon List'!I501,CONCATENATE("'",'Pokemon List'!I501,"'",))</f>
        <v>'https://cdn.bulbagarden.net/upload/e/e2/438Bonsly.png'</v>
      </c>
    </row>
    <row r="502">
      <c r="A502" s="58" t="str">
        <f t="shared" si="1"/>
        <v>INSERT INTO `pokemon_list` (`Generation`, `Pokedex`, `Codigo`, `Nome`, `TierGen1`, `TierGen2`, `TierGen3`, `TierGen4`, `TierGen5`, `TierGen6`, `TierGen7`, `StatusPick`, `Imagem`) VALUES ('4', '439', '439', 'Mime Jr.', '-', '-', '-', '0', '0', '0', '0', 'false', 'https://cdn.bulbagarden.net/upload/3/37/439Mime_Jr.png');</v>
      </c>
      <c r="B502">
        <f t="shared" si="2"/>
        <v>4</v>
      </c>
      <c r="C502" s="61">
        <f>'Pokemon List'!D502</f>
        <v>439</v>
      </c>
      <c r="D502" s="61">
        <f>'Pokemon List'!E502</f>
        <v>439</v>
      </c>
      <c r="E502" s="89" t="str">
        <f>'Pokemon List'!F502</f>
        <v>Mime Jr.</v>
      </c>
      <c r="F502" s="58" t="s">
        <v>136</v>
      </c>
      <c r="G502" s="58" t="s">
        <v>136</v>
      </c>
      <c r="H502" s="58" t="s">
        <v>136</v>
      </c>
      <c r="I502" s="58">
        <v>0.0</v>
      </c>
      <c r="J502" s="58">
        <v>0.0</v>
      </c>
      <c r="K502" s="58">
        <v>0.0</v>
      </c>
      <c r="L502">
        <f>'Pokemon List'!A502</f>
        <v>0</v>
      </c>
      <c r="N502" t="str">
        <f>IF('Pokemon List'!I502="NULL",'Pokemon List'!I502,CONCATENATE("'",'Pokemon List'!I502,"'",))</f>
        <v>'https://cdn.bulbagarden.net/upload/3/37/439Mime_Jr.png'</v>
      </c>
    </row>
    <row r="503">
      <c r="A503" s="58" t="str">
        <f t="shared" si="1"/>
        <v>INSERT INTO `pokemon_list` (`Generation`, `Pokedex`, `Codigo`, `Nome`, `TierGen1`, `TierGen2`, `TierGen3`, `TierGen4`, `TierGen5`, `TierGen6`, `TierGen7`, `StatusPick`, `Imagem`) VALUES ('4', '440', '440', 'Happiny', '-', '-', '-', '0', '0', '0', '0', 'false', 'https://cdn.bulbagarden.net/upload/2/27/440Happiny.png');</v>
      </c>
      <c r="B503">
        <f t="shared" si="2"/>
        <v>4</v>
      </c>
      <c r="C503" s="61">
        <f>'Pokemon List'!D503</f>
        <v>440</v>
      </c>
      <c r="D503" s="61">
        <f>'Pokemon List'!E503</f>
        <v>440</v>
      </c>
      <c r="E503" s="89" t="str">
        <f>'Pokemon List'!F503</f>
        <v>Happiny</v>
      </c>
      <c r="F503" s="58" t="s">
        <v>136</v>
      </c>
      <c r="G503" s="58" t="s">
        <v>136</v>
      </c>
      <c r="H503" s="58" t="s">
        <v>136</v>
      </c>
      <c r="I503" s="58">
        <v>0.0</v>
      </c>
      <c r="J503" s="58">
        <v>0.0</v>
      </c>
      <c r="K503" s="58">
        <v>0.0</v>
      </c>
      <c r="L503">
        <f>'Pokemon List'!A503</f>
        <v>0</v>
      </c>
      <c r="N503" t="str">
        <f>IF('Pokemon List'!I503="NULL",'Pokemon List'!I503,CONCATENATE("'",'Pokemon List'!I503,"'",))</f>
        <v>'https://cdn.bulbagarden.net/upload/2/27/440Happiny.png'</v>
      </c>
    </row>
    <row r="504">
      <c r="A504" s="58" t="str">
        <f t="shared" si="1"/>
        <v>INSERT INTO `pokemon_list` (`Generation`, `Pokedex`, `Codigo`, `Nome`, `TierGen1`, `TierGen2`, `TierGen3`, `TierGen4`, `TierGen5`, `TierGen6`, `TierGen7`, `StatusPick`, `Imagem`) VALUES ('4', '441', '441', 'Chatot', '-', '-', '-', '3', '3', '3', '3', 'false', 'https://cdn.bulbagarden.net/upload/thumb/b/bf/441Chatot.png/250px-441Chatot.png');</v>
      </c>
      <c r="B504">
        <f t="shared" si="2"/>
        <v>4</v>
      </c>
      <c r="C504" s="61">
        <f>'Pokemon List'!D504</f>
        <v>441</v>
      </c>
      <c r="D504" s="61">
        <f>'Pokemon List'!E504</f>
        <v>441</v>
      </c>
      <c r="E504" s="89" t="str">
        <f>'Pokemon List'!F504</f>
        <v>Chatot</v>
      </c>
      <c r="F504" s="58" t="s">
        <v>136</v>
      </c>
      <c r="G504" s="58" t="s">
        <v>136</v>
      </c>
      <c r="H504" s="58" t="s">
        <v>136</v>
      </c>
      <c r="I504" s="58">
        <v>3.0</v>
      </c>
      <c r="J504" s="58">
        <v>3.0</v>
      </c>
      <c r="K504" s="58">
        <v>3.0</v>
      </c>
      <c r="L504">
        <f>'Pokemon List'!A504</f>
        <v>3</v>
      </c>
      <c r="N504" t="str">
        <f>IF('Pokemon List'!I504="NULL",'Pokemon List'!I504,CONCATENATE("'",'Pokemon List'!I504,"'",))</f>
        <v>'https://cdn.bulbagarden.net/upload/thumb/b/bf/441Chatot.png/250px-441Chatot.png'</v>
      </c>
    </row>
    <row r="505">
      <c r="A505" s="58" t="str">
        <f t="shared" si="1"/>
        <v>INSERT INTO `pokemon_list` (`Generation`, `Pokedex`, `Codigo`, `Nome`, `TierGen1`, `TierGen2`, `TierGen3`, `TierGen4`, `TierGen5`, `TierGen6`, `TierGen7`, `StatusPick`, `Imagem`) VALUES ('4', '442', '442', 'Spiritomb', '-', '-', '-', '1', '2', '2', '2', 'false', 'https://cdn.bulbagarden.net/upload/thumb/8/8e/442Spiritomb.png/250px-442Spiritomb.png');</v>
      </c>
      <c r="B505">
        <f t="shared" si="2"/>
        <v>4</v>
      </c>
      <c r="C505" s="61">
        <f>'Pokemon List'!D505</f>
        <v>442</v>
      </c>
      <c r="D505" s="61">
        <f>'Pokemon List'!E505</f>
        <v>442</v>
      </c>
      <c r="E505" s="89" t="str">
        <f>'Pokemon List'!F505</f>
        <v>Spiritomb</v>
      </c>
      <c r="F505" s="58" t="s">
        <v>136</v>
      </c>
      <c r="G505" s="58" t="s">
        <v>136</v>
      </c>
      <c r="H505" s="58" t="s">
        <v>136</v>
      </c>
      <c r="I505" s="58">
        <v>1.0</v>
      </c>
      <c r="J505" s="58">
        <v>2.0</v>
      </c>
      <c r="K505" s="58">
        <v>2.0</v>
      </c>
      <c r="L505">
        <f>'Pokemon List'!A505</f>
        <v>2</v>
      </c>
      <c r="N505" t="str">
        <f>IF('Pokemon List'!I505="NULL",'Pokemon List'!I505,CONCATENATE("'",'Pokemon List'!I505,"'",))</f>
        <v>'https://cdn.bulbagarden.net/upload/thumb/8/8e/442Spiritomb.png/250px-442Spiritomb.png'</v>
      </c>
    </row>
    <row r="506">
      <c r="A506" s="58" t="str">
        <f t="shared" si="1"/>
        <v>INSERT INTO `pokemon_list` (`Generation`, `Pokedex`, `Codigo`, `Nome`, `TierGen1`, `TierGen2`, `TierGen3`, `TierGen4`, `TierGen5`, `TierGen6`, `TierGen7`, `StatusPick`, `Imagem`) VALUES ('4', '443', '443', 'Gible', '-', '-', '-', '0', '0', '0', '0', 'false', 'https://cdn.bulbagarden.net/upload/6/68/443Gible.png');</v>
      </c>
      <c r="B506">
        <f t="shared" si="2"/>
        <v>4</v>
      </c>
      <c r="C506" s="61">
        <f>'Pokemon List'!D506</f>
        <v>443</v>
      </c>
      <c r="D506" s="61">
        <f>'Pokemon List'!E506</f>
        <v>443</v>
      </c>
      <c r="E506" s="89" t="str">
        <f>'Pokemon List'!F506</f>
        <v>Gible</v>
      </c>
      <c r="F506" s="58" t="s">
        <v>136</v>
      </c>
      <c r="G506" s="58" t="s">
        <v>136</v>
      </c>
      <c r="H506" s="58" t="s">
        <v>136</v>
      </c>
      <c r="I506" s="58">
        <v>0.0</v>
      </c>
      <c r="J506" s="58">
        <v>0.0</v>
      </c>
      <c r="K506" s="58">
        <v>0.0</v>
      </c>
      <c r="L506">
        <f>'Pokemon List'!A506</f>
        <v>0</v>
      </c>
      <c r="N506" t="str">
        <f>IF('Pokemon List'!I506="NULL",'Pokemon List'!I506,CONCATENATE("'",'Pokemon List'!I506,"'",))</f>
        <v>'https://cdn.bulbagarden.net/upload/6/68/443Gible.png'</v>
      </c>
    </row>
    <row r="507">
      <c r="A507" s="58" t="str">
        <f t="shared" si="1"/>
        <v>INSERT INTO `pokemon_list` (`Generation`, `Pokedex`, `Codigo`, `Nome`, `TierGen1`, `TierGen2`, `TierGen3`, `TierGen4`, `TierGen5`, `TierGen6`, `TierGen7`, `StatusPick`, `Imagem`) VALUES ('4', '444', '444', 'Gabite', '-', '-', '-', '3', '3', '3', '3', 'false', 'https://cdn.bulbagarden.net/upload/thumb/9/9d/444Gabite.png/250px-444Gabite.png');</v>
      </c>
      <c r="B507">
        <f t="shared" si="2"/>
        <v>4</v>
      </c>
      <c r="C507" s="61">
        <f>'Pokemon List'!D507</f>
        <v>444</v>
      </c>
      <c r="D507" s="61">
        <f>'Pokemon List'!E507</f>
        <v>444</v>
      </c>
      <c r="E507" s="89" t="str">
        <f>'Pokemon List'!F507</f>
        <v>Gabite</v>
      </c>
      <c r="F507" s="58" t="s">
        <v>136</v>
      </c>
      <c r="G507" s="58" t="s">
        <v>136</v>
      </c>
      <c r="H507" s="58" t="s">
        <v>136</v>
      </c>
      <c r="I507" s="58">
        <v>3.0</v>
      </c>
      <c r="J507" s="58">
        <v>3.0</v>
      </c>
      <c r="K507" s="58">
        <v>3.0</v>
      </c>
      <c r="L507">
        <f>'Pokemon List'!A507</f>
        <v>3</v>
      </c>
      <c r="N507" t="str">
        <f>IF('Pokemon List'!I507="NULL",'Pokemon List'!I507,CONCATENATE("'",'Pokemon List'!I507,"'",))</f>
        <v>'https://cdn.bulbagarden.net/upload/thumb/9/9d/444Gabite.png/250px-444Gabite.png'</v>
      </c>
    </row>
    <row r="508">
      <c r="A508" s="58" t="str">
        <f t="shared" si="1"/>
        <v>INSERT INTO `pokemon_list` (`Generation`, `Pokedex`, `Codigo`, `Nome`, `TierGen1`, `TierGen2`, `TierGen3`, `TierGen4`, `TierGen5`, `TierGen6`, `TierGen7`, `StatusPick`, `Imagem`) VALUES ('4', '445', '445', 'Garchomp', '-', '-', '-', 'Uber', '1', '1', '1', 'false', 'https://cdn.bulbagarden.net/upload/thumb/f/fa/445Garchomp.png/150px-445Garchomp.png');</v>
      </c>
      <c r="B508">
        <f t="shared" si="2"/>
        <v>4</v>
      </c>
      <c r="C508" s="61">
        <f>'Pokemon List'!D508</f>
        <v>445</v>
      </c>
      <c r="D508" s="61">
        <f>'Pokemon List'!E508</f>
        <v>445</v>
      </c>
      <c r="E508" s="89" t="str">
        <f>'Pokemon List'!F508</f>
        <v>Garchomp</v>
      </c>
      <c r="F508" s="58" t="s">
        <v>136</v>
      </c>
      <c r="G508" s="58" t="s">
        <v>136</v>
      </c>
      <c r="H508" s="58" t="s">
        <v>136</v>
      </c>
      <c r="I508" s="58" t="s">
        <v>410</v>
      </c>
      <c r="J508" s="58">
        <v>1.0</v>
      </c>
      <c r="K508" s="58">
        <v>1.0</v>
      </c>
      <c r="L508">
        <f>'Pokemon List'!A508</f>
        <v>1</v>
      </c>
      <c r="N508" t="str">
        <f>IF('Pokemon List'!I508="NULL",'Pokemon List'!I508,CONCATENATE("'",'Pokemon List'!I508,"'",))</f>
        <v>'https://cdn.bulbagarden.net/upload/thumb/f/fa/445Garchomp.png/150px-445Garchomp.png'</v>
      </c>
    </row>
    <row r="509">
      <c r="A509" s="58" t="str">
        <f t="shared" si="1"/>
        <v>INSERT INTO `pokemon_list` (`Generation`, `Pokedex`, `Codigo`, `Nome`, `TierGen1`, `TierGen2`, `TierGen3`, `TierGen4`, `TierGen5`, `TierGen6`, `TierGen7`, `StatusPick`, `Imagem`) VALUES ('4', '445', '445M', 'Mega Garchomp', '-', '-', '-', '-', '-', '1', '1', 'false', 'https://cdn.bulbagarden.net/upload/thumb/b/b2/445Garchomp-Mega.png/150px-445Garchomp-Mega.png');</v>
      </c>
      <c r="B509">
        <f t="shared" si="2"/>
        <v>4</v>
      </c>
      <c r="C509" s="61">
        <f>'Pokemon List'!D509</f>
        <v>445</v>
      </c>
      <c r="D509" s="61" t="str">
        <f>'Pokemon List'!E509</f>
        <v>445M</v>
      </c>
      <c r="E509" s="61" t="str">
        <f>'Pokemon List'!F509</f>
        <v>Mega Garchomp</v>
      </c>
      <c r="F509" s="58" t="s">
        <v>136</v>
      </c>
      <c r="G509" s="58" t="s">
        <v>136</v>
      </c>
      <c r="H509" s="58" t="s">
        <v>136</v>
      </c>
      <c r="I509" s="58" t="s">
        <v>136</v>
      </c>
      <c r="J509" s="58" t="s">
        <v>136</v>
      </c>
      <c r="K509" s="58">
        <v>1.0</v>
      </c>
      <c r="L509">
        <f>'Pokemon List'!A509</f>
        <v>1</v>
      </c>
      <c r="N509" t="str">
        <f>IF('Pokemon List'!I509="NULL",'Pokemon List'!I509,CONCATENATE("'",'Pokemon List'!I509,"'",))</f>
        <v>'https://cdn.bulbagarden.net/upload/thumb/b/b2/445Garchomp-Mega.png/150px-445Garchomp-Mega.png'</v>
      </c>
    </row>
    <row r="510">
      <c r="A510" s="58" t="str">
        <f t="shared" si="1"/>
        <v>INSERT INTO `pokemon_list` (`Generation`, `Pokedex`, `Codigo`, `Nome`, `TierGen1`, `TierGen2`, `TierGen3`, `TierGen4`, `TierGen5`, `TierGen6`, `TierGen7`, `StatusPick`, `Imagem`) VALUES ('4', '446', '446', 'Munchlax', '-', '-', '-', '0', '0', '0', '0', 'false', 'https://cdn.bulbagarden.net/upload/b/b2/446Munchlax.png');</v>
      </c>
      <c r="B510">
        <f t="shared" si="2"/>
        <v>4</v>
      </c>
      <c r="C510" s="61">
        <f>'Pokemon List'!D510</f>
        <v>446</v>
      </c>
      <c r="D510" s="61">
        <f>'Pokemon List'!E510</f>
        <v>446</v>
      </c>
      <c r="E510" s="89" t="str">
        <f>'Pokemon List'!F510</f>
        <v>Munchlax</v>
      </c>
      <c r="F510" s="58" t="s">
        <v>136</v>
      </c>
      <c r="G510" s="58" t="s">
        <v>136</v>
      </c>
      <c r="H510" s="58" t="s">
        <v>136</v>
      </c>
      <c r="I510" s="58">
        <v>0.0</v>
      </c>
      <c r="J510" s="58">
        <v>0.0</v>
      </c>
      <c r="K510" s="58">
        <v>0.0</v>
      </c>
      <c r="L510">
        <f>'Pokemon List'!A510</f>
        <v>0</v>
      </c>
      <c r="N510" t="str">
        <f>IF('Pokemon List'!I510="NULL",'Pokemon List'!I510,CONCATENATE("'",'Pokemon List'!I510,"'",))</f>
        <v>'https://cdn.bulbagarden.net/upload/b/b2/446Munchlax.png'</v>
      </c>
    </row>
    <row r="511">
      <c r="A511" s="58" t="str">
        <f t="shared" si="1"/>
        <v>INSERT INTO `pokemon_list` (`Generation`, `Pokedex`, `Codigo`, `Nome`, `TierGen1`, `TierGen2`, `TierGen3`, `TierGen4`, `TierGen5`, `TierGen6`, `TierGen7`, `StatusPick`, `Imagem`) VALUES ('4', '447', '447', 'Riolu', '-', '-', '-', '0', '0', '0', '0', 'false', 'https://cdn.bulbagarden.net/upload/a/a2/447Riolu.png');</v>
      </c>
      <c r="B511">
        <f t="shared" si="2"/>
        <v>4</v>
      </c>
      <c r="C511" s="61">
        <f>'Pokemon List'!D511</f>
        <v>447</v>
      </c>
      <c r="D511" s="61">
        <f>'Pokemon List'!E511</f>
        <v>447</v>
      </c>
      <c r="E511" s="89" t="str">
        <f>'Pokemon List'!F511</f>
        <v>Riolu</v>
      </c>
      <c r="F511" s="58" t="s">
        <v>136</v>
      </c>
      <c r="G511" s="58" t="s">
        <v>136</v>
      </c>
      <c r="H511" s="58" t="s">
        <v>136</v>
      </c>
      <c r="I511" s="58">
        <v>0.0</v>
      </c>
      <c r="J511" s="58">
        <v>0.0</v>
      </c>
      <c r="K511" s="58">
        <v>0.0</v>
      </c>
      <c r="L511">
        <f>'Pokemon List'!A511</f>
        <v>0</v>
      </c>
      <c r="N511" t="str">
        <f>IF('Pokemon List'!I511="NULL",'Pokemon List'!I511,CONCATENATE("'",'Pokemon List'!I511,"'",))</f>
        <v>'https://cdn.bulbagarden.net/upload/a/a2/447Riolu.png'</v>
      </c>
    </row>
    <row r="512">
      <c r="A512" s="58" t="str">
        <f t="shared" si="1"/>
        <v>INSERT INTO `pokemon_list` (`Generation`, `Pokedex`, `Codigo`, `Nome`, `TierGen1`, `TierGen2`, `TierGen3`, `TierGen4`, `TierGen5`, `TierGen6`, `TierGen7`, `StatusPick`, `Imagem`) VALUES ('4', '448', '448', 'Lucario', '-', '-', '-', '1', '1', '1', '1', 'false', 'https://cdn.bulbagarden.net/upload/thumb/d/d7/448Lucario.png/150px-448Lucario.png');</v>
      </c>
      <c r="B512">
        <f t="shared" si="2"/>
        <v>4</v>
      </c>
      <c r="C512" s="61">
        <f>'Pokemon List'!D512</f>
        <v>448</v>
      </c>
      <c r="D512" s="61">
        <f>'Pokemon List'!E512</f>
        <v>448</v>
      </c>
      <c r="E512" s="89" t="str">
        <f>'Pokemon List'!F512</f>
        <v>Lucario</v>
      </c>
      <c r="F512" s="58" t="s">
        <v>136</v>
      </c>
      <c r="G512" s="58" t="s">
        <v>136</v>
      </c>
      <c r="H512" s="58" t="s">
        <v>136</v>
      </c>
      <c r="I512" s="58">
        <v>1.0</v>
      </c>
      <c r="J512" s="58">
        <v>1.0</v>
      </c>
      <c r="K512" s="58">
        <v>1.0</v>
      </c>
      <c r="L512">
        <f>'Pokemon List'!A512</f>
        <v>1</v>
      </c>
      <c r="N512" t="str">
        <f>IF('Pokemon List'!I512="NULL",'Pokemon List'!I512,CONCATENATE("'",'Pokemon List'!I512,"'",))</f>
        <v>'https://cdn.bulbagarden.net/upload/thumb/d/d7/448Lucario.png/150px-448Lucario.png'</v>
      </c>
    </row>
    <row r="513">
      <c r="A513" s="58" t="str">
        <f t="shared" si="1"/>
        <v>INSERT INTO `pokemon_list` (`Generation`, `Pokedex`, `Codigo`, `Nome`, `TierGen1`, `TierGen2`, `TierGen3`, `TierGen4`, `TierGen5`, `TierGen6`, `TierGen7`, `StatusPick`, `Imagem`) VALUES ('4', '448', '448M', 'Mega Lucario', '-', '-', '-', '-', '-', 'Uber', 'Uber', 'false', 'https://cdn.bulbagarden.net/upload/thumb/b/b9/448Lucario-Mega.png/150px-448Lucario-Mega.png');</v>
      </c>
      <c r="B513">
        <f t="shared" si="2"/>
        <v>4</v>
      </c>
      <c r="C513" s="61">
        <f>'Pokemon List'!D513</f>
        <v>448</v>
      </c>
      <c r="D513" s="61" t="str">
        <f>'Pokemon List'!E513</f>
        <v>448M</v>
      </c>
      <c r="E513" s="61" t="str">
        <f>'Pokemon List'!F513</f>
        <v>Mega Lucario</v>
      </c>
      <c r="F513" s="58" t="s">
        <v>136</v>
      </c>
      <c r="G513" s="58" t="s">
        <v>136</v>
      </c>
      <c r="H513" s="58" t="s">
        <v>136</v>
      </c>
      <c r="I513" s="58" t="s">
        <v>136</v>
      </c>
      <c r="J513" s="58" t="s">
        <v>136</v>
      </c>
      <c r="K513" s="58" t="s">
        <v>410</v>
      </c>
      <c r="L513" t="str">
        <f>'Pokemon List'!A513</f>
        <v>Uber</v>
      </c>
      <c r="N513" t="str">
        <f>IF('Pokemon List'!I513="NULL",'Pokemon List'!I513,CONCATENATE("'",'Pokemon List'!I513,"'",))</f>
        <v>'https://cdn.bulbagarden.net/upload/thumb/b/b9/448Lucario-Mega.png/150px-448Lucario-Mega.png'</v>
      </c>
    </row>
    <row r="514">
      <c r="A514" s="58" t="str">
        <f t="shared" si="1"/>
        <v>INSERT INTO `pokemon_list` (`Generation`, `Pokedex`, `Codigo`, `Nome`, `TierGen1`, `TierGen2`, `TierGen3`, `TierGen4`, `TierGen5`, `TierGen6`, `TierGen7`, `StatusPick`, `Imagem`) VALUES ('4', '449', '449', 'Hippopotas', '-', '-', '-', '2', '3', '3', '3', 'false', 'https://cdn.bulbagarden.net/upload/a/ab/449Hippopotas.png');</v>
      </c>
      <c r="B514">
        <f t="shared" si="2"/>
        <v>4</v>
      </c>
      <c r="C514" s="61">
        <f>'Pokemon List'!D514</f>
        <v>449</v>
      </c>
      <c r="D514" s="61">
        <f>'Pokemon List'!E514</f>
        <v>449</v>
      </c>
      <c r="E514" s="89" t="str">
        <f>'Pokemon List'!F514</f>
        <v>Hippopotas</v>
      </c>
      <c r="F514" s="58" t="s">
        <v>136</v>
      </c>
      <c r="G514" s="58" t="s">
        <v>136</v>
      </c>
      <c r="H514" s="58" t="s">
        <v>136</v>
      </c>
      <c r="I514" s="58">
        <v>2.0</v>
      </c>
      <c r="J514" s="58">
        <v>3.0</v>
      </c>
      <c r="K514" s="58">
        <v>3.0</v>
      </c>
      <c r="L514">
        <f>'Pokemon List'!A514</f>
        <v>3</v>
      </c>
      <c r="N514" t="str">
        <f>IF('Pokemon List'!I514="NULL",'Pokemon List'!I514,CONCATENATE("'",'Pokemon List'!I514,"'",))</f>
        <v>'https://cdn.bulbagarden.net/upload/a/ab/449Hippopotas.png'</v>
      </c>
    </row>
    <row r="515">
      <c r="A515" s="58" t="str">
        <f t="shared" si="1"/>
        <v>INSERT INTO `pokemon_list` (`Generation`, `Pokedex`, `Codigo`, `Nome`, `TierGen1`, `TierGen2`, `TierGen3`, `TierGen4`, `TierGen5`, `TierGen6`, `TierGen7`, `StatusPick`, `Imagem`) VALUES ('4', '450', '450', 'Hippowdon', '-', '-', '-', '1', '1', '1', '1', 'false', 'https://cdn.bulbagarden.net/upload/thumb/5/5f/450Hippowdon.png/250px-450Hippowdon.png');</v>
      </c>
      <c r="B515">
        <f t="shared" si="2"/>
        <v>4</v>
      </c>
      <c r="C515" s="61">
        <f>'Pokemon List'!D515</f>
        <v>450</v>
      </c>
      <c r="D515" s="61">
        <f>'Pokemon List'!E515</f>
        <v>450</v>
      </c>
      <c r="E515" s="89" t="str">
        <f>'Pokemon List'!F515</f>
        <v>Hippowdon</v>
      </c>
      <c r="F515" s="58" t="s">
        <v>136</v>
      </c>
      <c r="G515" s="58" t="s">
        <v>136</v>
      </c>
      <c r="H515" s="58" t="s">
        <v>136</v>
      </c>
      <c r="I515" s="58">
        <v>1.0</v>
      </c>
      <c r="J515" s="58">
        <v>1.0</v>
      </c>
      <c r="K515" s="58">
        <v>1.0</v>
      </c>
      <c r="L515">
        <f>'Pokemon List'!A515</f>
        <v>1</v>
      </c>
      <c r="N515" t="str">
        <f>IF('Pokemon List'!I515="NULL",'Pokemon List'!I515,CONCATENATE("'",'Pokemon List'!I515,"'",))</f>
        <v>'https://cdn.bulbagarden.net/upload/thumb/5/5f/450Hippowdon.png/250px-450Hippowdon.png'</v>
      </c>
    </row>
    <row r="516">
      <c r="A516" s="58" t="str">
        <f t="shared" si="1"/>
        <v>INSERT INTO `pokemon_list` (`Generation`, `Pokedex`, `Codigo`, `Nome`, `TierGen1`, `TierGen2`, `TierGen3`, `TierGen4`, `TierGen5`, `TierGen6`, `TierGen7`, `StatusPick`, `Imagem`) VALUES ('4', '451', '451', 'Skorupi', '-', '-', '-', '0', '0', '0', '0', 'false', 'https://cdn.bulbagarden.net/upload/4/47/451Skorupi.png');</v>
      </c>
      <c r="B516">
        <f t="shared" si="2"/>
        <v>4</v>
      </c>
      <c r="C516" s="61">
        <f>'Pokemon List'!D516</f>
        <v>451</v>
      </c>
      <c r="D516" s="61">
        <f>'Pokemon List'!E516</f>
        <v>451</v>
      </c>
      <c r="E516" s="89" t="str">
        <f>'Pokemon List'!F516</f>
        <v>Skorupi</v>
      </c>
      <c r="F516" s="58" t="s">
        <v>136</v>
      </c>
      <c r="G516" s="58" t="s">
        <v>136</v>
      </c>
      <c r="H516" s="58" t="s">
        <v>136</v>
      </c>
      <c r="I516" s="58">
        <v>0.0</v>
      </c>
      <c r="J516" s="58">
        <v>0.0</v>
      </c>
      <c r="K516" s="58">
        <v>0.0</v>
      </c>
      <c r="L516">
        <f>'Pokemon List'!A516</f>
        <v>0</v>
      </c>
      <c r="N516" t="str">
        <f>IF('Pokemon List'!I516="NULL",'Pokemon List'!I516,CONCATENATE("'",'Pokemon List'!I516,"'",))</f>
        <v>'https://cdn.bulbagarden.net/upload/4/47/451Skorupi.png'</v>
      </c>
    </row>
    <row r="517">
      <c r="A517" s="58" t="str">
        <f t="shared" si="1"/>
        <v>INSERT INTO `pokemon_list` (`Generation`, `Pokedex`, `Codigo`, `Nome`, `TierGen1`, `TierGen2`, `TierGen3`, `TierGen4`, `TierGen5`, `TierGen6`, `TierGen7`, `StatusPick`, `Imagem`) VALUES ('4', '452', '452', 'Drapion', '-', '-', '-', '2', '2', '2', '2', 'false', 'https://cdn.bulbagarden.net/upload/thumb/1/13/452Drapion.png/250px-452Drapion.png');</v>
      </c>
      <c r="B517">
        <f t="shared" si="2"/>
        <v>4</v>
      </c>
      <c r="C517" s="61">
        <f>'Pokemon List'!D517</f>
        <v>452</v>
      </c>
      <c r="D517" s="61">
        <f>'Pokemon List'!E517</f>
        <v>452</v>
      </c>
      <c r="E517" s="89" t="str">
        <f>'Pokemon List'!F517</f>
        <v>Drapion</v>
      </c>
      <c r="F517" s="58" t="s">
        <v>136</v>
      </c>
      <c r="G517" s="58" t="s">
        <v>136</v>
      </c>
      <c r="H517" s="58" t="s">
        <v>136</v>
      </c>
      <c r="I517" s="58">
        <v>2.0</v>
      </c>
      <c r="J517" s="58">
        <v>2.0</v>
      </c>
      <c r="K517" s="58">
        <v>2.0</v>
      </c>
      <c r="L517">
        <f>'Pokemon List'!A517</f>
        <v>2</v>
      </c>
      <c r="N517" t="str">
        <f>IF('Pokemon List'!I517="NULL",'Pokemon List'!I517,CONCATENATE("'",'Pokemon List'!I517,"'",))</f>
        <v>'https://cdn.bulbagarden.net/upload/thumb/1/13/452Drapion.png/250px-452Drapion.png'</v>
      </c>
    </row>
    <row r="518">
      <c r="A518" s="58" t="str">
        <f t="shared" si="1"/>
        <v>INSERT INTO `pokemon_list` (`Generation`, `Pokedex`, `Codigo`, `Nome`, `TierGen1`, `TierGen2`, `TierGen3`, `TierGen4`, `TierGen5`, `TierGen6`, `TierGen7`, `StatusPick`, `Imagem`) VALUES ('4', '453', '453', 'Croagunk', '-', '-', '-', '0', '0', '0', '0', 'false', 'https://cdn.bulbagarden.net/upload/f/fa/453Croagunk.png');</v>
      </c>
      <c r="B518">
        <f t="shared" si="2"/>
        <v>4</v>
      </c>
      <c r="C518" s="61">
        <f>'Pokemon List'!D518</f>
        <v>453</v>
      </c>
      <c r="D518" s="61">
        <f>'Pokemon List'!E518</f>
        <v>453</v>
      </c>
      <c r="E518" s="89" t="str">
        <f>'Pokemon List'!F518</f>
        <v>Croagunk</v>
      </c>
      <c r="F518" s="58" t="s">
        <v>136</v>
      </c>
      <c r="G518" s="58" t="s">
        <v>136</v>
      </c>
      <c r="H518" s="58" t="s">
        <v>136</v>
      </c>
      <c r="I518" s="58">
        <v>0.0</v>
      </c>
      <c r="J518" s="58">
        <v>0.0</v>
      </c>
      <c r="K518" s="58">
        <v>0.0</v>
      </c>
      <c r="L518">
        <f>'Pokemon List'!A518</f>
        <v>0</v>
      </c>
      <c r="N518" t="str">
        <f>IF('Pokemon List'!I518="NULL",'Pokemon List'!I518,CONCATENATE("'",'Pokemon List'!I518,"'",))</f>
        <v>'https://cdn.bulbagarden.net/upload/f/fa/453Croagunk.png'</v>
      </c>
    </row>
    <row r="519">
      <c r="A519" s="58" t="str">
        <f t="shared" si="1"/>
        <v>INSERT INTO `pokemon_list` (`Generation`, `Pokedex`, `Codigo`, `Nome`, `TierGen1`, `TierGen2`, `TierGen3`, `TierGen4`, `TierGen5`, `TierGen6`, `TierGen7`, `StatusPick`, `Imagem`) VALUES ('4', '454', '454', 'Toxicroak', '-', '-', '-', '1', '1', '2', '2', 'false', 'https://cdn.bulbagarden.net/upload/thumb/8/8b/454Toxicroak.png/250px-454Toxicroak.png');</v>
      </c>
      <c r="B519">
        <f t="shared" si="2"/>
        <v>4</v>
      </c>
      <c r="C519" s="61">
        <f>'Pokemon List'!D519</f>
        <v>454</v>
      </c>
      <c r="D519" s="61">
        <f>'Pokemon List'!E519</f>
        <v>454</v>
      </c>
      <c r="E519" s="89" t="str">
        <f>'Pokemon List'!F519</f>
        <v>Toxicroak</v>
      </c>
      <c r="F519" s="58" t="s">
        <v>136</v>
      </c>
      <c r="G519" s="58" t="s">
        <v>136</v>
      </c>
      <c r="H519" s="58" t="s">
        <v>136</v>
      </c>
      <c r="I519" s="58">
        <v>1.0</v>
      </c>
      <c r="J519" s="58">
        <v>1.0</v>
      </c>
      <c r="K519" s="58">
        <v>2.0</v>
      </c>
      <c r="L519">
        <f>'Pokemon List'!A519</f>
        <v>2</v>
      </c>
      <c r="N519" t="str">
        <f>IF('Pokemon List'!I519="NULL",'Pokemon List'!I519,CONCATENATE("'",'Pokemon List'!I519,"'",))</f>
        <v>'https://cdn.bulbagarden.net/upload/thumb/8/8b/454Toxicroak.png/250px-454Toxicroak.png'</v>
      </c>
    </row>
    <row r="520">
      <c r="A520" s="58" t="str">
        <f t="shared" si="1"/>
        <v>INSERT INTO `pokemon_list` (`Generation`, `Pokedex`, `Codigo`, `Nome`, `TierGen1`, `TierGen2`, `TierGen3`, `TierGen4`, `TierGen5`, `TierGen6`, `TierGen7`, `StatusPick`, `Imagem`) VALUES ('4', '455', '455', 'Carnivine', '-', '-', '-', '2', '3', '3', '3', 'false', 'https://cdn.bulbagarden.net/upload/thumb/d/df/455Carnivine.png/250px-455Carnivine.png');</v>
      </c>
      <c r="B520">
        <f t="shared" si="2"/>
        <v>4</v>
      </c>
      <c r="C520" s="61">
        <f>'Pokemon List'!D520</f>
        <v>455</v>
      </c>
      <c r="D520" s="61">
        <f>'Pokemon List'!E520</f>
        <v>455</v>
      </c>
      <c r="E520" s="89" t="str">
        <f>'Pokemon List'!F520</f>
        <v>Carnivine</v>
      </c>
      <c r="F520" s="58" t="s">
        <v>136</v>
      </c>
      <c r="G520" s="58" t="s">
        <v>136</v>
      </c>
      <c r="H520" s="58" t="s">
        <v>136</v>
      </c>
      <c r="I520" s="58">
        <v>2.0</v>
      </c>
      <c r="J520" s="58">
        <v>3.0</v>
      </c>
      <c r="K520" s="58">
        <v>3.0</v>
      </c>
      <c r="L520">
        <f>'Pokemon List'!A520</f>
        <v>3</v>
      </c>
      <c r="N520" t="str">
        <f>IF('Pokemon List'!I520="NULL",'Pokemon List'!I520,CONCATENATE("'",'Pokemon List'!I520,"'",))</f>
        <v>'https://cdn.bulbagarden.net/upload/thumb/d/df/455Carnivine.png/250px-455Carnivine.png'</v>
      </c>
    </row>
    <row r="521">
      <c r="A521" s="58" t="str">
        <f t="shared" si="1"/>
        <v>INSERT INTO `pokemon_list` (`Generation`, `Pokedex`, `Codigo`, `Nome`, `TierGen1`, `TierGen2`, `TierGen3`, `TierGen4`, `TierGen5`, `TierGen6`, `TierGen7`, `StatusPick`, `Imagem`) VALUES ('4', '456', '456', 'Finneon', '-', '-', '-', '0', '0', '0', '0', 'false', 'https://cdn.bulbagarden.net/upload/4/45/456Finneon.png');</v>
      </c>
      <c r="B521">
        <f t="shared" si="2"/>
        <v>4</v>
      </c>
      <c r="C521" s="61">
        <f>'Pokemon List'!D521</f>
        <v>456</v>
      </c>
      <c r="D521" s="61">
        <f>'Pokemon List'!E521</f>
        <v>456</v>
      </c>
      <c r="E521" s="89" t="str">
        <f>'Pokemon List'!F521</f>
        <v>Finneon</v>
      </c>
      <c r="F521" s="58" t="s">
        <v>136</v>
      </c>
      <c r="G521" s="58" t="s">
        <v>136</v>
      </c>
      <c r="H521" s="58" t="s">
        <v>136</v>
      </c>
      <c r="I521" s="58">
        <v>0.0</v>
      </c>
      <c r="J521" s="58">
        <v>0.0</v>
      </c>
      <c r="K521" s="58">
        <v>0.0</v>
      </c>
      <c r="L521">
        <f>'Pokemon List'!A521</f>
        <v>0</v>
      </c>
      <c r="N521" t="str">
        <f>IF('Pokemon List'!I521="NULL",'Pokemon List'!I521,CONCATENATE("'",'Pokemon List'!I521,"'",))</f>
        <v>'https://cdn.bulbagarden.net/upload/4/45/456Finneon.png'</v>
      </c>
    </row>
    <row r="522">
      <c r="A522" s="58" t="str">
        <f t="shared" si="1"/>
        <v>INSERT INTO `pokemon_list` (`Generation`, `Pokedex`, `Codigo`, `Nome`, `TierGen1`, `TierGen2`, `TierGen3`, `TierGen4`, `TierGen5`, `TierGen6`, `TierGen7`, `StatusPick`, `Imagem`) VALUES ('4', '457', '457', 'Lumineon', '-', '-', '-', '2', '3', '3', '3', 'false', 'https://cdn.bulbagarden.net/upload/thumb/f/f0/457Lumineon.png/250px-457Lumineon.png');</v>
      </c>
      <c r="B522">
        <f t="shared" si="2"/>
        <v>4</v>
      </c>
      <c r="C522" s="61">
        <f>'Pokemon List'!D522</f>
        <v>457</v>
      </c>
      <c r="D522" s="61">
        <f>'Pokemon List'!E522</f>
        <v>457</v>
      </c>
      <c r="E522" s="89" t="str">
        <f>'Pokemon List'!F522</f>
        <v>Lumineon</v>
      </c>
      <c r="F522" s="58" t="s">
        <v>136</v>
      </c>
      <c r="G522" s="58" t="s">
        <v>136</v>
      </c>
      <c r="H522" s="58" t="s">
        <v>136</v>
      </c>
      <c r="I522" s="58">
        <v>2.0</v>
      </c>
      <c r="J522" s="58">
        <v>3.0</v>
      </c>
      <c r="K522" s="58">
        <v>3.0</v>
      </c>
      <c r="L522">
        <f>'Pokemon List'!A522</f>
        <v>3</v>
      </c>
      <c r="N522" t="str">
        <f>IF('Pokemon List'!I522="NULL",'Pokemon List'!I522,CONCATENATE("'",'Pokemon List'!I522,"'",))</f>
        <v>'https://cdn.bulbagarden.net/upload/thumb/f/f0/457Lumineon.png/250px-457Lumineon.png'</v>
      </c>
    </row>
    <row r="523">
      <c r="A523" s="58" t="str">
        <f t="shared" si="1"/>
        <v>INSERT INTO `pokemon_list` (`Generation`, `Pokedex`, `Codigo`, `Nome`, `TierGen1`, `TierGen2`, `TierGen3`, `TierGen4`, `TierGen5`, `TierGen6`, `TierGen7`, `StatusPick`, `Imagem`) VALUES ('4', '458', '458', 'Mantyke', '-', '-', '-', '0', '0', '0', '0', 'false', 'https://cdn.bulbagarden.net/upload/b/bc/458Mantyke.png');</v>
      </c>
      <c r="B523">
        <f t="shared" si="2"/>
        <v>4</v>
      </c>
      <c r="C523" s="61">
        <f>'Pokemon List'!D523</f>
        <v>458</v>
      </c>
      <c r="D523" s="61">
        <f>'Pokemon List'!E523</f>
        <v>458</v>
      </c>
      <c r="E523" s="89" t="str">
        <f>'Pokemon List'!F523</f>
        <v>Mantyke</v>
      </c>
      <c r="F523" s="58" t="s">
        <v>136</v>
      </c>
      <c r="G523" s="58" t="s">
        <v>136</v>
      </c>
      <c r="H523" s="58" t="s">
        <v>136</v>
      </c>
      <c r="I523" s="58">
        <v>0.0</v>
      </c>
      <c r="J523" s="58">
        <v>0.0</v>
      </c>
      <c r="K523" s="58">
        <v>0.0</v>
      </c>
      <c r="L523">
        <f>'Pokemon List'!A523</f>
        <v>0</v>
      </c>
      <c r="N523" t="str">
        <f>IF('Pokemon List'!I523="NULL",'Pokemon List'!I523,CONCATENATE("'",'Pokemon List'!I523,"'",))</f>
        <v>'https://cdn.bulbagarden.net/upload/b/bc/458Mantyke.png'</v>
      </c>
    </row>
    <row r="524">
      <c r="A524" s="58" t="str">
        <f t="shared" si="1"/>
        <v>INSERT INTO `pokemon_list` (`Generation`, `Pokedex`, `Codigo`, `Nome`, `TierGen1`, `TierGen2`, `TierGen3`, `TierGen4`, `TierGen5`, `TierGen6`, `TierGen7`, `StatusPick`, `Imagem`) VALUES ('4', '459', '459', 'Snover', '-', '-', '-', '2', '3', '3', '3', 'false', 'https://cdn.bulbagarden.net/upload/d/d2/459Snover.png');</v>
      </c>
      <c r="B524">
        <f t="shared" si="2"/>
        <v>4</v>
      </c>
      <c r="C524" s="61">
        <f>'Pokemon List'!D524</f>
        <v>459</v>
      </c>
      <c r="D524" s="61">
        <f>'Pokemon List'!E524</f>
        <v>459</v>
      </c>
      <c r="E524" s="89" t="str">
        <f>'Pokemon List'!F524</f>
        <v>Snover</v>
      </c>
      <c r="F524" s="58" t="s">
        <v>136</v>
      </c>
      <c r="G524" s="58" t="s">
        <v>136</v>
      </c>
      <c r="H524" s="58" t="s">
        <v>136</v>
      </c>
      <c r="I524" s="58">
        <v>2.0</v>
      </c>
      <c r="J524" s="58">
        <v>3.0</v>
      </c>
      <c r="K524" s="58">
        <v>3.0</v>
      </c>
      <c r="L524">
        <f>'Pokemon List'!A524</f>
        <v>3</v>
      </c>
      <c r="N524" t="str">
        <f>IF('Pokemon List'!I524="NULL",'Pokemon List'!I524,CONCATENATE("'",'Pokemon List'!I524,"'",))</f>
        <v>'https://cdn.bulbagarden.net/upload/d/d2/459Snover.png'</v>
      </c>
    </row>
    <row r="525">
      <c r="A525" s="58" t="str">
        <f t="shared" si="1"/>
        <v>INSERT INTO `pokemon_list` (`Generation`, `Pokedex`, `Codigo`, `Nome`, `TierGen1`, `TierGen2`, `TierGen3`, `TierGen4`, `TierGen5`, `TierGen6`, `TierGen7`, `StatusPick`, `Imagem`) VALUES ('4', '460', '460', 'Abomasnow', '-', '-', '-', '1', '1', '2', '2', 'false', 'https://cdn.bulbagarden.net/upload/thumb/3/3b/460Abomasnow.png/150px-460Abomasnow.png');</v>
      </c>
      <c r="B525">
        <f t="shared" si="2"/>
        <v>4</v>
      </c>
      <c r="C525" s="61">
        <f>'Pokemon List'!D525</f>
        <v>460</v>
      </c>
      <c r="D525" s="61">
        <f>'Pokemon List'!E525</f>
        <v>460</v>
      </c>
      <c r="E525" s="89" t="str">
        <f>'Pokemon List'!F525</f>
        <v>Abomasnow</v>
      </c>
      <c r="F525" s="58" t="s">
        <v>136</v>
      </c>
      <c r="G525" s="58" t="s">
        <v>136</v>
      </c>
      <c r="H525" s="58" t="s">
        <v>136</v>
      </c>
      <c r="I525" s="58">
        <v>1.0</v>
      </c>
      <c r="J525" s="58">
        <v>1.0</v>
      </c>
      <c r="K525" s="58">
        <v>2.0</v>
      </c>
      <c r="L525">
        <f>'Pokemon List'!A525</f>
        <v>2</v>
      </c>
      <c r="N525" t="str">
        <f>IF('Pokemon List'!I525="NULL",'Pokemon List'!I525,CONCATENATE("'",'Pokemon List'!I525,"'",))</f>
        <v>'https://cdn.bulbagarden.net/upload/thumb/3/3b/460Abomasnow.png/150px-460Abomasnow.png'</v>
      </c>
    </row>
    <row r="526">
      <c r="A526" s="58" t="str">
        <f t="shared" si="1"/>
        <v>INSERT INTO `pokemon_list` (`Generation`, `Pokedex`, `Codigo`, `Nome`, `TierGen1`, `TierGen2`, `TierGen3`, `TierGen4`, `TierGen5`, `TierGen6`, `TierGen7`, `StatusPick`, `Imagem`) VALUES ('4', '460', '460M', 'Mega Abomasnow', '-', '-', '-', '-', '-', '2', '2', 'false', 'https://cdn.bulbagarden.net/upload/thumb/d/dc/460Abomasnow-Mega.png/150px-460Abomasnow-Mega.png');</v>
      </c>
      <c r="B526">
        <f t="shared" si="2"/>
        <v>4</v>
      </c>
      <c r="C526" s="61">
        <f>'Pokemon List'!D526</f>
        <v>460</v>
      </c>
      <c r="D526" s="61" t="str">
        <f>'Pokemon List'!E526</f>
        <v>460M</v>
      </c>
      <c r="E526" s="61" t="str">
        <f>'Pokemon List'!F526</f>
        <v>Mega Abomasnow</v>
      </c>
      <c r="F526" s="58" t="s">
        <v>136</v>
      </c>
      <c r="G526" s="58" t="s">
        <v>136</v>
      </c>
      <c r="H526" s="58" t="s">
        <v>136</v>
      </c>
      <c r="I526" s="58" t="s">
        <v>136</v>
      </c>
      <c r="J526" s="58" t="s">
        <v>136</v>
      </c>
      <c r="K526" s="58">
        <v>2.0</v>
      </c>
      <c r="L526">
        <f>'Pokemon List'!A526</f>
        <v>2</v>
      </c>
      <c r="N526" t="str">
        <f>IF('Pokemon List'!I526="NULL",'Pokemon List'!I526,CONCATENATE("'",'Pokemon List'!I526,"'",))</f>
        <v>'https://cdn.bulbagarden.net/upload/thumb/d/dc/460Abomasnow-Mega.png/150px-460Abomasnow-Mega.png'</v>
      </c>
    </row>
    <row r="527">
      <c r="A527" s="58" t="str">
        <f t="shared" si="1"/>
        <v>INSERT INTO `pokemon_list` (`Generation`, `Pokedex`, `Codigo`, `Nome`, `TierGen1`, `TierGen2`, `TierGen3`, `TierGen4`, `TierGen5`, `TierGen6`, `TierGen7`, `StatusPick`, `Imagem`) VALUES ('4', '461', '461', 'Weavile', '-', '-', '-', '1', '2', '1', '1', 'false', 'https://cdn.bulbagarden.net/upload/thumb/d/d2/461Weavile.png/250px-461Weavile.png');</v>
      </c>
      <c r="B527">
        <f t="shared" si="2"/>
        <v>4</v>
      </c>
      <c r="C527" s="61">
        <f>'Pokemon List'!D527</f>
        <v>461</v>
      </c>
      <c r="D527" s="61">
        <f>'Pokemon List'!E527</f>
        <v>461</v>
      </c>
      <c r="E527" s="89" t="str">
        <f>'Pokemon List'!F527</f>
        <v>Weavile</v>
      </c>
      <c r="F527" s="58" t="s">
        <v>136</v>
      </c>
      <c r="G527" s="58" t="s">
        <v>136</v>
      </c>
      <c r="H527" s="58" t="s">
        <v>136</v>
      </c>
      <c r="I527" s="58">
        <v>1.0</v>
      </c>
      <c r="J527" s="58">
        <v>2.0</v>
      </c>
      <c r="K527" s="58">
        <v>1.0</v>
      </c>
      <c r="L527">
        <f>'Pokemon List'!A527</f>
        <v>1</v>
      </c>
      <c r="N527" t="str">
        <f>IF('Pokemon List'!I527="NULL",'Pokemon List'!I527,CONCATENATE("'",'Pokemon List'!I527,"'",))</f>
        <v>'https://cdn.bulbagarden.net/upload/thumb/d/d2/461Weavile.png/250px-461Weavile.png'</v>
      </c>
    </row>
    <row r="528">
      <c r="A528" s="58" t="str">
        <f t="shared" si="1"/>
        <v>INSERT INTO `pokemon_list` (`Generation`, `Pokedex`, `Codigo`, `Nome`, `TierGen1`, `TierGen2`, `TierGen3`, `TierGen4`, `TierGen5`, `TierGen6`, `TierGen7`, `StatusPick`, `Imagem`) VALUES ('4', '462', '462', 'Magnezone', '-', '-', '-', '1', '1', '1', '1', 'false', 'https://cdn.bulbagarden.net/upload/thumb/5/53/462Magnezone.png/250px-462Magnezone.png');</v>
      </c>
      <c r="B528">
        <f t="shared" si="2"/>
        <v>4</v>
      </c>
      <c r="C528" s="61">
        <f>'Pokemon List'!D528</f>
        <v>462</v>
      </c>
      <c r="D528" s="61">
        <f>'Pokemon List'!E528</f>
        <v>462</v>
      </c>
      <c r="E528" s="89" t="str">
        <f>'Pokemon List'!F528</f>
        <v>Magnezone</v>
      </c>
      <c r="F528" s="58" t="s">
        <v>136</v>
      </c>
      <c r="G528" s="58" t="s">
        <v>136</v>
      </c>
      <c r="H528" s="58" t="s">
        <v>136</v>
      </c>
      <c r="I528" s="58">
        <v>1.0</v>
      </c>
      <c r="J528" s="58">
        <v>1.0</v>
      </c>
      <c r="K528" s="58">
        <v>1.0</v>
      </c>
      <c r="L528">
        <f>'Pokemon List'!A528</f>
        <v>1</v>
      </c>
      <c r="N528" t="str">
        <f>IF('Pokemon List'!I528="NULL",'Pokemon List'!I528,CONCATENATE("'",'Pokemon List'!I528,"'",))</f>
        <v>'https://cdn.bulbagarden.net/upload/thumb/5/53/462Magnezone.png/250px-462Magnezone.png'</v>
      </c>
    </row>
    <row r="529">
      <c r="A529" s="58" t="str">
        <f t="shared" si="1"/>
        <v>INSERT INTO `pokemon_list` (`Generation`, `Pokedex`, `Codigo`, `Nome`, `TierGen1`, `TierGen2`, `TierGen3`, `TierGen4`, `TierGen5`, `TierGen6`, `TierGen7`, `StatusPick`, `Imagem`) VALUES ('4', '463', '463', 'Lickilicky', '-', '-', '-', '2', '3', '3', '3', 'false', 'https://cdn.bulbagarden.net/upload/thumb/8/8e/463Lickilicky.png/250px-463Lickilicky.png');</v>
      </c>
      <c r="B529">
        <f t="shared" si="2"/>
        <v>4</v>
      </c>
      <c r="C529" s="61">
        <f>'Pokemon List'!D529</f>
        <v>463</v>
      </c>
      <c r="D529" s="61">
        <f>'Pokemon List'!E529</f>
        <v>463</v>
      </c>
      <c r="E529" s="89" t="str">
        <f>'Pokemon List'!F529</f>
        <v>Lickilicky</v>
      </c>
      <c r="F529" s="58" t="s">
        <v>136</v>
      </c>
      <c r="G529" s="58" t="s">
        <v>136</v>
      </c>
      <c r="H529" s="58" t="s">
        <v>136</v>
      </c>
      <c r="I529" s="58">
        <v>2.0</v>
      </c>
      <c r="J529" s="58">
        <v>3.0</v>
      </c>
      <c r="K529" s="58">
        <v>3.0</v>
      </c>
      <c r="L529">
        <f>'Pokemon List'!A529</f>
        <v>3</v>
      </c>
      <c r="N529" t="str">
        <f>IF('Pokemon List'!I529="NULL",'Pokemon List'!I529,CONCATENATE("'",'Pokemon List'!I529,"'",))</f>
        <v>'https://cdn.bulbagarden.net/upload/thumb/8/8e/463Lickilicky.png/250px-463Lickilicky.png'</v>
      </c>
    </row>
    <row r="530">
      <c r="A530" s="58" t="str">
        <f t="shared" si="1"/>
        <v>INSERT INTO `pokemon_list` (`Generation`, `Pokedex`, `Codigo`, `Nome`, `TierGen1`, `TierGen2`, `TierGen3`, `TierGen4`, `TierGen5`, `TierGen6`, `TierGen7`, `StatusPick`, `Imagem`) VALUES ('4', '464', '464', 'Rhyperior', '-', '-', '-', '2', '2', '2', '2', 'false', 'https://cdn.bulbagarden.net/upload/thumb/d/d9/464Rhyperior.png/250px-464Rhyperior.png');</v>
      </c>
      <c r="B530">
        <f t="shared" si="2"/>
        <v>4</v>
      </c>
      <c r="C530" s="61">
        <f>'Pokemon List'!D530</f>
        <v>464</v>
      </c>
      <c r="D530" s="61">
        <f>'Pokemon List'!E530</f>
        <v>464</v>
      </c>
      <c r="E530" s="89" t="str">
        <f>'Pokemon List'!F530</f>
        <v>Rhyperior</v>
      </c>
      <c r="F530" s="58" t="s">
        <v>136</v>
      </c>
      <c r="G530" s="58" t="s">
        <v>136</v>
      </c>
      <c r="H530" s="58" t="s">
        <v>136</v>
      </c>
      <c r="I530" s="58">
        <v>2.0</v>
      </c>
      <c r="J530" s="58">
        <v>2.0</v>
      </c>
      <c r="K530" s="58">
        <v>2.0</v>
      </c>
      <c r="L530">
        <f>'Pokemon List'!A530</f>
        <v>2</v>
      </c>
      <c r="N530" t="str">
        <f>IF('Pokemon List'!I530="NULL",'Pokemon List'!I530,CONCATENATE("'",'Pokemon List'!I530,"'",))</f>
        <v>'https://cdn.bulbagarden.net/upload/thumb/d/d9/464Rhyperior.png/250px-464Rhyperior.png'</v>
      </c>
    </row>
    <row r="531">
      <c r="A531" s="58" t="str">
        <f t="shared" si="1"/>
        <v>INSERT INTO `pokemon_list` (`Generation`, `Pokedex`, `Codigo`, `Nome`, `TierGen1`, `TierGen2`, `TierGen3`, `TierGen4`, `TierGen5`, `TierGen6`, `TierGen7`, `StatusPick`, `Imagem`) VALUES ('4', '465', '465', 'Tangrowth', '-', '-', '-', '1', '1', '1', '1', 'false', 'https://cdn.bulbagarden.net/upload/thumb/3/32/465Tangrowth.png/250px-465Tangrowth.png');</v>
      </c>
      <c r="B531">
        <f t="shared" si="2"/>
        <v>4</v>
      </c>
      <c r="C531" s="61">
        <f>'Pokemon List'!D531</f>
        <v>465</v>
      </c>
      <c r="D531" s="61">
        <f>'Pokemon List'!E531</f>
        <v>465</v>
      </c>
      <c r="E531" s="89" t="str">
        <f>'Pokemon List'!F531</f>
        <v>Tangrowth</v>
      </c>
      <c r="F531" s="58" t="s">
        <v>136</v>
      </c>
      <c r="G531" s="58" t="s">
        <v>136</v>
      </c>
      <c r="H531" s="58" t="s">
        <v>136</v>
      </c>
      <c r="I531" s="58">
        <v>1.0</v>
      </c>
      <c r="J531" s="58">
        <v>1.0</v>
      </c>
      <c r="K531" s="58">
        <v>1.0</v>
      </c>
      <c r="L531">
        <f>'Pokemon List'!A531</f>
        <v>1</v>
      </c>
      <c r="N531" t="str">
        <f>IF('Pokemon List'!I531="NULL",'Pokemon List'!I531,CONCATENATE("'",'Pokemon List'!I531,"'",))</f>
        <v>'https://cdn.bulbagarden.net/upload/thumb/3/32/465Tangrowth.png/250px-465Tangrowth.png'</v>
      </c>
    </row>
    <row r="532">
      <c r="A532" s="58" t="str">
        <f t="shared" si="1"/>
        <v>INSERT INTO `pokemon_list` (`Generation`, `Pokedex`, `Codigo`, `Nome`, `TierGen1`, `TierGen2`, `TierGen3`, `TierGen4`, `TierGen5`, `TierGen6`, `TierGen7`, `StatusPick`, `Imagem`) VALUES ('4', '466', '466', 'Electivire', '-', '-', '-', '1', '3', '3', '3', 'false', 'https://cdn.bulbagarden.net/upload/thumb/2/23/466Electivire.png/250px-466Electivire.png');</v>
      </c>
      <c r="B532">
        <f t="shared" si="2"/>
        <v>4</v>
      </c>
      <c r="C532" s="61">
        <f>'Pokemon List'!D532</f>
        <v>466</v>
      </c>
      <c r="D532" s="61">
        <f>'Pokemon List'!E532</f>
        <v>466</v>
      </c>
      <c r="E532" s="89" t="str">
        <f>'Pokemon List'!F532</f>
        <v>Electivire</v>
      </c>
      <c r="F532" s="58" t="s">
        <v>136</v>
      </c>
      <c r="G532" s="58" t="s">
        <v>136</v>
      </c>
      <c r="H532" s="58" t="s">
        <v>136</v>
      </c>
      <c r="I532" s="58">
        <v>1.0</v>
      </c>
      <c r="J532" s="58">
        <v>3.0</v>
      </c>
      <c r="K532" s="58">
        <v>3.0</v>
      </c>
      <c r="L532">
        <f>'Pokemon List'!A532</f>
        <v>3</v>
      </c>
      <c r="N532" t="str">
        <f>IF('Pokemon List'!I532="NULL",'Pokemon List'!I532,CONCATENATE("'",'Pokemon List'!I532,"'",))</f>
        <v>'https://cdn.bulbagarden.net/upload/thumb/2/23/466Electivire.png/250px-466Electivire.png'</v>
      </c>
    </row>
    <row r="533">
      <c r="A533" s="58" t="str">
        <f t="shared" si="1"/>
        <v>INSERT INTO `pokemon_list` (`Generation`, `Pokedex`, `Codigo`, `Nome`, `TierGen1`, `TierGen2`, `TierGen3`, `TierGen4`, `TierGen5`, `TierGen6`, `TierGen7`, `StatusPick`, `Imagem`) VALUES ('4', '467', '467', 'Magmortar', '-', '-', '-', '2', '3', '3', '2', 'false', 'https://cdn.bulbagarden.net/upload/thumb/6/60/467Magmortar.png/250px-467Magmortar.png');</v>
      </c>
      <c r="B533">
        <f t="shared" si="2"/>
        <v>4</v>
      </c>
      <c r="C533" s="61">
        <f>'Pokemon List'!D533</f>
        <v>467</v>
      </c>
      <c r="D533" s="61">
        <f>'Pokemon List'!E533</f>
        <v>467</v>
      </c>
      <c r="E533" s="89" t="str">
        <f>'Pokemon List'!F533</f>
        <v>Magmortar</v>
      </c>
      <c r="F533" s="58" t="s">
        <v>136</v>
      </c>
      <c r="G533" s="58" t="s">
        <v>136</v>
      </c>
      <c r="H533" s="58" t="s">
        <v>136</v>
      </c>
      <c r="I533" s="58">
        <v>2.0</v>
      </c>
      <c r="J533" s="58">
        <v>3.0</v>
      </c>
      <c r="K533" s="58">
        <v>3.0</v>
      </c>
      <c r="L533">
        <f>'Pokemon List'!A533</f>
        <v>2</v>
      </c>
      <c r="N533" t="str">
        <f>IF('Pokemon List'!I533="NULL",'Pokemon List'!I533,CONCATENATE("'",'Pokemon List'!I533,"'",))</f>
        <v>'https://cdn.bulbagarden.net/upload/thumb/6/60/467Magmortar.png/250px-467Magmortar.png'</v>
      </c>
    </row>
    <row r="534">
      <c r="A534" s="58" t="str">
        <f t="shared" si="1"/>
        <v>INSERT INTO `pokemon_list` (`Generation`, `Pokedex`, `Codigo`, `Nome`, `TierGen1`, `TierGen2`, `TierGen3`, `TierGen4`, `TierGen5`, `TierGen6`, `TierGen7`, `StatusPick`, `Imagem`) VALUES ('4', '468', '468', 'Togekiss', '-', '-', '-', '1', '1', '1', '1', 'false', 'https://cdn.bulbagarden.net/upload/thumb/8/87/468Togekiss.png/250px-468Togekiss.png');</v>
      </c>
      <c r="B534">
        <f t="shared" si="2"/>
        <v>4</v>
      </c>
      <c r="C534" s="61">
        <f>'Pokemon List'!D534</f>
        <v>468</v>
      </c>
      <c r="D534" s="61">
        <f>'Pokemon List'!E534</f>
        <v>468</v>
      </c>
      <c r="E534" s="89" t="str">
        <f>'Pokemon List'!F534</f>
        <v>Togekiss</v>
      </c>
      <c r="F534" s="58" t="s">
        <v>136</v>
      </c>
      <c r="G534" s="58" t="s">
        <v>136</v>
      </c>
      <c r="H534" s="58" t="s">
        <v>136</v>
      </c>
      <c r="I534" s="58">
        <v>1.0</v>
      </c>
      <c r="J534" s="58">
        <v>1.0</v>
      </c>
      <c r="K534" s="58">
        <v>1.0</v>
      </c>
      <c r="L534">
        <f>'Pokemon List'!A534</f>
        <v>1</v>
      </c>
      <c r="N534" t="str">
        <f>IF('Pokemon List'!I534="NULL",'Pokemon List'!I534,CONCATENATE("'",'Pokemon List'!I534,"'",))</f>
        <v>'https://cdn.bulbagarden.net/upload/thumb/8/87/468Togekiss.png/250px-468Togekiss.png'</v>
      </c>
    </row>
    <row r="535">
      <c r="A535" s="58" t="str">
        <f t="shared" si="1"/>
        <v>INSERT INTO `pokemon_list` (`Generation`, `Pokedex`, `Codigo`, `Nome`, `TierGen1`, `TierGen2`, `TierGen3`, `TierGen4`, `TierGen5`, `TierGen6`, `TierGen7`, `StatusPick`, `Imagem`) VALUES ('4', '469', '469', 'Yanmega', '-', '-', '-', '1', '2', '2', '2', 'false', 'https://cdn.bulbagarden.net/upload/thumb/e/e6/469Yanmega.png/250px-469Yanmega.png');</v>
      </c>
      <c r="B535">
        <f t="shared" si="2"/>
        <v>4</v>
      </c>
      <c r="C535" s="61">
        <f>'Pokemon List'!D535</f>
        <v>469</v>
      </c>
      <c r="D535" s="61">
        <f>'Pokemon List'!E535</f>
        <v>469</v>
      </c>
      <c r="E535" s="89" t="str">
        <f>'Pokemon List'!F535</f>
        <v>Yanmega</v>
      </c>
      <c r="F535" s="58" t="s">
        <v>136</v>
      </c>
      <c r="G535" s="58" t="s">
        <v>136</v>
      </c>
      <c r="H535" s="58" t="s">
        <v>136</v>
      </c>
      <c r="I535" s="58">
        <v>1.0</v>
      </c>
      <c r="J535" s="58">
        <v>2.0</v>
      </c>
      <c r="K535" s="58">
        <v>2.0</v>
      </c>
      <c r="L535">
        <f>'Pokemon List'!A535</f>
        <v>2</v>
      </c>
      <c r="N535" t="str">
        <f>IF('Pokemon List'!I535="NULL",'Pokemon List'!I535,CONCATENATE("'",'Pokemon List'!I535,"'",))</f>
        <v>'https://cdn.bulbagarden.net/upload/thumb/e/e6/469Yanmega.png/250px-469Yanmega.png'</v>
      </c>
    </row>
    <row r="536">
      <c r="A536" s="58" t="str">
        <f t="shared" si="1"/>
        <v>INSERT INTO `pokemon_list` (`Generation`, `Pokedex`, `Codigo`, `Nome`, `TierGen1`, `TierGen2`, `TierGen3`, `TierGen4`, `TierGen5`, `TierGen6`, `TierGen7`, `StatusPick`, `Imagem`) VALUES ('4', '470', '470', 'Leafeon', '-', '-', '-', '2', '2', '3', '3', 'false', 'https://cdn.bulbagarden.net/upload/thumb/f/f5/470Leafeon.png/250px-470Leafeon.png');</v>
      </c>
      <c r="B536">
        <f t="shared" si="2"/>
        <v>4</v>
      </c>
      <c r="C536" s="61">
        <f>'Pokemon List'!D536</f>
        <v>470</v>
      </c>
      <c r="D536" s="61">
        <f>'Pokemon List'!E536</f>
        <v>470</v>
      </c>
      <c r="E536" s="89" t="str">
        <f>'Pokemon List'!F536</f>
        <v>Leafeon</v>
      </c>
      <c r="F536" s="58" t="s">
        <v>136</v>
      </c>
      <c r="G536" s="58" t="s">
        <v>136</v>
      </c>
      <c r="H536" s="58" t="s">
        <v>136</v>
      </c>
      <c r="I536" s="58">
        <v>2.0</v>
      </c>
      <c r="J536" s="58">
        <v>2.0</v>
      </c>
      <c r="K536" s="58">
        <v>3.0</v>
      </c>
      <c r="L536">
        <f>'Pokemon List'!A536</f>
        <v>3</v>
      </c>
      <c r="N536" t="str">
        <f>IF('Pokemon List'!I536="NULL",'Pokemon List'!I536,CONCATENATE("'",'Pokemon List'!I536,"'",))</f>
        <v>'https://cdn.bulbagarden.net/upload/thumb/f/f5/470Leafeon.png/250px-470Leafeon.png'</v>
      </c>
    </row>
    <row r="537">
      <c r="A537" s="58" t="str">
        <f t="shared" si="1"/>
        <v>INSERT INTO `pokemon_list` (`Generation`, `Pokedex`, `Codigo`, `Nome`, `TierGen1`, `TierGen2`, `TierGen3`, `TierGen4`, `TierGen5`, `TierGen6`, `TierGen7`, `StatusPick`, `Imagem`) VALUES ('4', '471', '471', 'Glaceon', '-', '-', '-', '2', '3', '3', '3', 'false', 'https://cdn.bulbagarden.net/upload/thumb/2/23/471Glaceon.png/250px-471Glaceon.png');</v>
      </c>
      <c r="B537">
        <f t="shared" si="2"/>
        <v>4</v>
      </c>
      <c r="C537" s="61">
        <f>'Pokemon List'!D537</f>
        <v>471</v>
      </c>
      <c r="D537" s="61">
        <f>'Pokemon List'!E537</f>
        <v>471</v>
      </c>
      <c r="E537" s="89" t="str">
        <f>'Pokemon List'!F537</f>
        <v>Glaceon</v>
      </c>
      <c r="F537" s="58" t="s">
        <v>136</v>
      </c>
      <c r="G537" s="58" t="s">
        <v>136</v>
      </c>
      <c r="H537" s="58" t="s">
        <v>136</v>
      </c>
      <c r="I537" s="58">
        <v>2.0</v>
      </c>
      <c r="J537" s="58">
        <v>3.0</v>
      </c>
      <c r="K537" s="58">
        <v>3.0</v>
      </c>
      <c r="L537">
        <f>'Pokemon List'!A537</f>
        <v>3</v>
      </c>
      <c r="N537" t="str">
        <f>IF('Pokemon List'!I537="NULL",'Pokemon List'!I537,CONCATENATE("'",'Pokemon List'!I537,"'",))</f>
        <v>'https://cdn.bulbagarden.net/upload/thumb/2/23/471Glaceon.png/250px-471Glaceon.png'</v>
      </c>
    </row>
    <row r="538">
      <c r="A538" s="58" t="str">
        <f t="shared" si="1"/>
        <v>INSERT INTO `pokemon_list` (`Generation`, `Pokedex`, `Codigo`, `Nome`, `TierGen1`, `TierGen2`, `TierGen3`, `TierGen4`, `TierGen5`, `TierGen6`, `TierGen7`, `StatusPick`, `Imagem`) VALUES ('4', '472', '472', 'Gliscor', '-', '-', '-', '1', '1', '1', '1', 'false', 'https://cdn.bulbagarden.net/upload/thumb/a/ac/472Gliscor.png/250px-472Gliscor.png');</v>
      </c>
      <c r="B538">
        <f t="shared" si="2"/>
        <v>4</v>
      </c>
      <c r="C538" s="61">
        <f>'Pokemon List'!D538</f>
        <v>472</v>
      </c>
      <c r="D538" s="61">
        <f>'Pokemon List'!E538</f>
        <v>472</v>
      </c>
      <c r="E538" s="89" t="str">
        <f>'Pokemon List'!F538</f>
        <v>Gliscor</v>
      </c>
      <c r="F538" s="58" t="s">
        <v>136</v>
      </c>
      <c r="G538" s="58" t="s">
        <v>136</v>
      </c>
      <c r="H538" s="58" t="s">
        <v>136</v>
      </c>
      <c r="I538" s="58">
        <v>1.0</v>
      </c>
      <c r="J538" s="58">
        <v>1.0</v>
      </c>
      <c r="K538" s="58">
        <v>1.0</v>
      </c>
      <c r="L538">
        <f>'Pokemon List'!A538</f>
        <v>1</v>
      </c>
      <c r="N538" t="str">
        <f>IF('Pokemon List'!I538="NULL",'Pokemon List'!I538,CONCATENATE("'",'Pokemon List'!I538,"'",))</f>
        <v>'https://cdn.bulbagarden.net/upload/thumb/a/ac/472Gliscor.png/250px-472Gliscor.png'</v>
      </c>
    </row>
    <row r="539">
      <c r="A539" s="58" t="str">
        <f t="shared" si="1"/>
        <v>INSERT INTO `pokemon_list` (`Generation`, `Pokedex`, `Codigo`, `Nome`, `TierGen1`, `TierGen2`, `TierGen3`, `TierGen4`, `TierGen5`, `TierGen6`, `TierGen7`, `StatusPick`, `Imagem`) VALUES ('4', '473', '473', 'Mamoswine', '-', '-', '-', '1', '1', '1', '1', 'false', 'https://cdn.bulbagarden.net/upload/thumb/d/d0/473Mamoswine.png/250px-473Mamoswine.png');</v>
      </c>
      <c r="B539">
        <f t="shared" si="2"/>
        <v>4</v>
      </c>
      <c r="C539" s="61">
        <f>'Pokemon List'!D539</f>
        <v>473</v>
      </c>
      <c r="D539" s="61">
        <f>'Pokemon List'!E539</f>
        <v>473</v>
      </c>
      <c r="E539" s="89" t="str">
        <f>'Pokemon List'!F539</f>
        <v>Mamoswine</v>
      </c>
      <c r="F539" s="58" t="s">
        <v>136</v>
      </c>
      <c r="G539" s="58" t="s">
        <v>136</v>
      </c>
      <c r="H539" s="58" t="s">
        <v>136</v>
      </c>
      <c r="I539" s="58">
        <v>1.0</v>
      </c>
      <c r="J539" s="58">
        <v>1.0</v>
      </c>
      <c r="K539" s="58">
        <v>1.0</v>
      </c>
      <c r="L539">
        <f>'Pokemon List'!A539</f>
        <v>1</v>
      </c>
      <c r="N539" t="str">
        <f>IF('Pokemon List'!I539="NULL",'Pokemon List'!I539,CONCATENATE("'",'Pokemon List'!I539,"'",))</f>
        <v>'https://cdn.bulbagarden.net/upload/thumb/d/d0/473Mamoswine.png/250px-473Mamoswine.png'</v>
      </c>
    </row>
    <row r="540">
      <c r="A540" s="58" t="str">
        <f t="shared" si="1"/>
        <v>INSERT INTO `pokemon_list` (`Generation`, `Pokedex`, `Codigo`, `Nome`, `TierGen1`, `TierGen2`, `TierGen3`, `TierGen4`, `TierGen5`, `TierGen6`, `TierGen7`, `StatusPick`, `Imagem`) VALUES ('4', '474', '474', 'Porygon-Z', '-', '-', '-', '1', '2', '2', '1', 'false', 'https://cdn.bulbagarden.net/upload/thumb/2/24/474Porygon-Z.png/250px-474Porygon-Z.png');</v>
      </c>
      <c r="B540">
        <f t="shared" si="2"/>
        <v>4</v>
      </c>
      <c r="C540" s="61">
        <f>'Pokemon List'!D540</f>
        <v>474</v>
      </c>
      <c r="D540" s="61">
        <f>'Pokemon List'!E540</f>
        <v>474</v>
      </c>
      <c r="E540" s="89" t="str">
        <f>'Pokemon List'!F540</f>
        <v>Porygon-Z</v>
      </c>
      <c r="F540" s="58" t="s">
        <v>136</v>
      </c>
      <c r="G540" s="58" t="s">
        <v>136</v>
      </c>
      <c r="H540" s="58" t="s">
        <v>136</v>
      </c>
      <c r="I540" s="58">
        <v>1.0</v>
      </c>
      <c r="J540" s="58">
        <v>2.0</v>
      </c>
      <c r="K540" s="58">
        <v>2.0</v>
      </c>
      <c r="L540">
        <f>'Pokemon List'!A540</f>
        <v>1</v>
      </c>
      <c r="N540" t="str">
        <f>IF('Pokemon List'!I540="NULL",'Pokemon List'!I540,CONCATENATE("'",'Pokemon List'!I540,"'",))</f>
        <v>'https://cdn.bulbagarden.net/upload/thumb/2/24/474Porygon-Z.png/250px-474Porygon-Z.png'</v>
      </c>
    </row>
    <row r="541">
      <c r="A541" s="58" t="str">
        <f t="shared" si="1"/>
        <v>INSERT INTO `pokemon_list` (`Generation`, `Pokedex`, `Codigo`, `Nome`, `TierGen1`, `TierGen2`, `TierGen3`, `TierGen4`, `TierGen5`, `TierGen6`, `TierGen7`, `StatusPick`, `Imagem`) VALUES ('4', '475', '475', 'Gallade', '-', '-', '-', '1', '2', '2', '2', 'false', 'https://cdn.bulbagarden.net/upload/thumb/5/58/475Gallade.png/150px-475Gallade.png');</v>
      </c>
      <c r="B541">
        <f t="shared" si="2"/>
        <v>4</v>
      </c>
      <c r="C541" s="61">
        <f>'Pokemon List'!D541</f>
        <v>475</v>
      </c>
      <c r="D541" s="61">
        <f>'Pokemon List'!E541</f>
        <v>475</v>
      </c>
      <c r="E541" s="89" t="str">
        <f>'Pokemon List'!F541</f>
        <v>Gallade</v>
      </c>
      <c r="F541" s="58" t="s">
        <v>136</v>
      </c>
      <c r="G541" s="58" t="s">
        <v>136</v>
      </c>
      <c r="H541" s="58" t="s">
        <v>136</v>
      </c>
      <c r="I541" s="58">
        <v>1.0</v>
      </c>
      <c r="J541" s="58">
        <v>2.0</v>
      </c>
      <c r="K541" s="58">
        <v>2.0</v>
      </c>
      <c r="L541">
        <f>'Pokemon List'!A541</f>
        <v>2</v>
      </c>
      <c r="N541" t="str">
        <f>IF('Pokemon List'!I541="NULL",'Pokemon List'!I541,CONCATENATE("'",'Pokemon List'!I541,"'",))</f>
        <v>'https://cdn.bulbagarden.net/upload/thumb/5/58/475Gallade.png/150px-475Gallade.png'</v>
      </c>
    </row>
    <row r="542">
      <c r="A542" s="58" t="str">
        <f t="shared" si="1"/>
        <v>INSERT INTO `pokemon_list` (`Generation`, `Pokedex`, `Codigo`, `Nome`, `TierGen1`, `TierGen2`, `TierGen3`, `TierGen4`, `TierGen5`, `TierGen6`, `TierGen7`, `StatusPick`, `Imagem`) VALUES ('4', '475', '475M', 'Mega Gallade', '-', '-', '-', '-', '-', '1', '1', 'false', 'https://cdn.bulbagarden.net/upload/thumb/f/f3/475Gallade-Mega.png/150px-475Gallade-Mega.png');</v>
      </c>
      <c r="B542">
        <f t="shared" si="2"/>
        <v>4</v>
      </c>
      <c r="C542" s="61">
        <f>'Pokemon List'!D542</f>
        <v>475</v>
      </c>
      <c r="D542" s="61" t="str">
        <f>'Pokemon List'!E542</f>
        <v>475M</v>
      </c>
      <c r="E542" s="61" t="str">
        <f>'Pokemon List'!F542</f>
        <v>Mega Gallade</v>
      </c>
      <c r="F542" s="58" t="s">
        <v>136</v>
      </c>
      <c r="G542" s="58" t="s">
        <v>136</v>
      </c>
      <c r="H542" s="58" t="s">
        <v>136</v>
      </c>
      <c r="I542" s="58" t="s">
        <v>136</v>
      </c>
      <c r="J542" s="58" t="s">
        <v>136</v>
      </c>
      <c r="K542" s="58">
        <v>1.0</v>
      </c>
      <c r="L542">
        <f>'Pokemon List'!A542</f>
        <v>1</v>
      </c>
      <c r="N542" t="str">
        <f>IF('Pokemon List'!I542="NULL",'Pokemon List'!I542,CONCATENATE("'",'Pokemon List'!I542,"'",))</f>
        <v>'https://cdn.bulbagarden.net/upload/thumb/f/f3/475Gallade-Mega.png/150px-475Gallade-Mega.png'</v>
      </c>
    </row>
    <row r="543">
      <c r="A543" s="58" t="str">
        <f t="shared" si="1"/>
        <v>INSERT INTO `pokemon_list` (`Generation`, `Pokedex`, `Codigo`, `Nome`, `TierGen1`, `TierGen2`, `TierGen3`, `TierGen4`, `TierGen5`, `TierGen6`, `TierGen7`, `StatusPick`, `Imagem`) VALUES ('4', '476', '476', 'Probopass', '-', '-', '-', '2', '2', '3', '3', 'false', 'https://cdn.bulbagarden.net/upload/thumb/a/a6/476Probopass.png/250px-476Probopass.png');</v>
      </c>
      <c r="B543">
        <f t="shared" si="2"/>
        <v>4</v>
      </c>
      <c r="C543" s="61">
        <f>'Pokemon List'!D543</f>
        <v>476</v>
      </c>
      <c r="D543" s="61">
        <f>'Pokemon List'!E543</f>
        <v>476</v>
      </c>
      <c r="E543" s="89" t="str">
        <f>'Pokemon List'!F543</f>
        <v>Probopass</v>
      </c>
      <c r="F543" s="58" t="s">
        <v>136</v>
      </c>
      <c r="G543" s="58" t="s">
        <v>136</v>
      </c>
      <c r="H543" s="58" t="s">
        <v>136</v>
      </c>
      <c r="I543" s="58">
        <v>2.0</v>
      </c>
      <c r="J543" s="58">
        <v>2.0</v>
      </c>
      <c r="K543" s="58">
        <v>3.0</v>
      </c>
      <c r="L543">
        <f>'Pokemon List'!A543</f>
        <v>3</v>
      </c>
      <c r="N543" t="str">
        <f>IF('Pokemon List'!I543="NULL",'Pokemon List'!I543,CONCATENATE("'",'Pokemon List'!I543,"'",))</f>
        <v>'https://cdn.bulbagarden.net/upload/thumb/a/a6/476Probopass.png/250px-476Probopass.png'</v>
      </c>
    </row>
    <row r="544">
      <c r="A544" s="58" t="str">
        <f t="shared" si="1"/>
        <v>INSERT INTO `pokemon_list` (`Generation`, `Pokedex`, `Codigo`, `Nome`, `TierGen1`, `TierGen2`, `TierGen3`, `TierGen4`, `TierGen5`, `TierGen6`, `TierGen7`, `StatusPick`, `Imagem`) VALUES ('4', '477', '477', 'Dusknoir', '-', '-', '-', '1', '3', '3', '3', 'false', 'https://cdn.bulbagarden.net/upload/thumb/4/4f/477Dusknoir.png/250px-477Dusknoir.png');</v>
      </c>
      <c r="B544">
        <f t="shared" si="2"/>
        <v>4</v>
      </c>
      <c r="C544" s="61">
        <f>'Pokemon List'!D544</f>
        <v>477</v>
      </c>
      <c r="D544" s="61">
        <f>'Pokemon List'!E544</f>
        <v>477</v>
      </c>
      <c r="E544" s="89" t="str">
        <f>'Pokemon List'!F544</f>
        <v>Dusknoir</v>
      </c>
      <c r="F544" s="58" t="s">
        <v>136</v>
      </c>
      <c r="G544" s="58" t="s">
        <v>136</v>
      </c>
      <c r="H544" s="58" t="s">
        <v>136</v>
      </c>
      <c r="I544" s="58">
        <v>1.0</v>
      </c>
      <c r="J544" s="58">
        <v>3.0</v>
      </c>
      <c r="K544" s="58">
        <v>3.0</v>
      </c>
      <c r="L544">
        <f>'Pokemon List'!A544</f>
        <v>3</v>
      </c>
      <c r="N544" t="str">
        <f>IF('Pokemon List'!I544="NULL",'Pokemon List'!I544,CONCATENATE("'",'Pokemon List'!I544,"'",))</f>
        <v>'https://cdn.bulbagarden.net/upload/thumb/4/4f/477Dusknoir.png/250px-477Dusknoir.png'</v>
      </c>
    </row>
    <row r="545">
      <c r="A545" s="58" t="str">
        <f t="shared" si="1"/>
        <v>INSERT INTO `pokemon_list` (`Generation`, `Pokedex`, `Codigo`, `Nome`, `TierGen1`, `TierGen2`, `TierGen3`, `TierGen4`, `TierGen5`, `TierGen6`, `TierGen7`, `StatusPick`, `Imagem`) VALUES ('4', '478', '478', 'Froslass', '-', '-', '-', '1', '1', '2', '3', 'false', 'https://cdn.bulbagarden.net/upload/thumb/a/a2/478Froslass.png/250px-478Froslass.png');</v>
      </c>
      <c r="B545">
        <f t="shared" si="2"/>
        <v>4</v>
      </c>
      <c r="C545" s="61">
        <f>'Pokemon List'!D545</f>
        <v>478</v>
      </c>
      <c r="D545" s="61">
        <f>'Pokemon List'!E545</f>
        <v>478</v>
      </c>
      <c r="E545" s="89" t="str">
        <f>'Pokemon List'!F545</f>
        <v>Froslass</v>
      </c>
      <c r="F545" s="58" t="s">
        <v>136</v>
      </c>
      <c r="G545" s="58" t="s">
        <v>136</v>
      </c>
      <c r="H545" s="58" t="s">
        <v>136</v>
      </c>
      <c r="I545" s="58">
        <v>1.0</v>
      </c>
      <c r="J545" s="58">
        <v>1.0</v>
      </c>
      <c r="K545" s="58">
        <v>2.0</v>
      </c>
      <c r="L545">
        <f>'Pokemon List'!A545</f>
        <v>3</v>
      </c>
      <c r="N545" t="str">
        <f>IF('Pokemon List'!I545="NULL",'Pokemon List'!I545,CONCATENATE("'",'Pokemon List'!I545,"'",))</f>
        <v>'https://cdn.bulbagarden.net/upload/thumb/a/a2/478Froslass.png/250px-478Froslass.png'</v>
      </c>
    </row>
    <row r="546">
      <c r="A546" s="58" t="str">
        <f t="shared" si="1"/>
        <v>INSERT INTO `pokemon_list` (`Generation`, `Pokedex`, `Codigo`, `Nome`, `TierGen1`, `TierGen2`, `TierGen3`, `TierGen4`, `TierGen5`, `TierGen6`, `TierGen7`, `StatusPick`, `Imagem`) VALUES ('4', '479', '479', 'Rotom', '-', '-', '-', '2', '3', '2', '3', 'false', 'https://cdn.bulbagarden.net/upload/thumb/c/c5/479Rotom.png/250px-479Rotom.png');</v>
      </c>
      <c r="B546">
        <f t="shared" si="2"/>
        <v>4</v>
      </c>
      <c r="C546" s="61">
        <f>'Pokemon List'!D546</f>
        <v>479</v>
      </c>
      <c r="D546" s="61">
        <f>'Pokemon List'!E546</f>
        <v>479</v>
      </c>
      <c r="E546" s="89" t="str">
        <f>'Pokemon List'!F546</f>
        <v>Rotom</v>
      </c>
      <c r="F546" s="58" t="s">
        <v>136</v>
      </c>
      <c r="G546" s="58" t="s">
        <v>136</v>
      </c>
      <c r="H546" s="58" t="s">
        <v>136</v>
      </c>
      <c r="I546" s="58">
        <v>2.0</v>
      </c>
      <c r="J546" s="58">
        <v>3.0</v>
      </c>
      <c r="K546" s="58">
        <v>2.0</v>
      </c>
      <c r="L546">
        <f>'Pokemon List'!A546</f>
        <v>3</v>
      </c>
      <c r="N546" t="str">
        <f>IF('Pokemon List'!I546="NULL",'Pokemon List'!I546,CONCATENATE("'",'Pokemon List'!I546,"'",))</f>
        <v>'https://cdn.bulbagarden.net/upload/thumb/c/c5/479Rotom.png/250px-479Rotom.png'</v>
      </c>
    </row>
    <row r="547">
      <c r="A547" s="58" t="str">
        <f t="shared" si="1"/>
        <v>INSERT INTO `pokemon_list` (`Generation`, `Pokedex`, `Codigo`, `Nome`, `TierGen1`, `TierGen2`, `TierGen3`, `TierGen4`, `TierGen5`, `TierGen6`, `TierGen7`, `StatusPick`, `Imagem`) VALUES ('4', '479', '479Fan', 'Rotom - Fan', '-', '-', '-', '1', '3', '3', '3', 'false', 'https://cdn.bulbagarden.net/upload/thumb/6/64/479Rotom-Fan.png/600px-479Rotom-Fan.png');</v>
      </c>
      <c r="B547">
        <f t="shared" si="2"/>
        <v>4</v>
      </c>
      <c r="C547" s="61">
        <f>'Pokemon List'!D547</f>
        <v>479</v>
      </c>
      <c r="D547" s="61" t="str">
        <f>'Pokemon List'!E547</f>
        <v>479Fan</v>
      </c>
      <c r="E547" s="61" t="str">
        <f>'Pokemon List'!F547</f>
        <v>Rotom - Fan</v>
      </c>
      <c r="F547" s="58" t="s">
        <v>136</v>
      </c>
      <c r="G547" s="58" t="s">
        <v>136</v>
      </c>
      <c r="H547" s="58" t="s">
        <v>136</v>
      </c>
      <c r="I547" s="58">
        <v>1.0</v>
      </c>
      <c r="J547" s="58">
        <v>3.0</v>
      </c>
      <c r="K547" s="58">
        <v>3.0</v>
      </c>
      <c r="L547">
        <f>'Pokemon List'!A547</f>
        <v>3</v>
      </c>
      <c r="N547" t="str">
        <f>IF('Pokemon List'!I547="NULL",'Pokemon List'!I547,CONCATENATE("'",'Pokemon List'!I547,"'",))</f>
        <v>'https://cdn.bulbagarden.net/upload/thumb/6/64/479Rotom-Fan.png/600px-479Rotom-Fan.png'</v>
      </c>
    </row>
    <row r="548">
      <c r="A548" s="58" t="str">
        <f t="shared" si="1"/>
        <v>INSERT INTO `pokemon_list` (`Generation`, `Pokedex`, `Codigo`, `Nome`, `TierGen1`, `TierGen2`, `TierGen3`, `TierGen4`, `TierGen5`, `TierGen6`, `TierGen7`, `StatusPick`, `Imagem`) VALUES ('4', '479', '479Frost', 'Rotom - Frost', '-', '-', '-', '1', '2', '2', '3', 'false', 'https://cdn.bulbagarden.net/upload/thumb/7/77/479Rotom-Frost.png/600px-479Rotom-Frost.png');</v>
      </c>
      <c r="B548">
        <f t="shared" si="2"/>
        <v>4</v>
      </c>
      <c r="C548" s="61">
        <f>'Pokemon List'!D548</f>
        <v>479</v>
      </c>
      <c r="D548" s="61" t="str">
        <f>'Pokemon List'!E548</f>
        <v>479Frost</v>
      </c>
      <c r="E548" s="61" t="str">
        <f>'Pokemon List'!F548</f>
        <v>Rotom - Frost</v>
      </c>
      <c r="F548" s="58" t="s">
        <v>136</v>
      </c>
      <c r="G548" s="58" t="s">
        <v>136</v>
      </c>
      <c r="H548" s="58" t="s">
        <v>136</v>
      </c>
      <c r="I548" s="58">
        <v>1.0</v>
      </c>
      <c r="J548" s="58">
        <v>2.0</v>
      </c>
      <c r="K548" s="58">
        <v>2.0</v>
      </c>
      <c r="L548">
        <f>'Pokemon List'!A548</f>
        <v>3</v>
      </c>
      <c r="N548" t="str">
        <f>IF('Pokemon List'!I548="NULL",'Pokemon List'!I548,CONCATENATE("'",'Pokemon List'!I548,"'",))</f>
        <v>'https://cdn.bulbagarden.net/upload/thumb/7/77/479Rotom-Frost.png/600px-479Rotom-Frost.png'</v>
      </c>
    </row>
    <row r="549">
      <c r="A549" s="58" t="str">
        <f t="shared" si="1"/>
        <v>INSERT INTO `pokemon_list` (`Generation`, `Pokedex`, `Codigo`, `Nome`, `TierGen1`, `TierGen2`, `TierGen3`, `TierGen4`, `TierGen5`, `TierGen6`, `TierGen7`, `StatusPick`, `Imagem`) VALUES ('4', '479', '479Heat', 'Rotom - Heat', '-', '-', '-', '1', '1', '1', '1', 'false', 'https://cdn.bulbagarden.net/upload/thumb/9/99/479Rotom-Heat.png/600px-479Rotom-Heat.png');</v>
      </c>
      <c r="B549">
        <f t="shared" si="2"/>
        <v>4</v>
      </c>
      <c r="C549" s="61">
        <f>'Pokemon List'!D549</f>
        <v>479</v>
      </c>
      <c r="D549" s="61" t="str">
        <f>'Pokemon List'!E549</f>
        <v>479Heat</v>
      </c>
      <c r="E549" s="61" t="str">
        <f>'Pokemon List'!F549</f>
        <v>Rotom - Heat</v>
      </c>
      <c r="F549" s="58" t="s">
        <v>136</v>
      </c>
      <c r="G549" s="58" t="s">
        <v>136</v>
      </c>
      <c r="H549" s="58" t="s">
        <v>136</v>
      </c>
      <c r="I549" s="58">
        <v>1.0</v>
      </c>
      <c r="J549" s="58">
        <v>1.0</v>
      </c>
      <c r="K549" s="58">
        <v>1.0</v>
      </c>
      <c r="L549">
        <f>'Pokemon List'!A549</f>
        <v>1</v>
      </c>
      <c r="N549" t="str">
        <f>IF('Pokemon List'!I549="NULL",'Pokemon List'!I549,CONCATENATE("'",'Pokemon List'!I549,"'",))</f>
        <v>'https://cdn.bulbagarden.net/upload/thumb/9/99/479Rotom-Heat.png/600px-479Rotom-Heat.png'</v>
      </c>
    </row>
    <row r="550">
      <c r="A550" s="58" t="str">
        <f t="shared" si="1"/>
        <v>INSERT INTO `pokemon_list` (`Generation`, `Pokedex`, `Codigo`, `Nome`, `TierGen1`, `TierGen2`, `TierGen3`, `TierGen4`, `TierGen5`, `TierGen6`, `TierGen7`, `StatusPick`, `Imagem`) VALUES ('4', '479', '479Mow', 'Rotom - Mow', '-', '-', '-', '1', '2', '2', '2', 'false', 'https://cdn.bulbagarden.net/upload/thumb/d/da/479Rotom-Mow.png/600px-479Rotom-Mow.png');</v>
      </c>
      <c r="B550">
        <f t="shared" si="2"/>
        <v>4</v>
      </c>
      <c r="C550" s="61">
        <f>'Pokemon List'!D550</f>
        <v>479</v>
      </c>
      <c r="D550" s="61" t="str">
        <f>'Pokemon List'!E550</f>
        <v>479Mow</v>
      </c>
      <c r="E550" s="61" t="str">
        <f>'Pokemon List'!F550</f>
        <v>Rotom - Mow</v>
      </c>
      <c r="F550" s="58" t="s">
        <v>136</v>
      </c>
      <c r="G550" s="58" t="s">
        <v>136</v>
      </c>
      <c r="H550" s="58" t="s">
        <v>136</v>
      </c>
      <c r="I550" s="58">
        <v>1.0</v>
      </c>
      <c r="J550" s="58">
        <v>2.0</v>
      </c>
      <c r="K550" s="58">
        <v>2.0</v>
      </c>
      <c r="L550">
        <f>'Pokemon List'!A550</f>
        <v>2</v>
      </c>
      <c r="N550" t="str">
        <f>IF('Pokemon List'!I550="NULL",'Pokemon List'!I550,CONCATENATE("'",'Pokemon List'!I550,"'",))</f>
        <v>'https://cdn.bulbagarden.net/upload/thumb/d/da/479Rotom-Mow.png/600px-479Rotom-Mow.png'</v>
      </c>
    </row>
    <row r="551">
      <c r="A551" s="58" t="str">
        <f t="shared" si="1"/>
        <v>INSERT INTO `pokemon_list` (`Generation`, `Pokedex`, `Codigo`, `Nome`, `TierGen1`, `TierGen2`, `TierGen3`, `TierGen4`, `TierGen5`, `TierGen6`, `TierGen7`, `StatusPick`, `Imagem`) VALUES ('4', '479', '479Wash', 'Rotom - Wash', '-', '-', '-', '1', '1', '1', '1', 'false', 'https://cdn.bulbagarden.net/upload/thumb/e/ea/479Rotom-Wash.png/600px-479Rotom-Wash.png');</v>
      </c>
      <c r="B551">
        <f t="shared" si="2"/>
        <v>4</v>
      </c>
      <c r="C551" s="61">
        <f>'Pokemon List'!D551</f>
        <v>479</v>
      </c>
      <c r="D551" s="61" t="str">
        <f>'Pokemon List'!E551</f>
        <v>479Wash</v>
      </c>
      <c r="E551" s="61" t="str">
        <f>'Pokemon List'!F551</f>
        <v>Rotom - Wash</v>
      </c>
      <c r="F551" s="58" t="s">
        <v>136</v>
      </c>
      <c r="G551" s="58" t="s">
        <v>136</v>
      </c>
      <c r="H551" s="58" t="s">
        <v>136</v>
      </c>
      <c r="I551" s="58">
        <v>1.0</v>
      </c>
      <c r="J551" s="58">
        <v>1.0</v>
      </c>
      <c r="K551" s="58">
        <v>1.0</v>
      </c>
      <c r="L551">
        <f>'Pokemon List'!A551</f>
        <v>1</v>
      </c>
      <c r="N551" t="str">
        <f>IF('Pokemon List'!I551="NULL",'Pokemon List'!I551,CONCATENATE("'",'Pokemon List'!I551,"'",))</f>
        <v>'https://cdn.bulbagarden.net/upload/thumb/e/ea/479Rotom-Wash.png/600px-479Rotom-Wash.png'</v>
      </c>
    </row>
    <row r="552">
      <c r="A552" s="58" t="str">
        <f t="shared" si="1"/>
        <v>INSERT INTO `pokemon_list` (`Generation`, `Pokedex`, `Codigo`, `Nome`, `TierGen1`, `TierGen2`, `TierGen3`, `TierGen4`, `TierGen5`, `TierGen6`, `TierGen7`, `StatusPick`, `Imagem`) VALUES ('4', '480', '480', 'Uxie', '-', '-', '-', '1', '1', '2', '2', 'false', 'https://cdn.bulbagarden.net/upload/thumb/e/ef/480Uxie.png/250px-480Uxie.png');</v>
      </c>
      <c r="B552">
        <f t="shared" si="2"/>
        <v>4</v>
      </c>
      <c r="C552" s="61">
        <f>'Pokemon List'!D552</f>
        <v>480</v>
      </c>
      <c r="D552" s="61">
        <f>'Pokemon List'!E552</f>
        <v>480</v>
      </c>
      <c r="E552" s="89" t="str">
        <f>'Pokemon List'!F552</f>
        <v>Uxie</v>
      </c>
      <c r="F552" s="58" t="s">
        <v>136</v>
      </c>
      <c r="G552" s="58" t="s">
        <v>136</v>
      </c>
      <c r="H552" s="58" t="s">
        <v>136</v>
      </c>
      <c r="I552" s="58">
        <v>1.0</v>
      </c>
      <c r="J552" s="58">
        <v>1.0</v>
      </c>
      <c r="K552" s="58">
        <v>2.0</v>
      </c>
      <c r="L552">
        <f>'Pokemon List'!A552</f>
        <v>2</v>
      </c>
      <c r="N552" t="str">
        <f>IF('Pokemon List'!I552="NULL",'Pokemon List'!I552,CONCATENATE("'",'Pokemon List'!I552,"'",))</f>
        <v>'https://cdn.bulbagarden.net/upload/thumb/e/ef/480Uxie.png/250px-480Uxie.png'</v>
      </c>
    </row>
    <row r="553">
      <c r="A553" s="58" t="str">
        <f t="shared" si="1"/>
        <v>INSERT INTO `pokemon_list` (`Generation`, `Pokedex`, `Codigo`, `Nome`, `TierGen1`, `TierGen2`, `TierGen3`, `TierGen4`, `TierGen5`, `TierGen6`, `TierGen7`, `StatusPick`, `Imagem`) VALUES ('4', '481', '481', 'Mesprit', '-', '-', '-', '1', '2', '2', '3', 'false', 'https://cdn.bulbagarden.net/upload/thumb/4/40/481Mesprit.png/250px-481Mesprit.png');</v>
      </c>
      <c r="B553">
        <f t="shared" si="2"/>
        <v>4</v>
      </c>
      <c r="C553" s="61">
        <f>'Pokemon List'!D553</f>
        <v>481</v>
      </c>
      <c r="D553" s="61">
        <f>'Pokemon List'!E553</f>
        <v>481</v>
      </c>
      <c r="E553" s="89" t="str">
        <f>'Pokemon List'!F553</f>
        <v>Mesprit</v>
      </c>
      <c r="F553" s="58" t="s">
        <v>136</v>
      </c>
      <c r="G553" s="58" t="s">
        <v>136</v>
      </c>
      <c r="H553" s="58" t="s">
        <v>136</v>
      </c>
      <c r="I553" s="58">
        <v>1.0</v>
      </c>
      <c r="J553" s="58">
        <v>2.0</v>
      </c>
      <c r="K553" s="58">
        <v>2.0</v>
      </c>
      <c r="L553">
        <f>'Pokemon List'!A553</f>
        <v>3</v>
      </c>
      <c r="N553" t="str">
        <f>IF('Pokemon List'!I553="NULL",'Pokemon List'!I553,CONCATENATE("'",'Pokemon List'!I553,"'",))</f>
        <v>'https://cdn.bulbagarden.net/upload/thumb/4/40/481Mesprit.png/250px-481Mesprit.png'</v>
      </c>
    </row>
    <row r="554">
      <c r="A554" s="58" t="str">
        <f t="shared" si="1"/>
        <v>INSERT INTO `pokemon_list` (`Generation`, `Pokedex`, `Codigo`, `Nome`, `TierGen1`, `TierGen2`, `TierGen3`, `TierGen4`, `TierGen5`, `TierGen6`, `TierGen7`, `StatusPick`, `Imagem`) VALUES ('4', '482', '482', 'Azelf', '-', '-', '-', '1', '1', '1', '1', 'false', 'https://cdn.bulbagarden.net/upload/thumb/d/d0/482Azelf.png/250px-482Azelf.png');</v>
      </c>
      <c r="B554">
        <f t="shared" si="2"/>
        <v>4</v>
      </c>
      <c r="C554" s="61">
        <f>'Pokemon List'!D554</f>
        <v>482</v>
      </c>
      <c r="D554" s="61">
        <f>'Pokemon List'!E554</f>
        <v>482</v>
      </c>
      <c r="E554" s="89" t="str">
        <f>'Pokemon List'!F554</f>
        <v>Azelf</v>
      </c>
      <c r="F554" s="58" t="s">
        <v>136</v>
      </c>
      <c r="G554" s="58" t="s">
        <v>136</v>
      </c>
      <c r="H554" s="58" t="s">
        <v>136</v>
      </c>
      <c r="I554" s="58">
        <v>1.0</v>
      </c>
      <c r="J554" s="58">
        <v>1.0</v>
      </c>
      <c r="K554" s="58">
        <v>1.0</v>
      </c>
      <c r="L554">
        <f>'Pokemon List'!A554</f>
        <v>1</v>
      </c>
      <c r="N554" t="str">
        <f>IF('Pokemon List'!I554="NULL",'Pokemon List'!I554,CONCATENATE("'",'Pokemon List'!I554,"'",))</f>
        <v>'https://cdn.bulbagarden.net/upload/thumb/d/d0/482Azelf.png/250px-482Azelf.png'</v>
      </c>
    </row>
    <row r="555">
      <c r="A555" s="58" t="str">
        <f t="shared" si="1"/>
        <v>INSERT INTO `pokemon_list` (`Generation`, `Pokedex`, `Codigo`, `Nome`, `TierGen1`, `TierGen2`, `TierGen3`, `TierGen4`, `TierGen5`, `TierGen6`, `TierGen7`, `StatusPick`, `Imagem`) VALUES ('4', '483', '483', 'Dialga', '-', '-', '-', 'Uber', 'Uber', 'Uber', 'Uber', 'false', 'https://cdn.bulbagarden.net/upload/thumb/8/8a/483Dialga.png/250px-483Dialga.png');</v>
      </c>
      <c r="B555">
        <f t="shared" si="2"/>
        <v>4</v>
      </c>
      <c r="C555" s="61">
        <f>'Pokemon List'!D555</f>
        <v>483</v>
      </c>
      <c r="D555" s="61">
        <f>'Pokemon List'!E555</f>
        <v>483</v>
      </c>
      <c r="E555" s="89" t="str">
        <f>'Pokemon List'!F555</f>
        <v>Dialga</v>
      </c>
      <c r="F555" s="58" t="s">
        <v>136</v>
      </c>
      <c r="G555" s="58" t="s">
        <v>136</v>
      </c>
      <c r="H555" s="58" t="s">
        <v>136</v>
      </c>
      <c r="I555" s="58" t="s">
        <v>410</v>
      </c>
      <c r="J555" s="58" t="s">
        <v>410</v>
      </c>
      <c r="K555" s="58" t="s">
        <v>410</v>
      </c>
      <c r="L555" t="str">
        <f>'Pokemon List'!A555</f>
        <v>Uber</v>
      </c>
      <c r="N555" t="str">
        <f>IF('Pokemon List'!I555="NULL",'Pokemon List'!I555,CONCATENATE("'",'Pokemon List'!I555,"'",))</f>
        <v>'https://cdn.bulbagarden.net/upload/thumb/8/8a/483Dialga.png/250px-483Dialga.png'</v>
      </c>
    </row>
    <row r="556">
      <c r="A556" s="58" t="str">
        <f t="shared" si="1"/>
        <v>INSERT INTO `pokemon_list` (`Generation`, `Pokedex`, `Codigo`, `Nome`, `TierGen1`, `TierGen2`, `TierGen3`, `TierGen4`, `TierGen5`, `TierGen6`, `TierGen7`, `StatusPick`, `Imagem`) VALUES ('4', '484', '484', 'Palkia', '-', '-', '-', 'Uber', 'Uber', 'Uber', 'Uber', 'false', 'https://cdn.bulbagarden.net/upload/thumb/6/66/484Palkia.png/250px-484Palkia.png');</v>
      </c>
      <c r="B556">
        <f t="shared" si="2"/>
        <v>4</v>
      </c>
      <c r="C556" s="61">
        <f>'Pokemon List'!D556</f>
        <v>484</v>
      </c>
      <c r="D556" s="61">
        <f>'Pokemon List'!E556</f>
        <v>484</v>
      </c>
      <c r="E556" s="89" t="str">
        <f>'Pokemon List'!F556</f>
        <v>Palkia</v>
      </c>
      <c r="F556" s="58" t="s">
        <v>136</v>
      </c>
      <c r="G556" s="58" t="s">
        <v>136</v>
      </c>
      <c r="H556" s="58" t="s">
        <v>136</v>
      </c>
      <c r="I556" s="58" t="s">
        <v>410</v>
      </c>
      <c r="J556" s="58" t="s">
        <v>410</v>
      </c>
      <c r="K556" s="58" t="s">
        <v>410</v>
      </c>
      <c r="L556" t="str">
        <f>'Pokemon List'!A556</f>
        <v>Uber</v>
      </c>
      <c r="N556" t="str">
        <f>IF('Pokemon List'!I556="NULL",'Pokemon List'!I556,CONCATENATE("'",'Pokemon List'!I556,"'",))</f>
        <v>'https://cdn.bulbagarden.net/upload/thumb/6/66/484Palkia.png/250px-484Palkia.png'</v>
      </c>
    </row>
    <row r="557">
      <c r="A557" s="58" t="str">
        <f t="shared" si="1"/>
        <v>INSERT INTO `pokemon_list` (`Generation`, `Pokedex`, `Codigo`, `Nome`, `TierGen1`, `TierGen2`, `TierGen3`, `TierGen4`, `TierGen5`, `TierGen6`, `TierGen7`, `StatusPick`, `Imagem`) VALUES ('4', '485', '485', 'Heatran', '-', '-', '-', '1', '1', '1', '1', 'false', 'https://cdn.bulbagarden.net/upload/thumb/b/b7/485Heatran.png/250px-485Heatran.png');</v>
      </c>
      <c r="B557">
        <f t="shared" si="2"/>
        <v>4</v>
      </c>
      <c r="C557" s="61">
        <f>'Pokemon List'!D557</f>
        <v>485</v>
      </c>
      <c r="D557" s="61">
        <f>'Pokemon List'!E557</f>
        <v>485</v>
      </c>
      <c r="E557" s="89" t="str">
        <f>'Pokemon List'!F557</f>
        <v>Heatran</v>
      </c>
      <c r="F557" s="58" t="s">
        <v>136</v>
      </c>
      <c r="G557" s="58" t="s">
        <v>136</v>
      </c>
      <c r="H557" s="58" t="s">
        <v>136</v>
      </c>
      <c r="I557" s="58">
        <v>1.0</v>
      </c>
      <c r="J557" s="58">
        <v>1.0</v>
      </c>
      <c r="K557" s="58">
        <v>1.0</v>
      </c>
      <c r="L557">
        <f>'Pokemon List'!A557</f>
        <v>1</v>
      </c>
      <c r="N557" t="str">
        <f>IF('Pokemon List'!I557="NULL",'Pokemon List'!I557,CONCATENATE("'",'Pokemon List'!I557,"'",))</f>
        <v>'https://cdn.bulbagarden.net/upload/thumb/b/b7/485Heatran.png/250px-485Heatran.png'</v>
      </c>
    </row>
    <row r="558">
      <c r="A558" s="58" t="str">
        <f t="shared" si="1"/>
        <v>INSERT INTO `pokemon_list` (`Generation`, `Pokedex`, `Codigo`, `Nome`, `TierGen1`, `TierGen2`, `TierGen3`, `TierGen4`, `TierGen5`, `TierGen6`, `TierGen7`, `StatusPick`, `Imagem`) VALUES ('4', '486', '486', 'Regigigas', '-', '-', '-', '2', '2', '3', '2', 'false', 'https://cdn.bulbagarden.net/upload/thumb/a/a1/486Regigigas.png/250px-486Regigigas.png');</v>
      </c>
      <c r="B558">
        <f t="shared" si="2"/>
        <v>4</v>
      </c>
      <c r="C558" s="61">
        <f>'Pokemon List'!D558</f>
        <v>486</v>
      </c>
      <c r="D558" s="61">
        <f>'Pokemon List'!E558</f>
        <v>486</v>
      </c>
      <c r="E558" s="89" t="str">
        <f>'Pokemon List'!F558</f>
        <v>Regigigas</v>
      </c>
      <c r="F558" s="58" t="s">
        <v>136</v>
      </c>
      <c r="G558" s="58" t="s">
        <v>136</v>
      </c>
      <c r="H558" s="58" t="s">
        <v>136</v>
      </c>
      <c r="I558" s="58">
        <v>2.0</v>
      </c>
      <c r="J558" s="58">
        <v>2.0</v>
      </c>
      <c r="K558" s="58">
        <v>3.0</v>
      </c>
      <c r="L558">
        <f>'Pokemon List'!A558</f>
        <v>2</v>
      </c>
      <c r="N558" t="str">
        <f>IF('Pokemon List'!I558="NULL",'Pokemon List'!I558,CONCATENATE("'",'Pokemon List'!I558,"'",))</f>
        <v>'https://cdn.bulbagarden.net/upload/thumb/a/a1/486Regigigas.png/250px-486Regigigas.png'</v>
      </c>
    </row>
    <row r="559">
      <c r="A559" s="58" t="str">
        <f t="shared" si="1"/>
        <v>INSERT INTO `pokemon_list` (`Generation`, `Pokedex`, `Codigo`, `Nome`, `TierGen1`, `TierGen2`, `TierGen3`, `TierGen4`, `TierGen5`, `TierGen6`, `TierGen7`, `StatusPick`, `Imagem`) VALUES ('4', '487', '487', 'Giratina', '-', '-', '-', 'Uber', 'Uber', 'Uber', 'Uber', 'false', 'https://cdn.bulbagarden.net/upload/thumb/c/c5/487Giratina-Altered.png/250px-487Giratina-Altered.png');</v>
      </c>
      <c r="B559">
        <f t="shared" si="2"/>
        <v>4</v>
      </c>
      <c r="C559" s="61">
        <f>'Pokemon List'!D559</f>
        <v>487</v>
      </c>
      <c r="D559" s="61">
        <f>'Pokemon List'!E559</f>
        <v>487</v>
      </c>
      <c r="E559" s="89" t="str">
        <f>'Pokemon List'!F559</f>
        <v>Giratina</v>
      </c>
      <c r="F559" s="58" t="s">
        <v>136</v>
      </c>
      <c r="G559" s="58" t="s">
        <v>136</v>
      </c>
      <c r="H559" s="58" t="s">
        <v>136</v>
      </c>
      <c r="I559" s="58" t="s">
        <v>410</v>
      </c>
      <c r="J559" s="58" t="s">
        <v>410</v>
      </c>
      <c r="K559" s="58" t="s">
        <v>410</v>
      </c>
      <c r="L559" t="str">
        <f>'Pokemon List'!A559</f>
        <v>Uber</v>
      </c>
      <c r="N559" t="str">
        <f>IF('Pokemon List'!I559="NULL",'Pokemon List'!I559,CONCATENATE("'",'Pokemon List'!I559,"'",))</f>
        <v>'https://cdn.bulbagarden.net/upload/thumb/c/c5/487Giratina-Altered.png/250px-487Giratina-Altered.png'</v>
      </c>
    </row>
    <row r="560">
      <c r="A560" s="58" t="str">
        <f t="shared" si="1"/>
        <v>INSERT INTO `pokemon_list` (`Generation`, `Pokedex`, `Codigo`, `Nome`, `TierGen1`, `TierGen2`, `TierGen3`, `TierGen4`, `TierGen5`, `TierGen6`, `TierGen7`, `StatusPick`, `Imagem`) VALUES ('4', '488', '488', 'Cresselia', '-', '-', '-', '1', '1', '1', '1', 'false', 'https://cdn.bulbagarden.net/upload/thumb/4/4a/488Cresselia.png/250px-488Cresselia.png');</v>
      </c>
      <c r="B560">
        <f t="shared" si="2"/>
        <v>4</v>
      </c>
      <c r="C560" s="61">
        <f>'Pokemon List'!D560</f>
        <v>488</v>
      </c>
      <c r="D560" s="61">
        <f>'Pokemon List'!E560</f>
        <v>488</v>
      </c>
      <c r="E560" s="89" t="str">
        <f>'Pokemon List'!F560</f>
        <v>Cresselia</v>
      </c>
      <c r="F560" s="58" t="s">
        <v>136</v>
      </c>
      <c r="G560" s="58" t="s">
        <v>136</v>
      </c>
      <c r="H560" s="58" t="s">
        <v>136</v>
      </c>
      <c r="I560" s="58">
        <v>1.0</v>
      </c>
      <c r="J560" s="58">
        <v>1.0</v>
      </c>
      <c r="K560" s="58">
        <v>1.0</v>
      </c>
      <c r="L560">
        <f>'Pokemon List'!A560</f>
        <v>1</v>
      </c>
      <c r="N560" t="str">
        <f>IF('Pokemon List'!I560="NULL",'Pokemon List'!I560,CONCATENATE("'",'Pokemon List'!I560,"'",))</f>
        <v>'https://cdn.bulbagarden.net/upload/thumb/4/4a/488Cresselia.png/250px-488Cresselia.png'</v>
      </c>
    </row>
    <row r="561">
      <c r="A561" s="58" t="str">
        <f t="shared" si="1"/>
        <v>INSERT INTO `pokemon_list` (`Generation`, `Pokedex`, `Codigo`, `Nome`, `TierGen1`, `TierGen2`, `TierGen3`, `TierGen4`, `TierGen5`, `TierGen6`, `TierGen7`, `StatusPick`, `Imagem`) VALUES ('4', '489', '489', 'Phione', '-', '-', '-', '2', '2', '3', '3', 'false', 'https://cdn.bulbagarden.net/upload/thumb/7/72/489Phione.png/250px-489Phione.png');</v>
      </c>
      <c r="B561">
        <f t="shared" si="2"/>
        <v>4</v>
      </c>
      <c r="C561" s="61">
        <f>'Pokemon List'!D561</f>
        <v>489</v>
      </c>
      <c r="D561" s="61">
        <f>'Pokemon List'!E561</f>
        <v>489</v>
      </c>
      <c r="E561" s="89" t="str">
        <f>'Pokemon List'!F561</f>
        <v>Phione</v>
      </c>
      <c r="F561" s="58" t="s">
        <v>136</v>
      </c>
      <c r="G561" s="58" t="s">
        <v>136</v>
      </c>
      <c r="H561" s="58" t="s">
        <v>136</v>
      </c>
      <c r="I561" s="58">
        <v>2.0</v>
      </c>
      <c r="J561" s="58">
        <v>2.0</v>
      </c>
      <c r="K561" s="58">
        <v>3.0</v>
      </c>
      <c r="L561">
        <f>'Pokemon List'!A561</f>
        <v>3</v>
      </c>
      <c r="N561" t="str">
        <f>IF('Pokemon List'!I561="NULL",'Pokemon List'!I561,CONCATENATE("'",'Pokemon List'!I561,"'",))</f>
        <v>'https://cdn.bulbagarden.net/upload/thumb/7/72/489Phione.png/250px-489Phione.png'</v>
      </c>
    </row>
    <row r="562">
      <c r="A562" s="58" t="str">
        <f t="shared" si="1"/>
        <v>INSERT INTO `pokemon_list` (`Generation`, `Pokedex`, `Codigo`, `Nome`, `TierGen1`, `TierGen2`, `TierGen3`, `TierGen4`, `TierGen5`, `TierGen6`, `TierGen7`, `StatusPick`, `Imagem`) VALUES ('4', '490', '490', 'Manaphy', '-', '-', '-', 'Uber', 'Uber', '1', '1', 'false', 'https://cdn.bulbagarden.net/upload/thumb/2/2e/490Manaphy.png/250px-490Manaphy.png');</v>
      </c>
      <c r="B562">
        <f t="shared" si="2"/>
        <v>4</v>
      </c>
      <c r="C562" s="61">
        <f>'Pokemon List'!D562</f>
        <v>490</v>
      </c>
      <c r="D562" s="61">
        <f>'Pokemon List'!E562</f>
        <v>490</v>
      </c>
      <c r="E562" s="89" t="str">
        <f>'Pokemon List'!F562</f>
        <v>Manaphy</v>
      </c>
      <c r="F562" s="58" t="s">
        <v>136</v>
      </c>
      <c r="G562" s="58" t="s">
        <v>136</v>
      </c>
      <c r="H562" s="58" t="s">
        <v>136</v>
      </c>
      <c r="I562" s="58" t="s">
        <v>410</v>
      </c>
      <c r="J562" s="58" t="s">
        <v>410</v>
      </c>
      <c r="K562" s="58">
        <v>1.0</v>
      </c>
      <c r="L562">
        <f>'Pokemon List'!A562</f>
        <v>1</v>
      </c>
      <c r="N562" t="str">
        <f>IF('Pokemon List'!I562="NULL",'Pokemon List'!I562,CONCATENATE("'",'Pokemon List'!I562,"'",))</f>
        <v>'https://cdn.bulbagarden.net/upload/thumb/2/2e/490Manaphy.png/250px-490Manaphy.png'</v>
      </c>
    </row>
    <row r="563">
      <c r="A563" s="58" t="str">
        <f t="shared" si="1"/>
        <v>INSERT INTO `pokemon_list` (`Generation`, `Pokedex`, `Codigo`, `Nome`, `TierGen1`, `TierGen2`, `TierGen3`, `TierGen4`, `TierGen5`, `TierGen6`, `TierGen7`, `StatusPick`, `Imagem`) VALUES ('4', '491', '491', 'Darkrai', '-', '-', '-', 'Uber', 'Uber', 'Uber', 'Uber', 'false', 'https://cdn.bulbagarden.net/upload/thumb/6/6d/491Darkrai.png/250px-491Darkrai.png');</v>
      </c>
      <c r="B563">
        <f t="shared" si="2"/>
        <v>4</v>
      </c>
      <c r="C563" s="61">
        <f>'Pokemon List'!D563</f>
        <v>491</v>
      </c>
      <c r="D563" s="61">
        <f>'Pokemon List'!E563</f>
        <v>491</v>
      </c>
      <c r="E563" s="89" t="str">
        <f>'Pokemon List'!F563</f>
        <v>Darkrai</v>
      </c>
      <c r="F563" s="58" t="s">
        <v>136</v>
      </c>
      <c r="G563" s="58" t="s">
        <v>136</v>
      </c>
      <c r="H563" s="58" t="s">
        <v>136</v>
      </c>
      <c r="I563" s="58" t="s">
        <v>410</v>
      </c>
      <c r="J563" s="58" t="s">
        <v>410</v>
      </c>
      <c r="K563" s="58" t="s">
        <v>410</v>
      </c>
      <c r="L563" t="str">
        <f>'Pokemon List'!A563</f>
        <v>Uber</v>
      </c>
      <c r="N563" t="str">
        <f>IF('Pokemon List'!I563="NULL",'Pokemon List'!I563,CONCATENATE("'",'Pokemon List'!I563,"'",))</f>
        <v>'https://cdn.bulbagarden.net/upload/thumb/6/6d/491Darkrai.png/250px-491Darkrai.png'</v>
      </c>
    </row>
    <row r="564">
      <c r="A564" s="58" t="str">
        <f t="shared" si="1"/>
        <v>INSERT INTO `pokemon_list` (`Generation`, `Pokedex`, `Codigo`, `Nome`, `TierGen1`, `TierGen2`, `TierGen3`, `TierGen4`, `TierGen5`, `TierGen6`, `TierGen7`, `StatusPick`, `Imagem`) VALUES ('4', '492', '492L', 'Shaymin - Land Form', '-', '-', '-', '1', '1', '2', '2', 'false', 'https://cdn.bulbagarden.net/upload/thumb/0/05/492Shaymin-Land.png/250px-492Shaymin-Land.png');</v>
      </c>
      <c r="B564">
        <f t="shared" si="2"/>
        <v>4</v>
      </c>
      <c r="C564" s="61">
        <f>'Pokemon List'!D564</f>
        <v>492</v>
      </c>
      <c r="D564" s="61" t="str">
        <f>'Pokemon List'!E564</f>
        <v>492L</v>
      </c>
      <c r="E564" s="61" t="str">
        <f>'Pokemon List'!F564</f>
        <v>Shaymin - Land Form</v>
      </c>
      <c r="F564" s="58" t="s">
        <v>136</v>
      </c>
      <c r="G564" s="58" t="s">
        <v>136</v>
      </c>
      <c r="H564" s="58" t="s">
        <v>136</v>
      </c>
      <c r="I564" s="58">
        <v>1.0</v>
      </c>
      <c r="J564" s="58">
        <v>1.0</v>
      </c>
      <c r="K564" s="58">
        <v>2.0</v>
      </c>
      <c r="L564">
        <f>'Pokemon List'!A564</f>
        <v>2</v>
      </c>
      <c r="N564" t="str">
        <f>IF('Pokemon List'!I564="NULL",'Pokemon List'!I564,CONCATENATE("'",'Pokemon List'!I564,"'",))</f>
        <v>'https://cdn.bulbagarden.net/upload/thumb/0/05/492Shaymin-Land.png/250px-492Shaymin-Land.png'</v>
      </c>
    </row>
    <row r="565">
      <c r="A565" s="58" t="str">
        <f t="shared" si="1"/>
        <v>INSERT INTO `pokemon_list` (`Generation`, `Pokedex`, `Codigo`, `Nome`, `TierGen1`, `TierGen2`, `TierGen3`, `TierGen4`, `TierGen5`, `TierGen6`, `TierGen7`, `StatusPick`, `Imagem`) VALUES ('4', '492', '492S', 'Shaymin - Sky Form', '-', '-', '-', 'Uber', 'Uber', 'Uber', 'Uber', 'false', 'https://cdn.bulbagarden.net/upload/thumb/d/da/492Shaymin-Sky.png/600px-492Shaymin-Sky.png');</v>
      </c>
      <c r="B565">
        <f t="shared" si="2"/>
        <v>4</v>
      </c>
      <c r="C565" s="61">
        <f>'Pokemon List'!D565</f>
        <v>492</v>
      </c>
      <c r="D565" s="61" t="str">
        <f>'Pokemon List'!E565</f>
        <v>492S</v>
      </c>
      <c r="E565" s="61" t="str">
        <f>'Pokemon List'!F565</f>
        <v>Shaymin - Sky Form</v>
      </c>
      <c r="F565" s="58" t="s">
        <v>136</v>
      </c>
      <c r="G565" s="58" t="s">
        <v>136</v>
      </c>
      <c r="H565" s="58" t="s">
        <v>136</v>
      </c>
      <c r="I565" s="58" t="s">
        <v>410</v>
      </c>
      <c r="J565" s="58" t="s">
        <v>410</v>
      </c>
      <c r="K565" s="58" t="s">
        <v>410</v>
      </c>
      <c r="L565" t="str">
        <f>'Pokemon List'!A565</f>
        <v>Uber</v>
      </c>
      <c r="N565" t="str">
        <f>IF('Pokemon List'!I565="NULL",'Pokemon List'!I565,CONCATENATE("'",'Pokemon List'!I565,"'",))</f>
        <v>'https://cdn.bulbagarden.net/upload/thumb/d/da/492Shaymin-Sky.png/600px-492Shaymin-Sky.png'</v>
      </c>
    </row>
    <row r="566">
      <c r="A566" s="58" t="str">
        <f t="shared" si="1"/>
        <v>INSERT INTO `pokemon_list` (`Generation`, `Pokedex`, `Codigo`, `Nome`, `TierGen1`, `TierGen2`, `TierGen3`, `TierGen4`, `TierGen5`, `TierGen6`, `TierGen7`, `StatusPick`, `Imagem`) VALUES ('4', '493', '493', 'Arceus', '-', '-', '-', 'Uber', 'Uber', 'Uber', 'Uber', 'false', 'https://cdn.bulbagarden.net/upload/thumb/f/fc/493Arceus.png/250px-493Arceus.png');</v>
      </c>
      <c r="B566">
        <f t="shared" si="2"/>
        <v>4</v>
      </c>
      <c r="C566" s="61">
        <f>'Pokemon List'!D566</f>
        <v>493</v>
      </c>
      <c r="D566" s="61">
        <f>'Pokemon List'!E566</f>
        <v>493</v>
      </c>
      <c r="E566" s="89" t="str">
        <f>'Pokemon List'!F566</f>
        <v>Arceus</v>
      </c>
      <c r="F566" s="58" t="s">
        <v>136</v>
      </c>
      <c r="G566" s="58" t="s">
        <v>136</v>
      </c>
      <c r="H566" s="58" t="s">
        <v>136</v>
      </c>
      <c r="I566" s="58" t="s">
        <v>410</v>
      </c>
      <c r="J566" s="58" t="s">
        <v>410</v>
      </c>
      <c r="K566" s="58" t="s">
        <v>410</v>
      </c>
      <c r="L566" t="str">
        <f>'Pokemon List'!A566</f>
        <v>Uber</v>
      </c>
      <c r="N566" t="str">
        <f>IF('Pokemon List'!I566="NULL",'Pokemon List'!I566,CONCATENATE("'",'Pokemon List'!I566,"'",))</f>
        <v>'https://cdn.bulbagarden.net/upload/thumb/f/fc/493Arceus.png/250px-493Arceus.png'</v>
      </c>
    </row>
    <row r="567">
      <c r="A567" s="58" t="str">
        <f t="shared" si="1"/>
        <v>INSERT INTO `pokemon_list` (`Generation`, `Pokedex`, `Codigo`, `Nome`, `TierGen1`, `TierGen2`, `TierGen3`, `TierGen4`, `TierGen5`, `TierGen6`, `TierGen7`, `StatusPick`, `Imagem`) VALUES ('5', '494', '494', 'Victini', '-', '-', '-', '-', 'Uber', 'Uber', 'Uber', 'false', 'https://cdn.bulbagarden.net/upload/thumb/6/60/494Victini.png/250px-494Victini.png');</v>
      </c>
      <c r="B567">
        <f t="shared" si="2"/>
        <v>5</v>
      </c>
      <c r="C567" s="61">
        <f>'Pokemon List'!D567</f>
        <v>494</v>
      </c>
      <c r="D567" s="61">
        <f>'Pokemon List'!E567</f>
        <v>494</v>
      </c>
      <c r="E567" s="89" t="str">
        <f>'Pokemon List'!F567</f>
        <v>Victini</v>
      </c>
      <c r="F567" s="58" t="s">
        <v>136</v>
      </c>
      <c r="G567" s="58" t="s">
        <v>136</v>
      </c>
      <c r="H567" s="58" t="s">
        <v>136</v>
      </c>
      <c r="I567" s="58" t="s">
        <v>136</v>
      </c>
      <c r="J567" s="58" t="s">
        <v>410</v>
      </c>
      <c r="K567" s="58" t="s">
        <v>410</v>
      </c>
      <c r="L567" t="str">
        <f>'Pokemon List'!A567</f>
        <v>Uber</v>
      </c>
      <c r="N567" t="str">
        <f>IF('Pokemon List'!I567="NULL",'Pokemon List'!I567,CONCATENATE("'",'Pokemon List'!I567,"'",))</f>
        <v>'https://cdn.bulbagarden.net/upload/thumb/6/60/494Victini.png/250px-494Victini.png'</v>
      </c>
    </row>
    <row r="568">
      <c r="A568" s="58" t="str">
        <f t="shared" si="1"/>
        <v>INSERT INTO `pokemon_list` (`Generation`, `Pokedex`, `Codigo`, `Nome`, `TierGen1`, `TierGen2`, `TierGen3`, `TierGen4`, `TierGen5`, `TierGen6`, `TierGen7`, `StatusPick`, `Imagem`) VALUES ('5', '495', '495', 'Snivy', '-', '-', '-', '-', '0', '0', '0', 'false', 'https://cdn.bulbagarden.net/upload/7/75/495Snivy.png');</v>
      </c>
      <c r="B568">
        <f t="shared" si="2"/>
        <v>5</v>
      </c>
      <c r="C568" s="61">
        <f>'Pokemon List'!D568</f>
        <v>495</v>
      </c>
      <c r="D568" s="61">
        <f>'Pokemon List'!E568</f>
        <v>495</v>
      </c>
      <c r="E568" s="89" t="str">
        <f>'Pokemon List'!F568</f>
        <v>Snivy</v>
      </c>
      <c r="F568" s="58" t="s">
        <v>136</v>
      </c>
      <c r="G568" s="58" t="s">
        <v>136</v>
      </c>
      <c r="H568" s="58" t="s">
        <v>136</v>
      </c>
      <c r="I568" s="58" t="s">
        <v>136</v>
      </c>
      <c r="J568" s="58">
        <v>0.0</v>
      </c>
      <c r="K568" s="58">
        <v>0.0</v>
      </c>
      <c r="L568">
        <f>'Pokemon List'!A568</f>
        <v>0</v>
      </c>
      <c r="N568" t="str">
        <f>IF('Pokemon List'!I568="NULL",'Pokemon List'!I568,CONCATENATE("'",'Pokemon List'!I568,"'",))</f>
        <v>'https://cdn.bulbagarden.net/upload/7/75/495Snivy.png'</v>
      </c>
    </row>
    <row r="569">
      <c r="A569" s="58" t="str">
        <f t="shared" si="1"/>
        <v>INSERT INTO `pokemon_list` (`Generation`, `Pokedex`, `Codigo`, `Nome`, `TierGen1`, `TierGen2`, `TierGen3`, `TierGen4`, `TierGen5`, `TierGen6`, `TierGen7`, `StatusPick`, `Imagem`) VALUES ('5', '496', '496', 'Servine', '-', '-', '-', '-', '0', '3', '3', 'false', 'https://cdn.bulbagarden.net/upload/7/73/496Servine.png');</v>
      </c>
      <c r="B569">
        <f t="shared" si="2"/>
        <v>5</v>
      </c>
      <c r="C569" s="61">
        <f>'Pokemon List'!D569</f>
        <v>496</v>
      </c>
      <c r="D569" s="61">
        <f>'Pokemon List'!E569</f>
        <v>496</v>
      </c>
      <c r="E569" s="89" t="str">
        <f>'Pokemon List'!F569</f>
        <v>Servine</v>
      </c>
      <c r="F569" s="58" t="s">
        <v>136</v>
      </c>
      <c r="G569" s="58" t="s">
        <v>136</v>
      </c>
      <c r="H569" s="58" t="s">
        <v>136</v>
      </c>
      <c r="I569" s="58" t="s">
        <v>136</v>
      </c>
      <c r="J569" s="58">
        <v>0.0</v>
      </c>
      <c r="K569" s="58">
        <v>3.0</v>
      </c>
      <c r="L569">
        <f>'Pokemon List'!A569</f>
        <v>3</v>
      </c>
      <c r="N569" t="str">
        <f>IF('Pokemon List'!I569="NULL",'Pokemon List'!I569,CONCATENATE("'",'Pokemon List'!I569,"'",))</f>
        <v>'https://cdn.bulbagarden.net/upload/7/73/496Servine.png'</v>
      </c>
    </row>
    <row r="570">
      <c r="A570" s="58" t="str">
        <f t="shared" si="1"/>
        <v>INSERT INTO `pokemon_list` (`Generation`, `Pokedex`, `Codigo`, `Nome`, `TierGen1`, `TierGen2`, `TierGen3`, `TierGen4`, `TierGen5`, `TierGen6`, `TierGen7`, `StatusPick`, `Imagem`) VALUES ('5', '497', '497', 'Serperior', '-', '-', '-', '-', '3', '1', '1', 'false', 'https://cdn.bulbagarden.net/upload/thumb/b/b7/497Serperior.png/250px-497Serperior.png');</v>
      </c>
      <c r="B570">
        <f t="shared" si="2"/>
        <v>5</v>
      </c>
      <c r="C570" s="61">
        <f>'Pokemon List'!D570</f>
        <v>497</v>
      </c>
      <c r="D570" s="61">
        <f>'Pokemon List'!E570</f>
        <v>497</v>
      </c>
      <c r="E570" s="89" t="str">
        <f>'Pokemon List'!F570</f>
        <v>Serperior</v>
      </c>
      <c r="F570" s="58" t="s">
        <v>136</v>
      </c>
      <c r="G570" s="58" t="s">
        <v>136</v>
      </c>
      <c r="H570" s="58" t="s">
        <v>136</v>
      </c>
      <c r="I570" s="58" t="s">
        <v>136</v>
      </c>
      <c r="J570" s="58">
        <v>3.0</v>
      </c>
      <c r="K570" s="58">
        <v>1.0</v>
      </c>
      <c r="L570">
        <f>'Pokemon List'!A570</f>
        <v>1</v>
      </c>
      <c r="N570" t="str">
        <f>IF('Pokemon List'!I570="NULL",'Pokemon List'!I570,CONCATENATE("'",'Pokemon List'!I570,"'",))</f>
        <v>'https://cdn.bulbagarden.net/upload/thumb/b/b7/497Serperior.png/250px-497Serperior.png'</v>
      </c>
    </row>
    <row r="571">
      <c r="A571" s="58" t="str">
        <f t="shared" si="1"/>
        <v>INSERT INTO `pokemon_list` (`Generation`, `Pokedex`, `Codigo`, `Nome`, `TierGen1`, `TierGen2`, `TierGen3`, `TierGen4`, `TierGen5`, `TierGen6`, `TierGen7`, `StatusPick`, `Imagem`) VALUES ('5', '498', '498', 'Tepig', '-', '-', '-', '-', '0', '0', '0', 'false', 'https://cdn.bulbagarden.net/upload/5/5b/498Tepig.png');</v>
      </c>
      <c r="B571">
        <f t="shared" si="2"/>
        <v>5</v>
      </c>
      <c r="C571" s="61">
        <f>'Pokemon List'!D571</f>
        <v>498</v>
      </c>
      <c r="D571" s="61">
        <f>'Pokemon List'!E571</f>
        <v>498</v>
      </c>
      <c r="E571" s="89" t="str">
        <f>'Pokemon List'!F571</f>
        <v>Tepig</v>
      </c>
      <c r="F571" s="58" t="s">
        <v>136</v>
      </c>
      <c r="G571" s="58" t="s">
        <v>136</v>
      </c>
      <c r="H571" s="58" t="s">
        <v>136</v>
      </c>
      <c r="I571" s="58" t="s">
        <v>136</v>
      </c>
      <c r="J571" s="58">
        <v>0.0</v>
      </c>
      <c r="K571" s="58">
        <v>0.0</v>
      </c>
      <c r="L571">
        <f>'Pokemon List'!A571</f>
        <v>0</v>
      </c>
      <c r="N571" t="str">
        <f>IF('Pokemon List'!I571="NULL",'Pokemon List'!I571,CONCATENATE("'",'Pokemon List'!I571,"'",))</f>
        <v>'https://cdn.bulbagarden.net/upload/5/5b/498Tepig.png'</v>
      </c>
    </row>
    <row r="572">
      <c r="A572" s="58" t="str">
        <f t="shared" si="1"/>
        <v>INSERT INTO `pokemon_list` (`Generation`, `Pokedex`, `Codigo`, `Nome`, `TierGen1`, `TierGen2`, `TierGen3`, `TierGen4`, `TierGen5`, `TierGen6`, `TierGen7`, `StatusPick`, `Imagem`) VALUES ('5', '499', '499', 'Pignite', '-', '-', '-', '-', '0', '0', '0', 'false', 'https://cdn.bulbagarden.net/upload/e/e8/499Pignite.png');</v>
      </c>
      <c r="B572">
        <f t="shared" si="2"/>
        <v>5</v>
      </c>
      <c r="C572" s="61">
        <f>'Pokemon List'!D572</f>
        <v>499</v>
      </c>
      <c r="D572" s="61">
        <f>'Pokemon List'!E572</f>
        <v>499</v>
      </c>
      <c r="E572" s="89" t="str">
        <f>'Pokemon List'!F572</f>
        <v>Pignite</v>
      </c>
      <c r="F572" s="58" t="s">
        <v>136</v>
      </c>
      <c r="G572" s="58" t="s">
        <v>136</v>
      </c>
      <c r="H572" s="58" t="s">
        <v>136</v>
      </c>
      <c r="I572" s="58" t="s">
        <v>136</v>
      </c>
      <c r="J572" s="58">
        <v>0.0</v>
      </c>
      <c r="K572" s="58">
        <v>0.0</v>
      </c>
      <c r="L572">
        <f>'Pokemon List'!A572</f>
        <v>0</v>
      </c>
      <c r="N572" t="str">
        <f>IF('Pokemon List'!I572="NULL",'Pokemon List'!I572,CONCATENATE("'",'Pokemon List'!I572,"'",))</f>
        <v>'https://cdn.bulbagarden.net/upload/e/e8/499Pignite.png'</v>
      </c>
    </row>
    <row r="573">
      <c r="A573" s="58" t="str">
        <f t="shared" si="1"/>
        <v>INSERT INTO `pokemon_list` (`Generation`, `Pokedex`, `Codigo`, `Nome`, `TierGen1`, `TierGen2`, `TierGen3`, `TierGen4`, `TierGen5`, `TierGen6`, `TierGen7`, `StatusPick`, `Imagem`) VALUES ('5', '500', '500', 'Emboar', '-', '-', '-', '-', '3', '2', '2', 'false', 'https://cdn.bulbagarden.net/upload/thumb/1/18/500Emboar.png/250px-500Emboar.png');</v>
      </c>
      <c r="B573">
        <f t="shared" si="2"/>
        <v>5</v>
      </c>
      <c r="C573" s="61">
        <f>'Pokemon List'!D573</f>
        <v>500</v>
      </c>
      <c r="D573" s="61">
        <f>'Pokemon List'!E573</f>
        <v>500</v>
      </c>
      <c r="E573" s="89" t="str">
        <f>'Pokemon List'!F573</f>
        <v>Emboar</v>
      </c>
      <c r="F573" s="58" t="s">
        <v>136</v>
      </c>
      <c r="G573" s="58" t="s">
        <v>136</v>
      </c>
      <c r="H573" s="58" t="s">
        <v>136</v>
      </c>
      <c r="I573" s="58" t="s">
        <v>136</v>
      </c>
      <c r="J573" s="58">
        <v>3.0</v>
      </c>
      <c r="K573" s="58">
        <v>2.0</v>
      </c>
      <c r="L573">
        <f>'Pokemon List'!A573</f>
        <v>2</v>
      </c>
      <c r="N573" t="str">
        <f>IF('Pokemon List'!I573="NULL",'Pokemon List'!I573,CONCATENATE("'",'Pokemon List'!I573,"'",))</f>
        <v>'https://cdn.bulbagarden.net/upload/thumb/1/18/500Emboar.png/250px-500Emboar.png'</v>
      </c>
    </row>
    <row r="574">
      <c r="A574" s="58" t="str">
        <f t="shared" si="1"/>
        <v>INSERT INTO `pokemon_list` (`Generation`, `Pokedex`, `Codigo`, `Nome`, `TierGen1`, `TierGen2`, `TierGen3`, `TierGen4`, `TierGen5`, `TierGen6`, `TierGen7`, `StatusPick`, `Imagem`) VALUES ('5', '501', '501', 'Oshawott', '-', '-', '-', '-', '0', '0', '0', 'false', 'https://cdn.bulbagarden.net/upload/3/3b/501Oshawott.png');</v>
      </c>
      <c r="B574">
        <f t="shared" si="2"/>
        <v>5</v>
      </c>
      <c r="C574" s="61">
        <f>'Pokemon List'!D574</f>
        <v>501</v>
      </c>
      <c r="D574" s="61">
        <f>'Pokemon List'!E574</f>
        <v>501</v>
      </c>
      <c r="E574" s="89" t="str">
        <f>'Pokemon List'!F574</f>
        <v>Oshawott</v>
      </c>
      <c r="F574" s="58" t="s">
        <v>136</v>
      </c>
      <c r="G574" s="58" t="s">
        <v>136</v>
      </c>
      <c r="H574" s="58" t="s">
        <v>136</v>
      </c>
      <c r="I574" s="58" t="s">
        <v>136</v>
      </c>
      <c r="J574" s="58">
        <v>0.0</v>
      </c>
      <c r="K574" s="58">
        <v>0.0</v>
      </c>
      <c r="L574">
        <f>'Pokemon List'!A574</f>
        <v>0</v>
      </c>
      <c r="N574" t="str">
        <f>IF('Pokemon List'!I574="NULL",'Pokemon List'!I574,CONCATENATE("'",'Pokemon List'!I574,"'",))</f>
        <v>'https://cdn.bulbagarden.net/upload/3/3b/501Oshawott.png'</v>
      </c>
    </row>
    <row r="575">
      <c r="A575" s="58" t="str">
        <f t="shared" si="1"/>
        <v>INSERT INTO `pokemon_list` (`Generation`, `Pokedex`, `Codigo`, `Nome`, `TierGen1`, `TierGen2`, `TierGen3`, `TierGen4`, `TierGen5`, `TierGen6`, `TierGen7`, `StatusPick`, `Imagem`) VALUES ('5', '502', '502', 'Dewott', '-', '-', '-', '-', '0', '0', '0', 'false', 'https://cdn.bulbagarden.net/upload/e/e4/502Dewott.png');</v>
      </c>
      <c r="B575">
        <f t="shared" si="2"/>
        <v>5</v>
      </c>
      <c r="C575" s="61">
        <f>'Pokemon List'!D575</f>
        <v>502</v>
      </c>
      <c r="D575" s="61">
        <f>'Pokemon List'!E575</f>
        <v>502</v>
      </c>
      <c r="E575" s="89" t="str">
        <f>'Pokemon List'!F575</f>
        <v>Dewott</v>
      </c>
      <c r="F575" s="58" t="s">
        <v>136</v>
      </c>
      <c r="G575" s="58" t="s">
        <v>136</v>
      </c>
      <c r="H575" s="58" t="s">
        <v>136</v>
      </c>
      <c r="I575" s="58" t="s">
        <v>136</v>
      </c>
      <c r="J575" s="58">
        <v>0.0</v>
      </c>
      <c r="K575" s="58">
        <v>0.0</v>
      </c>
      <c r="L575">
        <f>'Pokemon List'!A575</f>
        <v>0</v>
      </c>
      <c r="N575" t="str">
        <f>IF('Pokemon List'!I575="NULL",'Pokemon List'!I575,CONCATENATE("'",'Pokemon List'!I575,"'",))</f>
        <v>'https://cdn.bulbagarden.net/upload/e/e4/502Dewott.png'</v>
      </c>
    </row>
    <row r="576">
      <c r="A576" s="58" t="str">
        <f t="shared" si="1"/>
        <v>INSERT INTO `pokemon_list` (`Generation`, `Pokedex`, `Codigo`, `Nome`, `TierGen1`, `TierGen2`, `TierGen3`, `TierGen4`, `TierGen5`, `TierGen6`, `TierGen7`, `StatusPick`, `Imagem`) VALUES ('5', '503', '503', 'Samurott', '-', '-', '-', '-', '3', '2', '3', 'false', 'https://cdn.bulbagarden.net/upload/thumb/b/b5/503Samurott.png/250px-503Samurott.png');</v>
      </c>
      <c r="B576">
        <f t="shared" si="2"/>
        <v>5</v>
      </c>
      <c r="C576" s="61">
        <f>'Pokemon List'!D576</f>
        <v>503</v>
      </c>
      <c r="D576" s="61">
        <f>'Pokemon List'!E576</f>
        <v>503</v>
      </c>
      <c r="E576" s="89" t="str">
        <f>'Pokemon List'!F576</f>
        <v>Samurott</v>
      </c>
      <c r="F576" s="58" t="s">
        <v>136</v>
      </c>
      <c r="G576" s="58" t="s">
        <v>136</v>
      </c>
      <c r="H576" s="58" t="s">
        <v>136</v>
      </c>
      <c r="I576" s="58" t="s">
        <v>136</v>
      </c>
      <c r="J576" s="58">
        <v>3.0</v>
      </c>
      <c r="K576" s="58">
        <v>2.0</v>
      </c>
      <c r="L576">
        <f>'Pokemon List'!A576</f>
        <v>3</v>
      </c>
      <c r="N576" t="str">
        <f>IF('Pokemon List'!I576="NULL",'Pokemon List'!I576,CONCATENATE("'",'Pokemon List'!I576,"'",))</f>
        <v>'https://cdn.bulbagarden.net/upload/thumb/b/b5/503Samurott.png/250px-503Samurott.png'</v>
      </c>
    </row>
    <row r="577">
      <c r="A577" s="58" t="str">
        <f t="shared" si="1"/>
        <v>INSERT INTO `pokemon_list` (`Generation`, `Pokedex`, `Codigo`, `Nome`, `TierGen1`, `TierGen2`, `TierGen3`, `TierGen4`, `TierGen5`, `TierGen6`, `TierGen7`, `StatusPick`, `Imagem`) VALUES ('5', '504', '504', 'Patrat', '-', '-', '-', '-', '0', '0', '0', 'false', 'https://cdn.bulbagarden.net/upload/c/cb/504Patrat.png');</v>
      </c>
      <c r="B577">
        <f t="shared" si="2"/>
        <v>5</v>
      </c>
      <c r="C577" s="61">
        <f>'Pokemon List'!D577</f>
        <v>504</v>
      </c>
      <c r="D577" s="61">
        <f>'Pokemon List'!E577</f>
        <v>504</v>
      </c>
      <c r="E577" s="89" t="str">
        <f>'Pokemon List'!F577</f>
        <v>Patrat</v>
      </c>
      <c r="F577" s="58" t="s">
        <v>136</v>
      </c>
      <c r="G577" s="58" t="s">
        <v>136</v>
      </c>
      <c r="H577" s="58" t="s">
        <v>136</v>
      </c>
      <c r="I577" s="58" t="s">
        <v>136</v>
      </c>
      <c r="J577" s="58">
        <v>0.0</v>
      </c>
      <c r="K577" s="58">
        <v>0.0</v>
      </c>
      <c r="L577">
        <f>'Pokemon List'!A577</f>
        <v>0</v>
      </c>
      <c r="N577" t="str">
        <f>IF('Pokemon List'!I577="NULL",'Pokemon List'!I577,CONCATENATE("'",'Pokemon List'!I577,"'",))</f>
        <v>'https://cdn.bulbagarden.net/upload/c/cb/504Patrat.png'</v>
      </c>
    </row>
    <row r="578">
      <c r="A578" s="58" t="str">
        <f t="shared" si="1"/>
        <v>INSERT INTO `pokemon_list` (`Generation`, `Pokedex`, `Codigo`, `Nome`, `TierGen1`, `TierGen2`, `TierGen3`, `TierGen4`, `TierGen5`, `TierGen6`, `TierGen7`, `StatusPick`, `Imagem`) VALUES ('5', '505', '505', 'Watchog', '-', '-', '-', '-', '3', '3', '3', 'false', 'https://cdn.bulbagarden.net/upload/thumb/3/3e/505Watchog.png/250px-505Watchog.png');</v>
      </c>
      <c r="B578">
        <f t="shared" si="2"/>
        <v>5</v>
      </c>
      <c r="C578" s="61">
        <f>'Pokemon List'!D578</f>
        <v>505</v>
      </c>
      <c r="D578" s="61">
        <f>'Pokemon List'!E578</f>
        <v>505</v>
      </c>
      <c r="E578" s="89" t="str">
        <f>'Pokemon List'!F578</f>
        <v>Watchog</v>
      </c>
      <c r="F578" s="58" t="s">
        <v>136</v>
      </c>
      <c r="G578" s="58" t="s">
        <v>136</v>
      </c>
      <c r="H578" s="58" t="s">
        <v>136</v>
      </c>
      <c r="I578" s="58" t="s">
        <v>136</v>
      </c>
      <c r="J578" s="58">
        <v>3.0</v>
      </c>
      <c r="K578" s="58">
        <v>3.0</v>
      </c>
      <c r="L578">
        <f>'Pokemon List'!A578</f>
        <v>3</v>
      </c>
      <c r="N578" t="str">
        <f>IF('Pokemon List'!I578="NULL",'Pokemon List'!I578,CONCATENATE("'",'Pokemon List'!I578,"'",))</f>
        <v>'https://cdn.bulbagarden.net/upload/thumb/3/3e/505Watchog.png/250px-505Watchog.png'</v>
      </c>
    </row>
    <row r="579">
      <c r="A579" s="58" t="str">
        <f t="shared" si="1"/>
        <v>INSERT INTO `pokemon_list` (`Generation`, `Pokedex`, `Codigo`, `Nome`, `TierGen1`, `TierGen2`, `TierGen3`, `TierGen4`, `TierGen5`, `TierGen6`, `TierGen7`, `StatusPick`, `Imagem`) VALUES ('5', '506', '506', 'Lillipup', '-', '-', '-', '-', '0', '0', '0', 'false', 'https://cdn.bulbagarden.net/upload/7/7e/506Lillipup.png');</v>
      </c>
      <c r="B579">
        <f t="shared" si="2"/>
        <v>5</v>
      </c>
      <c r="C579" s="61">
        <f>'Pokemon List'!D579</f>
        <v>506</v>
      </c>
      <c r="D579" s="61">
        <f>'Pokemon List'!E579</f>
        <v>506</v>
      </c>
      <c r="E579" s="89" t="str">
        <f>'Pokemon List'!F579</f>
        <v>Lillipup</v>
      </c>
      <c r="F579" s="58" t="s">
        <v>136</v>
      </c>
      <c r="G579" s="58" t="s">
        <v>136</v>
      </c>
      <c r="H579" s="58" t="s">
        <v>136</v>
      </c>
      <c r="I579" s="58" t="s">
        <v>136</v>
      </c>
      <c r="J579" s="58">
        <v>0.0</v>
      </c>
      <c r="K579" s="58">
        <v>0.0</v>
      </c>
      <c r="L579">
        <f>'Pokemon List'!A579</f>
        <v>0</v>
      </c>
      <c r="N579" t="str">
        <f>IF('Pokemon List'!I579="NULL",'Pokemon List'!I579,CONCATENATE("'",'Pokemon List'!I579,"'",))</f>
        <v>'https://cdn.bulbagarden.net/upload/7/7e/506Lillipup.png'</v>
      </c>
    </row>
    <row r="580">
      <c r="A580" s="58" t="str">
        <f t="shared" si="1"/>
        <v>INSERT INTO `pokemon_list` (`Generation`, `Pokedex`, `Codigo`, `Nome`, `TierGen1`, `TierGen2`, `TierGen3`, `TierGen4`, `TierGen5`, `TierGen6`, `TierGen7`, `StatusPick`, `Imagem`) VALUES ('5', '507', '507', 'Herdier', '-', '-', '-', '-', '0', '0', '0', 'false', 'https://cdn.bulbagarden.net/upload/9/96/507Herdier.png');</v>
      </c>
      <c r="B580">
        <f t="shared" si="2"/>
        <v>5</v>
      </c>
      <c r="C580" s="61">
        <f>'Pokemon List'!D580</f>
        <v>507</v>
      </c>
      <c r="D580" s="61">
        <f>'Pokemon List'!E580</f>
        <v>507</v>
      </c>
      <c r="E580" s="89" t="str">
        <f>'Pokemon List'!F580</f>
        <v>Herdier</v>
      </c>
      <c r="F580" s="58" t="s">
        <v>136</v>
      </c>
      <c r="G580" s="58" t="s">
        <v>136</v>
      </c>
      <c r="H580" s="58" t="s">
        <v>136</v>
      </c>
      <c r="I580" s="58" t="s">
        <v>136</v>
      </c>
      <c r="J580" s="58">
        <v>0.0</v>
      </c>
      <c r="K580" s="58">
        <v>0.0</v>
      </c>
      <c r="L580">
        <f>'Pokemon List'!A580</f>
        <v>0</v>
      </c>
      <c r="N580" t="str">
        <f>IF('Pokemon List'!I580="NULL",'Pokemon List'!I580,CONCATENATE("'",'Pokemon List'!I580,"'",))</f>
        <v>'https://cdn.bulbagarden.net/upload/9/96/507Herdier.png'</v>
      </c>
    </row>
    <row r="581">
      <c r="A581" s="58" t="str">
        <f t="shared" si="1"/>
        <v>INSERT INTO `pokemon_list` (`Generation`, `Pokedex`, `Codigo`, `Nome`, `TierGen1`, `TierGen2`, `TierGen3`, `TierGen4`, `TierGen5`, `TierGen6`, `TierGen7`, `StatusPick`, `Imagem`) VALUES ('5', '508', '508', 'Stoutland', '-', '-', '-', '-', '3', '3', '3', 'false', 'https://cdn.bulbagarden.net/upload/thumb/3/3e/508Stoutland.png/250px-508Stoutland.png');</v>
      </c>
      <c r="B581">
        <f t="shared" si="2"/>
        <v>5</v>
      </c>
      <c r="C581" s="61">
        <f>'Pokemon List'!D581</f>
        <v>508</v>
      </c>
      <c r="D581" s="61">
        <f>'Pokemon List'!E581</f>
        <v>508</v>
      </c>
      <c r="E581" s="89" t="str">
        <f>'Pokemon List'!F581</f>
        <v>Stoutland</v>
      </c>
      <c r="F581" s="58" t="s">
        <v>136</v>
      </c>
      <c r="G581" s="58" t="s">
        <v>136</v>
      </c>
      <c r="H581" s="58" t="s">
        <v>136</v>
      </c>
      <c r="I581" s="58" t="s">
        <v>136</v>
      </c>
      <c r="J581" s="58">
        <v>3.0</v>
      </c>
      <c r="K581" s="58">
        <v>3.0</v>
      </c>
      <c r="L581">
        <f>'Pokemon List'!A581</f>
        <v>3</v>
      </c>
      <c r="N581" t="str">
        <f>IF('Pokemon List'!I581="NULL",'Pokemon List'!I581,CONCATENATE("'",'Pokemon List'!I581,"'",))</f>
        <v>'https://cdn.bulbagarden.net/upload/thumb/3/3e/508Stoutland.png/250px-508Stoutland.png'</v>
      </c>
    </row>
    <row r="582">
      <c r="A582" s="58" t="str">
        <f t="shared" si="1"/>
        <v>INSERT INTO `pokemon_list` (`Generation`, `Pokedex`, `Codigo`, `Nome`, `TierGen1`, `TierGen2`, `TierGen3`, `TierGen4`, `TierGen5`, `TierGen6`, `TierGen7`, `StatusPick`, `Imagem`) VALUES ('5', '509', '509', 'Purrloin', '-', '-', '-', '-', '0', '0', '0', 'false', 'https://cdn.bulbagarden.net/upload/4/46/509Purrloin.png');</v>
      </c>
      <c r="B582">
        <f t="shared" si="2"/>
        <v>5</v>
      </c>
      <c r="C582" s="61">
        <f>'Pokemon List'!D582</f>
        <v>509</v>
      </c>
      <c r="D582" s="61">
        <f>'Pokemon List'!E582</f>
        <v>509</v>
      </c>
      <c r="E582" s="89" t="str">
        <f>'Pokemon List'!F582</f>
        <v>Purrloin</v>
      </c>
      <c r="F582" s="58" t="s">
        <v>136</v>
      </c>
      <c r="G582" s="58" t="s">
        <v>136</v>
      </c>
      <c r="H582" s="58" t="s">
        <v>136</v>
      </c>
      <c r="I582" s="58" t="s">
        <v>136</v>
      </c>
      <c r="J582" s="58">
        <v>0.0</v>
      </c>
      <c r="K582" s="58">
        <v>0.0</v>
      </c>
      <c r="L582">
        <f>'Pokemon List'!A582</f>
        <v>0</v>
      </c>
      <c r="N582" t="str">
        <f>IF('Pokemon List'!I582="NULL",'Pokemon List'!I582,CONCATENATE("'",'Pokemon List'!I582,"'",))</f>
        <v>'https://cdn.bulbagarden.net/upload/4/46/509Purrloin.png'</v>
      </c>
    </row>
    <row r="583">
      <c r="A583" s="58" t="str">
        <f t="shared" si="1"/>
        <v>INSERT INTO `pokemon_list` (`Generation`, `Pokedex`, `Codigo`, `Nome`, `TierGen1`, `TierGen2`, `TierGen3`, `TierGen4`, `TierGen5`, `TierGen6`, `TierGen7`, `StatusPick`, `Imagem`) VALUES ('5', '510', '510', 'Liepard', '-', '-', '-', '-', '2', '2', '2', 'false', 'https://cdn.bulbagarden.net/upload/thumb/0/09/510Liepard.png/250px-510Liepard.png');</v>
      </c>
      <c r="B583">
        <f t="shared" si="2"/>
        <v>5</v>
      </c>
      <c r="C583" s="61">
        <f>'Pokemon List'!D583</f>
        <v>510</v>
      </c>
      <c r="D583" s="61">
        <f>'Pokemon List'!E583</f>
        <v>510</v>
      </c>
      <c r="E583" s="89" t="str">
        <f>'Pokemon List'!F583</f>
        <v>Liepard</v>
      </c>
      <c r="F583" s="58" t="s">
        <v>136</v>
      </c>
      <c r="G583" s="58" t="s">
        <v>136</v>
      </c>
      <c r="H583" s="58" t="s">
        <v>136</v>
      </c>
      <c r="I583" s="58" t="s">
        <v>136</v>
      </c>
      <c r="J583" s="58">
        <v>2.0</v>
      </c>
      <c r="K583" s="58">
        <v>2.0</v>
      </c>
      <c r="L583">
        <f>'Pokemon List'!A583</f>
        <v>2</v>
      </c>
      <c r="N583" t="str">
        <f>IF('Pokemon List'!I583="NULL",'Pokemon List'!I583,CONCATENATE("'",'Pokemon List'!I583,"'",))</f>
        <v>'https://cdn.bulbagarden.net/upload/thumb/0/09/510Liepard.png/250px-510Liepard.png'</v>
      </c>
    </row>
    <row r="584">
      <c r="A584" s="58" t="str">
        <f t="shared" si="1"/>
        <v>INSERT INTO `pokemon_list` (`Generation`, `Pokedex`, `Codigo`, `Nome`, `TierGen1`, `TierGen2`, `TierGen3`, `TierGen4`, `TierGen5`, `TierGen6`, `TierGen7`, `StatusPick`, `Imagem`) VALUES ('5', '511', '511', 'Pansage', '-', '-', '-', '-', '0', '0', '0', 'false', 'https://cdn.bulbagarden.net/upload/6/6b/511Pansage.png');</v>
      </c>
      <c r="B584">
        <f t="shared" si="2"/>
        <v>5</v>
      </c>
      <c r="C584" s="61">
        <f>'Pokemon List'!D584</f>
        <v>511</v>
      </c>
      <c r="D584" s="61">
        <f>'Pokemon List'!E584</f>
        <v>511</v>
      </c>
      <c r="E584" s="89" t="str">
        <f>'Pokemon List'!F584</f>
        <v>Pansage</v>
      </c>
      <c r="F584" s="58" t="s">
        <v>136</v>
      </c>
      <c r="G584" s="58" t="s">
        <v>136</v>
      </c>
      <c r="H584" s="58" t="s">
        <v>136</v>
      </c>
      <c r="I584" s="58" t="s">
        <v>136</v>
      </c>
      <c r="J584" s="58">
        <v>0.0</v>
      </c>
      <c r="K584" s="58">
        <v>0.0</v>
      </c>
      <c r="L584">
        <f>'Pokemon List'!A584</f>
        <v>0</v>
      </c>
      <c r="N584" t="str">
        <f>IF('Pokemon List'!I584="NULL",'Pokemon List'!I584,CONCATENATE("'",'Pokemon List'!I584,"'",))</f>
        <v>'https://cdn.bulbagarden.net/upload/6/6b/511Pansage.png'</v>
      </c>
    </row>
    <row r="585">
      <c r="A585" s="58" t="str">
        <f t="shared" si="1"/>
        <v>INSERT INTO `pokemon_list` (`Generation`, `Pokedex`, `Codigo`, `Nome`, `TierGen1`, `TierGen2`, `TierGen3`, `TierGen4`, `TierGen5`, `TierGen6`, `TierGen7`, `StatusPick`, `Imagem`) VALUES ('5', '512', '512', 'Simisage', '-', '-', '-', '-', '3', '3', '3', 'false', 'https://cdn.bulbagarden.net/upload/thumb/2/24/512Simisage.png/250px-512Simisage.png');</v>
      </c>
      <c r="B585">
        <f t="shared" si="2"/>
        <v>5</v>
      </c>
      <c r="C585" s="61">
        <f>'Pokemon List'!D585</f>
        <v>512</v>
      </c>
      <c r="D585" s="61">
        <f>'Pokemon List'!E585</f>
        <v>512</v>
      </c>
      <c r="E585" s="89" t="str">
        <f>'Pokemon List'!F585</f>
        <v>Simisage</v>
      </c>
      <c r="F585" s="58" t="s">
        <v>136</v>
      </c>
      <c r="G585" s="58" t="s">
        <v>136</v>
      </c>
      <c r="H585" s="58" t="s">
        <v>136</v>
      </c>
      <c r="I585" s="58" t="s">
        <v>136</v>
      </c>
      <c r="J585" s="58">
        <v>3.0</v>
      </c>
      <c r="K585" s="58">
        <v>3.0</v>
      </c>
      <c r="L585">
        <f>'Pokemon List'!A585</f>
        <v>3</v>
      </c>
      <c r="N585" t="str">
        <f>IF('Pokemon List'!I585="NULL",'Pokemon List'!I585,CONCATENATE("'",'Pokemon List'!I585,"'",))</f>
        <v>'https://cdn.bulbagarden.net/upload/thumb/2/24/512Simisage.png/250px-512Simisage.png'</v>
      </c>
    </row>
    <row r="586">
      <c r="A586" s="58" t="str">
        <f t="shared" si="1"/>
        <v>INSERT INTO `pokemon_list` (`Generation`, `Pokedex`, `Codigo`, `Nome`, `TierGen1`, `TierGen2`, `TierGen3`, `TierGen4`, `TierGen5`, `TierGen6`, `TierGen7`, `StatusPick`, `Imagem`) VALUES ('5', '513', '513', 'Pansear', '-', '-', '-', '-', '0', '0', '0', 'false', 'https://cdn.bulbagarden.net/upload/e/e1/513Pansear.png');</v>
      </c>
      <c r="B586">
        <f t="shared" si="2"/>
        <v>5</v>
      </c>
      <c r="C586" s="61">
        <f>'Pokemon List'!D586</f>
        <v>513</v>
      </c>
      <c r="D586" s="61">
        <f>'Pokemon List'!E586</f>
        <v>513</v>
      </c>
      <c r="E586" s="89" t="str">
        <f>'Pokemon List'!F586</f>
        <v>Pansear</v>
      </c>
      <c r="F586" s="58" t="s">
        <v>136</v>
      </c>
      <c r="G586" s="58" t="s">
        <v>136</v>
      </c>
      <c r="H586" s="58" t="s">
        <v>136</v>
      </c>
      <c r="I586" s="58" t="s">
        <v>136</v>
      </c>
      <c r="J586" s="58">
        <v>0.0</v>
      </c>
      <c r="K586" s="58">
        <v>0.0</v>
      </c>
      <c r="L586">
        <f>'Pokemon List'!A586</f>
        <v>0</v>
      </c>
      <c r="N586" t="str">
        <f>IF('Pokemon List'!I586="NULL",'Pokemon List'!I586,CONCATENATE("'",'Pokemon List'!I586,"'",))</f>
        <v>'https://cdn.bulbagarden.net/upload/e/e1/513Pansear.png'</v>
      </c>
    </row>
    <row r="587">
      <c r="A587" s="58" t="str">
        <f t="shared" si="1"/>
        <v>INSERT INTO `pokemon_list` (`Generation`, `Pokedex`, `Codigo`, `Nome`, `TierGen1`, `TierGen2`, `TierGen3`, `TierGen4`, `TierGen5`, `TierGen6`, `TierGen7`, `StatusPick`, `Imagem`) VALUES ('5', '514', '514', 'Simisear', '-', '-', '-', '-', '3', '3', '3', 'false', 'https://cdn.bulbagarden.net/upload/thumb/7/7c/514Simisear.png/250px-514Simisear.png');</v>
      </c>
      <c r="B587">
        <f t="shared" si="2"/>
        <v>5</v>
      </c>
      <c r="C587" s="61">
        <f>'Pokemon List'!D587</f>
        <v>514</v>
      </c>
      <c r="D587" s="61">
        <f>'Pokemon List'!E587</f>
        <v>514</v>
      </c>
      <c r="E587" s="89" t="str">
        <f>'Pokemon List'!F587</f>
        <v>Simisear</v>
      </c>
      <c r="F587" s="58" t="s">
        <v>136</v>
      </c>
      <c r="G587" s="58" t="s">
        <v>136</v>
      </c>
      <c r="H587" s="58" t="s">
        <v>136</v>
      </c>
      <c r="I587" s="58" t="s">
        <v>136</v>
      </c>
      <c r="J587" s="58">
        <v>3.0</v>
      </c>
      <c r="K587" s="58">
        <v>3.0</v>
      </c>
      <c r="L587">
        <f>'Pokemon List'!A587</f>
        <v>3</v>
      </c>
      <c r="N587" t="str">
        <f>IF('Pokemon List'!I587="NULL",'Pokemon List'!I587,CONCATENATE("'",'Pokemon List'!I587,"'",))</f>
        <v>'https://cdn.bulbagarden.net/upload/thumb/7/7c/514Simisear.png/250px-514Simisear.png'</v>
      </c>
    </row>
    <row r="588">
      <c r="A588" s="58" t="str">
        <f t="shared" si="1"/>
        <v>INSERT INTO `pokemon_list` (`Generation`, `Pokedex`, `Codigo`, `Nome`, `TierGen1`, `TierGen2`, `TierGen3`, `TierGen4`, `TierGen5`, `TierGen6`, `TierGen7`, `StatusPick`, `Imagem`) VALUES ('5', '515', '515', 'Panpour', '-', '-', '-', '-', '0', '0', '0', 'false', 'https://cdn.bulbagarden.net/upload/2/2f/515Panpour.png');</v>
      </c>
      <c r="B588">
        <f t="shared" si="2"/>
        <v>5</v>
      </c>
      <c r="C588" s="61">
        <f>'Pokemon List'!D588</f>
        <v>515</v>
      </c>
      <c r="D588" s="61">
        <f>'Pokemon List'!E588</f>
        <v>515</v>
      </c>
      <c r="E588" s="89" t="str">
        <f>'Pokemon List'!F588</f>
        <v>Panpour</v>
      </c>
      <c r="F588" s="58" t="s">
        <v>136</v>
      </c>
      <c r="G588" s="58" t="s">
        <v>136</v>
      </c>
      <c r="H588" s="58" t="s">
        <v>136</v>
      </c>
      <c r="I588" s="58" t="s">
        <v>136</v>
      </c>
      <c r="J588" s="58">
        <v>0.0</v>
      </c>
      <c r="K588" s="58">
        <v>0.0</v>
      </c>
      <c r="L588">
        <f>'Pokemon List'!A588</f>
        <v>0</v>
      </c>
      <c r="N588" t="str">
        <f>IF('Pokemon List'!I588="NULL",'Pokemon List'!I588,CONCATENATE("'",'Pokemon List'!I588,"'",))</f>
        <v>'https://cdn.bulbagarden.net/upload/2/2f/515Panpour.png'</v>
      </c>
    </row>
    <row r="589">
      <c r="A589" s="58" t="str">
        <f t="shared" si="1"/>
        <v>INSERT INTO `pokemon_list` (`Generation`, `Pokedex`, `Codigo`, `Nome`, `TierGen1`, `TierGen2`, `TierGen3`, `TierGen4`, `TierGen5`, `TierGen6`, `TierGen7`, `StatusPick`, `Imagem`) VALUES ('5', '516', '516', 'Simipour', '-', '-', '-', '-', '3', '3', '3', 'false', 'https://cdn.bulbagarden.net/upload/thumb/8/83/516Simipour.png/250px-516Simipour.png');</v>
      </c>
      <c r="B589">
        <f t="shared" si="2"/>
        <v>5</v>
      </c>
      <c r="C589" s="61">
        <f>'Pokemon List'!D589</f>
        <v>516</v>
      </c>
      <c r="D589" s="61">
        <f>'Pokemon List'!E589</f>
        <v>516</v>
      </c>
      <c r="E589" s="89" t="str">
        <f>'Pokemon List'!F589</f>
        <v>Simipour</v>
      </c>
      <c r="F589" s="58" t="s">
        <v>136</v>
      </c>
      <c r="G589" s="58" t="s">
        <v>136</v>
      </c>
      <c r="H589" s="58" t="s">
        <v>136</v>
      </c>
      <c r="I589" s="58" t="s">
        <v>136</v>
      </c>
      <c r="J589" s="58">
        <v>3.0</v>
      </c>
      <c r="K589" s="58">
        <v>3.0</v>
      </c>
      <c r="L589">
        <f>'Pokemon List'!A589</f>
        <v>3</v>
      </c>
      <c r="N589" t="str">
        <f>IF('Pokemon List'!I589="NULL",'Pokemon List'!I589,CONCATENATE("'",'Pokemon List'!I589,"'",))</f>
        <v>'https://cdn.bulbagarden.net/upload/thumb/8/83/516Simipour.png/250px-516Simipour.png'</v>
      </c>
    </row>
    <row r="590">
      <c r="A590" s="58" t="str">
        <f t="shared" si="1"/>
        <v>INSERT INTO `pokemon_list` (`Generation`, `Pokedex`, `Codigo`, `Nome`, `TierGen1`, `TierGen2`, `TierGen3`, `TierGen4`, `TierGen5`, `TierGen6`, `TierGen7`, `StatusPick`, `Imagem`) VALUES ('5', '517', '517', 'Munna', '-', '-', '-', '-', '0', '0', '0', 'false', 'https://cdn.bulbagarden.net/upload/6/61/517Munna.png');</v>
      </c>
      <c r="B590">
        <f t="shared" si="2"/>
        <v>5</v>
      </c>
      <c r="C590" s="61">
        <f>'Pokemon List'!D590</f>
        <v>517</v>
      </c>
      <c r="D590" s="61">
        <f>'Pokemon List'!E590</f>
        <v>517</v>
      </c>
      <c r="E590" s="89" t="str">
        <f>'Pokemon List'!F590</f>
        <v>Munna</v>
      </c>
      <c r="F590" s="58" t="s">
        <v>136</v>
      </c>
      <c r="G590" s="58" t="s">
        <v>136</v>
      </c>
      <c r="H590" s="58" t="s">
        <v>136</v>
      </c>
      <c r="I590" s="58" t="s">
        <v>136</v>
      </c>
      <c r="J590" s="58">
        <v>0.0</v>
      </c>
      <c r="K590" s="58">
        <v>0.0</v>
      </c>
      <c r="L590">
        <f>'Pokemon List'!A590</f>
        <v>0</v>
      </c>
      <c r="N590" t="str">
        <f>IF('Pokemon List'!I590="NULL",'Pokemon List'!I590,CONCATENATE("'",'Pokemon List'!I590,"'",))</f>
        <v>'https://cdn.bulbagarden.net/upload/6/61/517Munna.png'</v>
      </c>
    </row>
    <row r="591">
      <c r="A591" s="58" t="str">
        <f t="shared" si="1"/>
        <v>INSERT INTO `pokemon_list` (`Generation`, `Pokedex`, `Codigo`, `Nome`, `TierGen1`, `TierGen2`, `TierGen3`, `TierGen4`, `TierGen5`, `TierGen6`, `TierGen7`, `StatusPick`, `Imagem`) VALUES ('5', '518', '518', 'Musharna', '-', '-', '-', '-', '3', '3', '0', 'false', 'https://cdn.bulbagarden.net/upload/2/2d/518Musharna.png');</v>
      </c>
      <c r="B591">
        <f t="shared" si="2"/>
        <v>5</v>
      </c>
      <c r="C591" s="61">
        <f>'Pokemon List'!D591</f>
        <v>518</v>
      </c>
      <c r="D591" s="61">
        <f>'Pokemon List'!E591</f>
        <v>518</v>
      </c>
      <c r="E591" s="89" t="str">
        <f>'Pokemon List'!F591</f>
        <v>Musharna</v>
      </c>
      <c r="F591" s="58" t="s">
        <v>136</v>
      </c>
      <c r="G591" s="58" t="s">
        <v>136</v>
      </c>
      <c r="H591" s="58" t="s">
        <v>136</v>
      </c>
      <c r="I591" s="58" t="s">
        <v>136</v>
      </c>
      <c r="J591" s="58">
        <v>3.0</v>
      </c>
      <c r="K591" s="58">
        <v>3.0</v>
      </c>
      <c r="L591">
        <f>'Pokemon List'!A591</f>
        <v>0</v>
      </c>
      <c r="N591" t="str">
        <f>IF('Pokemon List'!I591="NULL",'Pokemon List'!I591,CONCATENATE("'",'Pokemon List'!I591,"'",))</f>
        <v>'https://cdn.bulbagarden.net/upload/2/2d/518Musharna.png'</v>
      </c>
    </row>
    <row r="592">
      <c r="A592" s="58" t="str">
        <f t="shared" si="1"/>
        <v>INSERT INTO `pokemon_list` (`Generation`, `Pokedex`, `Codigo`, `Nome`, `TierGen1`, `TierGen2`, `TierGen3`, `TierGen4`, `TierGen5`, `TierGen6`, `TierGen7`, `StatusPick`, `Imagem`) VALUES ('5', '519', '519', 'Pidove', '-', '-', '-', '-', '0', '0', '0', 'false', 'https://cdn.bulbagarden.net/upload/c/c3/519Pidove.png');</v>
      </c>
      <c r="B592">
        <f t="shared" si="2"/>
        <v>5</v>
      </c>
      <c r="C592" s="61">
        <f>'Pokemon List'!D592</f>
        <v>519</v>
      </c>
      <c r="D592" s="61">
        <f>'Pokemon List'!E592</f>
        <v>519</v>
      </c>
      <c r="E592" s="89" t="str">
        <f>'Pokemon List'!F592</f>
        <v>Pidove</v>
      </c>
      <c r="F592" s="58" t="s">
        <v>136</v>
      </c>
      <c r="G592" s="58" t="s">
        <v>136</v>
      </c>
      <c r="H592" s="58" t="s">
        <v>136</v>
      </c>
      <c r="I592" s="58" t="s">
        <v>136</v>
      </c>
      <c r="J592" s="58">
        <v>0.0</v>
      </c>
      <c r="K592" s="58">
        <v>0.0</v>
      </c>
      <c r="L592">
        <f>'Pokemon List'!A592</f>
        <v>0</v>
      </c>
      <c r="N592" t="str">
        <f>IF('Pokemon List'!I592="NULL",'Pokemon List'!I592,CONCATENATE("'",'Pokemon List'!I592,"'",))</f>
        <v>'https://cdn.bulbagarden.net/upload/c/c3/519Pidove.png'</v>
      </c>
    </row>
    <row r="593">
      <c r="A593" s="58" t="str">
        <f t="shared" si="1"/>
        <v>INSERT INTO `pokemon_list` (`Generation`, `Pokedex`, `Codigo`, `Nome`, `TierGen1`, `TierGen2`, `TierGen3`, `TierGen4`, `TierGen5`, `TierGen6`, `TierGen7`, `StatusPick`, `Imagem`) VALUES ('5', '520', '520', 'Tranquill', '-', '-', '-', '-', '0', '0', '0', 'false', 'https://cdn.bulbagarden.net/upload/a/a3/520Tranquill.png');</v>
      </c>
      <c r="B593">
        <f t="shared" si="2"/>
        <v>5</v>
      </c>
      <c r="C593" s="61">
        <f>'Pokemon List'!D593</f>
        <v>520</v>
      </c>
      <c r="D593" s="61">
        <f>'Pokemon List'!E593</f>
        <v>520</v>
      </c>
      <c r="E593" s="89" t="str">
        <f>'Pokemon List'!F593</f>
        <v>Tranquill</v>
      </c>
      <c r="F593" s="58" t="s">
        <v>136</v>
      </c>
      <c r="G593" s="58" t="s">
        <v>136</v>
      </c>
      <c r="H593" s="58" t="s">
        <v>136</v>
      </c>
      <c r="I593" s="58" t="s">
        <v>136</v>
      </c>
      <c r="J593" s="58">
        <v>0.0</v>
      </c>
      <c r="K593" s="58">
        <v>0.0</v>
      </c>
      <c r="L593">
        <f>'Pokemon List'!A593</f>
        <v>0</v>
      </c>
      <c r="N593" t="str">
        <f>IF('Pokemon List'!I593="NULL",'Pokemon List'!I593,CONCATENATE("'",'Pokemon List'!I593,"'",))</f>
        <v>'https://cdn.bulbagarden.net/upload/a/a3/520Tranquill.png'</v>
      </c>
    </row>
    <row r="594">
      <c r="A594" s="58" t="str">
        <f t="shared" si="1"/>
        <v>INSERT INTO `pokemon_list` (`Generation`, `Pokedex`, `Codigo`, `Nome`, `TierGen1`, `TierGen2`, `TierGen3`, `TierGen4`, `TierGen5`, `TierGen6`, `TierGen7`, `StatusPick`, `Imagem`) VALUES ('5', '521', '521', 'Unfezant', '-', '-', '-', '-', '3', '3', '3', 'false', 'https://cdn.bulbagarden.net/upload/thumb/d/d0/521Unfezant.png/250px-521Unfezant.png');</v>
      </c>
      <c r="B594">
        <f t="shared" si="2"/>
        <v>5</v>
      </c>
      <c r="C594" s="61">
        <f>'Pokemon List'!D594</f>
        <v>521</v>
      </c>
      <c r="D594" s="61">
        <f>'Pokemon List'!E594</f>
        <v>521</v>
      </c>
      <c r="E594" s="89" t="str">
        <f>'Pokemon List'!F594</f>
        <v>Unfezant</v>
      </c>
      <c r="F594" s="58" t="s">
        <v>136</v>
      </c>
      <c r="G594" s="58" t="s">
        <v>136</v>
      </c>
      <c r="H594" s="58" t="s">
        <v>136</v>
      </c>
      <c r="I594" s="58" t="s">
        <v>136</v>
      </c>
      <c r="J594" s="58">
        <v>3.0</v>
      </c>
      <c r="K594" s="58">
        <v>3.0</v>
      </c>
      <c r="L594">
        <f>'Pokemon List'!A594</f>
        <v>3</v>
      </c>
      <c r="N594" t="str">
        <f>IF('Pokemon List'!I594="NULL",'Pokemon List'!I594,CONCATENATE("'",'Pokemon List'!I594,"'",))</f>
        <v>'https://cdn.bulbagarden.net/upload/thumb/d/d0/521Unfezant.png/250px-521Unfezant.png'</v>
      </c>
    </row>
    <row r="595">
      <c r="A595" s="58" t="str">
        <f t="shared" si="1"/>
        <v>INSERT INTO `pokemon_list` (`Generation`, `Pokedex`, `Codigo`, `Nome`, `TierGen1`, `TierGen2`, `TierGen3`, `TierGen4`, `TierGen5`, `TierGen6`, `TierGen7`, `StatusPick`, `Imagem`) VALUES ('5', '522', '522', 'Blitzle', '-', '-', '-', '-', '0', '0', '0', 'false', 'https://cdn.bulbagarden.net/upload/a/af/522Blitzle.png');</v>
      </c>
      <c r="B595">
        <f t="shared" si="2"/>
        <v>5</v>
      </c>
      <c r="C595" s="61">
        <f>'Pokemon List'!D595</f>
        <v>522</v>
      </c>
      <c r="D595" s="61">
        <f>'Pokemon List'!E595</f>
        <v>522</v>
      </c>
      <c r="E595" s="89" t="str">
        <f>'Pokemon List'!F595</f>
        <v>Blitzle</v>
      </c>
      <c r="F595" s="58" t="s">
        <v>136</v>
      </c>
      <c r="G595" s="58" t="s">
        <v>136</v>
      </c>
      <c r="H595" s="58" t="s">
        <v>136</v>
      </c>
      <c r="I595" s="58" t="s">
        <v>136</v>
      </c>
      <c r="J595" s="58">
        <v>0.0</v>
      </c>
      <c r="K595" s="58">
        <v>0.0</v>
      </c>
      <c r="L595">
        <f>'Pokemon List'!A595</f>
        <v>0</v>
      </c>
      <c r="N595" t="str">
        <f>IF('Pokemon List'!I595="NULL",'Pokemon List'!I595,CONCATENATE("'",'Pokemon List'!I595,"'",))</f>
        <v>'https://cdn.bulbagarden.net/upload/a/af/522Blitzle.png'</v>
      </c>
    </row>
    <row r="596">
      <c r="A596" s="58" t="str">
        <f t="shared" si="1"/>
        <v>INSERT INTO `pokemon_list` (`Generation`, `Pokedex`, `Codigo`, `Nome`, `TierGen1`, `TierGen2`, `TierGen3`, `TierGen4`, `TierGen5`, `TierGen6`, `TierGen7`, `StatusPick`, `Imagem`) VALUES ('5', '523', '523', 'Zebstrika', '-', '-', '-', '-', '3', '3', '3', 'false', 'https://cdn.bulbagarden.net/upload/thumb/a/a1/523Zebstrika.png/250px-523Zebstrika.png');</v>
      </c>
      <c r="B596">
        <f t="shared" si="2"/>
        <v>5</v>
      </c>
      <c r="C596" s="61">
        <f>'Pokemon List'!D596</f>
        <v>523</v>
      </c>
      <c r="D596" s="61">
        <f>'Pokemon List'!E596</f>
        <v>523</v>
      </c>
      <c r="E596" s="89" t="str">
        <f>'Pokemon List'!F596</f>
        <v>Zebstrika</v>
      </c>
      <c r="F596" s="58" t="s">
        <v>136</v>
      </c>
      <c r="G596" s="58" t="s">
        <v>136</v>
      </c>
      <c r="H596" s="58" t="s">
        <v>136</v>
      </c>
      <c r="I596" s="58" t="s">
        <v>136</v>
      </c>
      <c r="J596" s="58">
        <v>3.0</v>
      </c>
      <c r="K596" s="58">
        <v>3.0</v>
      </c>
      <c r="L596">
        <f>'Pokemon List'!A596</f>
        <v>3</v>
      </c>
      <c r="N596" t="str">
        <f>IF('Pokemon List'!I596="NULL",'Pokemon List'!I596,CONCATENATE("'",'Pokemon List'!I596,"'",))</f>
        <v>'https://cdn.bulbagarden.net/upload/thumb/a/a1/523Zebstrika.png/250px-523Zebstrika.png'</v>
      </c>
    </row>
    <row r="597">
      <c r="A597" s="58" t="str">
        <f t="shared" si="1"/>
        <v>INSERT INTO `pokemon_list` (`Generation`, `Pokedex`, `Codigo`, `Nome`, `TierGen1`, `TierGen2`, `TierGen3`, `TierGen4`, `TierGen5`, `TierGen6`, `TierGen7`, `StatusPick`, `Imagem`) VALUES ('5', '524', '524', 'Roggenrola', '-', '-', '-', '-', '0', '0', '0', 'false', 'https://cdn.bulbagarden.net/upload/6/69/524Roggenrola.png');</v>
      </c>
      <c r="B597">
        <f t="shared" si="2"/>
        <v>5</v>
      </c>
      <c r="C597" s="61">
        <f>'Pokemon List'!D597</f>
        <v>524</v>
      </c>
      <c r="D597" s="61">
        <f>'Pokemon List'!E597</f>
        <v>524</v>
      </c>
      <c r="E597" s="89" t="str">
        <f>'Pokemon List'!F597</f>
        <v>Roggenrola</v>
      </c>
      <c r="F597" s="58" t="s">
        <v>136</v>
      </c>
      <c r="G597" s="58" t="s">
        <v>136</v>
      </c>
      <c r="H597" s="58" t="s">
        <v>136</v>
      </c>
      <c r="I597" s="58" t="s">
        <v>136</v>
      </c>
      <c r="J597" s="58">
        <v>0.0</v>
      </c>
      <c r="K597" s="58">
        <v>0.0</v>
      </c>
      <c r="L597">
        <f>'Pokemon List'!A597</f>
        <v>0</v>
      </c>
      <c r="N597" t="str">
        <f>IF('Pokemon List'!I597="NULL",'Pokemon List'!I597,CONCATENATE("'",'Pokemon List'!I597,"'",))</f>
        <v>'https://cdn.bulbagarden.net/upload/6/69/524Roggenrola.png'</v>
      </c>
    </row>
    <row r="598">
      <c r="A598" s="58" t="str">
        <f t="shared" si="1"/>
        <v>INSERT INTO `pokemon_list` (`Generation`, `Pokedex`, `Codigo`, `Nome`, `TierGen1`, `TierGen2`, `TierGen3`, `TierGen4`, `TierGen5`, `TierGen6`, `TierGen7`, `StatusPick`, `Imagem`) VALUES ('5', '525', '525', 'Boldore', '-', '-', '-', '-', '0', '0', '0', 'false', 'https://cdn.bulbagarden.net/upload/c/ce/525Boldore.png');</v>
      </c>
      <c r="B598">
        <f t="shared" si="2"/>
        <v>5</v>
      </c>
      <c r="C598" s="61">
        <f>'Pokemon List'!D598</f>
        <v>525</v>
      </c>
      <c r="D598" s="61">
        <f>'Pokemon List'!E598</f>
        <v>525</v>
      </c>
      <c r="E598" s="89" t="str">
        <f>'Pokemon List'!F598</f>
        <v>Boldore</v>
      </c>
      <c r="F598" s="58" t="s">
        <v>136</v>
      </c>
      <c r="G598" s="58" t="s">
        <v>136</v>
      </c>
      <c r="H598" s="58" t="s">
        <v>136</v>
      </c>
      <c r="I598" s="58" t="s">
        <v>136</v>
      </c>
      <c r="J598" s="58">
        <v>0.0</v>
      </c>
      <c r="K598" s="58">
        <v>0.0</v>
      </c>
      <c r="L598">
        <f>'Pokemon List'!A598</f>
        <v>0</v>
      </c>
      <c r="N598" t="str">
        <f>IF('Pokemon List'!I598="NULL",'Pokemon List'!I598,CONCATENATE("'",'Pokemon List'!I598,"'",))</f>
        <v>'https://cdn.bulbagarden.net/upload/c/ce/525Boldore.png'</v>
      </c>
    </row>
    <row r="599">
      <c r="A599" s="58" t="str">
        <f t="shared" si="1"/>
        <v>INSERT INTO `pokemon_list` (`Generation`, `Pokedex`, `Codigo`, `Nome`, `TierGen1`, `TierGen2`, `TierGen3`, `TierGen4`, `TierGen5`, `TierGen6`, `TierGen7`, `StatusPick`, `Imagem`) VALUES ('5', '526', '526', 'Gigalith', '-', '-', '-', '-', '3', '3', '2', 'false', 'https://cdn.bulbagarden.net/upload/thumb/5/59/526Gigalith.png/250px-526Gigalith.png');</v>
      </c>
      <c r="B599">
        <f t="shared" si="2"/>
        <v>5</v>
      </c>
      <c r="C599" s="61">
        <f>'Pokemon List'!D599</f>
        <v>526</v>
      </c>
      <c r="D599" s="61">
        <f>'Pokemon List'!E599</f>
        <v>526</v>
      </c>
      <c r="E599" s="89" t="str">
        <f>'Pokemon List'!F599</f>
        <v>Gigalith</v>
      </c>
      <c r="F599" s="58" t="s">
        <v>136</v>
      </c>
      <c r="G599" s="58" t="s">
        <v>136</v>
      </c>
      <c r="H599" s="58" t="s">
        <v>136</v>
      </c>
      <c r="I599" s="58" t="s">
        <v>136</v>
      </c>
      <c r="J599" s="58">
        <v>3.0</v>
      </c>
      <c r="K599" s="58">
        <v>3.0</v>
      </c>
      <c r="L599">
        <f>'Pokemon List'!A599</f>
        <v>2</v>
      </c>
      <c r="N599" t="str">
        <f>IF('Pokemon List'!I599="NULL",'Pokemon List'!I599,CONCATENATE("'",'Pokemon List'!I599,"'",))</f>
        <v>'https://cdn.bulbagarden.net/upload/thumb/5/59/526Gigalith.png/250px-526Gigalith.png'</v>
      </c>
    </row>
    <row r="600">
      <c r="A600" s="58" t="str">
        <f t="shared" si="1"/>
        <v>INSERT INTO `pokemon_list` (`Generation`, `Pokedex`, `Codigo`, `Nome`, `TierGen1`, `TierGen2`, `TierGen3`, `TierGen4`, `TierGen5`, `TierGen6`, `TierGen7`, `StatusPick`, `Imagem`) VALUES ('5', '527', '527', 'Woobat', '-', '-', '-', '-', '0', '0', '0', 'false', 'https://cdn.bulbagarden.net/upload/3/36/527Woobat.png');</v>
      </c>
      <c r="B600">
        <f t="shared" si="2"/>
        <v>5</v>
      </c>
      <c r="C600" s="61">
        <f>'Pokemon List'!D600</f>
        <v>527</v>
      </c>
      <c r="D600" s="61">
        <f>'Pokemon List'!E600</f>
        <v>527</v>
      </c>
      <c r="E600" s="89" t="str">
        <f>'Pokemon List'!F600</f>
        <v>Woobat</v>
      </c>
      <c r="F600" s="58" t="s">
        <v>136</v>
      </c>
      <c r="G600" s="58" t="s">
        <v>136</v>
      </c>
      <c r="H600" s="58" t="s">
        <v>136</v>
      </c>
      <c r="I600" s="58" t="s">
        <v>136</v>
      </c>
      <c r="J600" s="58">
        <v>0.0</v>
      </c>
      <c r="K600" s="58">
        <v>0.0</v>
      </c>
      <c r="L600">
        <f>'Pokemon List'!A600</f>
        <v>0</v>
      </c>
      <c r="N600" t="str">
        <f>IF('Pokemon List'!I600="NULL",'Pokemon List'!I600,CONCATENATE("'",'Pokemon List'!I600,"'",))</f>
        <v>'https://cdn.bulbagarden.net/upload/3/36/527Woobat.png'</v>
      </c>
    </row>
    <row r="601">
      <c r="A601" s="58" t="str">
        <f t="shared" si="1"/>
        <v>INSERT INTO `pokemon_list` (`Generation`, `Pokedex`, `Codigo`, `Nome`, `TierGen1`, `TierGen2`, `TierGen3`, `TierGen4`, `TierGen5`, `TierGen6`, `TierGen7`, `StatusPick`, `Imagem`) VALUES ('5', '528', '528', 'Swoobat', '-', '-', '-', '-', '3', '3', '3', 'false', 'https://cdn.bulbagarden.net/upload/thumb/9/9d/528Swoobat.png/250px-528Swoobat.png');</v>
      </c>
      <c r="B601">
        <f t="shared" si="2"/>
        <v>5</v>
      </c>
      <c r="C601" s="61">
        <f>'Pokemon List'!D601</f>
        <v>528</v>
      </c>
      <c r="D601" s="61">
        <f>'Pokemon List'!E601</f>
        <v>528</v>
      </c>
      <c r="E601" s="89" t="str">
        <f>'Pokemon List'!F601</f>
        <v>Swoobat</v>
      </c>
      <c r="F601" s="58" t="s">
        <v>136</v>
      </c>
      <c r="G601" s="58" t="s">
        <v>136</v>
      </c>
      <c r="H601" s="58" t="s">
        <v>136</v>
      </c>
      <c r="I601" s="58" t="s">
        <v>136</v>
      </c>
      <c r="J601" s="58">
        <v>3.0</v>
      </c>
      <c r="K601" s="58">
        <v>3.0</v>
      </c>
      <c r="L601">
        <f>'Pokemon List'!A601</f>
        <v>3</v>
      </c>
      <c r="N601" t="str">
        <f>IF('Pokemon List'!I601="NULL",'Pokemon List'!I601,CONCATENATE("'",'Pokemon List'!I601,"'",))</f>
        <v>'https://cdn.bulbagarden.net/upload/thumb/9/9d/528Swoobat.png/250px-528Swoobat.png'</v>
      </c>
    </row>
    <row r="602">
      <c r="A602" s="58" t="str">
        <f t="shared" si="1"/>
        <v>INSERT INTO `pokemon_list` (`Generation`, `Pokedex`, `Codigo`, `Nome`, `TierGen1`, `TierGen2`, `TierGen3`, `TierGen4`, `TierGen5`, `TierGen6`, `TierGen7`, `StatusPick`, `Imagem`) VALUES ('5', '529', '529', 'Drilbur', '-', '-', '-', '-', '0', '0', '0', 'false', 'https://cdn.bulbagarden.net/upload/c/cf/529Drilbur.png');</v>
      </c>
      <c r="B602">
        <f t="shared" si="2"/>
        <v>5</v>
      </c>
      <c r="C602" s="61">
        <f>'Pokemon List'!D602</f>
        <v>529</v>
      </c>
      <c r="D602" s="61">
        <f>'Pokemon List'!E602</f>
        <v>529</v>
      </c>
      <c r="E602" s="89" t="str">
        <f>'Pokemon List'!F602</f>
        <v>Drilbur</v>
      </c>
      <c r="F602" s="58" t="s">
        <v>136</v>
      </c>
      <c r="G602" s="58" t="s">
        <v>136</v>
      </c>
      <c r="H602" s="58" t="s">
        <v>136</v>
      </c>
      <c r="I602" s="58" t="s">
        <v>136</v>
      </c>
      <c r="J602" s="58">
        <v>0.0</v>
      </c>
      <c r="K602" s="58">
        <v>0.0</v>
      </c>
      <c r="L602">
        <f>'Pokemon List'!A602</f>
        <v>0</v>
      </c>
      <c r="N602" t="str">
        <f>IF('Pokemon List'!I602="NULL",'Pokemon List'!I602,CONCATENATE("'",'Pokemon List'!I602,"'",))</f>
        <v>'https://cdn.bulbagarden.net/upload/c/cf/529Drilbur.png'</v>
      </c>
    </row>
    <row r="603">
      <c r="A603" s="58" t="str">
        <f t="shared" si="1"/>
        <v>INSERT INTO `pokemon_list` (`Generation`, `Pokedex`, `Codigo`, `Nome`, `TierGen1`, `TierGen2`, `TierGen3`, `TierGen4`, `TierGen5`, `TierGen6`, `TierGen7`, `StatusPick`, `Imagem`) VALUES ('5', '530', '530', 'Excadrill', '-', '-', '-', '-', '1', '1', '1', 'false', 'https://cdn.bulbagarden.net/upload/thumb/6/63/530Excadrill.png/250px-530Excadrill.png');</v>
      </c>
      <c r="B603">
        <f t="shared" si="2"/>
        <v>5</v>
      </c>
      <c r="C603" s="61">
        <f>'Pokemon List'!D603</f>
        <v>530</v>
      </c>
      <c r="D603" s="61">
        <f>'Pokemon List'!E603</f>
        <v>530</v>
      </c>
      <c r="E603" s="89" t="str">
        <f>'Pokemon List'!F603</f>
        <v>Excadrill</v>
      </c>
      <c r="F603" s="58" t="s">
        <v>136</v>
      </c>
      <c r="G603" s="58" t="s">
        <v>136</v>
      </c>
      <c r="H603" s="58" t="s">
        <v>136</v>
      </c>
      <c r="I603" s="58" t="s">
        <v>136</v>
      </c>
      <c r="J603" s="58">
        <v>1.0</v>
      </c>
      <c r="K603" s="58">
        <v>1.0</v>
      </c>
      <c r="L603">
        <f>'Pokemon List'!A603</f>
        <v>1</v>
      </c>
      <c r="N603" t="str">
        <f>IF('Pokemon List'!I603="NULL",'Pokemon List'!I603,CONCATENATE("'",'Pokemon List'!I603,"'",))</f>
        <v>'https://cdn.bulbagarden.net/upload/thumb/6/63/530Excadrill.png/250px-530Excadrill.png'</v>
      </c>
    </row>
    <row r="604">
      <c r="A604" s="58" t="str">
        <f t="shared" si="1"/>
        <v>INSERT INTO `pokemon_list` (`Generation`, `Pokedex`, `Codigo`, `Nome`, `TierGen1`, `TierGen2`, `TierGen3`, `TierGen4`, `TierGen5`, `TierGen6`, `TierGen7`, `StatusPick`, `Imagem`) VALUES ('5', '531', '531', 'Audino', '-', '-', '-', '-', '3', '2', '3', 'false', 'https://cdn.bulbagarden.net/upload/thumb/f/f5/531Audino.png/150px-531Audino.png');</v>
      </c>
      <c r="B604">
        <f t="shared" si="2"/>
        <v>5</v>
      </c>
      <c r="C604" s="61">
        <f>'Pokemon List'!D604</f>
        <v>531</v>
      </c>
      <c r="D604" s="61">
        <f>'Pokemon List'!E604</f>
        <v>531</v>
      </c>
      <c r="E604" s="89" t="str">
        <f>'Pokemon List'!F604</f>
        <v>Audino</v>
      </c>
      <c r="F604" s="58" t="s">
        <v>136</v>
      </c>
      <c r="G604" s="58" t="s">
        <v>136</v>
      </c>
      <c r="H604" s="58" t="s">
        <v>136</v>
      </c>
      <c r="I604" s="58" t="s">
        <v>136</v>
      </c>
      <c r="J604" s="58">
        <v>3.0</v>
      </c>
      <c r="K604" s="58">
        <v>2.0</v>
      </c>
      <c r="L604">
        <f>'Pokemon List'!A604</f>
        <v>3</v>
      </c>
      <c r="N604" t="str">
        <f>IF('Pokemon List'!I604="NULL",'Pokemon List'!I604,CONCATENATE("'",'Pokemon List'!I604,"'",))</f>
        <v>'https://cdn.bulbagarden.net/upload/thumb/f/f5/531Audino.png/150px-531Audino.png'</v>
      </c>
    </row>
    <row r="605">
      <c r="A605" s="58" t="str">
        <f t="shared" si="1"/>
        <v>INSERT INTO `pokemon_list` (`Generation`, `Pokedex`, `Codigo`, `Nome`, `TierGen1`, `TierGen2`, `TierGen3`, `TierGen4`, `TierGen5`, `TierGen6`, `TierGen7`, `StatusPick`, `Imagem`) VALUES ('5', '531', '531M', 'Mega Audino', '-', '-', '-', '-', '-', '2', '2', 'false', 'https://cdn.bulbagarden.net/upload/thumb/1/17/531Audino-Mega.png/150px-531Audino-Mega.png');</v>
      </c>
      <c r="B605">
        <f t="shared" si="2"/>
        <v>5</v>
      </c>
      <c r="C605" s="61">
        <f>'Pokemon List'!D605</f>
        <v>531</v>
      </c>
      <c r="D605" s="61" t="str">
        <f>'Pokemon List'!E605</f>
        <v>531M</v>
      </c>
      <c r="E605" s="61" t="str">
        <f>'Pokemon List'!F605</f>
        <v>Mega Audino</v>
      </c>
      <c r="F605" s="58" t="s">
        <v>136</v>
      </c>
      <c r="G605" s="58" t="s">
        <v>136</v>
      </c>
      <c r="H605" s="58" t="s">
        <v>136</v>
      </c>
      <c r="I605" s="58" t="s">
        <v>136</v>
      </c>
      <c r="J605" s="58" t="s">
        <v>136</v>
      </c>
      <c r="K605" s="58">
        <v>2.0</v>
      </c>
      <c r="L605">
        <f>'Pokemon List'!A605</f>
        <v>2</v>
      </c>
      <c r="N605" t="str">
        <f>IF('Pokemon List'!I605="NULL",'Pokemon List'!I605,CONCATENATE("'",'Pokemon List'!I605,"'",))</f>
        <v>'https://cdn.bulbagarden.net/upload/thumb/1/17/531Audino-Mega.png/150px-531Audino-Mega.png'</v>
      </c>
    </row>
    <row r="606">
      <c r="A606" s="58" t="str">
        <f t="shared" si="1"/>
        <v>INSERT INTO `pokemon_list` (`Generation`, `Pokedex`, `Codigo`, `Nome`, `TierGen1`, `TierGen2`, `TierGen3`, `TierGen4`, `TierGen5`, `TierGen6`, `TierGen7`, `StatusPick`, `Imagem`) VALUES ('5', '532', '532', 'Timburr', '-', '-', '-', '-', '0', '0', '0', 'false', 'https://cdn.bulbagarden.net/upload/6/69/532Timburr.png');</v>
      </c>
      <c r="B606">
        <f t="shared" si="2"/>
        <v>5</v>
      </c>
      <c r="C606" s="61">
        <f>'Pokemon List'!D606</f>
        <v>532</v>
      </c>
      <c r="D606" s="61">
        <f>'Pokemon List'!E606</f>
        <v>532</v>
      </c>
      <c r="E606" s="89" t="str">
        <f>'Pokemon List'!F606</f>
        <v>Timburr</v>
      </c>
      <c r="F606" s="58" t="s">
        <v>136</v>
      </c>
      <c r="G606" s="58" t="s">
        <v>136</v>
      </c>
      <c r="H606" s="58" t="s">
        <v>136</v>
      </c>
      <c r="I606" s="58" t="s">
        <v>136</v>
      </c>
      <c r="J606" s="58">
        <v>0.0</v>
      </c>
      <c r="K606" s="58">
        <v>0.0</v>
      </c>
      <c r="L606">
        <f>'Pokemon List'!A606</f>
        <v>0</v>
      </c>
      <c r="N606" t="str">
        <f>IF('Pokemon List'!I606="NULL",'Pokemon List'!I606,CONCATENATE("'",'Pokemon List'!I606,"'",))</f>
        <v>'https://cdn.bulbagarden.net/upload/6/69/532Timburr.png'</v>
      </c>
    </row>
    <row r="607">
      <c r="A607" s="58" t="str">
        <f t="shared" si="1"/>
        <v>INSERT INTO `pokemon_list` (`Generation`, `Pokedex`, `Codigo`, `Nome`, `TierGen1`, `TierGen2`, `TierGen3`, `TierGen4`, `TierGen5`, `TierGen6`, `TierGen7`, `StatusPick`, `Imagem`) VALUES ('5', '533', '533', 'Gurdurr', '-', '-', '-', '-', '3', '2', '3', 'false', 'https://cdn.bulbagarden.net/upload/thumb/a/ad/533Gurdurr.png/250px-533Gurdurr.png');</v>
      </c>
      <c r="B607">
        <f t="shared" si="2"/>
        <v>5</v>
      </c>
      <c r="C607" s="61">
        <f>'Pokemon List'!D607</f>
        <v>533</v>
      </c>
      <c r="D607" s="61">
        <f>'Pokemon List'!E607</f>
        <v>533</v>
      </c>
      <c r="E607" s="89" t="str">
        <f>'Pokemon List'!F607</f>
        <v>Gurdurr</v>
      </c>
      <c r="F607" s="58" t="s">
        <v>136</v>
      </c>
      <c r="G607" s="58" t="s">
        <v>136</v>
      </c>
      <c r="H607" s="58" t="s">
        <v>136</v>
      </c>
      <c r="I607" s="58" t="s">
        <v>136</v>
      </c>
      <c r="J607" s="58">
        <v>3.0</v>
      </c>
      <c r="K607" s="58">
        <v>2.0</v>
      </c>
      <c r="L607">
        <f>'Pokemon List'!A607</f>
        <v>3</v>
      </c>
      <c r="N607" t="str">
        <f>IF('Pokemon List'!I607="NULL",'Pokemon List'!I607,CONCATENATE("'",'Pokemon List'!I607,"'",))</f>
        <v>'https://cdn.bulbagarden.net/upload/thumb/a/ad/533Gurdurr.png/250px-533Gurdurr.png'</v>
      </c>
    </row>
    <row r="608">
      <c r="A608" s="58" t="str">
        <f t="shared" si="1"/>
        <v>INSERT INTO `pokemon_list` (`Generation`, `Pokedex`, `Codigo`, `Nome`, `TierGen1`, `TierGen2`, `TierGen3`, `TierGen4`, `TierGen5`, `TierGen6`, `TierGen7`, `StatusPick`, `Imagem`) VALUES ('5', '534', '534', 'Conkeldurr', '-', '-', '-', '-', '1', '1', '1', 'false', 'https://cdn.bulbagarden.net/upload/thumb/1/11/534Conkeldurr.png/250px-534Conkeldurr.png');</v>
      </c>
      <c r="B608">
        <f t="shared" si="2"/>
        <v>5</v>
      </c>
      <c r="C608" s="61">
        <f>'Pokemon List'!D608</f>
        <v>534</v>
      </c>
      <c r="D608" s="61">
        <f>'Pokemon List'!E608</f>
        <v>534</v>
      </c>
      <c r="E608" s="89" t="str">
        <f>'Pokemon List'!F608</f>
        <v>Conkeldurr</v>
      </c>
      <c r="F608" s="58" t="s">
        <v>136</v>
      </c>
      <c r="G608" s="58" t="s">
        <v>136</v>
      </c>
      <c r="H608" s="58" t="s">
        <v>136</v>
      </c>
      <c r="I608" s="58" t="s">
        <v>136</v>
      </c>
      <c r="J608" s="58">
        <v>1.0</v>
      </c>
      <c r="K608" s="58">
        <v>1.0</v>
      </c>
      <c r="L608">
        <f>'Pokemon List'!A608</f>
        <v>1</v>
      </c>
      <c r="N608" t="str">
        <f>IF('Pokemon List'!I608="NULL",'Pokemon List'!I608,CONCATENATE("'",'Pokemon List'!I608,"'",))</f>
        <v>'https://cdn.bulbagarden.net/upload/thumb/1/11/534Conkeldurr.png/250px-534Conkeldurr.png'</v>
      </c>
    </row>
    <row r="609">
      <c r="A609" s="58" t="str">
        <f t="shared" si="1"/>
        <v>INSERT INTO `pokemon_list` (`Generation`, `Pokedex`, `Codigo`, `Nome`, `TierGen1`, `TierGen2`, `TierGen3`, `TierGen4`, `TierGen5`, `TierGen6`, `TierGen7`, `StatusPick`, `Imagem`) VALUES ('5', '535', '535', 'Tympole', '-', '-', '-', '-', '0', '0', '0', 'false', 'https://cdn.bulbagarden.net/upload/c/c9/535Tympole.png');</v>
      </c>
      <c r="B609">
        <f t="shared" si="2"/>
        <v>5</v>
      </c>
      <c r="C609" s="61">
        <f>'Pokemon List'!D609</f>
        <v>535</v>
      </c>
      <c r="D609" s="61">
        <f>'Pokemon List'!E609</f>
        <v>535</v>
      </c>
      <c r="E609" s="89" t="str">
        <f>'Pokemon List'!F609</f>
        <v>Tympole</v>
      </c>
      <c r="F609" s="58" t="s">
        <v>136</v>
      </c>
      <c r="G609" s="58" t="s">
        <v>136</v>
      </c>
      <c r="H609" s="58" t="s">
        <v>136</v>
      </c>
      <c r="I609" s="58" t="s">
        <v>136</v>
      </c>
      <c r="J609" s="58">
        <v>0.0</v>
      </c>
      <c r="K609" s="58">
        <v>0.0</v>
      </c>
      <c r="L609">
        <f>'Pokemon List'!A609</f>
        <v>0</v>
      </c>
      <c r="N609" t="str">
        <f>IF('Pokemon List'!I609="NULL",'Pokemon List'!I609,CONCATENATE("'",'Pokemon List'!I609,"'",))</f>
        <v>'https://cdn.bulbagarden.net/upload/c/c9/535Tympole.png'</v>
      </c>
    </row>
    <row r="610">
      <c r="A610" s="58" t="str">
        <f t="shared" si="1"/>
        <v>INSERT INTO `pokemon_list` (`Generation`, `Pokedex`, `Codigo`, `Nome`, `TierGen1`, `TierGen2`, `TierGen3`, `TierGen4`, `TierGen5`, `TierGen6`, `TierGen7`, `StatusPick`, `Imagem`) VALUES ('5', '536', '536', 'Palpitoad', '-', '-', '-', '-', '0', '0', '0', 'false', 'https://cdn.bulbagarden.net/upload/c/c9/536Palpitoad.png');</v>
      </c>
      <c r="B610">
        <f t="shared" si="2"/>
        <v>5</v>
      </c>
      <c r="C610" s="61">
        <f>'Pokemon List'!D610</f>
        <v>536</v>
      </c>
      <c r="D610" s="61">
        <f>'Pokemon List'!E610</f>
        <v>536</v>
      </c>
      <c r="E610" s="89" t="str">
        <f>'Pokemon List'!F610</f>
        <v>Palpitoad</v>
      </c>
      <c r="F610" s="58" t="s">
        <v>136</v>
      </c>
      <c r="G610" s="58" t="s">
        <v>136</v>
      </c>
      <c r="H610" s="58" t="s">
        <v>136</v>
      </c>
      <c r="I610" s="58" t="s">
        <v>136</v>
      </c>
      <c r="J610" s="58">
        <v>0.0</v>
      </c>
      <c r="K610" s="58">
        <v>0.0</v>
      </c>
      <c r="L610">
        <f>'Pokemon List'!A610</f>
        <v>0</v>
      </c>
      <c r="N610" t="str">
        <f>IF('Pokemon List'!I610="NULL",'Pokemon List'!I610,CONCATENATE("'",'Pokemon List'!I610,"'",))</f>
        <v>'https://cdn.bulbagarden.net/upload/c/c9/536Palpitoad.png'</v>
      </c>
    </row>
    <row r="611">
      <c r="A611" s="58" t="str">
        <f t="shared" si="1"/>
        <v>INSERT INTO `pokemon_list` (`Generation`, `Pokedex`, `Codigo`, `Nome`, `TierGen1`, `TierGen2`, `TierGen3`, `TierGen4`, `TierGen5`, `TierGen6`, `TierGen7`, `StatusPick`, `Imagem`) VALUES ('5', '537', '537', 'Seismitoad', '-', '-', '-', '-', '2', '2', '3', 'false', 'https://cdn.bulbagarden.net/upload/thumb/3/35/537Seismitoad.png/250px-537Seismitoad.png');</v>
      </c>
      <c r="B611">
        <f t="shared" si="2"/>
        <v>5</v>
      </c>
      <c r="C611" s="61">
        <f>'Pokemon List'!D611</f>
        <v>537</v>
      </c>
      <c r="D611" s="61">
        <f>'Pokemon List'!E611</f>
        <v>537</v>
      </c>
      <c r="E611" s="89" t="str">
        <f>'Pokemon List'!F611</f>
        <v>Seismitoad</v>
      </c>
      <c r="F611" s="58" t="s">
        <v>136</v>
      </c>
      <c r="G611" s="58" t="s">
        <v>136</v>
      </c>
      <c r="H611" s="58" t="s">
        <v>136</v>
      </c>
      <c r="I611" s="58" t="s">
        <v>136</v>
      </c>
      <c r="J611" s="58">
        <v>2.0</v>
      </c>
      <c r="K611" s="58">
        <v>2.0</v>
      </c>
      <c r="L611">
        <f>'Pokemon List'!A611</f>
        <v>3</v>
      </c>
      <c r="N611" t="str">
        <f>IF('Pokemon List'!I611="NULL",'Pokemon List'!I611,CONCATENATE("'",'Pokemon List'!I611,"'",))</f>
        <v>'https://cdn.bulbagarden.net/upload/thumb/3/35/537Seismitoad.png/250px-537Seismitoad.png'</v>
      </c>
    </row>
    <row r="612">
      <c r="A612" s="58" t="str">
        <f t="shared" si="1"/>
        <v>INSERT INTO `pokemon_list` (`Generation`, `Pokedex`, `Codigo`, `Nome`, `TierGen1`, `TierGen2`, `TierGen3`, `TierGen4`, `TierGen5`, `TierGen6`, `TierGen7`, `StatusPick`, `Imagem`) VALUES ('5', '538', '538', 'Throh', '-', '-', '-', '-', '3', '3', '3', 'false', 'https://cdn.bulbagarden.net/upload/thumb/7/74/538Throh.png/250px-538Throh.png');</v>
      </c>
      <c r="B612">
        <f t="shared" si="2"/>
        <v>5</v>
      </c>
      <c r="C612" s="61">
        <f>'Pokemon List'!D612</f>
        <v>538</v>
      </c>
      <c r="D612" s="61">
        <f>'Pokemon List'!E612</f>
        <v>538</v>
      </c>
      <c r="E612" s="89" t="str">
        <f>'Pokemon List'!F612</f>
        <v>Throh</v>
      </c>
      <c r="F612" s="58" t="s">
        <v>136</v>
      </c>
      <c r="G612" s="58" t="s">
        <v>136</v>
      </c>
      <c r="H612" s="58" t="s">
        <v>136</v>
      </c>
      <c r="I612" s="58" t="s">
        <v>136</v>
      </c>
      <c r="J612" s="58">
        <v>3.0</v>
      </c>
      <c r="K612" s="58">
        <v>3.0</v>
      </c>
      <c r="L612">
        <f>'Pokemon List'!A612</f>
        <v>3</v>
      </c>
      <c r="N612" t="str">
        <f>IF('Pokemon List'!I612="NULL",'Pokemon List'!I612,CONCATENATE("'",'Pokemon List'!I612,"'",))</f>
        <v>'https://cdn.bulbagarden.net/upload/thumb/7/74/538Throh.png/250px-538Throh.png'</v>
      </c>
    </row>
    <row r="613">
      <c r="A613" s="58" t="str">
        <f t="shared" si="1"/>
        <v>INSERT INTO `pokemon_list` (`Generation`, `Pokedex`, `Codigo`, `Nome`, `TierGen1`, `TierGen2`, `TierGen3`, `TierGen4`, `TierGen5`, `TierGen6`, `TierGen7`, `StatusPick`, `Imagem`) VALUES ('5', '539', '539', 'Sawk', '-', '-', '-', '-', '3', '2', '3', 'false', 'https://cdn.bulbagarden.net/upload/thumb/a/a8/539Sawk.png/250px-539Sawk.png');</v>
      </c>
      <c r="B613">
        <f t="shared" si="2"/>
        <v>5</v>
      </c>
      <c r="C613" s="61">
        <f>'Pokemon List'!D613</f>
        <v>539</v>
      </c>
      <c r="D613" s="61">
        <f>'Pokemon List'!E613</f>
        <v>539</v>
      </c>
      <c r="E613" s="89" t="str">
        <f>'Pokemon List'!F613</f>
        <v>Sawk</v>
      </c>
      <c r="F613" s="58" t="s">
        <v>136</v>
      </c>
      <c r="G613" s="58" t="s">
        <v>136</v>
      </c>
      <c r="H613" s="58" t="s">
        <v>136</v>
      </c>
      <c r="I613" s="58" t="s">
        <v>136</v>
      </c>
      <c r="J613" s="58">
        <v>3.0</v>
      </c>
      <c r="K613" s="58">
        <v>2.0</v>
      </c>
      <c r="L613">
        <f>'Pokemon List'!A613</f>
        <v>3</v>
      </c>
      <c r="N613" t="str">
        <f>IF('Pokemon List'!I613="NULL",'Pokemon List'!I613,CONCATENATE("'",'Pokemon List'!I613,"'",))</f>
        <v>'https://cdn.bulbagarden.net/upload/thumb/a/a8/539Sawk.png/250px-539Sawk.png'</v>
      </c>
    </row>
    <row r="614">
      <c r="A614" s="58" t="str">
        <f t="shared" si="1"/>
        <v>INSERT INTO `pokemon_list` (`Generation`, `Pokedex`, `Codigo`, `Nome`, `TierGen1`, `TierGen2`, `TierGen3`, `TierGen4`, `TierGen5`, `TierGen6`, `TierGen7`, `StatusPick`, `Imagem`) VALUES ('5', '540', '540', 'Sewaddle', '-', '-', '-', '-', '0', '0', '0', 'false', 'https://cdn.bulbagarden.net/upload/4/4a/540Sewaddle.png');</v>
      </c>
      <c r="B614">
        <f t="shared" si="2"/>
        <v>5</v>
      </c>
      <c r="C614" s="61">
        <f>'Pokemon List'!D614</f>
        <v>540</v>
      </c>
      <c r="D614" s="61">
        <f>'Pokemon List'!E614</f>
        <v>540</v>
      </c>
      <c r="E614" s="89" t="str">
        <f>'Pokemon List'!F614</f>
        <v>Sewaddle</v>
      </c>
      <c r="F614" s="58" t="s">
        <v>136</v>
      </c>
      <c r="G614" s="58" t="s">
        <v>136</v>
      </c>
      <c r="H614" s="58" t="s">
        <v>136</v>
      </c>
      <c r="I614" s="58" t="s">
        <v>136</v>
      </c>
      <c r="J614" s="58">
        <v>0.0</v>
      </c>
      <c r="K614" s="58">
        <v>0.0</v>
      </c>
      <c r="L614">
        <f>'Pokemon List'!A614</f>
        <v>0</v>
      </c>
      <c r="N614" t="str">
        <f>IF('Pokemon List'!I614="NULL",'Pokemon List'!I614,CONCATENATE("'",'Pokemon List'!I614,"'",))</f>
        <v>'https://cdn.bulbagarden.net/upload/4/4a/540Sewaddle.png'</v>
      </c>
    </row>
    <row r="615">
      <c r="A615" s="58" t="str">
        <f t="shared" si="1"/>
        <v>INSERT INTO `pokemon_list` (`Generation`, `Pokedex`, `Codigo`, `Nome`, `TierGen1`, `TierGen2`, `TierGen3`, `TierGen4`, `TierGen5`, `TierGen6`, `TierGen7`, `StatusPick`, `Imagem`) VALUES ('5', '541', '541', 'Swadloon', '-', '-', '-', '-', '0', '0', '0', 'false', 'https://cdn.bulbagarden.net/upload/2/2b/541Swadloon.png');</v>
      </c>
      <c r="B615">
        <f t="shared" si="2"/>
        <v>5</v>
      </c>
      <c r="C615" s="61">
        <f>'Pokemon List'!D615</f>
        <v>541</v>
      </c>
      <c r="D615" s="61">
        <f>'Pokemon List'!E615</f>
        <v>541</v>
      </c>
      <c r="E615" s="89" t="str">
        <f>'Pokemon List'!F615</f>
        <v>Swadloon</v>
      </c>
      <c r="F615" s="58" t="s">
        <v>136</v>
      </c>
      <c r="G615" s="58" t="s">
        <v>136</v>
      </c>
      <c r="H615" s="58" t="s">
        <v>136</v>
      </c>
      <c r="I615" s="58" t="s">
        <v>136</v>
      </c>
      <c r="J615" s="58">
        <v>0.0</v>
      </c>
      <c r="K615" s="58">
        <v>0.0</v>
      </c>
      <c r="L615">
        <f>'Pokemon List'!A615</f>
        <v>0</v>
      </c>
      <c r="N615" t="str">
        <f>IF('Pokemon List'!I615="NULL",'Pokemon List'!I615,CONCATENATE("'",'Pokemon List'!I615,"'",))</f>
        <v>'https://cdn.bulbagarden.net/upload/2/2b/541Swadloon.png'</v>
      </c>
    </row>
    <row r="616">
      <c r="A616" s="58" t="str">
        <f t="shared" si="1"/>
        <v>INSERT INTO `pokemon_list` (`Generation`, `Pokedex`, `Codigo`, `Nome`, `TierGen1`, `TierGen2`, `TierGen3`, `TierGen4`, `TierGen5`, `TierGen6`, `TierGen7`, `StatusPick`, `Imagem`) VALUES ('5', '542', '542', 'Leavanny', '-', '-', '-', '-', '3', '3', '3', 'false', 'https://cdn.bulbagarden.net/upload/thumb/8/8e/542Leavanny.png/250px-542Leavanny.png');</v>
      </c>
      <c r="B616">
        <f t="shared" si="2"/>
        <v>5</v>
      </c>
      <c r="C616" s="61">
        <f>'Pokemon List'!D616</f>
        <v>542</v>
      </c>
      <c r="D616" s="61">
        <f>'Pokemon List'!E616</f>
        <v>542</v>
      </c>
      <c r="E616" s="89" t="str">
        <f>'Pokemon List'!F616</f>
        <v>Leavanny</v>
      </c>
      <c r="F616" s="58" t="s">
        <v>136</v>
      </c>
      <c r="G616" s="58" t="s">
        <v>136</v>
      </c>
      <c r="H616" s="58" t="s">
        <v>136</v>
      </c>
      <c r="I616" s="58" t="s">
        <v>136</v>
      </c>
      <c r="J616" s="58">
        <v>3.0</v>
      </c>
      <c r="K616" s="58">
        <v>3.0</v>
      </c>
      <c r="L616">
        <f>'Pokemon List'!A616</f>
        <v>3</v>
      </c>
      <c r="N616" t="str">
        <f>IF('Pokemon List'!I616="NULL",'Pokemon List'!I616,CONCATENATE("'",'Pokemon List'!I616,"'",))</f>
        <v>'https://cdn.bulbagarden.net/upload/thumb/8/8e/542Leavanny.png/250px-542Leavanny.png'</v>
      </c>
    </row>
    <row r="617">
      <c r="A617" s="58" t="str">
        <f t="shared" si="1"/>
        <v>INSERT INTO `pokemon_list` (`Generation`, `Pokedex`, `Codigo`, `Nome`, `TierGen1`, `TierGen2`, `TierGen3`, `TierGen4`, `TierGen5`, `TierGen6`, `TierGen7`, `StatusPick`, `Imagem`) VALUES ('5', '543', '543', 'Venipede', '-', '-', '-', '-', '0', '0', '0', 'false', 'https://cdn.bulbagarden.net/upload/0/0e/543Venipede.png');</v>
      </c>
      <c r="B617">
        <f t="shared" si="2"/>
        <v>5</v>
      </c>
      <c r="C617" s="61">
        <f>'Pokemon List'!D617</f>
        <v>543</v>
      </c>
      <c r="D617" s="61">
        <f>'Pokemon List'!E617</f>
        <v>543</v>
      </c>
      <c r="E617" s="89" t="str">
        <f>'Pokemon List'!F617</f>
        <v>Venipede</v>
      </c>
      <c r="F617" s="58" t="s">
        <v>136</v>
      </c>
      <c r="G617" s="58" t="s">
        <v>136</v>
      </c>
      <c r="H617" s="58" t="s">
        <v>136</v>
      </c>
      <c r="I617" s="58" t="s">
        <v>136</v>
      </c>
      <c r="J617" s="58">
        <v>0.0</v>
      </c>
      <c r="K617" s="58">
        <v>0.0</v>
      </c>
      <c r="L617">
        <f>'Pokemon List'!A617</f>
        <v>0</v>
      </c>
      <c r="N617" t="str">
        <f>IF('Pokemon List'!I617="NULL",'Pokemon List'!I617,CONCATENATE("'",'Pokemon List'!I617,"'",))</f>
        <v>'https://cdn.bulbagarden.net/upload/0/0e/543Venipede.png'</v>
      </c>
    </row>
    <row r="618">
      <c r="A618" s="58" t="str">
        <f t="shared" si="1"/>
        <v>INSERT INTO `pokemon_list` (`Generation`, `Pokedex`, `Codigo`, `Nome`, `TierGen1`, `TierGen2`, `TierGen3`, `TierGen4`, `TierGen5`, `TierGen6`, `TierGen7`, `StatusPick`, `Imagem`) VALUES ('5', '544', '544', 'Whirlipede', '-', '-', '-', '-', '0', '3', '0', 'false', 'https://cdn.bulbagarden.net/upload/b/bc/544Whirlipede.png');</v>
      </c>
      <c r="B618">
        <f t="shared" si="2"/>
        <v>5</v>
      </c>
      <c r="C618" s="61">
        <f>'Pokemon List'!D618</f>
        <v>544</v>
      </c>
      <c r="D618" s="61">
        <f>'Pokemon List'!E618</f>
        <v>544</v>
      </c>
      <c r="E618" s="89" t="str">
        <f>'Pokemon List'!F618</f>
        <v>Whirlipede</v>
      </c>
      <c r="F618" s="58" t="s">
        <v>136</v>
      </c>
      <c r="G618" s="58" t="s">
        <v>136</v>
      </c>
      <c r="H618" s="58" t="s">
        <v>136</v>
      </c>
      <c r="I618" s="58" t="s">
        <v>136</v>
      </c>
      <c r="J618" s="58">
        <v>0.0</v>
      </c>
      <c r="K618" s="58">
        <v>3.0</v>
      </c>
      <c r="L618">
        <f>'Pokemon List'!A618</f>
        <v>0</v>
      </c>
      <c r="N618" t="str">
        <f>IF('Pokemon List'!I618="NULL",'Pokemon List'!I618,CONCATENATE("'",'Pokemon List'!I618,"'",))</f>
        <v>'https://cdn.bulbagarden.net/upload/b/bc/544Whirlipede.png'</v>
      </c>
    </row>
    <row r="619">
      <c r="A619" s="58" t="str">
        <f t="shared" si="1"/>
        <v>INSERT INTO `pokemon_list` (`Generation`, `Pokedex`, `Codigo`, `Nome`, `TierGen1`, `TierGen2`, `TierGen3`, `TierGen4`, `TierGen5`, `TierGen6`, `TierGen7`, `StatusPick`, `Imagem`) VALUES ('5', '545', '545', 'Scolipede', '-', '-', '-', '-', '2', '1', '1', 'false', 'https://cdn.bulbagarden.net/upload/thumb/c/cb/545Scolipede.png/250px-545Scolipede.png');</v>
      </c>
      <c r="B619">
        <f t="shared" si="2"/>
        <v>5</v>
      </c>
      <c r="C619" s="61">
        <f>'Pokemon List'!D619</f>
        <v>545</v>
      </c>
      <c r="D619" s="61">
        <f>'Pokemon List'!E619</f>
        <v>545</v>
      </c>
      <c r="E619" s="89" t="str">
        <f>'Pokemon List'!F619</f>
        <v>Scolipede</v>
      </c>
      <c r="F619" s="58" t="s">
        <v>136</v>
      </c>
      <c r="G619" s="58" t="s">
        <v>136</v>
      </c>
      <c r="H619" s="58" t="s">
        <v>136</v>
      </c>
      <c r="I619" s="58" t="s">
        <v>136</v>
      </c>
      <c r="J619" s="58">
        <v>2.0</v>
      </c>
      <c r="K619" s="58">
        <v>1.0</v>
      </c>
      <c r="L619">
        <f>'Pokemon List'!A619</f>
        <v>1</v>
      </c>
      <c r="N619" t="str">
        <f>IF('Pokemon List'!I619="NULL",'Pokemon List'!I619,CONCATENATE("'",'Pokemon List'!I619,"'",))</f>
        <v>'https://cdn.bulbagarden.net/upload/thumb/c/cb/545Scolipede.png/250px-545Scolipede.png'</v>
      </c>
    </row>
    <row r="620">
      <c r="A620" s="58" t="str">
        <f t="shared" si="1"/>
        <v>INSERT INTO `pokemon_list` (`Generation`, `Pokedex`, `Codigo`, `Nome`, `TierGen1`, `TierGen2`, `TierGen3`, `TierGen4`, `TierGen5`, `TierGen6`, `TierGen7`, `StatusPick`, `Imagem`) VALUES ('5', '546', '546', 'Cottonee', '-', '-', '-', '-', '0', '0', '0', 'false', 'https://cdn.bulbagarden.net/upload/4/44/546Cottonee.png');</v>
      </c>
      <c r="B620">
        <f t="shared" si="2"/>
        <v>5</v>
      </c>
      <c r="C620" s="61">
        <f>'Pokemon List'!D620</f>
        <v>546</v>
      </c>
      <c r="D620" s="61">
        <f>'Pokemon List'!E620</f>
        <v>546</v>
      </c>
      <c r="E620" s="89" t="str">
        <f>'Pokemon List'!F620</f>
        <v>Cottonee</v>
      </c>
      <c r="F620" s="58" t="s">
        <v>136</v>
      </c>
      <c r="G620" s="58" t="s">
        <v>136</v>
      </c>
      <c r="H620" s="58" t="s">
        <v>136</v>
      </c>
      <c r="I620" s="58" t="s">
        <v>136</v>
      </c>
      <c r="J620" s="58">
        <v>0.0</v>
      </c>
      <c r="K620" s="58">
        <v>0.0</v>
      </c>
      <c r="L620">
        <f>'Pokemon List'!A620</f>
        <v>0</v>
      </c>
      <c r="N620" t="str">
        <f>IF('Pokemon List'!I620="NULL",'Pokemon List'!I620,CONCATENATE("'",'Pokemon List'!I620,"'",))</f>
        <v>'https://cdn.bulbagarden.net/upload/4/44/546Cottonee.png'</v>
      </c>
    </row>
    <row r="621">
      <c r="A621" s="58" t="str">
        <f t="shared" si="1"/>
        <v>INSERT INTO `pokemon_list` (`Generation`, `Pokedex`, `Codigo`, `Nome`, `TierGen1`, `TierGen2`, `TierGen3`, `TierGen4`, `TierGen5`, `TierGen6`, `TierGen7`, `StatusPick`, `Imagem`) VALUES ('5', '547', '547', 'Whimsicott', '-', '-', '-', '-', '1', '1', '2', 'false', 'https://cdn.bulbagarden.net/upload/thumb/a/a2/547Whimsicott.png/250px-547Whimsicott.png');</v>
      </c>
      <c r="B621">
        <f t="shared" si="2"/>
        <v>5</v>
      </c>
      <c r="C621" s="61">
        <f>'Pokemon List'!D621</f>
        <v>547</v>
      </c>
      <c r="D621" s="61">
        <f>'Pokemon List'!E621</f>
        <v>547</v>
      </c>
      <c r="E621" s="89" t="str">
        <f>'Pokemon List'!F621</f>
        <v>Whimsicott</v>
      </c>
      <c r="F621" s="58" t="s">
        <v>136</v>
      </c>
      <c r="G621" s="58" t="s">
        <v>136</v>
      </c>
      <c r="H621" s="58" t="s">
        <v>136</v>
      </c>
      <c r="I621" s="58" t="s">
        <v>136</v>
      </c>
      <c r="J621" s="58">
        <v>1.0</v>
      </c>
      <c r="K621" s="58">
        <v>1.0</v>
      </c>
      <c r="L621">
        <f>'Pokemon List'!A621</f>
        <v>2</v>
      </c>
      <c r="N621" t="str">
        <f>IF('Pokemon List'!I621="NULL",'Pokemon List'!I621,CONCATENATE("'",'Pokemon List'!I621,"'",))</f>
        <v>'https://cdn.bulbagarden.net/upload/thumb/a/a2/547Whimsicott.png/250px-547Whimsicott.png'</v>
      </c>
    </row>
    <row r="622">
      <c r="A622" s="58" t="str">
        <f t="shared" si="1"/>
        <v>INSERT INTO `pokemon_list` (`Generation`, `Pokedex`, `Codigo`, `Nome`, `TierGen1`, `TierGen2`, `TierGen3`, `TierGen4`, `TierGen5`, `TierGen6`, `TierGen7`, `StatusPick`, `Imagem`) VALUES ('5', '548', '548', 'Petilil', '-', '-', '-', '-', '0', '0', '0', 'false', 'https://cdn.bulbagarden.net/upload/0/0b/548Petilil.png');</v>
      </c>
      <c r="B622">
        <f t="shared" si="2"/>
        <v>5</v>
      </c>
      <c r="C622" s="61">
        <f>'Pokemon List'!D622</f>
        <v>548</v>
      </c>
      <c r="D622" s="61">
        <f>'Pokemon List'!E622</f>
        <v>548</v>
      </c>
      <c r="E622" s="89" t="str">
        <f>'Pokemon List'!F622</f>
        <v>Petilil</v>
      </c>
      <c r="F622" s="58" t="s">
        <v>136</v>
      </c>
      <c r="G622" s="58" t="s">
        <v>136</v>
      </c>
      <c r="H622" s="58" t="s">
        <v>136</v>
      </c>
      <c r="I622" s="58" t="s">
        <v>136</v>
      </c>
      <c r="J622" s="58">
        <v>0.0</v>
      </c>
      <c r="K622" s="58">
        <v>0.0</v>
      </c>
      <c r="L622">
        <f>'Pokemon List'!A622</f>
        <v>0</v>
      </c>
      <c r="N622" t="str">
        <f>IF('Pokemon List'!I622="NULL",'Pokemon List'!I622,CONCATENATE("'",'Pokemon List'!I622,"'",))</f>
        <v>'https://cdn.bulbagarden.net/upload/0/0b/548Petilil.png'</v>
      </c>
    </row>
    <row r="623">
      <c r="A623" s="58" t="str">
        <f t="shared" si="1"/>
        <v>INSERT INTO `pokemon_list` (`Generation`, `Pokedex`, `Codigo`, `Nome`, `TierGen1`, `TierGen2`, `TierGen3`, `TierGen4`, `TierGen5`, `TierGen6`, `TierGen7`, `StatusPick`, `Imagem`) VALUES ('5', '549', '549', 'Lilligant', '-', '-', '-', '-', '2', '3', '3', 'false', 'https://cdn.bulbagarden.net/upload/thumb/2/21/549Lilligant.png/250px-549Lilligant.png');</v>
      </c>
      <c r="B623">
        <f t="shared" si="2"/>
        <v>5</v>
      </c>
      <c r="C623" s="61">
        <f>'Pokemon List'!D623</f>
        <v>549</v>
      </c>
      <c r="D623" s="61">
        <f>'Pokemon List'!E623</f>
        <v>549</v>
      </c>
      <c r="E623" s="89" t="str">
        <f>'Pokemon List'!F623</f>
        <v>Lilligant</v>
      </c>
      <c r="F623" s="58" t="s">
        <v>136</v>
      </c>
      <c r="G623" s="58" t="s">
        <v>136</v>
      </c>
      <c r="H623" s="58" t="s">
        <v>136</v>
      </c>
      <c r="I623" s="58" t="s">
        <v>136</v>
      </c>
      <c r="J623" s="58">
        <v>2.0</v>
      </c>
      <c r="K623" s="58">
        <v>3.0</v>
      </c>
      <c r="L623">
        <f>'Pokemon List'!A623</f>
        <v>3</v>
      </c>
      <c r="N623" t="str">
        <f>IF('Pokemon List'!I623="NULL",'Pokemon List'!I623,CONCATENATE("'",'Pokemon List'!I623,"'",))</f>
        <v>'https://cdn.bulbagarden.net/upload/thumb/2/21/549Lilligant.png/250px-549Lilligant.png'</v>
      </c>
    </row>
    <row r="624">
      <c r="A624" s="58" t="str">
        <f t="shared" si="1"/>
        <v>INSERT INTO `pokemon_list` (`Generation`, `Pokedex`, `Codigo`, `Nome`, `TierGen1`, `TierGen2`, `TierGen3`, `TierGen4`, `TierGen5`, `TierGen6`, `TierGen7`, `StatusPick`, `Imagem`) VALUES ('5', '550', '550', 'Basculin', '-', '-', '-', '-', '3', '3', '3', 'false', 'https://cdn.bulbagarden.net/upload/thumb/2/2f/550Basculin.png/250px-550Basculin.png');</v>
      </c>
      <c r="B624">
        <f t="shared" si="2"/>
        <v>5</v>
      </c>
      <c r="C624" s="61">
        <f>'Pokemon List'!D624</f>
        <v>550</v>
      </c>
      <c r="D624" s="61">
        <f>'Pokemon List'!E624</f>
        <v>550</v>
      </c>
      <c r="E624" s="89" t="str">
        <f>'Pokemon List'!F624</f>
        <v>Basculin</v>
      </c>
      <c r="F624" s="58" t="s">
        <v>136</v>
      </c>
      <c r="G624" s="58" t="s">
        <v>136</v>
      </c>
      <c r="H624" s="58" t="s">
        <v>136</v>
      </c>
      <c r="I624" s="58" t="s">
        <v>136</v>
      </c>
      <c r="J624" s="58">
        <v>3.0</v>
      </c>
      <c r="K624" s="58">
        <v>3.0</v>
      </c>
      <c r="L624">
        <f>'Pokemon List'!A624</f>
        <v>3</v>
      </c>
      <c r="N624" t="str">
        <f>IF('Pokemon List'!I624="NULL",'Pokemon List'!I624,CONCATENATE("'",'Pokemon List'!I624,"'",))</f>
        <v>'https://cdn.bulbagarden.net/upload/thumb/2/2f/550Basculin.png/250px-550Basculin.png'</v>
      </c>
    </row>
    <row r="625">
      <c r="A625" s="58" t="str">
        <f t="shared" si="1"/>
        <v>INSERT INTO `pokemon_list` (`Generation`, `Pokedex`, `Codigo`, `Nome`, `TierGen1`, `TierGen2`, `TierGen3`, `TierGen4`, `TierGen5`, `TierGen6`, `TierGen7`, `StatusPick`, `Imagem`) VALUES ('5', '551', '551', 'Sandile', '-', '-', '-', '-', '0', '0', '0', 'false', 'https://cdn.bulbagarden.net/upload/2/26/551Sandile.png');</v>
      </c>
      <c r="B625">
        <f t="shared" si="2"/>
        <v>5</v>
      </c>
      <c r="C625" s="61">
        <f>'Pokemon List'!D625</f>
        <v>551</v>
      </c>
      <c r="D625" s="61">
        <f>'Pokemon List'!E625</f>
        <v>551</v>
      </c>
      <c r="E625" s="89" t="str">
        <f>'Pokemon List'!F625</f>
        <v>Sandile</v>
      </c>
      <c r="F625" s="58" t="s">
        <v>136</v>
      </c>
      <c r="G625" s="58" t="s">
        <v>136</v>
      </c>
      <c r="H625" s="58" t="s">
        <v>136</v>
      </c>
      <c r="I625" s="58" t="s">
        <v>136</v>
      </c>
      <c r="J625" s="58">
        <v>0.0</v>
      </c>
      <c r="K625" s="58">
        <v>0.0</v>
      </c>
      <c r="L625">
        <f>'Pokemon List'!A625</f>
        <v>0</v>
      </c>
      <c r="N625" t="str">
        <f>IF('Pokemon List'!I625="NULL",'Pokemon List'!I625,CONCATENATE("'",'Pokemon List'!I625,"'",))</f>
        <v>'https://cdn.bulbagarden.net/upload/2/26/551Sandile.png'</v>
      </c>
    </row>
    <row r="626">
      <c r="A626" s="58" t="str">
        <f t="shared" si="1"/>
        <v>INSERT INTO `pokemon_list` (`Generation`, `Pokedex`, `Codigo`, `Nome`, `TierGen1`, `TierGen2`, `TierGen3`, `TierGen4`, `TierGen5`, `TierGen6`, `TierGen7`, `StatusPick`, `Imagem`) VALUES ('5', '552', '552', 'Krokorok', '-', '-', '-', '-', '0', '3', '0', 'false', 'https://cdn.bulbagarden.net/upload/d/d4/552Krokorok.png');</v>
      </c>
      <c r="B626">
        <f t="shared" si="2"/>
        <v>5</v>
      </c>
      <c r="C626" s="61">
        <f>'Pokemon List'!D626</f>
        <v>552</v>
      </c>
      <c r="D626" s="61">
        <f>'Pokemon List'!E626</f>
        <v>552</v>
      </c>
      <c r="E626" s="89" t="str">
        <f>'Pokemon List'!F626</f>
        <v>Krokorok</v>
      </c>
      <c r="F626" s="58" t="s">
        <v>136</v>
      </c>
      <c r="G626" s="58" t="s">
        <v>136</v>
      </c>
      <c r="H626" s="58" t="s">
        <v>136</v>
      </c>
      <c r="I626" s="58" t="s">
        <v>136</v>
      </c>
      <c r="J626" s="58">
        <v>0.0</v>
      </c>
      <c r="K626" s="58">
        <v>3.0</v>
      </c>
      <c r="L626">
        <f>'Pokemon List'!A626</f>
        <v>0</v>
      </c>
      <c r="N626" t="str">
        <f>IF('Pokemon List'!I626="NULL",'Pokemon List'!I626,CONCATENATE("'",'Pokemon List'!I626,"'",))</f>
        <v>'https://cdn.bulbagarden.net/upload/d/d4/552Krokorok.png'</v>
      </c>
    </row>
    <row r="627">
      <c r="A627" s="58" t="str">
        <f t="shared" si="1"/>
        <v>INSERT INTO `pokemon_list` (`Generation`, `Pokedex`, `Codigo`, `Nome`, `TierGen1`, `TierGen2`, `TierGen3`, `TierGen4`, `TierGen5`, `TierGen6`, `TierGen7`, `StatusPick`, `Imagem`) VALUES ('5', '553', '553', 'Krookodile', '-', '-', '-', '-', '2', '2', '1', 'false', 'https://cdn.bulbagarden.net/upload/thumb/e/e5/553Krookodile.png/250px-553Krookodile.png');</v>
      </c>
      <c r="B627">
        <f t="shared" si="2"/>
        <v>5</v>
      </c>
      <c r="C627" s="61">
        <f>'Pokemon List'!D627</f>
        <v>553</v>
      </c>
      <c r="D627" s="61">
        <f>'Pokemon List'!E627</f>
        <v>553</v>
      </c>
      <c r="E627" s="89" t="str">
        <f>'Pokemon List'!F627</f>
        <v>Krookodile</v>
      </c>
      <c r="F627" s="58" t="s">
        <v>136</v>
      </c>
      <c r="G627" s="58" t="s">
        <v>136</v>
      </c>
      <c r="H627" s="58" t="s">
        <v>136</v>
      </c>
      <c r="I627" s="58" t="s">
        <v>136</v>
      </c>
      <c r="J627" s="58">
        <v>2.0</v>
      </c>
      <c r="K627" s="58">
        <v>2.0</v>
      </c>
      <c r="L627">
        <f>'Pokemon List'!A627</f>
        <v>1</v>
      </c>
      <c r="N627" t="str">
        <f>IF('Pokemon List'!I627="NULL",'Pokemon List'!I627,CONCATENATE("'",'Pokemon List'!I627,"'",))</f>
        <v>'https://cdn.bulbagarden.net/upload/thumb/e/e5/553Krookodile.png/250px-553Krookodile.png'</v>
      </c>
    </row>
    <row r="628">
      <c r="A628" s="58" t="str">
        <f t="shared" si="1"/>
        <v>INSERT INTO `pokemon_list` (`Generation`, `Pokedex`, `Codigo`, `Nome`, `TierGen1`, `TierGen2`, `TierGen3`, `TierGen4`, `TierGen5`, `TierGen6`, `TierGen7`, `StatusPick`, `Imagem`) VALUES ('5', '554', '554', 'Darumaka', '-', '-', '-', '-', '0', '0', '0', 'false', 'https://cdn.bulbagarden.net/upload/4/4c/554Darumaka.png');</v>
      </c>
      <c r="B628">
        <f t="shared" si="2"/>
        <v>5</v>
      </c>
      <c r="C628" s="61">
        <f>'Pokemon List'!D628</f>
        <v>554</v>
      </c>
      <c r="D628" s="61">
        <f>'Pokemon List'!E628</f>
        <v>554</v>
      </c>
      <c r="E628" s="89" t="str">
        <f>'Pokemon List'!F628</f>
        <v>Darumaka</v>
      </c>
      <c r="F628" s="58" t="s">
        <v>136</v>
      </c>
      <c r="G628" s="58" t="s">
        <v>136</v>
      </c>
      <c r="H628" s="58" t="s">
        <v>136</v>
      </c>
      <c r="I628" s="58" t="s">
        <v>136</v>
      </c>
      <c r="J628" s="58">
        <v>0.0</v>
      </c>
      <c r="K628" s="58">
        <v>0.0</v>
      </c>
      <c r="L628">
        <f>'Pokemon List'!A628</f>
        <v>0</v>
      </c>
      <c r="N628" t="str">
        <f>IF('Pokemon List'!I628="NULL",'Pokemon List'!I628,CONCATENATE("'",'Pokemon List'!I628,"'",))</f>
        <v>'https://cdn.bulbagarden.net/upload/4/4c/554Darumaka.png'</v>
      </c>
    </row>
    <row r="629">
      <c r="A629" s="58" t="str">
        <f t="shared" si="1"/>
        <v>INSERT INTO `pokemon_list` (`Generation`, `Pokedex`, `Codigo`, `Nome`, `TierGen1`, `TierGen2`, `TierGen3`, `TierGen4`, `TierGen5`, `TierGen6`, `TierGen7`, `StatusPick`, `Imagem`) VALUES ('5', '555', '555', 'Darmanitan', '-', '-', '-', '-', '1', '2', '2', 'false', 'https://cdn.bulbagarden.net/upload/thumb/4/40/555Darmanitan.png/600px-555Darmanitan.png');</v>
      </c>
      <c r="B629">
        <f t="shared" si="2"/>
        <v>5</v>
      </c>
      <c r="C629" s="61">
        <f>'Pokemon List'!D629</f>
        <v>555</v>
      </c>
      <c r="D629" s="61">
        <f>'Pokemon List'!E629</f>
        <v>555</v>
      </c>
      <c r="E629" s="89" t="str">
        <f>'Pokemon List'!F629</f>
        <v>Darmanitan</v>
      </c>
      <c r="F629" s="58" t="s">
        <v>136</v>
      </c>
      <c r="G629" s="58" t="s">
        <v>136</v>
      </c>
      <c r="H629" s="58" t="s">
        <v>136</v>
      </c>
      <c r="I629" s="58" t="s">
        <v>136</v>
      </c>
      <c r="J629" s="58">
        <v>1.0</v>
      </c>
      <c r="K629" s="58">
        <v>2.0</v>
      </c>
      <c r="L629">
        <f>'Pokemon List'!A629</f>
        <v>2</v>
      </c>
      <c r="N629" t="str">
        <f>IF('Pokemon List'!I629="NULL",'Pokemon List'!I629,CONCATENATE("'",'Pokemon List'!I629,"'",))</f>
        <v>'https://cdn.bulbagarden.net/upload/thumb/4/40/555Darmanitan.png/600px-555Darmanitan.png'</v>
      </c>
    </row>
    <row r="630">
      <c r="A630" s="58" t="str">
        <f t="shared" si="1"/>
        <v>INSERT INTO `pokemon_list` (`Generation`, `Pokedex`, `Codigo`, `Nome`, `TierGen1`, `TierGen2`, `TierGen3`, `TierGen4`, `TierGen5`, `TierGen6`, `TierGen7`, `StatusPick`, `Imagem`) VALUES ('5', '555', '555Z', 'Zen Darmanitan', '-', '-', '-', '-', 'Mesmo que o de cima', 'Mesmo que o de cima', 'Mesmo que o de cima', 'false', 'https://cdn.bulbagarden.net/upload/f/fe/555Darmanitan-Zen.png');</v>
      </c>
      <c r="B630">
        <f t="shared" si="2"/>
        <v>5</v>
      </c>
      <c r="C630" s="61">
        <f>'Pokemon List'!D630</f>
        <v>555</v>
      </c>
      <c r="D630" s="61" t="str">
        <f>'Pokemon List'!E630</f>
        <v>555Z</v>
      </c>
      <c r="E630" s="61" t="str">
        <f>'Pokemon List'!F630</f>
        <v>Zen Darmanitan</v>
      </c>
      <c r="F630" s="58" t="s">
        <v>136</v>
      </c>
      <c r="G630" s="58" t="s">
        <v>136</v>
      </c>
      <c r="H630" s="58" t="s">
        <v>136</v>
      </c>
      <c r="I630" s="58" t="s">
        <v>136</v>
      </c>
      <c r="J630" t="s">
        <v>1516</v>
      </c>
      <c r="K630" t="s">
        <v>1516</v>
      </c>
      <c r="L630" t="str">
        <f>'Pokemon List'!A630</f>
        <v>Mesmo que o de cima</v>
      </c>
      <c r="N630" t="str">
        <f>IF('Pokemon List'!I630="NULL",'Pokemon List'!I630,CONCATENATE("'",'Pokemon List'!I630,"'",))</f>
        <v>'https://cdn.bulbagarden.net/upload/f/fe/555Darmanitan-Zen.png'</v>
      </c>
    </row>
    <row r="631">
      <c r="A631" s="58" t="str">
        <f t="shared" si="1"/>
        <v>INSERT INTO `pokemon_list` (`Generation`, `Pokedex`, `Codigo`, `Nome`, `TierGen1`, `TierGen2`, `TierGen3`, `TierGen4`, `TierGen5`, `TierGen6`, `TierGen7`, `StatusPick`, `Imagem`) VALUES ('5', '556', '556', 'Maractus', '-', '-', '-', '-', '3', '3', '3', 'false', 'https://cdn.bulbagarden.net/upload/thumb/3/35/556Maractus.png/250px-556Maractus.png');</v>
      </c>
      <c r="B631">
        <f t="shared" si="2"/>
        <v>5</v>
      </c>
      <c r="C631" s="61">
        <f>'Pokemon List'!D631</f>
        <v>556</v>
      </c>
      <c r="D631" s="61">
        <f>'Pokemon List'!E631</f>
        <v>556</v>
      </c>
      <c r="E631" s="89" t="str">
        <f>'Pokemon List'!F631</f>
        <v>Maractus</v>
      </c>
      <c r="F631" s="58" t="s">
        <v>136</v>
      </c>
      <c r="G631" s="58" t="s">
        <v>136</v>
      </c>
      <c r="H631" s="58" t="s">
        <v>136</v>
      </c>
      <c r="I631" s="58" t="s">
        <v>136</v>
      </c>
      <c r="J631" s="58">
        <v>3.0</v>
      </c>
      <c r="K631" s="58">
        <v>3.0</v>
      </c>
      <c r="L631">
        <f>'Pokemon List'!A631</f>
        <v>3</v>
      </c>
      <c r="N631" t="str">
        <f>IF('Pokemon List'!I631="NULL",'Pokemon List'!I631,CONCATENATE("'",'Pokemon List'!I631,"'",))</f>
        <v>'https://cdn.bulbagarden.net/upload/thumb/3/35/556Maractus.png/250px-556Maractus.png'</v>
      </c>
    </row>
    <row r="632">
      <c r="A632" s="58" t="str">
        <f t="shared" si="1"/>
        <v>INSERT INTO `pokemon_list` (`Generation`, `Pokedex`, `Codigo`, `Nome`, `TierGen1`, `TierGen2`, `TierGen3`, `TierGen4`, `TierGen5`, `TierGen6`, `TierGen7`, `StatusPick`, `Imagem`) VALUES ('5', '557', '557', 'Dwebble', '-', '-', '-', '-', '0', '0', '0', 'false', 'https://cdn.bulbagarden.net/upload/6/6b/557Dwebble.png');</v>
      </c>
      <c r="B632">
        <f t="shared" si="2"/>
        <v>5</v>
      </c>
      <c r="C632" s="61">
        <f>'Pokemon List'!D632</f>
        <v>557</v>
      </c>
      <c r="D632" s="61">
        <f>'Pokemon List'!E632</f>
        <v>557</v>
      </c>
      <c r="E632" s="89" t="str">
        <f>'Pokemon List'!F632</f>
        <v>Dwebble</v>
      </c>
      <c r="F632" s="58" t="s">
        <v>136</v>
      </c>
      <c r="G632" s="58" t="s">
        <v>136</v>
      </c>
      <c r="H632" s="58" t="s">
        <v>136</v>
      </c>
      <c r="I632" s="58" t="s">
        <v>136</v>
      </c>
      <c r="J632" s="58">
        <v>0.0</v>
      </c>
      <c r="K632" s="58">
        <v>0.0</v>
      </c>
      <c r="L632">
        <f>'Pokemon List'!A632</f>
        <v>0</v>
      </c>
      <c r="N632" t="str">
        <f>IF('Pokemon List'!I632="NULL",'Pokemon List'!I632,CONCATENATE("'",'Pokemon List'!I632,"'",))</f>
        <v>'https://cdn.bulbagarden.net/upload/6/6b/557Dwebble.png'</v>
      </c>
    </row>
    <row r="633">
      <c r="A633" s="58" t="str">
        <f t="shared" si="1"/>
        <v>INSERT INTO `pokemon_list` (`Generation`, `Pokedex`, `Codigo`, `Nome`, `TierGen1`, `TierGen2`, `TierGen3`, `TierGen4`, `TierGen5`, `TierGen6`, `TierGen7`, `StatusPick`, `Imagem`) VALUES ('5', '558', '558', 'Crustle', '-', '-', '-', '-', '2', '3', '3', 'false', 'https://cdn.bulbagarden.net/upload/thumb/1/19/558Crustle.png/250px-558Crustle.png');</v>
      </c>
      <c r="B633">
        <f t="shared" si="2"/>
        <v>5</v>
      </c>
      <c r="C633" s="61">
        <f>'Pokemon List'!D633</f>
        <v>558</v>
      </c>
      <c r="D633" s="61">
        <f>'Pokemon List'!E633</f>
        <v>558</v>
      </c>
      <c r="E633" s="89" t="str">
        <f>'Pokemon List'!F633</f>
        <v>Crustle</v>
      </c>
      <c r="F633" s="58" t="s">
        <v>136</v>
      </c>
      <c r="G633" s="58" t="s">
        <v>136</v>
      </c>
      <c r="H633" s="58" t="s">
        <v>136</v>
      </c>
      <c r="I633" s="58" t="s">
        <v>136</v>
      </c>
      <c r="J633" s="58">
        <v>2.0</v>
      </c>
      <c r="K633" s="58">
        <v>3.0</v>
      </c>
      <c r="L633">
        <f>'Pokemon List'!A633</f>
        <v>3</v>
      </c>
      <c r="N633" t="str">
        <f>IF('Pokemon List'!I633="NULL",'Pokemon List'!I633,CONCATENATE("'",'Pokemon List'!I633,"'",))</f>
        <v>'https://cdn.bulbagarden.net/upload/thumb/1/19/558Crustle.png/250px-558Crustle.png'</v>
      </c>
    </row>
    <row r="634">
      <c r="A634" s="58" t="str">
        <f t="shared" si="1"/>
        <v>INSERT INTO `pokemon_list` (`Generation`, `Pokedex`, `Codigo`, `Nome`, `TierGen1`, `TierGen2`, `TierGen3`, `TierGen4`, `TierGen5`, `TierGen6`, `TierGen7`, `StatusPick`, `Imagem`) VALUES ('5', '559', '559', 'Scraggy', '-', '-', '-', '-', '0', '0', '0', 'false', 'https://cdn.bulbagarden.net/upload/d/dc/559Scraggy.png');</v>
      </c>
      <c r="B634">
        <f t="shared" si="2"/>
        <v>5</v>
      </c>
      <c r="C634" s="61">
        <f>'Pokemon List'!D634</f>
        <v>559</v>
      </c>
      <c r="D634" s="61">
        <f>'Pokemon List'!E634</f>
        <v>559</v>
      </c>
      <c r="E634" s="89" t="str">
        <f>'Pokemon List'!F634</f>
        <v>Scraggy</v>
      </c>
      <c r="F634" s="58" t="s">
        <v>136</v>
      </c>
      <c r="G634" s="58" t="s">
        <v>136</v>
      </c>
      <c r="H634" s="58" t="s">
        <v>136</v>
      </c>
      <c r="I634" s="58" t="s">
        <v>136</v>
      </c>
      <c r="J634" s="58">
        <v>0.0</v>
      </c>
      <c r="K634" s="58">
        <v>0.0</v>
      </c>
      <c r="L634">
        <f>'Pokemon List'!A634</f>
        <v>0</v>
      </c>
      <c r="N634" t="str">
        <f>IF('Pokemon List'!I634="NULL",'Pokemon List'!I634,CONCATENATE("'",'Pokemon List'!I634,"'",))</f>
        <v>'https://cdn.bulbagarden.net/upload/d/dc/559Scraggy.png'</v>
      </c>
    </row>
    <row r="635">
      <c r="A635" s="58" t="str">
        <f t="shared" si="1"/>
        <v>INSERT INTO `pokemon_list` (`Generation`, `Pokedex`, `Codigo`, `Nome`, `TierGen1`, `TierGen2`, `TierGen3`, `TierGen4`, `TierGen5`, `TierGen6`, `TierGen7`, `StatusPick`, `Imagem`) VALUES ('5', '560', '560', 'Scrafty', '-', '-', '-', '-', '2', '2', '3', 'false', 'https://cdn.bulbagarden.net/upload/thumb/e/e8/560Scrafty.png/250px-560Scrafty.png');</v>
      </c>
      <c r="B635">
        <f t="shared" si="2"/>
        <v>5</v>
      </c>
      <c r="C635" s="61">
        <f>'Pokemon List'!D635</f>
        <v>560</v>
      </c>
      <c r="D635" s="61">
        <f>'Pokemon List'!E635</f>
        <v>560</v>
      </c>
      <c r="E635" s="89" t="str">
        <f>'Pokemon List'!F635</f>
        <v>Scrafty</v>
      </c>
      <c r="F635" s="58" t="s">
        <v>136</v>
      </c>
      <c r="G635" s="58" t="s">
        <v>136</v>
      </c>
      <c r="H635" s="58" t="s">
        <v>136</v>
      </c>
      <c r="I635" s="58" t="s">
        <v>136</v>
      </c>
      <c r="J635" s="58">
        <v>2.0</v>
      </c>
      <c r="K635" s="58">
        <v>2.0</v>
      </c>
      <c r="L635">
        <f>'Pokemon List'!A635</f>
        <v>3</v>
      </c>
      <c r="N635" t="str">
        <f>IF('Pokemon List'!I635="NULL",'Pokemon List'!I635,CONCATENATE("'",'Pokemon List'!I635,"'",))</f>
        <v>'https://cdn.bulbagarden.net/upload/thumb/e/e8/560Scrafty.png/250px-560Scrafty.png'</v>
      </c>
    </row>
    <row r="636">
      <c r="A636" s="58" t="str">
        <f t="shared" si="1"/>
        <v>INSERT INTO `pokemon_list` (`Generation`, `Pokedex`, `Codigo`, `Nome`, `TierGen1`, `TierGen2`, `TierGen3`, `TierGen4`, `TierGen5`, `TierGen6`, `TierGen7`, `StatusPick`, `Imagem`) VALUES ('5', '561', '561', 'Sigilyph', '-', '-', '-', '-', '2', '2', '3', 'false', 'https://cdn.bulbagarden.net/upload/thumb/6/67/561Sigilyph.png/250px-561Sigilyph.png');</v>
      </c>
      <c r="B636">
        <f t="shared" si="2"/>
        <v>5</v>
      </c>
      <c r="C636" s="61">
        <f>'Pokemon List'!D636</f>
        <v>561</v>
      </c>
      <c r="D636" s="61">
        <f>'Pokemon List'!E636</f>
        <v>561</v>
      </c>
      <c r="E636" s="89" t="str">
        <f>'Pokemon List'!F636</f>
        <v>Sigilyph</v>
      </c>
      <c r="F636" s="58" t="s">
        <v>136</v>
      </c>
      <c r="G636" s="58" t="s">
        <v>136</v>
      </c>
      <c r="H636" s="58" t="s">
        <v>136</v>
      </c>
      <c r="I636" s="58" t="s">
        <v>136</v>
      </c>
      <c r="J636" s="58">
        <v>2.0</v>
      </c>
      <c r="K636" s="58">
        <v>2.0</v>
      </c>
      <c r="L636">
        <f>'Pokemon List'!A636</f>
        <v>3</v>
      </c>
      <c r="N636" t="str">
        <f>IF('Pokemon List'!I636="NULL",'Pokemon List'!I636,CONCATENATE("'",'Pokemon List'!I636,"'",))</f>
        <v>'https://cdn.bulbagarden.net/upload/thumb/6/67/561Sigilyph.png/250px-561Sigilyph.png'</v>
      </c>
    </row>
    <row r="637">
      <c r="A637" s="58" t="str">
        <f t="shared" si="1"/>
        <v>INSERT INTO `pokemon_list` (`Generation`, `Pokedex`, `Codigo`, `Nome`, `TierGen1`, `TierGen2`, `TierGen3`, `TierGen4`, `TierGen5`, `TierGen6`, `TierGen7`, `StatusPick`, `Imagem`) VALUES ('5', '562', '562', 'Yamask', '-', '-', '-', '-', '0', '0', '0', 'false', 'https://cdn.bulbagarden.net/upload/a/a4/562Yamask.png');</v>
      </c>
      <c r="B637">
        <f t="shared" si="2"/>
        <v>5</v>
      </c>
      <c r="C637" s="61">
        <f>'Pokemon List'!D637</f>
        <v>562</v>
      </c>
      <c r="D637" s="61">
        <f>'Pokemon List'!E637</f>
        <v>562</v>
      </c>
      <c r="E637" s="89" t="str">
        <f>'Pokemon List'!F637</f>
        <v>Yamask</v>
      </c>
      <c r="F637" s="58" t="s">
        <v>136</v>
      </c>
      <c r="G637" s="58" t="s">
        <v>136</v>
      </c>
      <c r="H637" s="58" t="s">
        <v>136</v>
      </c>
      <c r="I637" s="58" t="s">
        <v>136</v>
      </c>
      <c r="J637" s="58">
        <v>0.0</v>
      </c>
      <c r="K637" s="58">
        <v>0.0</v>
      </c>
      <c r="L637">
        <f>'Pokemon List'!A637</f>
        <v>0</v>
      </c>
      <c r="N637" t="str">
        <f>IF('Pokemon List'!I637="NULL",'Pokemon List'!I637,CONCATENATE("'",'Pokemon List'!I637,"'",))</f>
        <v>'https://cdn.bulbagarden.net/upload/a/a4/562Yamask.png'</v>
      </c>
    </row>
    <row r="638">
      <c r="A638" s="58" t="str">
        <f t="shared" si="1"/>
        <v>INSERT INTO `pokemon_list` (`Generation`, `Pokedex`, `Codigo`, `Nome`, `TierGen1`, `TierGen2`, `TierGen3`, `TierGen4`, `TierGen5`, `TierGen6`, `TierGen7`, `StatusPick`, `Imagem`) VALUES ('5', '563', '563', 'Cofagrigus', '-', '-', '-', '-', '1', '2', '2', 'false', 'https://cdn.bulbagarden.net/upload/thumb/f/f8/563Cofagrigus.png/250px-563Cofagrigus.png');</v>
      </c>
      <c r="B638">
        <f t="shared" si="2"/>
        <v>5</v>
      </c>
      <c r="C638" s="61">
        <f>'Pokemon List'!D638</f>
        <v>563</v>
      </c>
      <c r="D638" s="61">
        <f>'Pokemon List'!E638</f>
        <v>563</v>
      </c>
      <c r="E638" s="89" t="str">
        <f>'Pokemon List'!F638</f>
        <v>Cofagrigus</v>
      </c>
      <c r="F638" s="58" t="s">
        <v>136</v>
      </c>
      <c r="G638" s="58" t="s">
        <v>136</v>
      </c>
      <c r="H638" s="58" t="s">
        <v>136</v>
      </c>
      <c r="I638" s="58" t="s">
        <v>136</v>
      </c>
      <c r="J638" s="58">
        <v>1.0</v>
      </c>
      <c r="K638" s="58">
        <v>2.0</v>
      </c>
      <c r="L638">
        <f>'Pokemon List'!A638</f>
        <v>2</v>
      </c>
      <c r="N638" t="str">
        <f>IF('Pokemon List'!I638="NULL",'Pokemon List'!I638,CONCATENATE("'",'Pokemon List'!I638,"'",))</f>
        <v>'https://cdn.bulbagarden.net/upload/thumb/f/f8/563Cofagrigus.png/250px-563Cofagrigus.png'</v>
      </c>
    </row>
    <row r="639">
      <c r="A639" s="58" t="str">
        <f t="shared" si="1"/>
        <v>INSERT INTO `pokemon_list` (`Generation`, `Pokedex`, `Codigo`, `Nome`, `TierGen1`, `TierGen2`, `TierGen3`, `TierGen4`, `TierGen5`, `TierGen6`, `TierGen7`, `StatusPick`, `Imagem`) VALUES ('5', '564', '564', 'Tirtouga', '-', '-', '-', '-', '0', '0', '0', 'false', 'https://cdn.bulbagarden.net/upload/1/1a/564Tirtouga.png');</v>
      </c>
      <c r="B639">
        <f t="shared" si="2"/>
        <v>5</v>
      </c>
      <c r="C639" s="61">
        <f>'Pokemon List'!D639</f>
        <v>564</v>
      </c>
      <c r="D639" s="61">
        <f>'Pokemon List'!E639</f>
        <v>564</v>
      </c>
      <c r="E639" s="89" t="str">
        <f>'Pokemon List'!F639</f>
        <v>Tirtouga</v>
      </c>
      <c r="F639" s="58" t="s">
        <v>136</v>
      </c>
      <c r="G639" s="58" t="s">
        <v>136</v>
      </c>
      <c r="H639" s="58" t="s">
        <v>136</v>
      </c>
      <c r="I639" s="58" t="s">
        <v>136</v>
      </c>
      <c r="J639" s="58">
        <v>0.0</v>
      </c>
      <c r="K639" s="58">
        <v>0.0</v>
      </c>
      <c r="L639">
        <f>'Pokemon List'!A639</f>
        <v>0</v>
      </c>
      <c r="N639" t="str">
        <f>IF('Pokemon List'!I639="NULL",'Pokemon List'!I639,CONCATENATE("'",'Pokemon List'!I639,"'",))</f>
        <v>'https://cdn.bulbagarden.net/upload/1/1a/564Tirtouga.png'</v>
      </c>
    </row>
    <row r="640">
      <c r="A640" s="58" t="str">
        <f t="shared" si="1"/>
        <v>INSERT INTO `pokemon_list` (`Generation`, `Pokedex`, `Codigo`, `Nome`, `TierGen1`, `TierGen2`, `TierGen3`, `TierGen4`, `TierGen5`, `TierGen6`, `TierGen7`, `StatusPick`, `Imagem`) VALUES ('5', '565', '565', 'Carracosta', '-', '-', '-', '-', '2', '3', '3', 'false', 'https://cdn.bulbagarden.net/upload/thumb/d/d0/565Carracosta.png/250px-565Carracosta.png');</v>
      </c>
      <c r="B640">
        <f t="shared" si="2"/>
        <v>5</v>
      </c>
      <c r="C640" s="61">
        <f>'Pokemon List'!D640</f>
        <v>565</v>
      </c>
      <c r="D640" s="61">
        <f>'Pokemon List'!E640</f>
        <v>565</v>
      </c>
      <c r="E640" s="89" t="str">
        <f>'Pokemon List'!F640</f>
        <v>Carracosta</v>
      </c>
      <c r="F640" s="58" t="s">
        <v>136</v>
      </c>
      <c r="G640" s="58" t="s">
        <v>136</v>
      </c>
      <c r="H640" s="58" t="s">
        <v>136</v>
      </c>
      <c r="I640" s="58" t="s">
        <v>136</v>
      </c>
      <c r="J640" s="58">
        <v>2.0</v>
      </c>
      <c r="K640" s="58">
        <v>3.0</v>
      </c>
      <c r="L640">
        <f>'Pokemon List'!A640</f>
        <v>3</v>
      </c>
      <c r="N640" t="str">
        <f>IF('Pokemon List'!I640="NULL",'Pokemon List'!I640,CONCATENATE("'",'Pokemon List'!I640,"'",))</f>
        <v>'https://cdn.bulbagarden.net/upload/thumb/d/d0/565Carracosta.png/250px-565Carracosta.png'</v>
      </c>
    </row>
    <row r="641">
      <c r="A641" s="58" t="str">
        <f t="shared" si="1"/>
        <v>INSERT INTO `pokemon_list` (`Generation`, `Pokedex`, `Codigo`, `Nome`, `TierGen1`, `TierGen2`, `TierGen3`, `TierGen4`, `TierGen5`, `TierGen6`, `TierGen7`, `StatusPick`, `Imagem`) VALUES ('5', '566', '566', 'Archen', '-', '-', '-', '-', '0', '0', '0', 'false', 'https://cdn.bulbagarden.net/upload/a/a3/566Archen.png');</v>
      </c>
      <c r="B641">
        <f t="shared" si="2"/>
        <v>5</v>
      </c>
      <c r="C641" s="61">
        <f>'Pokemon List'!D641</f>
        <v>566</v>
      </c>
      <c r="D641" s="61">
        <f>'Pokemon List'!E641</f>
        <v>566</v>
      </c>
      <c r="E641" s="89" t="str">
        <f>'Pokemon List'!F641</f>
        <v>Archen</v>
      </c>
      <c r="F641" s="58" t="s">
        <v>136</v>
      </c>
      <c r="G641" s="58" t="s">
        <v>136</v>
      </c>
      <c r="H641" s="58" t="s">
        <v>136</v>
      </c>
      <c r="I641" s="58" t="s">
        <v>136</v>
      </c>
      <c r="J641" s="58">
        <v>0.0</v>
      </c>
      <c r="K641" s="58">
        <v>0.0</v>
      </c>
      <c r="L641">
        <f>'Pokemon List'!A641</f>
        <v>0</v>
      </c>
      <c r="N641" t="str">
        <f>IF('Pokemon List'!I641="NULL",'Pokemon List'!I641,CONCATENATE("'",'Pokemon List'!I641,"'",))</f>
        <v>'https://cdn.bulbagarden.net/upload/a/a3/566Archen.png'</v>
      </c>
    </row>
    <row r="642">
      <c r="A642" s="58" t="str">
        <f t="shared" si="1"/>
        <v>INSERT INTO `pokemon_list` (`Generation`, `Pokedex`, `Codigo`, `Nome`, `TierGen1`, `TierGen2`, `TierGen3`, `TierGen4`, `TierGen5`, `TierGen6`, `TierGen7`, `StatusPick`, `Imagem`) VALUES ('5', '567', '567', 'Archeops', '-', '-', '-', '-', '2', '3', '3', 'false', 'https://cdn.bulbagarden.net/upload/thumb/1/14/567Archeops.png/250px-567Archeops.png');</v>
      </c>
      <c r="B642">
        <f t="shared" si="2"/>
        <v>5</v>
      </c>
      <c r="C642" s="61">
        <f>'Pokemon List'!D642</f>
        <v>567</v>
      </c>
      <c r="D642" s="61">
        <f>'Pokemon List'!E642</f>
        <v>567</v>
      </c>
      <c r="E642" s="89" t="str">
        <f>'Pokemon List'!F642</f>
        <v>Archeops</v>
      </c>
      <c r="F642" s="58" t="s">
        <v>136</v>
      </c>
      <c r="G642" s="58" t="s">
        <v>136</v>
      </c>
      <c r="H642" s="58" t="s">
        <v>136</v>
      </c>
      <c r="I642" s="58" t="s">
        <v>136</v>
      </c>
      <c r="J642" s="58">
        <v>2.0</v>
      </c>
      <c r="K642" s="58">
        <v>3.0</v>
      </c>
      <c r="L642">
        <f>'Pokemon List'!A642</f>
        <v>3</v>
      </c>
      <c r="N642" t="str">
        <f>IF('Pokemon List'!I642="NULL",'Pokemon List'!I642,CONCATENATE("'",'Pokemon List'!I642,"'",))</f>
        <v>'https://cdn.bulbagarden.net/upload/thumb/1/14/567Archeops.png/250px-567Archeops.png'</v>
      </c>
    </row>
    <row r="643">
      <c r="A643" s="58" t="str">
        <f t="shared" si="1"/>
        <v>INSERT INTO `pokemon_list` (`Generation`, `Pokedex`, `Codigo`, `Nome`, `TierGen1`, `TierGen2`, `TierGen3`, `TierGen4`, `TierGen5`, `TierGen6`, `TierGen7`, `StatusPick`, `Imagem`) VALUES ('5', '568', '568', 'Trubbish', '-', '-', '-', '-', '0', '0', '0', 'false', 'https://cdn.bulbagarden.net/upload/e/e2/568Trubbish.png');</v>
      </c>
      <c r="B643">
        <f t="shared" si="2"/>
        <v>5</v>
      </c>
      <c r="C643" s="61">
        <f>'Pokemon List'!D643</f>
        <v>568</v>
      </c>
      <c r="D643" s="61">
        <f>'Pokemon List'!E643</f>
        <v>568</v>
      </c>
      <c r="E643" s="89" t="str">
        <f>'Pokemon List'!F643</f>
        <v>Trubbish</v>
      </c>
      <c r="F643" s="58" t="s">
        <v>136</v>
      </c>
      <c r="G643" s="58" t="s">
        <v>136</v>
      </c>
      <c r="H643" s="58" t="s">
        <v>136</v>
      </c>
      <c r="I643" s="58" t="s">
        <v>136</v>
      </c>
      <c r="J643" s="58">
        <v>0.0</v>
      </c>
      <c r="K643" s="58">
        <v>0.0</v>
      </c>
      <c r="L643">
        <f>'Pokemon List'!A643</f>
        <v>0</v>
      </c>
      <c r="N643" t="str">
        <f>IF('Pokemon List'!I643="NULL",'Pokemon List'!I643,CONCATENATE("'",'Pokemon List'!I643,"'",))</f>
        <v>'https://cdn.bulbagarden.net/upload/e/e2/568Trubbish.png'</v>
      </c>
    </row>
    <row r="644">
      <c r="A644" s="58" t="str">
        <f t="shared" si="1"/>
        <v>INSERT INTO `pokemon_list` (`Generation`, `Pokedex`, `Codigo`, `Nome`, `TierGen1`, `TierGen2`, `TierGen3`, `TierGen4`, `TierGen5`, `TierGen6`, `TierGen7`, `StatusPick`, `Imagem`) VALUES ('5', '569', '569', 'Garbodor', '-', '-', '-', '-', '2', '2', '3', 'false', 'https://cdn.bulbagarden.net/upload/thumb/c/c4/569Garbodor.png/250px-569Garbodor.png');</v>
      </c>
      <c r="B644">
        <f t="shared" si="2"/>
        <v>5</v>
      </c>
      <c r="C644" s="61">
        <f>'Pokemon List'!D644</f>
        <v>569</v>
      </c>
      <c r="D644" s="61">
        <f>'Pokemon List'!E644</f>
        <v>569</v>
      </c>
      <c r="E644" s="89" t="str">
        <f>'Pokemon List'!F644</f>
        <v>Garbodor</v>
      </c>
      <c r="F644" s="58" t="s">
        <v>136</v>
      </c>
      <c r="G644" s="58" t="s">
        <v>136</v>
      </c>
      <c r="H644" s="58" t="s">
        <v>136</v>
      </c>
      <c r="I644" s="58" t="s">
        <v>136</v>
      </c>
      <c r="J644" s="58">
        <v>2.0</v>
      </c>
      <c r="K644" s="58">
        <v>2.0</v>
      </c>
      <c r="L644">
        <f>'Pokemon List'!A644</f>
        <v>3</v>
      </c>
      <c r="N644" t="str">
        <f>IF('Pokemon List'!I644="NULL",'Pokemon List'!I644,CONCATENATE("'",'Pokemon List'!I644,"'",))</f>
        <v>'https://cdn.bulbagarden.net/upload/thumb/c/c4/569Garbodor.png/250px-569Garbodor.png'</v>
      </c>
    </row>
    <row r="645">
      <c r="A645" s="58" t="str">
        <f t="shared" si="1"/>
        <v>INSERT INTO `pokemon_list` (`Generation`, `Pokedex`, `Codigo`, `Nome`, `TierGen1`, `TierGen2`, `TierGen3`, `TierGen4`, `TierGen5`, `TierGen6`, `TierGen7`, `StatusPick`, `Imagem`) VALUES ('5', '570', '570', 'Zorua', '-', '-', '-', '-', '0', '0', '0', 'false', 'https://cdn.bulbagarden.net/upload/2/2b/570Zorua.png');</v>
      </c>
      <c r="B645">
        <f t="shared" si="2"/>
        <v>5</v>
      </c>
      <c r="C645" s="61">
        <f>'Pokemon List'!D645</f>
        <v>570</v>
      </c>
      <c r="D645" s="61">
        <f>'Pokemon List'!E645</f>
        <v>570</v>
      </c>
      <c r="E645" s="89" t="str">
        <f>'Pokemon List'!F645</f>
        <v>Zorua</v>
      </c>
      <c r="F645" s="58" t="s">
        <v>136</v>
      </c>
      <c r="G645" s="58" t="s">
        <v>136</v>
      </c>
      <c r="H645" s="58" t="s">
        <v>136</v>
      </c>
      <c r="I645" s="58" t="s">
        <v>136</v>
      </c>
      <c r="J645" s="58">
        <v>0.0</v>
      </c>
      <c r="K645" s="58">
        <v>0.0</v>
      </c>
      <c r="L645">
        <f>'Pokemon List'!A645</f>
        <v>0</v>
      </c>
      <c r="N645" t="str">
        <f>IF('Pokemon List'!I645="NULL",'Pokemon List'!I645,CONCATENATE("'",'Pokemon List'!I645,"'",))</f>
        <v>'https://cdn.bulbagarden.net/upload/2/2b/570Zorua.png'</v>
      </c>
    </row>
    <row r="646">
      <c r="A646" s="58" t="str">
        <f t="shared" si="1"/>
        <v>INSERT INTO `pokemon_list` (`Generation`, `Pokedex`, `Codigo`, `Nome`, `TierGen1`, `TierGen2`, `TierGen3`, `TierGen4`, `TierGen5`, `TierGen6`, `TierGen7`, `StatusPick`, `Imagem`) VALUES ('5', '571', '571', 'Zoroark', '-', '-', '-', '-', '1', '2', '2', 'false', 'https://cdn.bulbagarden.net/upload/thumb/a/a6/571Zoroark.png/250px-571Zoroark.png');</v>
      </c>
      <c r="B646">
        <f t="shared" si="2"/>
        <v>5</v>
      </c>
      <c r="C646" s="61">
        <f>'Pokemon List'!D646</f>
        <v>571</v>
      </c>
      <c r="D646" s="61">
        <f>'Pokemon List'!E646</f>
        <v>571</v>
      </c>
      <c r="E646" s="89" t="str">
        <f>'Pokemon List'!F646</f>
        <v>Zoroark</v>
      </c>
      <c r="F646" s="58" t="s">
        <v>136</v>
      </c>
      <c r="G646" s="58" t="s">
        <v>136</v>
      </c>
      <c r="H646" s="58" t="s">
        <v>136</v>
      </c>
      <c r="I646" s="58" t="s">
        <v>136</v>
      </c>
      <c r="J646" s="58">
        <v>1.0</v>
      </c>
      <c r="K646" s="58">
        <v>2.0</v>
      </c>
      <c r="L646">
        <f>'Pokemon List'!A646</f>
        <v>2</v>
      </c>
      <c r="N646" t="str">
        <f>IF('Pokemon List'!I646="NULL",'Pokemon List'!I646,CONCATENATE("'",'Pokemon List'!I646,"'",))</f>
        <v>'https://cdn.bulbagarden.net/upload/thumb/a/a6/571Zoroark.png/250px-571Zoroark.png'</v>
      </c>
    </row>
    <row r="647">
      <c r="A647" s="58" t="str">
        <f t="shared" si="1"/>
        <v>INSERT INTO `pokemon_list` (`Generation`, `Pokedex`, `Codigo`, `Nome`, `TierGen1`, `TierGen2`, `TierGen3`, `TierGen4`, `TierGen5`, `TierGen6`, `TierGen7`, `StatusPick`, `Imagem`) VALUES ('5', '572', '572', 'Minccino', '-', '-', '-', '-', '0', '0', '0', 'false', 'https://cdn.bulbagarden.net/upload/e/ec/572Minccino.png');</v>
      </c>
      <c r="B647">
        <f t="shared" si="2"/>
        <v>5</v>
      </c>
      <c r="C647" s="61">
        <f>'Pokemon List'!D647</f>
        <v>572</v>
      </c>
      <c r="D647" s="61">
        <f>'Pokemon List'!E647</f>
        <v>572</v>
      </c>
      <c r="E647" s="89" t="str">
        <f>'Pokemon List'!F647</f>
        <v>Minccino</v>
      </c>
      <c r="F647" s="58" t="s">
        <v>136</v>
      </c>
      <c r="G647" s="58" t="s">
        <v>136</v>
      </c>
      <c r="H647" s="58" t="s">
        <v>136</v>
      </c>
      <c r="I647" s="58" t="s">
        <v>136</v>
      </c>
      <c r="J647" s="58">
        <v>0.0</v>
      </c>
      <c r="K647" s="58">
        <v>0.0</v>
      </c>
      <c r="L647">
        <f>'Pokemon List'!A647</f>
        <v>0</v>
      </c>
      <c r="N647" t="str">
        <f>IF('Pokemon List'!I647="NULL",'Pokemon List'!I647,CONCATENATE("'",'Pokemon List'!I647,"'",))</f>
        <v>'https://cdn.bulbagarden.net/upload/e/ec/572Minccino.png'</v>
      </c>
    </row>
    <row r="648">
      <c r="A648" s="58" t="str">
        <f t="shared" si="1"/>
        <v>INSERT INTO `pokemon_list` (`Generation`, `Pokedex`, `Codigo`, `Nome`, `TierGen1`, `TierGen2`, `TierGen3`, `TierGen4`, `TierGen5`, `TierGen6`, `TierGen7`, `StatusPick`, `Imagem`) VALUES ('5', '573', '573', 'Cinccino', '-', '-', '-', '-', '2', '2', '2', 'false', 'https://cdn.bulbagarden.net/upload/thumb/9/94/573Cinccino.png/250px-573Cinccino.png');</v>
      </c>
      <c r="B648">
        <f t="shared" si="2"/>
        <v>5</v>
      </c>
      <c r="C648" s="61">
        <f>'Pokemon List'!D648</f>
        <v>573</v>
      </c>
      <c r="D648" s="61">
        <f>'Pokemon List'!E648</f>
        <v>573</v>
      </c>
      <c r="E648" s="89" t="str">
        <f>'Pokemon List'!F648</f>
        <v>Cinccino</v>
      </c>
      <c r="F648" s="58" t="s">
        <v>136</v>
      </c>
      <c r="G648" s="58" t="s">
        <v>136</v>
      </c>
      <c r="H648" s="58" t="s">
        <v>136</v>
      </c>
      <c r="I648" s="58" t="s">
        <v>136</v>
      </c>
      <c r="J648" s="58">
        <v>2.0</v>
      </c>
      <c r="K648" s="58">
        <v>2.0</v>
      </c>
      <c r="L648">
        <f>'Pokemon List'!A648</f>
        <v>2</v>
      </c>
      <c r="N648" t="str">
        <f>IF('Pokemon List'!I648="NULL",'Pokemon List'!I648,CONCATENATE("'",'Pokemon List'!I648,"'",))</f>
        <v>'https://cdn.bulbagarden.net/upload/thumb/9/94/573Cinccino.png/250px-573Cinccino.png'</v>
      </c>
    </row>
    <row r="649">
      <c r="A649" s="58" t="str">
        <f t="shared" si="1"/>
        <v>INSERT INTO `pokemon_list` (`Generation`, `Pokedex`, `Codigo`, `Nome`, `TierGen1`, `TierGen2`, `TierGen3`, `TierGen4`, `TierGen5`, `TierGen6`, `TierGen7`, `StatusPick`, `Imagem`) VALUES ('5', '574', '574', 'Gothita', '-', '-', '-', '-', '0', '0', '0', 'false', 'https://cdn.bulbagarden.net/upload/7/71/574Gothita.png');</v>
      </c>
      <c r="B649">
        <f t="shared" si="2"/>
        <v>5</v>
      </c>
      <c r="C649" s="61">
        <f>'Pokemon List'!D649</f>
        <v>574</v>
      </c>
      <c r="D649" s="61">
        <f>'Pokemon List'!E649</f>
        <v>574</v>
      </c>
      <c r="E649" s="89" t="str">
        <f>'Pokemon List'!F649</f>
        <v>Gothita</v>
      </c>
      <c r="F649" s="58" t="s">
        <v>136</v>
      </c>
      <c r="G649" s="58" t="s">
        <v>136</v>
      </c>
      <c r="H649" s="58" t="s">
        <v>136</v>
      </c>
      <c r="I649" s="58" t="s">
        <v>136</v>
      </c>
      <c r="J649" s="58">
        <v>0.0</v>
      </c>
      <c r="K649" s="58">
        <v>0.0</v>
      </c>
      <c r="L649">
        <f>'Pokemon List'!A649</f>
        <v>0</v>
      </c>
      <c r="N649" t="str">
        <f>IF('Pokemon List'!I649="NULL",'Pokemon List'!I649,CONCATENATE("'",'Pokemon List'!I649,"'",))</f>
        <v>'https://cdn.bulbagarden.net/upload/7/71/574Gothita.png'</v>
      </c>
    </row>
    <row r="650">
      <c r="A650" s="58" t="str">
        <f t="shared" si="1"/>
        <v>INSERT INTO `pokemon_list` (`Generation`, `Pokedex`, `Codigo`, `Nome`, `TierGen1`, `TierGen2`, `TierGen3`, `TierGen4`, `TierGen5`, `TierGen6`, `TierGen7`, `StatusPick`, `Imagem`) VALUES ('5', '575', '575', 'Gothorita', '-', '-', '-', '-', '3', '3', '0', 'false', 'https://cdn.bulbagarden.net/upload/6/67/575Gothorita.png');</v>
      </c>
      <c r="B650">
        <f t="shared" si="2"/>
        <v>5</v>
      </c>
      <c r="C650" s="61">
        <f>'Pokemon List'!D650</f>
        <v>575</v>
      </c>
      <c r="D650" s="61">
        <f>'Pokemon List'!E650</f>
        <v>575</v>
      </c>
      <c r="E650" s="89" t="str">
        <f>'Pokemon List'!F650</f>
        <v>Gothorita</v>
      </c>
      <c r="F650" s="58" t="s">
        <v>136</v>
      </c>
      <c r="G650" s="58" t="s">
        <v>136</v>
      </c>
      <c r="H650" s="58" t="s">
        <v>136</v>
      </c>
      <c r="I650" s="58" t="s">
        <v>136</v>
      </c>
      <c r="J650" s="58">
        <v>3.0</v>
      </c>
      <c r="K650" s="58">
        <v>3.0</v>
      </c>
      <c r="L650">
        <f>'Pokemon List'!A650</f>
        <v>0</v>
      </c>
      <c r="N650" t="str">
        <f>IF('Pokemon List'!I650="NULL",'Pokemon List'!I650,CONCATENATE("'",'Pokemon List'!I650,"'",))</f>
        <v>'https://cdn.bulbagarden.net/upload/6/67/575Gothorita.png'</v>
      </c>
    </row>
    <row r="651">
      <c r="A651" s="58" t="str">
        <f t="shared" si="1"/>
        <v>INSERT INTO `pokemon_list` (`Generation`, `Pokedex`, `Codigo`, `Nome`, `TierGen1`, `TierGen2`, `TierGen3`, `TierGen4`, `TierGen5`, `TierGen6`, `TierGen7`, `StatusPick`, `Imagem`) VALUES ('5', '576', '576', 'Gothitelle', '-', '-', '-', '-', '1', '3', '2', 'false', 'https://cdn.bulbagarden.net/upload/thumb/3/38/576Gothitelle.png/250px-576Gothitelle.png');</v>
      </c>
      <c r="B651">
        <f t="shared" si="2"/>
        <v>5</v>
      </c>
      <c r="C651" s="61">
        <f>'Pokemon List'!D651</f>
        <v>576</v>
      </c>
      <c r="D651" s="61">
        <f>'Pokemon List'!E651</f>
        <v>576</v>
      </c>
      <c r="E651" s="89" t="str">
        <f>'Pokemon List'!F651</f>
        <v>Gothitelle</v>
      </c>
      <c r="F651" s="58" t="s">
        <v>136</v>
      </c>
      <c r="G651" s="58" t="s">
        <v>136</v>
      </c>
      <c r="H651" s="58" t="s">
        <v>136</v>
      </c>
      <c r="I651" s="58" t="s">
        <v>136</v>
      </c>
      <c r="J651" s="58">
        <v>1.0</v>
      </c>
      <c r="K651" s="58">
        <v>3.0</v>
      </c>
      <c r="L651">
        <f>'Pokemon List'!A651</f>
        <v>2</v>
      </c>
      <c r="N651" t="str">
        <f>IF('Pokemon List'!I651="NULL",'Pokemon List'!I651,CONCATENATE("'",'Pokemon List'!I651,"'",))</f>
        <v>'https://cdn.bulbagarden.net/upload/thumb/3/38/576Gothitelle.png/250px-576Gothitelle.png'</v>
      </c>
    </row>
    <row r="652">
      <c r="A652" s="58" t="str">
        <f t="shared" si="1"/>
        <v>INSERT INTO `pokemon_list` (`Generation`, `Pokedex`, `Codigo`, `Nome`, `TierGen1`, `TierGen2`, `TierGen3`, `TierGen4`, `TierGen5`, `TierGen6`, `TierGen7`, `StatusPick`, `Imagem`) VALUES ('5', '577', '577', 'Solosis', '-', '-', '-', '-', '0', '0', '0', 'false', 'https://cdn.bulbagarden.net/upload/1/1e/577Solosis.png');</v>
      </c>
      <c r="B652">
        <f t="shared" si="2"/>
        <v>5</v>
      </c>
      <c r="C652" s="61">
        <f>'Pokemon List'!D652</f>
        <v>577</v>
      </c>
      <c r="D652" s="61">
        <f>'Pokemon List'!E652</f>
        <v>577</v>
      </c>
      <c r="E652" s="89" t="str">
        <f>'Pokemon List'!F652</f>
        <v>Solosis</v>
      </c>
      <c r="F652" s="58" t="s">
        <v>136</v>
      </c>
      <c r="G652" s="58" t="s">
        <v>136</v>
      </c>
      <c r="H652" s="58" t="s">
        <v>136</v>
      </c>
      <c r="I652" s="58" t="s">
        <v>136</v>
      </c>
      <c r="J652" s="58">
        <v>0.0</v>
      </c>
      <c r="K652" s="58">
        <v>0.0</v>
      </c>
      <c r="L652">
        <f>'Pokemon List'!A652</f>
        <v>0</v>
      </c>
      <c r="N652" t="str">
        <f>IF('Pokemon List'!I652="NULL",'Pokemon List'!I652,CONCATENATE("'",'Pokemon List'!I652,"'",))</f>
        <v>'https://cdn.bulbagarden.net/upload/1/1e/577Solosis.png'</v>
      </c>
    </row>
    <row r="653">
      <c r="A653" s="58" t="str">
        <f t="shared" si="1"/>
        <v>INSERT INTO `pokemon_list` (`Generation`, `Pokedex`, `Codigo`, `Nome`, `TierGen1`, `TierGen2`, `TierGen3`, `TierGen4`, `TierGen5`, `TierGen6`, `TierGen7`, `StatusPick`, `Imagem`) VALUES ('5', '578', '578', 'Duosion', '-', '-', '-', '-', '0', '3', '0', 'false', 'https://cdn.bulbagarden.net/upload/8/83/578Duosion.png');</v>
      </c>
      <c r="B653">
        <f t="shared" si="2"/>
        <v>5</v>
      </c>
      <c r="C653" s="61">
        <f>'Pokemon List'!D653</f>
        <v>578</v>
      </c>
      <c r="D653" s="61">
        <f>'Pokemon List'!E653</f>
        <v>578</v>
      </c>
      <c r="E653" s="89" t="str">
        <f>'Pokemon List'!F653</f>
        <v>Duosion</v>
      </c>
      <c r="F653" s="58" t="s">
        <v>136</v>
      </c>
      <c r="G653" s="58" t="s">
        <v>136</v>
      </c>
      <c r="H653" s="58" t="s">
        <v>136</v>
      </c>
      <c r="I653" s="58" t="s">
        <v>136</v>
      </c>
      <c r="J653" s="58">
        <v>0.0</v>
      </c>
      <c r="K653" s="58">
        <v>3.0</v>
      </c>
      <c r="L653">
        <f>'Pokemon List'!A653</f>
        <v>0</v>
      </c>
      <c r="N653" t="str">
        <f>IF('Pokemon List'!I653="NULL",'Pokemon List'!I653,CONCATENATE("'",'Pokemon List'!I653,"'",))</f>
        <v>'https://cdn.bulbagarden.net/upload/8/83/578Duosion.png'</v>
      </c>
    </row>
    <row r="654">
      <c r="A654" s="58" t="str">
        <f t="shared" si="1"/>
        <v>INSERT INTO `pokemon_list` (`Generation`, `Pokedex`, `Codigo`, `Nome`, `TierGen1`, `TierGen2`, `TierGen3`, `TierGen4`, `TierGen5`, `TierGen6`, `TierGen7`, `StatusPick`, `Imagem`) VALUES ('5', '579', '579', 'Reuniclus', '-', '-', '-', '-', '1', '2', '2', 'false', 'https://cdn.bulbagarden.net/upload/thumb/1/19/579Reuniclus.png/250px-579Reuniclus.png');</v>
      </c>
      <c r="B654">
        <f t="shared" si="2"/>
        <v>5</v>
      </c>
      <c r="C654" s="61">
        <f>'Pokemon List'!D654</f>
        <v>579</v>
      </c>
      <c r="D654" s="61">
        <f>'Pokemon List'!E654</f>
        <v>579</v>
      </c>
      <c r="E654" s="89" t="str">
        <f>'Pokemon List'!F654</f>
        <v>Reuniclus</v>
      </c>
      <c r="F654" s="58" t="s">
        <v>136</v>
      </c>
      <c r="G654" s="58" t="s">
        <v>136</v>
      </c>
      <c r="H654" s="58" t="s">
        <v>136</v>
      </c>
      <c r="I654" s="58" t="s">
        <v>136</v>
      </c>
      <c r="J654" s="58">
        <v>1.0</v>
      </c>
      <c r="K654" s="58">
        <v>2.0</v>
      </c>
      <c r="L654">
        <f>'Pokemon List'!A654</f>
        <v>2</v>
      </c>
      <c r="N654" t="str">
        <f>IF('Pokemon List'!I654="NULL",'Pokemon List'!I654,CONCATENATE("'",'Pokemon List'!I654,"'",))</f>
        <v>'https://cdn.bulbagarden.net/upload/thumb/1/19/579Reuniclus.png/250px-579Reuniclus.png'</v>
      </c>
    </row>
    <row r="655">
      <c r="A655" s="58" t="str">
        <f t="shared" si="1"/>
        <v>INSERT INTO `pokemon_list` (`Generation`, `Pokedex`, `Codigo`, `Nome`, `TierGen1`, `TierGen2`, `TierGen3`, `TierGen4`, `TierGen5`, `TierGen6`, `TierGen7`, `StatusPick`, `Imagem`) VALUES ('5', '580', '580', 'Ducklett', '-', '-', '-', '-', '0', '0', '0', 'false', 'https://cdn.bulbagarden.net/upload/4/4b/580Ducklett.png');</v>
      </c>
      <c r="B655">
        <f t="shared" si="2"/>
        <v>5</v>
      </c>
      <c r="C655" s="61">
        <f>'Pokemon List'!D655</f>
        <v>580</v>
      </c>
      <c r="D655" s="61">
        <f>'Pokemon List'!E655</f>
        <v>580</v>
      </c>
      <c r="E655" s="89" t="str">
        <f>'Pokemon List'!F655</f>
        <v>Ducklett</v>
      </c>
      <c r="F655" s="58" t="s">
        <v>136</v>
      </c>
      <c r="G655" s="58" t="s">
        <v>136</v>
      </c>
      <c r="H655" s="58" t="s">
        <v>136</v>
      </c>
      <c r="I655" s="58" t="s">
        <v>136</v>
      </c>
      <c r="J655" s="58">
        <v>0.0</v>
      </c>
      <c r="K655" s="58">
        <v>0.0</v>
      </c>
      <c r="L655">
        <f>'Pokemon List'!A655</f>
        <v>0</v>
      </c>
      <c r="N655" t="str">
        <f>IF('Pokemon List'!I655="NULL",'Pokemon List'!I655,CONCATENATE("'",'Pokemon List'!I655,"'",))</f>
        <v>'https://cdn.bulbagarden.net/upload/4/4b/580Ducklett.png'</v>
      </c>
    </row>
    <row r="656">
      <c r="A656" s="58" t="str">
        <f t="shared" si="1"/>
        <v>INSERT INTO `pokemon_list` (`Generation`, `Pokedex`, `Codigo`, `Nome`, `TierGen1`, `TierGen2`, `TierGen3`, `TierGen4`, `TierGen5`, `TierGen6`, `TierGen7`, `StatusPick`, `Imagem`) VALUES ('5', '581', '581', 'Swanna', '-', '-', '-', '-', '3', '3', '3', 'false', 'https://cdn.bulbagarden.net/upload/thumb/7/76/581Swanna.png/250px-581Swanna.png');</v>
      </c>
      <c r="B656">
        <f t="shared" si="2"/>
        <v>5</v>
      </c>
      <c r="C656" s="61">
        <f>'Pokemon List'!D656</f>
        <v>581</v>
      </c>
      <c r="D656" s="61">
        <f>'Pokemon List'!E656</f>
        <v>581</v>
      </c>
      <c r="E656" s="89" t="str">
        <f>'Pokemon List'!F656</f>
        <v>Swanna</v>
      </c>
      <c r="F656" s="58" t="s">
        <v>136</v>
      </c>
      <c r="G656" s="58" t="s">
        <v>136</v>
      </c>
      <c r="H656" s="58" t="s">
        <v>136</v>
      </c>
      <c r="I656" s="58" t="s">
        <v>136</v>
      </c>
      <c r="J656" s="58">
        <v>3.0</v>
      </c>
      <c r="K656" s="58">
        <v>3.0</v>
      </c>
      <c r="L656">
        <f>'Pokemon List'!A656</f>
        <v>3</v>
      </c>
      <c r="N656" t="str">
        <f>IF('Pokemon List'!I656="NULL",'Pokemon List'!I656,CONCATENATE("'",'Pokemon List'!I656,"'",))</f>
        <v>'https://cdn.bulbagarden.net/upload/thumb/7/76/581Swanna.png/250px-581Swanna.png'</v>
      </c>
    </row>
    <row r="657">
      <c r="A657" s="58" t="str">
        <f t="shared" si="1"/>
        <v>INSERT INTO `pokemon_list` (`Generation`, `Pokedex`, `Codigo`, `Nome`, `TierGen1`, `TierGen2`, `TierGen3`, `TierGen4`, `TierGen5`, `TierGen6`, `TierGen7`, `StatusPick`, `Imagem`) VALUES ('5', '582', '582', 'Vanillite', '-', '-', '-', '-', '0', '0', '0', 'false', 'https://cdn.bulbagarden.net/upload/3/3f/582Vanillite.png');</v>
      </c>
      <c r="B657">
        <f t="shared" si="2"/>
        <v>5</v>
      </c>
      <c r="C657" s="61">
        <f>'Pokemon List'!D657</f>
        <v>582</v>
      </c>
      <c r="D657" s="61">
        <f>'Pokemon List'!E657</f>
        <v>582</v>
      </c>
      <c r="E657" s="89" t="str">
        <f>'Pokemon List'!F657</f>
        <v>Vanillite</v>
      </c>
      <c r="F657" s="58" t="s">
        <v>136</v>
      </c>
      <c r="G657" s="58" t="s">
        <v>136</v>
      </c>
      <c r="H657" s="58" t="s">
        <v>136</v>
      </c>
      <c r="I657" s="58" t="s">
        <v>136</v>
      </c>
      <c r="J657" s="58">
        <v>0.0</v>
      </c>
      <c r="K657" s="58">
        <v>0.0</v>
      </c>
      <c r="L657">
        <f>'Pokemon List'!A657</f>
        <v>0</v>
      </c>
      <c r="N657" t="str">
        <f>IF('Pokemon List'!I657="NULL",'Pokemon List'!I657,CONCATENATE("'",'Pokemon List'!I657,"'",))</f>
        <v>'https://cdn.bulbagarden.net/upload/3/3f/582Vanillite.png'</v>
      </c>
    </row>
    <row r="658">
      <c r="A658" s="58" t="str">
        <f t="shared" si="1"/>
        <v>INSERT INTO `pokemon_list` (`Generation`, `Pokedex`, `Codigo`, `Nome`, `TierGen1`, `TierGen2`, `TierGen3`, `TierGen4`, `TierGen5`, `TierGen6`, `TierGen7`, `StatusPick`, `Imagem`) VALUES ('5', '583', '583', 'Vanillish', '-', '-', '-', '-', '0', '0', '0', 'false', 'https://cdn.bulbagarden.net/upload/2/2f/583Vanillish.png');</v>
      </c>
      <c r="B658">
        <f t="shared" si="2"/>
        <v>5</v>
      </c>
      <c r="C658" s="61">
        <f>'Pokemon List'!D658</f>
        <v>583</v>
      </c>
      <c r="D658" s="61">
        <f>'Pokemon List'!E658</f>
        <v>583</v>
      </c>
      <c r="E658" s="89" t="str">
        <f>'Pokemon List'!F658</f>
        <v>Vanillish</v>
      </c>
      <c r="F658" s="58" t="s">
        <v>136</v>
      </c>
      <c r="G658" s="58" t="s">
        <v>136</v>
      </c>
      <c r="H658" s="58" t="s">
        <v>136</v>
      </c>
      <c r="I658" s="58" t="s">
        <v>136</v>
      </c>
      <c r="J658" s="58">
        <v>0.0</v>
      </c>
      <c r="K658" s="58">
        <v>0.0</v>
      </c>
      <c r="L658">
        <f>'Pokemon List'!A658</f>
        <v>0</v>
      </c>
      <c r="N658" t="str">
        <f>IF('Pokemon List'!I658="NULL",'Pokemon List'!I658,CONCATENATE("'",'Pokemon List'!I658,"'",))</f>
        <v>'https://cdn.bulbagarden.net/upload/2/2f/583Vanillish.png'</v>
      </c>
    </row>
    <row r="659">
      <c r="A659" s="58" t="str">
        <f t="shared" si="1"/>
        <v>INSERT INTO `pokemon_list` (`Generation`, `Pokedex`, `Codigo`, `Nome`, `TierGen1`, `TierGen2`, `TierGen3`, `TierGen4`, `TierGen5`, `TierGen6`, `TierGen7`, `StatusPick`, `Imagem`) VALUES ('5', '584', '584', 'Vanilluxe', '-', '-', '-', '-', '3', '3', '2', 'false', 'https://cdn.bulbagarden.net/upload/thumb/3/39/584Vanilluxe.png/250px-584Vanilluxe.png');</v>
      </c>
      <c r="B659">
        <f t="shared" si="2"/>
        <v>5</v>
      </c>
      <c r="C659" s="61">
        <f>'Pokemon List'!D659</f>
        <v>584</v>
      </c>
      <c r="D659" s="61">
        <f>'Pokemon List'!E659</f>
        <v>584</v>
      </c>
      <c r="E659" s="89" t="str">
        <f>'Pokemon List'!F659</f>
        <v>Vanilluxe</v>
      </c>
      <c r="F659" s="58" t="s">
        <v>136</v>
      </c>
      <c r="G659" s="58" t="s">
        <v>136</v>
      </c>
      <c r="H659" s="58" t="s">
        <v>136</v>
      </c>
      <c r="I659" s="58" t="s">
        <v>136</v>
      </c>
      <c r="J659" s="58">
        <v>3.0</v>
      </c>
      <c r="K659" s="58">
        <v>3.0</v>
      </c>
      <c r="L659">
        <f>'Pokemon List'!A659</f>
        <v>2</v>
      </c>
      <c r="N659" t="str">
        <f>IF('Pokemon List'!I659="NULL",'Pokemon List'!I659,CONCATENATE("'",'Pokemon List'!I659,"'",))</f>
        <v>'https://cdn.bulbagarden.net/upload/thumb/3/39/584Vanilluxe.png/250px-584Vanilluxe.png'</v>
      </c>
    </row>
    <row r="660">
      <c r="A660" s="58" t="str">
        <f t="shared" si="1"/>
        <v>INSERT INTO `pokemon_list` (`Generation`, `Pokedex`, `Codigo`, `Nome`, `TierGen1`, `TierGen2`, `TierGen3`, `TierGen4`, `TierGen5`, `TierGen6`, `TierGen7`, `StatusPick`, `Imagem`) VALUES ('5', '585', '585', 'Deerling', '-', '-', '-', '-', '0', '0', '0', 'false', 'https://cdn.bulbagarden.net/upload/6/68/585Deerling-Spring.png');</v>
      </c>
      <c r="B660">
        <f t="shared" si="2"/>
        <v>5</v>
      </c>
      <c r="C660" s="61">
        <f>'Pokemon List'!D660</f>
        <v>585</v>
      </c>
      <c r="D660" s="61">
        <f>'Pokemon List'!E660</f>
        <v>585</v>
      </c>
      <c r="E660" s="89" t="str">
        <f>'Pokemon List'!F660</f>
        <v>Deerling</v>
      </c>
      <c r="F660" s="58" t="s">
        <v>136</v>
      </c>
      <c r="G660" s="58" t="s">
        <v>136</v>
      </c>
      <c r="H660" s="58" t="s">
        <v>136</v>
      </c>
      <c r="I660" s="58" t="s">
        <v>136</v>
      </c>
      <c r="J660" s="58">
        <v>0.0</v>
      </c>
      <c r="K660" s="58">
        <v>0.0</v>
      </c>
      <c r="L660">
        <f>'Pokemon List'!A660</f>
        <v>0</v>
      </c>
      <c r="N660" t="str">
        <f>IF('Pokemon List'!I660="NULL",'Pokemon List'!I660,CONCATENATE("'",'Pokemon List'!I660,"'",))</f>
        <v>'https://cdn.bulbagarden.net/upload/6/68/585Deerling-Spring.png'</v>
      </c>
    </row>
    <row r="661">
      <c r="A661" s="58" t="str">
        <f t="shared" si="1"/>
        <v>INSERT INTO `pokemon_list` (`Generation`, `Pokedex`, `Codigo`, `Nome`, `TierGen1`, `TierGen2`, `TierGen3`, `TierGen4`, `TierGen5`, `TierGen6`, `TierGen7`, `StatusPick`, `Imagem`) VALUES ('5', '586', '586', 'Sawsbuck', '-', '-', '-', '-', '3', '3', '3', 'false', 'https://cdn.bulbagarden.net/upload/thumb/8/8d/586Sawsbuck-Spring.png/250px-586Sawsbuck-Spring.png');</v>
      </c>
      <c r="B661">
        <f t="shared" si="2"/>
        <v>5</v>
      </c>
      <c r="C661" s="61">
        <f>'Pokemon List'!D661</f>
        <v>586</v>
      </c>
      <c r="D661" s="61">
        <f>'Pokemon List'!E661</f>
        <v>586</v>
      </c>
      <c r="E661" s="89" t="str">
        <f>'Pokemon List'!F661</f>
        <v>Sawsbuck</v>
      </c>
      <c r="F661" s="58" t="s">
        <v>136</v>
      </c>
      <c r="G661" s="58" t="s">
        <v>136</v>
      </c>
      <c r="H661" s="58" t="s">
        <v>136</v>
      </c>
      <c r="I661" s="58" t="s">
        <v>136</v>
      </c>
      <c r="J661" s="58">
        <v>3.0</v>
      </c>
      <c r="K661" s="58">
        <v>3.0</v>
      </c>
      <c r="L661">
        <f>'Pokemon List'!A661</f>
        <v>3</v>
      </c>
      <c r="N661" t="str">
        <f>IF('Pokemon List'!I661="NULL",'Pokemon List'!I661,CONCATENATE("'",'Pokemon List'!I661,"'",))</f>
        <v>'https://cdn.bulbagarden.net/upload/thumb/8/8d/586Sawsbuck-Spring.png/250px-586Sawsbuck-Spring.png'</v>
      </c>
    </row>
    <row r="662">
      <c r="A662" s="58" t="str">
        <f t="shared" si="1"/>
        <v>INSERT INTO `pokemon_list` (`Generation`, `Pokedex`, `Codigo`, `Nome`, `TierGen1`, `TierGen2`, `TierGen3`, `TierGen4`, `TierGen5`, `TierGen6`, `TierGen7`, `StatusPick`, `Imagem`) VALUES ('5', '587', '587', 'Emolga', '-', '-', '-', '-', '3', '3', '3', 'false', 'https://cdn.bulbagarden.net/upload/thumb/b/b4/587Emolga.png/250px-587Emolga.png');</v>
      </c>
      <c r="B662">
        <f t="shared" si="2"/>
        <v>5</v>
      </c>
      <c r="C662" s="61">
        <f>'Pokemon List'!D662</f>
        <v>587</v>
      </c>
      <c r="D662" s="61">
        <f>'Pokemon List'!E662</f>
        <v>587</v>
      </c>
      <c r="E662" s="89" t="str">
        <f>'Pokemon List'!F662</f>
        <v>Emolga</v>
      </c>
      <c r="F662" s="58" t="s">
        <v>136</v>
      </c>
      <c r="G662" s="58" t="s">
        <v>136</v>
      </c>
      <c r="H662" s="58" t="s">
        <v>136</v>
      </c>
      <c r="I662" s="58" t="s">
        <v>136</v>
      </c>
      <c r="J662" s="58">
        <v>3.0</v>
      </c>
      <c r="K662" s="58">
        <v>3.0</v>
      </c>
      <c r="L662">
        <f>'Pokemon List'!A662</f>
        <v>3</v>
      </c>
      <c r="N662" t="str">
        <f>IF('Pokemon List'!I662="NULL",'Pokemon List'!I662,CONCATENATE("'",'Pokemon List'!I662,"'",))</f>
        <v>'https://cdn.bulbagarden.net/upload/thumb/b/b4/587Emolga.png/250px-587Emolga.png'</v>
      </c>
    </row>
    <row r="663">
      <c r="A663" s="58" t="str">
        <f t="shared" si="1"/>
        <v>INSERT INTO `pokemon_list` (`Generation`, `Pokedex`, `Codigo`, `Nome`, `TierGen1`, `TierGen2`, `TierGen3`, `TierGen4`, `TierGen5`, `TierGen6`, `TierGen7`, `StatusPick`, `Imagem`) VALUES ('5', '588', '588', 'Karrablast', '-', '-', '-', '-', '0', '0', '0', 'false', 'https://cdn.bulbagarden.net/upload/6/60/588Karrablast.png');</v>
      </c>
      <c r="B663">
        <f t="shared" si="2"/>
        <v>5</v>
      </c>
      <c r="C663" s="61">
        <f>'Pokemon List'!D663</f>
        <v>588</v>
      </c>
      <c r="D663" s="61">
        <f>'Pokemon List'!E663</f>
        <v>588</v>
      </c>
      <c r="E663" s="89" t="str">
        <f>'Pokemon List'!F663</f>
        <v>Karrablast</v>
      </c>
      <c r="F663" s="58" t="s">
        <v>136</v>
      </c>
      <c r="G663" s="58" t="s">
        <v>136</v>
      </c>
      <c r="H663" s="58" t="s">
        <v>136</v>
      </c>
      <c r="I663" s="58" t="s">
        <v>136</v>
      </c>
      <c r="J663" s="58">
        <v>0.0</v>
      </c>
      <c r="K663" s="58">
        <v>0.0</v>
      </c>
      <c r="L663">
        <f>'Pokemon List'!A663</f>
        <v>0</v>
      </c>
      <c r="N663" t="str">
        <f>IF('Pokemon List'!I663="NULL",'Pokemon List'!I663,CONCATENATE("'",'Pokemon List'!I663,"'",))</f>
        <v>'https://cdn.bulbagarden.net/upload/6/60/588Karrablast.png'</v>
      </c>
    </row>
    <row r="664">
      <c r="A664" s="58" t="str">
        <f t="shared" si="1"/>
        <v>INSERT INTO `pokemon_list` (`Generation`, `Pokedex`, `Codigo`, `Nome`, `TierGen1`, `TierGen2`, `TierGen3`, `TierGen4`, `TierGen5`, `TierGen6`, `TierGen7`, `StatusPick`, `Imagem`) VALUES ('5', '589', '589', 'Escavalier', '-', '-', '-', '-', '2', '2', '2', 'false', 'https://cdn.bulbagarden.net/upload/thumb/6/63/589Escavalier.png/250px-589Escavalier.png');</v>
      </c>
      <c r="B664">
        <f t="shared" si="2"/>
        <v>5</v>
      </c>
      <c r="C664" s="61">
        <f>'Pokemon List'!D664</f>
        <v>589</v>
      </c>
      <c r="D664" s="61">
        <f>'Pokemon List'!E664</f>
        <v>589</v>
      </c>
      <c r="E664" s="89" t="str">
        <f>'Pokemon List'!F664</f>
        <v>Escavalier</v>
      </c>
      <c r="F664" s="58" t="s">
        <v>136</v>
      </c>
      <c r="G664" s="58" t="s">
        <v>136</v>
      </c>
      <c r="H664" s="58" t="s">
        <v>136</v>
      </c>
      <c r="I664" s="58" t="s">
        <v>136</v>
      </c>
      <c r="J664" s="58">
        <v>2.0</v>
      </c>
      <c r="K664" s="58">
        <v>2.0</v>
      </c>
      <c r="L664">
        <f>'Pokemon List'!A664</f>
        <v>2</v>
      </c>
      <c r="N664" t="str">
        <f>IF('Pokemon List'!I664="NULL",'Pokemon List'!I664,CONCATENATE("'",'Pokemon List'!I664,"'",))</f>
        <v>'https://cdn.bulbagarden.net/upload/thumb/6/63/589Escavalier.png/250px-589Escavalier.png'</v>
      </c>
    </row>
    <row r="665">
      <c r="A665" s="58" t="str">
        <f t="shared" si="1"/>
        <v>INSERT INTO `pokemon_list` (`Generation`, `Pokedex`, `Codigo`, `Nome`, `TierGen1`, `TierGen2`, `TierGen3`, `TierGen4`, `TierGen5`, `TierGen6`, `TierGen7`, `StatusPick`, `Imagem`) VALUES ('5', '590', '590', 'Foongus', '-', '-', '-', '-', '0', '0', '0', 'false', 'https://cdn.bulbagarden.net/upload/c/cc/590Foongus.png');</v>
      </c>
      <c r="B665">
        <f t="shared" si="2"/>
        <v>5</v>
      </c>
      <c r="C665" s="61">
        <f>'Pokemon List'!D665</f>
        <v>590</v>
      </c>
      <c r="D665" s="61">
        <f>'Pokemon List'!E665</f>
        <v>590</v>
      </c>
      <c r="E665" s="89" t="str">
        <f>'Pokemon List'!F665</f>
        <v>Foongus</v>
      </c>
      <c r="F665" s="58" t="s">
        <v>136</v>
      </c>
      <c r="G665" s="58" t="s">
        <v>136</v>
      </c>
      <c r="H665" s="58" t="s">
        <v>136</v>
      </c>
      <c r="I665" s="58" t="s">
        <v>136</v>
      </c>
      <c r="J665" s="58">
        <v>0.0</v>
      </c>
      <c r="K665" s="58">
        <v>0.0</v>
      </c>
      <c r="L665">
        <f>'Pokemon List'!A665</f>
        <v>0</v>
      </c>
      <c r="N665" t="str">
        <f>IF('Pokemon List'!I665="NULL",'Pokemon List'!I665,CONCATENATE("'",'Pokemon List'!I665,"'",))</f>
        <v>'https://cdn.bulbagarden.net/upload/c/cc/590Foongus.png'</v>
      </c>
    </row>
    <row r="666">
      <c r="A666" s="58" t="str">
        <f t="shared" si="1"/>
        <v>INSERT INTO `pokemon_list` (`Generation`, `Pokedex`, `Codigo`, `Nome`, `TierGen1`, `TierGen2`, `TierGen3`, `TierGen4`, `TierGen5`, `TierGen6`, `TierGen7`, `StatusPick`, `Imagem`) VALUES ('5', '591', '591', 'Amoonguss', '-', '-', '-', '-', '1', '1', '1', 'false', 'https://cdn.bulbagarden.net/upload/thumb/1/13/591Amoonguss.png/250px-591Amoonguss.png');</v>
      </c>
      <c r="B666">
        <f t="shared" si="2"/>
        <v>5</v>
      </c>
      <c r="C666" s="61">
        <f>'Pokemon List'!D666</f>
        <v>591</v>
      </c>
      <c r="D666" s="61">
        <f>'Pokemon List'!E666</f>
        <v>591</v>
      </c>
      <c r="E666" s="89" t="str">
        <f>'Pokemon List'!F666</f>
        <v>Amoonguss</v>
      </c>
      <c r="F666" s="58" t="s">
        <v>136</v>
      </c>
      <c r="G666" s="58" t="s">
        <v>136</v>
      </c>
      <c r="H666" s="58" t="s">
        <v>136</v>
      </c>
      <c r="I666" s="58" t="s">
        <v>136</v>
      </c>
      <c r="J666" s="58">
        <v>1.0</v>
      </c>
      <c r="K666" s="58">
        <v>1.0</v>
      </c>
      <c r="L666">
        <f>'Pokemon List'!A666</f>
        <v>1</v>
      </c>
      <c r="N666" t="str">
        <f>IF('Pokemon List'!I666="NULL",'Pokemon List'!I666,CONCATENATE("'",'Pokemon List'!I666,"'",))</f>
        <v>'https://cdn.bulbagarden.net/upload/thumb/1/13/591Amoonguss.png/250px-591Amoonguss.png'</v>
      </c>
    </row>
    <row r="667">
      <c r="A667" s="58" t="str">
        <f t="shared" si="1"/>
        <v>INSERT INTO `pokemon_list` (`Generation`, `Pokedex`, `Codigo`, `Nome`, `TierGen1`, `TierGen2`, `TierGen3`, `TierGen4`, `TierGen5`, `TierGen6`, `TierGen7`, `StatusPick`, `Imagem`) VALUES ('5', '592', '592', 'Frillish', '-', '-', '-', '-', '0', '0', '0', 'false', 'https://cdn.bulbagarden.net/upload/8/88/592Frillish.png');</v>
      </c>
      <c r="B667">
        <f t="shared" si="2"/>
        <v>5</v>
      </c>
      <c r="C667" s="61">
        <f>'Pokemon List'!D667</f>
        <v>592</v>
      </c>
      <c r="D667" s="61">
        <f>'Pokemon List'!E667</f>
        <v>592</v>
      </c>
      <c r="E667" s="89" t="str">
        <f>'Pokemon List'!F667</f>
        <v>Frillish</v>
      </c>
      <c r="F667" s="58" t="s">
        <v>136</v>
      </c>
      <c r="G667" s="58" t="s">
        <v>136</v>
      </c>
      <c r="H667" s="58" t="s">
        <v>136</v>
      </c>
      <c r="I667" s="58" t="s">
        <v>136</v>
      </c>
      <c r="J667" s="58">
        <v>0.0</v>
      </c>
      <c r="K667" s="58">
        <v>0.0</v>
      </c>
      <c r="L667">
        <f>'Pokemon List'!A667</f>
        <v>0</v>
      </c>
      <c r="N667" t="str">
        <f>IF('Pokemon List'!I667="NULL",'Pokemon List'!I667,CONCATENATE("'",'Pokemon List'!I667,"'",))</f>
        <v>'https://cdn.bulbagarden.net/upload/8/88/592Frillish.png'</v>
      </c>
    </row>
    <row r="668">
      <c r="A668" s="58" t="str">
        <f t="shared" si="1"/>
        <v>INSERT INTO `pokemon_list` (`Generation`, `Pokedex`, `Codigo`, `Nome`, `TierGen1`, `TierGen2`, `TierGen3`, `TierGen4`, `TierGen5`, `TierGen6`, `TierGen7`, `StatusPick`, `Imagem`) VALUES ('5', '593', '593', 'Jellicent', '-', '-', '-', '-', '1', '2', '3', 'false', 'https://cdn.bulbagarden.net/upload/thumb/5/5c/593Jellicent.png/250px-593Jellicent.png');</v>
      </c>
      <c r="B668">
        <f t="shared" si="2"/>
        <v>5</v>
      </c>
      <c r="C668" s="61">
        <f>'Pokemon List'!D668</f>
        <v>593</v>
      </c>
      <c r="D668" s="61">
        <f>'Pokemon List'!E668</f>
        <v>593</v>
      </c>
      <c r="E668" s="89" t="str">
        <f>'Pokemon List'!F668</f>
        <v>Jellicent</v>
      </c>
      <c r="F668" s="58" t="s">
        <v>136</v>
      </c>
      <c r="G668" s="58" t="s">
        <v>136</v>
      </c>
      <c r="H668" s="58" t="s">
        <v>136</v>
      </c>
      <c r="I668" s="58" t="s">
        <v>136</v>
      </c>
      <c r="J668" s="58">
        <v>1.0</v>
      </c>
      <c r="K668" s="58">
        <v>2.0</v>
      </c>
      <c r="L668">
        <f>'Pokemon List'!A668</f>
        <v>3</v>
      </c>
      <c r="N668" t="str">
        <f>IF('Pokemon List'!I668="NULL",'Pokemon List'!I668,CONCATENATE("'",'Pokemon List'!I668,"'",))</f>
        <v>'https://cdn.bulbagarden.net/upload/thumb/5/5c/593Jellicent.png/250px-593Jellicent.png'</v>
      </c>
    </row>
    <row r="669">
      <c r="A669" s="58" t="str">
        <f t="shared" si="1"/>
        <v>INSERT INTO `pokemon_list` (`Generation`, `Pokedex`, `Codigo`, `Nome`, `TierGen1`, `TierGen2`, `TierGen3`, `TierGen4`, `TierGen5`, `TierGen6`, `TierGen7`, `StatusPick`, `Imagem`) VALUES ('5', '594', '594', 'Alomomola', '-', '-', '-', '-', '3', '1', '1', 'false', 'https://cdn.bulbagarden.net/upload/thumb/1/10/594Alomomola.png/250px-594Alomomola.png');</v>
      </c>
      <c r="B669">
        <f t="shared" si="2"/>
        <v>5</v>
      </c>
      <c r="C669" s="61">
        <f>'Pokemon List'!D669</f>
        <v>594</v>
      </c>
      <c r="D669" s="61">
        <f>'Pokemon List'!E669</f>
        <v>594</v>
      </c>
      <c r="E669" s="89" t="str">
        <f>'Pokemon List'!F669</f>
        <v>Alomomola</v>
      </c>
      <c r="F669" s="58" t="s">
        <v>136</v>
      </c>
      <c r="G669" s="58" t="s">
        <v>136</v>
      </c>
      <c r="H669" s="58" t="s">
        <v>136</v>
      </c>
      <c r="I669" s="58" t="s">
        <v>136</v>
      </c>
      <c r="J669" s="58">
        <v>3.0</v>
      </c>
      <c r="K669" s="58">
        <v>1.0</v>
      </c>
      <c r="L669">
        <f>'Pokemon List'!A669</f>
        <v>1</v>
      </c>
      <c r="N669" t="str">
        <f>IF('Pokemon List'!I669="NULL",'Pokemon List'!I669,CONCATENATE("'",'Pokemon List'!I669,"'",))</f>
        <v>'https://cdn.bulbagarden.net/upload/thumb/1/10/594Alomomola.png/250px-594Alomomola.png'</v>
      </c>
    </row>
    <row r="670">
      <c r="A670" s="58" t="str">
        <f t="shared" si="1"/>
        <v>INSERT INTO `pokemon_list` (`Generation`, `Pokedex`, `Codigo`, `Nome`, `TierGen1`, `TierGen2`, `TierGen3`, `TierGen4`, `TierGen5`, `TierGen6`, `TierGen7`, `StatusPick`, `Imagem`) VALUES ('5', '595', '595', 'Joltik', '-', '-', '-', '-', '0', '0', '0', 'false', 'https://cdn.bulbagarden.net/upload/f/f8/595Joltik.png');</v>
      </c>
      <c r="B670">
        <f t="shared" si="2"/>
        <v>5</v>
      </c>
      <c r="C670" s="61">
        <f>'Pokemon List'!D670</f>
        <v>595</v>
      </c>
      <c r="D670" s="61">
        <f>'Pokemon List'!E670</f>
        <v>595</v>
      </c>
      <c r="E670" s="89" t="str">
        <f>'Pokemon List'!F670</f>
        <v>Joltik</v>
      </c>
      <c r="F670" s="58" t="s">
        <v>136</v>
      </c>
      <c r="G670" s="58" t="s">
        <v>136</v>
      </c>
      <c r="H670" s="58" t="s">
        <v>136</v>
      </c>
      <c r="I670" s="58" t="s">
        <v>136</v>
      </c>
      <c r="J670" s="58">
        <v>0.0</v>
      </c>
      <c r="K670" s="58">
        <v>0.0</v>
      </c>
      <c r="L670">
        <f>'Pokemon List'!A670</f>
        <v>0</v>
      </c>
      <c r="N670" t="str">
        <f>IF('Pokemon List'!I670="NULL",'Pokemon List'!I670,CONCATENATE("'",'Pokemon List'!I670,"'",))</f>
        <v>'https://cdn.bulbagarden.net/upload/f/f8/595Joltik.png'</v>
      </c>
    </row>
    <row r="671">
      <c r="A671" s="58" t="str">
        <f t="shared" si="1"/>
        <v>INSERT INTO `pokemon_list` (`Generation`, `Pokedex`, `Codigo`, `Nome`, `TierGen1`, `TierGen2`, `TierGen3`, `TierGen4`, `TierGen5`, `TierGen6`, `TierGen7`, `StatusPick`, `Imagem`) VALUES ('5', '596', '596', 'Galvantula', '-', '-', '-', '-', '2', '2', '2', 'false', 'https://cdn.bulbagarden.net/upload/thumb/7/7a/596Galvantula.png/250px-596Galvantula.png');</v>
      </c>
      <c r="B671">
        <f t="shared" si="2"/>
        <v>5</v>
      </c>
      <c r="C671" s="61">
        <f>'Pokemon List'!D671</f>
        <v>596</v>
      </c>
      <c r="D671" s="61">
        <f>'Pokemon List'!E671</f>
        <v>596</v>
      </c>
      <c r="E671" s="89" t="str">
        <f>'Pokemon List'!F671</f>
        <v>Galvantula</v>
      </c>
      <c r="F671" s="58" t="s">
        <v>136</v>
      </c>
      <c r="G671" s="58" t="s">
        <v>136</v>
      </c>
      <c r="H671" s="58" t="s">
        <v>136</v>
      </c>
      <c r="I671" s="58" t="s">
        <v>136</v>
      </c>
      <c r="J671" s="58">
        <v>2.0</v>
      </c>
      <c r="K671" s="58">
        <v>2.0</v>
      </c>
      <c r="L671">
        <f>'Pokemon List'!A671</f>
        <v>2</v>
      </c>
      <c r="N671" t="str">
        <f>IF('Pokemon List'!I671="NULL",'Pokemon List'!I671,CONCATENATE("'",'Pokemon List'!I671,"'",))</f>
        <v>'https://cdn.bulbagarden.net/upload/thumb/7/7a/596Galvantula.png/250px-596Galvantula.png'</v>
      </c>
    </row>
    <row r="672">
      <c r="A672" s="58" t="str">
        <f t="shared" si="1"/>
        <v>INSERT INTO `pokemon_list` (`Generation`, `Pokedex`, `Codigo`, `Nome`, `TierGen1`, `TierGen2`, `TierGen3`, `TierGen4`, `TierGen5`, `TierGen6`, `TierGen7`, `StatusPick`, `Imagem`) VALUES ('5', '597', '597', 'Ferroseed', '-', '-', '-', '-', '2', '3', '3', 'false', 'https://cdn.bulbagarden.net/upload/thumb/2/28/597Ferroseed.png/250px-597Ferroseed.png');</v>
      </c>
      <c r="B672">
        <f t="shared" si="2"/>
        <v>5</v>
      </c>
      <c r="C672" s="61">
        <f>'Pokemon List'!D672</f>
        <v>597</v>
      </c>
      <c r="D672" s="61">
        <f>'Pokemon List'!E672</f>
        <v>597</v>
      </c>
      <c r="E672" s="89" t="str">
        <f>'Pokemon List'!F672</f>
        <v>Ferroseed</v>
      </c>
      <c r="F672" s="58" t="s">
        <v>136</v>
      </c>
      <c r="G672" s="58" t="s">
        <v>136</v>
      </c>
      <c r="H672" s="58" t="s">
        <v>136</v>
      </c>
      <c r="I672" s="58" t="s">
        <v>136</v>
      </c>
      <c r="J672" s="58">
        <v>2.0</v>
      </c>
      <c r="K672" s="58">
        <v>3.0</v>
      </c>
      <c r="L672">
        <f>'Pokemon List'!A672</f>
        <v>3</v>
      </c>
      <c r="N672" t="str">
        <f>IF('Pokemon List'!I672="NULL",'Pokemon List'!I672,CONCATENATE("'",'Pokemon List'!I672,"'",))</f>
        <v>'https://cdn.bulbagarden.net/upload/thumb/2/28/597Ferroseed.png/250px-597Ferroseed.png'</v>
      </c>
    </row>
    <row r="673">
      <c r="A673" s="58" t="str">
        <f t="shared" si="1"/>
        <v>INSERT INTO `pokemon_list` (`Generation`, `Pokedex`, `Codigo`, `Nome`, `TierGen1`, `TierGen2`, `TierGen3`, `TierGen4`, `TierGen5`, `TierGen6`, `TierGen7`, `StatusPick`, `Imagem`) VALUES ('5', '598', '598', 'Ferrothorn', '-', '-', '-', '-', '1', '1', '1', 'false', 'https://cdn.bulbagarden.net/upload/thumb/6/6c/598Ferrothorn.png/250px-598Ferrothorn.png');</v>
      </c>
      <c r="B673">
        <f t="shared" si="2"/>
        <v>5</v>
      </c>
      <c r="C673" s="61">
        <f>'Pokemon List'!D673</f>
        <v>598</v>
      </c>
      <c r="D673" s="61">
        <f>'Pokemon List'!E673</f>
        <v>598</v>
      </c>
      <c r="E673" s="89" t="str">
        <f>'Pokemon List'!F673</f>
        <v>Ferrothorn</v>
      </c>
      <c r="F673" s="58" t="s">
        <v>136</v>
      </c>
      <c r="G673" s="58" t="s">
        <v>136</v>
      </c>
      <c r="H673" s="58" t="s">
        <v>136</v>
      </c>
      <c r="I673" s="58" t="s">
        <v>136</v>
      </c>
      <c r="J673" s="58">
        <v>1.0</v>
      </c>
      <c r="K673" s="58">
        <v>1.0</v>
      </c>
      <c r="L673">
        <f>'Pokemon List'!A673</f>
        <v>1</v>
      </c>
      <c r="N673" t="str">
        <f>IF('Pokemon List'!I673="NULL",'Pokemon List'!I673,CONCATENATE("'",'Pokemon List'!I673,"'",))</f>
        <v>'https://cdn.bulbagarden.net/upload/thumb/6/6c/598Ferrothorn.png/250px-598Ferrothorn.png'</v>
      </c>
    </row>
    <row r="674">
      <c r="A674" s="58" t="str">
        <f t="shared" si="1"/>
        <v>INSERT INTO `pokemon_list` (`Generation`, `Pokedex`, `Codigo`, `Nome`, `TierGen1`, `TierGen2`, `TierGen3`, `TierGen4`, `TierGen5`, `TierGen6`, `TierGen7`, `StatusPick`, `Imagem`) VALUES ('5', '599', '599', 'Klink', '-', '-', '-', '-', '0', '0', '0', 'false', 'https://cdn.bulbagarden.net/upload/e/ea/599Klink.png');</v>
      </c>
      <c r="B674">
        <f t="shared" si="2"/>
        <v>5</v>
      </c>
      <c r="C674" s="61">
        <f>'Pokemon List'!D674</f>
        <v>599</v>
      </c>
      <c r="D674" s="61">
        <f>'Pokemon List'!E674</f>
        <v>599</v>
      </c>
      <c r="E674" s="89" t="str">
        <f>'Pokemon List'!F674</f>
        <v>Klink</v>
      </c>
      <c r="F674" s="58" t="s">
        <v>136</v>
      </c>
      <c r="G674" s="58" t="s">
        <v>136</v>
      </c>
      <c r="H674" s="58" t="s">
        <v>136</v>
      </c>
      <c r="I674" s="58" t="s">
        <v>136</v>
      </c>
      <c r="J674" s="58">
        <v>0.0</v>
      </c>
      <c r="K674" s="58">
        <v>0.0</v>
      </c>
      <c r="L674">
        <f>'Pokemon List'!A674</f>
        <v>0</v>
      </c>
      <c r="N674" t="str">
        <f>IF('Pokemon List'!I674="NULL",'Pokemon List'!I674,CONCATENATE("'",'Pokemon List'!I674,"'",))</f>
        <v>'https://cdn.bulbagarden.net/upload/e/ea/599Klink.png'</v>
      </c>
    </row>
    <row r="675">
      <c r="A675" s="58" t="str">
        <f t="shared" si="1"/>
        <v>INSERT INTO `pokemon_list` (`Generation`, `Pokedex`, `Codigo`, `Nome`, `TierGen1`, `TierGen2`, `TierGen3`, `TierGen4`, `TierGen5`, `TierGen6`, `TierGen7`, `StatusPick`, `Imagem`) VALUES ('5', '600', '600', 'Klang', '-', '-', '-', '-', '3', '3', '3', 'false', 'https://cdn.bulbagarden.net/upload/thumb/8/80/600Klang.png/250px-600Klang.png');</v>
      </c>
      <c r="B675">
        <f t="shared" si="2"/>
        <v>5</v>
      </c>
      <c r="C675" s="61">
        <f>'Pokemon List'!D675</f>
        <v>600</v>
      </c>
      <c r="D675" s="61">
        <f>'Pokemon List'!E675</f>
        <v>600</v>
      </c>
      <c r="E675" s="89" t="str">
        <f>'Pokemon List'!F675</f>
        <v>Klang</v>
      </c>
      <c r="F675" s="58" t="s">
        <v>136</v>
      </c>
      <c r="G675" s="58" t="s">
        <v>136</v>
      </c>
      <c r="H675" s="58" t="s">
        <v>136</v>
      </c>
      <c r="I675" s="58" t="s">
        <v>136</v>
      </c>
      <c r="J675" s="58">
        <v>3.0</v>
      </c>
      <c r="K675" s="58">
        <v>3.0</v>
      </c>
      <c r="L675">
        <f>'Pokemon List'!A675</f>
        <v>3</v>
      </c>
      <c r="N675" t="str">
        <f>IF('Pokemon List'!I675="NULL",'Pokemon List'!I675,CONCATENATE("'",'Pokemon List'!I675,"'",))</f>
        <v>'https://cdn.bulbagarden.net/upload/thumb/8/80/600Klang.png/250px-600Klang.png'</v>
      </c>
    </row>
    <row r="676">
      <c r="A676" s="58" t="str">
        <f t="shared" si="1"/>
        <v>INSERT INTO `pokemon_list` (`Generation`, `Pokedex`, `Codigo`, `Nome`, `TierGen1`, `TierGen2`, `TierGen3`, `TierGen4`, `TierGen5`, `TierGen6`, `TierGen7`, `StatusPick`, `Imagem`) VALUES ('5', '601', '601', 'Klinklang', '-', '-', '-', '-', '3', '2', '3', 'false', 'https://cdn.bulbagarden.net/upload/thumb/c/cf/601Klinklang.png/250px-601Klinklang.png');</v>
      </c>
      <c r="B676">
        <f t="shared" si="2"/>
        <v>5</v>
      </c>
      <c r="C676" s="61">
        <f>'Pokemon List'!D676</f>
        <v>601</v>
      </c>
      <c r="D676" s="61">
        <f>'Pokemon List'!E676</f>
        <v>601</v>
      </c>
      <c r="E676" s="89" t="str">
        <f>'Pokemon List'!F676</f>
        <v>Klinklang</v>
      </c>
      <c r="F676" s="58" t="s">
        <v>136</v>
      </c>
      <c r="G676" s="58" t="s">
        <v>136</v>
      </c>
      <c r="H676" s="58" t="s">
        <v>136</v>
      </c>
      <c r="I676" s="58" t="s">
        <v>136</v>
      </c>
      <c r="J676" s="58">
        <v>3.0</v>
      </c>
      <c r="K676" s="58">
        <v>2.0</v>
      </c>
      <c r="L676">
        <f>'Pokemon List'!A676</f>
        <v>3</v>
      </c>
      <c r="N676" t="str">
        <f>IF('Pokemon List'!I676="NULL",'Pokemon List'!I676,CONCATENATE("'",'Pokemon List'!I676,"'",))</f>
        <v>'https://cdn.bulbagarden.net/upload/thumb/c/cf/601Klinklang.png/250px-601Klinklang.png'</v>
      </c>
    </row>
    <row r="677">
      <c r="A677" s="58" t="str">
        <f t="shared" si="1"/>
        <v>INSERT INTO `pokemon_list` (`Generation`, `Pokedex`, `Codigo`, `Nome`, `TierGen1`, `TierGen2`, `TierGen3`, `TierGen4`, `TierGen5`, `TierGen6`, `TierGen7`, `StatusPick`, `Imagem`) VALUES ('5', '602', '602', 'Tynamo', '-', '-', '-', '-', '0', '0', '0', 'false', 'https://cdn.bulbagarden.net/upload/5/5e/602Tynamo.png');</v>
      </c>
      <c r="B677">
        <f t="shared" si="2"/>
        <v>5</v>
      </c>
      <c r="C677" s="61">
        <f>'Pokemon List'!D677</f>
        <v>602</v>
      </c>
      <c r="D677" s="61">
        <f>'Pokemon List'!E677</f>
        <v>602</v>
      </c>
      <c r="E677" s="89" t="str">
        <f>'Pokemon List'!F677</f>
        <v>Tynamo</v>
      </c>
      <c r="F677" s="58" t="s">
        <v>136</v>
      </c>
      <c r="G677" s="58" t="s">
        <v>136</v>
      </c>
      <c r="H677" s="58" t="s">
        <v>136</v>
      </c>
      <c r="I677" s="58" t="s">
        <v>136</v>
      </c>
      <c r="J677" s="58">
        <v>0.0</v>
      </c>
      <c r="K677" s="58">
        <v>0.0</v>
      </c>
      <c r="L677">
        <f>'Pokemon List'!A677</f>
        <v>0</v>
      </c>
      <c r="N677" t="str">
        <f>IF('Pokemon List'!I677="NULL",'Pokemon List'!I677,CONCATENATE("'",'Pokemon List'!I677,"'",))</f>
        <v>'https://cdn.bulbagarden.net/upload/5/5e/602Tynamo.png'</v>
      </c>
    </row>
    <row r="678">
      <c r="A678" s="58" t="str">
        <f t="shared" si="1"/>
        <v>INSERT INTO `pokemon_list` (`Generation`, `Pokedex`, `Codigo`, `Nome`, `TierGen1`, `TierGen2`, `TierGen3`, `TierGen4`, `TierGen5`, `TierGen6`, `TierGen7`, `StatusPick`, `Imagem`) VALUES ('5', '603', '603', 'Eelektrik', '-', '-', '-', '-', '0', '0', '0', 'false', 'https://cdn.bulbagarden.net/upload/c/c7/603Eelektrik.png');</v>
      </c>
      <c r="B678">
        <f t="shared" si="2"/>
        <v>5</v>
      </c>
      <c r="C678" s="61">
        <f>'Pokemon List'!D678</f>
        <v>603</v>
      </c>
      <c r="D678" s="61">
        <f>'Pokemon List'!E678</f>
        <v>603</v>
      </c>
      <c r="E678" s="89" t="str">
        <f>'Pokemon List'!F678</f>
        <v>Eelektrik</v>
      </c>
      <c r="F678" s="58" t="s">
        <v>136</v>
      </c>
      <c r="G678" s="58" t="s">
        <v>136</v>
      </c>
      <c r="H678" s="58" t="s">
        <v>136</v>
      </c>
      <c r="I678" s="58" t="s">
        <v>136</v>
      </c>
      <c r="J678" s="58">
        <v>0.0</v>
      </c>
      <c r="K678" s="58">
        <v>0.0</v>
      </c>
      <c r="L678">
        <f>'Pokemon List'!A678</f>
        <v>0</v>
      </c>
      <c r="N678" t="str">
        <f>IF('Pokemon List'!I678="NULL",'Pokemon List'!I678,CONCATENATE("'",'Pokemon List'!I678,"'",))</f>
        <v>'https://cdn.bulbagarden.net/upload/c/c7/603Eelektrik.png'</v>
      </c>
    </row>
    <row r="679">
      <c r="A679" s="58" t="str">
        <f t="shared" si="1"/>
        <v>INSERT INTO `pokemon_list` (`Generation`, `Pokedex`, `Codigo`, `Nome`, `TierGen1`, `TierGen2`, `TierGen3`, `TierGen4`, `TierGen5`, `TierGen6`, `TierGen7`, `StatusPick`, `Imagem`) VALUES ('5', '604', '604', 'Eelektross', '-', '-', '-', '-', '2', '2', '3', 'false', 'https://cdn.bulbagarden.net/upload/thumb/6/6c/604Eelektross.png/250px-604Eelektross.png');</v>
      </c>
      <c r="B679">
        <f t="shared" si="2"/>
        <v>5</v>
      </c>
      <c r="C679" s="61">
        <f>'Pokemon List'!D679</f>
        <v>604</v>
      </c>
      <c r="D679" s="61">
        <f>'Pokemon List'!E679</f>
        <v>604</v>
      </c>
      <c r="E679" s="89" t="str">
        <f>'Pokemon List'!F679</f>
        <v>Eelektross</v>
      </c>
      <c r="F679" s="58" t="s">
        <v>136</v>
      </c>
      <c r="G679" s="58" t="s">
        <v>136</v>
      </c>
      <c r="H679" s="58" t="s">
        <v>136</v>
      </c>
      <c r="I679" s="58" t="s">
        <v>136</v>
      </c>
      <c r="J679" s="58">
        <v>2.0</v>
      </c>
      <c r="K679" s="58">
        <v>2.0</v>
      </c>
      <c r="L679">
        <f>'Pokemon List'!A679</f>
        <v>3</v>
      </c>
      <c r="N679" t="str">
        <f>IF('Pokemon List'!I679="NULL",'Pokemon List'!I679,CONCATENATE("'",'Pokemon List'!I679,"'",))</f>
        <v>'https://cdn.bulbagarden.net/upload/thumb/6/6c/604Eelektross.png/250px-604Eelektross.png'</v>
      </c>
    </row>
    <row r="680">
      <c r="A680" s="58" t="str">
        <f t="shared" si="1"/>
        <v>INSERT INTO `pokemon_list` (`Generation`, `Pokedex`, `Codigo`, `Nome`, `TierGen1`, `TierGen2`, `TierGen3`, `TierGen4`, `TierGen5`, `TierGen6`, `TierGen7`, `StatusPick`, `Imagem`) VALUES ('5', '605', '605', 'Elgyem', '-', '-', '-', '-', '0', '0', '0', 'false', 'https://cdn.bulbagarden.net/upload/f/fd/605Elgyem.png');</v>
      </c>
      <c r="B680">
        <f t="shared" si="2"/>
        <v>5</v>
      </c>
      <c r="C680" s="61">
        <f>'Pokemon List'!D680</f>
        <v>605</v>
      </c>
      <c r="D680" s="61">
        <f>'Pokemon List'!E680</f>
        <v>605</v>
      </c>
      <c r="E680" s="89" t="str">
        <f>'Pokemon List'!F680</f>
        <v>Elgyem</v>
      </c>
      <c r="F680" s="58" t="s">
        <v>136</v>
      </c>
      <c r="G680" s="58" t="s">
        <v>136</v>
      </c>
      <c r="H680" s="58" t="s">
        <v>136</v>
      </c>
      <c r="I680" s="58" t="s">
        <v>136</v>
      </c>
      <c r="J680" s="58">
        <v>0.0</v>
      </c>
      <c r="K680" s="58">
        <v>0.0</v>
      </c>
      <c r="L680">
        <f>'Pokemon List'!A680</f>
        <v>0</v>
      </c>
      <c r="N680" t="str">
        <f>IF('Pokemon List'!I680="NULL",'Pokemon List'!I680,CONCATENATE("'",'Pokemon List'!I680,"'",))</f>
        <v>'https://cdn.bulbagarden.net/upload/f/fd/605Elgyem.png'</v>
      </c>
    </row>
    <row r="681">
      <c r="A681" s="58" t="str">
        <f t="shared" si="1"/>
        <v>INSERT INTO `pokemon_list` (`Generation`, `Pokedex`, `Codigo`, `Nome`, `TierGen1`, `TierGen2`, `TierGen3`, `TierGen4`, `TierGen5`, `TierGen6`, `TierGen7`, `StatusPick`, `Imagem`) VALUES ('5', '606', '606', 'Beheeyem', '-', '-', '-', '-', '3', '3', '1', 'false', 'https://cdn.bulbagarden.net/upload/thumb/2/2c/606Beheeyem.png/250px-606Beheeyem.png');</v>
      </c>
      <c r="B681">
        <f t="shared" si="2"/>
        <v>5</v>
      </c>
      <c r="C681" s="61">
        <f>'Pokemon List'!D681</f>
        <v>606</v>
      </c>
      <c r="D681" s="61">
        <f>'Pokemon List'!E681</f>
        <v>606</v>
      </c>
      <c r="E681" s="89" t="str">
        <f>'Pokemon List'!F681</f>
        <v>Beheeyem</v>
      </c>
      <c r="F681" s="58" t="s">
        <v>136</v>
      </c>
      <c r="G681" s="58" t="s">
        <v>136</v>
      </c>
      <c r="H681" s="58" t="s">
        <v>136</v>
      </c>
      <c r="I681" s="58" t="s">
        <v>136</v>
      </c>
      <c r="J681" s="58">
        <v>3.0</v>
      </c>
      <c r="K681" s="58">
        <v>3.0</v>
      </c>
      <c r="L681">
        <f>'Pokemon List'!A681</f>
        <v>1</v>
      </c>
      <c r="N681" t="str">
        <f>IF('Pokemon List'!I681="NULL",'Pokemon List'!I681,CONCATENATE("'",'Pokemon List'!I681,"'",))</f>
        <v>'https://cdn.bulbagarden.net/upload/thumb/2/2c/606Beheeyem.png/250px-606Beheeyem.png'</v>
      </c>
    </row>
    <row r="682">
      <c r="A682" s="58" t="str">
        <f t="shared" si="1"/>
        <v>INSERT INTO `pokemon_list` (`Generation`, `Pokedex`, `Codigo`, `Nome`, `TierGen1`, `TierGen2`, `TierGen3`, `TierGen4`, `TierGen5`, `TierGen6`, `TierGen7`, `StatusPick`, `Imagem`) VALUES ('5', '607', '607', 'Litwick', '-', '-', '-', '-', '0', '0', '0', 'false', 'https://cdn.bulbagarden.net/upload/8/8e/607Litwick.png');</v>
      </c>
      <c r="B682">
        <f t="shared" si="2"/>
        <v>5</v>
      </c>
      <c r="C682" s="61">
        <f>'Pokemon List'!D682</f>
        <v>607</v>
      </c>
      <c r="D682" s="61">
        <f>'Pokemon List'!E682</f>
        <v>607</v>
      </c>
      <c r="E682" s="89" t="str">
        <f>'Pokemon List'!F682</f>
        <v>Litwick</v>
      </c>
      <c r="F682" s="58" t="s">
        <v>136</v>
      </c>
      <c r="G682" s="58" t="s">
        <v>136</v>
      </c>
      <c r="H682" s="58" t="s">
        <v>136</v>
      </c>
      <c r="I682" s="58" t="s">
        <v>136</v>
      </c>
      <c r="J682" s="58">
        <v>0.0</v>
      </c>
      <c r="K682" s="58">
        <v>0.0</v>
      </c>
      <c r="L682">
        <f>'Pokemon List'!A682</f>
        <v>0</v>
      </c>
      <c r="N682" t="str">
        <f>IF('Pokemon List'!I682="NULL",'Pokemon List'!I682,CONCATENATE("'",'Pokemon List'!I682,"'",))</f>
        <v>'https://cdn.bulbagarden.net/upload/8/8e/607Litwick.png'</v>
      </c>
    </row>
    <row r="683">
      <c r="A683" s="58" t="str">
        <f t="shared" si="1"/>
        <v>INSERT INTO `pokemon_list` (`Generation`, `Pokedex`, `Codigo`, `Nome`, `TierGen1`, `TierGen2`, `TierGen3`, `TierGen4`, `TierGen5`, `TierGen6`, `TierGen7`, `StatusPick`, `Imagem`) VALUES ('5', '608', '608', 'Lampent', '-', '-', '-', '-', '0', '0', '0', 'false', 'https://cdn.bulbagarden.net/upload/a/a5/608Lampent.png');</v>
      </c>
      <c r="B683">
        <f t="shared" si="2"/>
        <v>5</v>
      </c>
      <c r="C683" s="61">
        <f>'Pokemon List'!D683</f>
        <v>608</v>
      </c>
      <c r="D683" s="61">
        <f>'Pokemon List'!E683</f>
        <v>608</v>
      </c>
      <c r="E683" s="89" t="str">
        <f>'Pokemon List'!F683</f>
        <v>Lampent</v>
      </c>
      <c r="F683" s="58" t="s">
        <v>136</v>
      </c>
      <c r="G683" s="58" t="s">
        <v>136</v>
      </c>
      <c r="H683" s="58" t="s">
        <v>136</v>
      </c>
      <c r="I683" s="58" t="s">
        <v>136</v>
      </c>
      <c r="J683" s="58">
        <v>0.0</v>
      </c>
      <c r="K683" s="58">
        <v>0.0</v>
      </c>
      <c r="L683">
        <f>'Pokemon List'!A683</f>
        <v>0</v>
      </c>
      <c r="N683" t="str">
        <f>IF('Pokemon List'!I683="NULL",'Pokemon List'!I683,CONCATENATE("'",'Pokemon List'!I683,"'",))</f>
        <v>'https://cdn.bulbagarden.net/upload/a/a5/608Lampent.png'</v>
      </c>
    </row>
    <row r="684">
      <c r="A684" s="58" t="str">
        <f t="shared" si="1"/>
        <v>INSERT INTO `pokemon_list` (`Generation`, `Pokedex`, `Codigo`, `Nome`, `TierGen1`, `TierGen2`, `TierGen3`, `TierGen4`, `TierGen5`, `TierGen6`, `TierGen7`, `StatusPick`, `Imagem`) VALUES ('5', '609', '609', 'Chandelure', '-', '-', '-', '-', '1', '2', '1', 'false', 'https://cdn.bulbagarden.net/upload/thumb/6/65/609Chandelure.png/250px-609Chandelure.png');</v>
      </c>
      <c r="B684">
        <f t="shared" si="2"/>
        <v>5</v>
      </c>
      <c r="C684" s="61">
        <f>'Pokemon List'!D684</f>
        <v>609</v>
      </c>
      <c r="D684" s="61">
        <f>'Pokemon List'!E684</f>
        <v>609</v>
      </c>
      <c r="E684" s="89" t="str">
        <f>'Pokemon List'!F684</f>
        <v>Chandelure</v>
      </c>
      <c r="F684" s="58" t="s">
        <v>136</v>
      </c>
      <c r="G684" s="58" t="s">
        <v>136</v>
      </c>
      <c r="H684" s="58" t="s">
        <v>136</v>
      </c>
      <c r="I684" s="58" t="s">
        <v>136</v>
      </c>
      <c r="J684" s="58">
        <v>1.0</v>
      </c>
      <c r="K684" s="58">
        <v>2.0</v>
      </c>
      <c r="L684">
        <f>'Pokemon List'!A684</f>
        <v>1</v>
      </c>
      <c r="N684" t="str">
        <f>IF('Pokemon List'!I684="NULL",'Pokemon List'!I684,CONCATENATE("'",'Pokemon List'!I684,"'",))</f>
        <v>'https://cdn.bulbagarden.net/upload/thumb/6/65/609Chandelure.png/250px-609Chandelure.png'</v>
      </c>
    </row>
    <row r="685">
      <c r="A685" s="58" t="str">
        <f t="shared" si="1"/>
        <v>INSERT INTO `pokemon_list` (`Generation`, `Pokedex`, `Codigo`, `Nome`, `TierGen1`, `TierGen2`, `TierGen3`, `TierGen4`, `TierGen5`, `TierGen6`, `TierGen7`, `StatusPick`, `Imagem`) VALUES ('5', '610', '610', 'Axew', '-', '-', '-', '-', '0', '0', '0', 'false', 'https://cdn.bulbagarden.net/upload/5/5c/610Axew.png');</v>
      </c>
      <c r="B685">
        <f t="shared" si="2"/>
        <v>5</v>
      </c>
      <c r="C685" s="61">
        <f>'Pokemon List'!D685</f>
        <v>610</v>
      </c>
      <c r="D685" s="61">
        <f>'Pokemon List'!E685</f>
        <v>610</v>
      </c>
      <c r="E685" s="89" t="str">
        <f>'Pokemon List'!F685</f>
        <v>Axew</v>
      </c>
      <c r="F685" s="58" t="s">
        <v>136</v>
      </c>
      <c r="G685" s="58" t="s">
        <v>136</v>
      </c>
      <c r="H685" s="58" t="s">
        <v>136</v>
      </c>
      <c r="I685" s="58" t="s">
        <v>136</v>
      </c>
      <c r="J685" s="58">
        <v>0.0</v>
      </c>
      <c r="K685" s="58">
        <v>0.0</v>
      </c>
      <c r="L685">
        <f>'Pokemon List'!A685</f>
        <v>0</v>
      </c>
      <c r="N685" t="str">
        <f>IF('Pokemon List'!I685="NULL",'Pokemon List'!I685,CONCATENATE("'",'Pokemon List'!I685,"'",))</f>
        <v>'https://cdn.bulbagarden.net/upload/5/5c/610Axew.png'</v>
      </c>
    </row>
    <row r="686">
      <c r="A686" s="58" t="str">
        <f t="shared" si="1"/>
        <v>INSERT INTO `pokemon_list` (`Generation`, `Pokedex`, `Codigo`, `Nome`, `TierGen1`, `TierGen2`, `TierGen3`, `TierGen4`, `TierGen5`, `TierGen6`, `TierGen7`, `StatusPick`, `Imagem`) VALUES ('5', '611', '611', 'Fraxure', '-', '-', '-', '-', '0', '3', '0', 'false', 'https://cdn.bulbagarden.net/upload/0/05/611Fraxure.png');</v>
      </c>
      <c r="B686">
        <f t="shared" si="2"/>
        <v>5</v>
      </c>
      <c r="C686" s="61">
        <f>'Pokemon List'!D686</f>
        <v>611</v>
      </c>
      <c r="D686" s="61">
        <f>'Pokemon List'!E686</f>
        <v>611</v>
      </c>
      <c r="E686" s="89" t="str">
        <f>'Pokemon List'!F686</f>
        <v>Fraxure</v>
      </c>
      <c r="F686" s="58" t="s">
        <v>136</v>
      </c>
      <c r="G686" s="58" t="s">
        <v>136</v>
      </c>
      <c r="H686" s="58" t="s">
        <v>136</v>
      </c>
      <c r="I686" s="58" t="s">
        <v>136</v>
      </c>
      <c r="J686" s="58">
        <v>0.0</v>
      </c>
      <c r="K686" s="58">
        <v>3.0</v>
      </c>
      <c r="L686">
        <f>'Pokemon List'!A686</f>
        <v>0</v>
      </c>
      <c r="N686" t="str">
        <f>IF('Pokemon List'!I686="NULL",'Pokemon List'!I686,CONCATENATE("'",'Pokemon List'!I686,"'",))</f>
        <v>'https://cdn.bulbagarden.net/upload/0/05/611Fraxure.png'</v>
      </c>
    </row>
    <row r="687">
      <c r="A687" s="58" t="str">
        <f t="shared" si="1"/>
        <v>INSERT INTO `pokemon_list` (`Generation`, `Pokedex`, `Codigo`, `Nome`, `TierGen1`, `TierGen2`, `TierGen3`, `TierGen4`, `TierGen5`, `TierGen6`, `TierGen7`, `StatusPick`, `Imagem`) VALUES ('5', '612', '612', 'Haxorus', '-', '-', '-', '-', '1', '1', '1', 'false', 'https://cdn.bulbagarden.net/upload/thumb/8/8f/612Haxorus.png/250px-612Haxorus.png');</v>
      </c>
      <c r="B687">
        <f t="shared" si="2"/>
        <v>5</v>
      </c>
      <c r="C687" s="61">
        <f>'Pokemon List'!D687</f>
        <v>612</v>
      </c>
      <c r="D687" s="61">
        <f>'Pokemon List'!E687</f>
        <v>612</v>
      </c>
      <c r="E687" s="89" t="str">
        <f>'Pokemon List'!F687</f>
        <v>Haxorus</v>
      </c>
      <c r="F687" s="58" t="s">
        <v>136</v>
      </c>
      <c r="G687" s="58" t="s">
        <v>136</v>
      </c>
      <c r="H687" s="58" t="s">
        <v>136</v>
      </c>
      <c r="I687" s="58" t="s">
        <v>136</v>
      </c>
      <c r="J687" s="58">
        <v>1.0</v>
      </c>
      <c r="K687" s="58">
        <v>1.0</v>
      </c>
      <c r="L687">
        <f>'Pokemon List'!A687</f>
        <v>1</v>
      </c>
      <c r="N687" t="str">
        <f>IF('Pokemon List'!I687="NULL",'Pokemon List'!I687,CONCATENATE("'",'Pokemon List'!I687,"'",))</f>
        <v>'https://cdn.bulbagarden.net/upload/thumb/8/8f/612Haxorus.png/250px-612Haxorus.png'</v>
      </c>
    </row>
    <row r="688">
      <c r="A688" s="58" t="str">
        <f t="shared" si="1"/>
        <v>INSERT INTO `pokemon_list` (`Generation`, `Pokedex`, `Codigo`, `Nome`, `TierGen1`, `TierGen2`, `TierGen3`, `TierGen4`, `TierGen5`, `TierGen6`, `TierGen7`, `StatusPick`, `Imagem`) VALUES ('5', '613', '613', 'Cubchoo', '-', '-', '-', '-', '0', '0', '0', 'false', 'https://cdn.bulbagarden.net/upload/7/72/613Cubchoo.png');</v>
      </c>
      <c r="B688">
        <f t="shared" si="2"/>
        <v>5</v>
      </c>
      <c r="C688" s="61">
        <f>'Pokemon List'!D688</f>
        <v>613</v>
      </c>
      <c r="D688" s="61">
        <f>'Pokemon List'!E688</f>
        <v>613</v>
      </c>
      <c r="E688" s="89" t="str">
        <f>'Pokemon List'!F688</f>
        <v>Cubchoo</v>
      </c>
      <c r="F688" s="58" t="s">
        <v>136</v>
      </c>
      <c r="G688" s="58" t="s">
        <v>136</v>
      </c>
      <c r="H688" s="58" t="s">
        <v>136</v>
      </c>
      <c r="I688" s="58" t="s">
        <v>136</v>
      </c>
      <c r="J688" s="58">
        <v>0.0</v>
      </c>
      <c r="K688" s="58">
        <v>0.0</v>
      </c>
      <c r="L688">
        <f>'Pokemon List'!A688</f>
        <v>0</v>
      </c>
      <c r="N688" t="str">
        <f>IF('Pokemon List'!I688="NULL",'Pokemon List'!I688,CONCATENATE("'",'Pokemon List'!I688,"'",))</f>
        <v>'https://cdn.bulbagarden.net/upload/7/72/613Cubchoo.png'</v>
      </c>
    </row>
    <row r="689">
      <c r="A689" s="58" t="str">
        <f t="shared" si="1"/>
        <v>INSERT INTO `pokemon_list` (`Generation`, `Pokedex`, `Codigo`, `Nome`, `TierGen1`, `TierGen2`, `TierGen3`, `TierGen4`, `TierGen5`, `TierGen6`, `TierGen7`, `StatusPick`, `Imagem`) VALUES ('5', '614', '614', 'Beartic', '-', '-', '-', '-', '3', '3', '3', 'false', 'https://cdn.bulbagarden.net/upload/thumb/4/40/614Beartic.png/250px-614Beartic.png');</v>
      </c>
      <c r="B689">
        <f t="shared" si="2"/>
        <v>5</v>
      </c>
      <c r="C689" s="61">
        <f>'Pokemon List'!D689</f>
        <v>614</v>
      </c>
      <c r="D689" s="61">
        <f>'Pokemon List'!E689</f>
        <v>614</v>
      </c>
      <c r="E689" s="89" t="str">
        <f>'Pokemon List'!F689</f>
        <v>Beartic</v>
      </c>
      <c r="F689" s="58" t="s">
        <v>136</v>
      </c>
      <c r="G689" s="58" t="s">
        <v>136</v>
      </c>
      <c r="H689" s="58" t="s">
        <v>136</v>
      </c>
      <c r="I689" s="58" t="s">
        <v>136</v>
      </c>
      <c r="J689" s="58">
        <v>3.0</v>
      </c>
      <c r="K689" s="58">
        <v>3.0</v>
      </c>
      <c r="L689">
        <f>'Pokemon List'!A689</f>
        <v>3</v>
      </c>
      <c r="N689" t="str">
        <f>IF('Pokemon List'!I689="NULL",'Pokemon List'!I689,CONCATENATE("'",'Pokemon List'!I689,"'",))</f>
        <v>'https://cdn.bulbagarden.net/upload/thumb/4/40/614Beartic.png/250px-614Beartic.png'</v>
      </c>
    </row>
    <row r="690">
      <c r="A690" s="58" t="str">
        <f t="shared" si="1"/>
        <v>INSERT INTO `pokemon_list` (`Generation`, `Pokedex`, `Codigo`, `Nome`, `TierGen1`, `TierGen2`, `TierGen3`, `TierGen4`, `TierGen5`, `TierGen6`, `TierGen7`, `StatusPick`, `Imagem`) VALUES ('5', '615', '615', 'Cryogonal', '-', '-', '-', '-', '2', '3', '3', 'false', 'https://cdn.bulbagarden.net/upload/thumb/1/11/615Cryogonal.png/250px-615Cryogonal.png');</v>
      </c>
      <c r="B690">
        <f t="shared" si="2"/>
        <v>5</v>
      </c>
      <c r="C690" s="61">
        <f>'Pokemon List'!D690</f>
        <v>615</v>
      </c>
      <c r="D690" s="61">
        <f>'Pokemon List'!E690</f>
        <v>615</v>
      </c>
      <c r="E690" s="89" t="str">
        <f>'Pokemon List'!F690</f>
        <v>Cryogonal</v>
      </c>
      <c r="F690" s="58" t="s">
        <v>136</v>
      </c>
      <c r="G690" s="58" t="s">
        <v>136</v>
      </c>
      <c r="H690" s="58" t="s">
        <v>136</v>
      </c>
      <c r="I690" s="58" t="s">
        <v>136</v>
      </c>
      <c r="J690" s="58">
        <v>2.0</v>
      </c>
      <c r="K690" s="58">
        <v>3.0</v>
      </c>
      <c r="L690">
        <f>'Pokemon List'!A690</f>
        <v>3</v>
      </c>
      <c r="N690" t="str">
        <f>IF('Pokemon List'!I690="NULL",'Pokemon List'!I690,CONCATENATE("'",'Pokemon List'!I690,"'",))</f>
        <v>'https://cdn.bulbagarden.net/upload/thumb/1/11/615Cryogonal.png/250px-615Cryogonal.png'</v>
      </c>
    </row>
    <row r="691">
      <c r="A691" s="58" t="str">
        <f t="shared" si="1"/>
        <v>INSERT INTO `pokemon_list` (`Generation`, `Pokedex`, `Codigo`, `Nome`, `TierGen1`, `TierGen2`, `TierGen3`, `TierGen4`, `TierGen5`, `TierGen6`, `TierGen7`, `StatusPick`, `Imagem`) VALUES ('5', '616', '616', 'Shelmet', '-', '-', '-', '-', '0', '0', '0', 'false', 'https://cdn.bulbagarden.net/upload/f/f6/616Shelmet.png');</v>
      </c>
      <c r="B691">
        <f t="shared" si="2"/>
        <v>5</v>
      </c>
      <c r="C691" s="61">
        <f>'Pokemon List'!D691</f>
        <v>616</v>
      </c>
      <c r="D691" s="61">
        <f>'Pokemon List'!E691</f>
        <v>616</v>
      </c>
      <c r="E691" s="89" t="str">
        <f>'Pokemon List'!F691</f>
        <v>Shelmet</v>
      </c>
      <c r="F691" s="58" t="s">
        <v>136</v>
      </c>
      <c r="G691" s="58" t="s">
        <v>136</v>
      </c>
      <c r="H691" s="58" t="s">
        <v>136</v>
      </c>
      <c r="I691" s="58" t="s">
        <v>136</v>
      </c>
      <c r="J691" s="58">
        <v>0.0</v>
      </c>
      <c r="K691" s="58">
        <v>0.0</v>
      </c>
      <c r="L691">
        <f>'Pokemon List'!A691</f>
        <v>0</v>
      </c>
      <c r="N691" t="str">
        <f>IF('Pokemon List'!I691="NULL",'Pokemon List'!I691,CONCATENATE("'",'Pokemon List'!I691,"'",))</f>
        <v>'https://cdn.bulbagarden.net/upload/f/f6/616Shelmet.png'</v>
      </c>
    </row>
    <row r="692">
      <c r="A692" s="58" t="str">
        <f t="shared" si="1"/>
        <v>INSERT INTO `pokemon_list` (`Generation`, `Pokedex`, `Codigo`, `Nome`, `TierGen1`, `TierGen2`, `TierGen3`, `TierGen4`, `TierGen5`, `TierGen6`, `TierGen7`, `StatusPick`, `Imagem`) VALUES ('5', '617', '617', 'Accelgor', '-', '-', '-', '-', '2', '2', '3', 'false', 'https://cdn.bulbagarden.net/upload/thumb/3/34/617Accelgor.png/250px-617Accelgor.png');</v>
      </c>
      <c r="B692">
        <f t="shared" si="2"/>
        <v>5</v>
      </c>
      <c r="C692" s="61">
        <f>'Pokemon List'!D692</f>
        <v>617</v>
      </c>
      <c r="D692" s="61">
        <f>'Pokemon List'!E692</f>
        <v>617</v>
      </c>
      <c r="E692" s="89" t="str">
        <f>'Pokemon List'!F692</f>
        <v>Accelgor</v>
      </c>
      <c r="F692" s="58" t="s">
        <v>136</v>
      </c>
      <c r="G692" s="58" t="s">
        <v>136</v>
      </c>
      <c r="H692" s="58" t="s">
        <v>136</v>
      </c>
      <c r="I692" s="58" t="s">
        <v>136</v>
      </c>
      <c r="J692" s="58">
        <v>2.0</v>
      </c>
      <c r="K692" s="58">
        <v>2.0</v>
      </c>
      <c r="L692">
        <f>'Pokemon List'!A692</f>
        <v>3</v>
      </c>
      <c r="N692" t="str">
        <f>IF('Pokemon List'!I692="NULL",'Pokemon List'!I692,CONCATENATE("'",'Pokemon List'!I692,"'",))</f>
        <v>'https://cdn.bulbagarden.net/upload/thumb/3/34/617Accelgor.png/250px-617Accelgor.png'</v>
      </c>
    </row>
    <row r="693">
      <c r="A693" s="58" t="str">
        <f t="shared" si="1"/>
        <v>INSERT INTO `pokemon_list` (`Generation`, `Pokedex`, `Codigo`, `Nome`, `TierGen1`, `TierGen2`, `TierGen3`, `TierGen4`, `TierGen5`, `TierGen6`, `TierGen7`, `StatusPick`, `Imagem`) VALUES ('5', '618', '618', 'Stunfisk', '-', '-', '-', '-', '3', '3', '3', 'false', 'https://cdn.bulbagarden.net/upload/thumb/d/d2/618Stunfisk.png/250px-618Stunfisk.png');</v>
      </c>
      <c r="B693">
        <f t="shared" si="2"/>
        <v>5</v>
      </c>
      <c r="C693" s="61">
        <f>'Pokemon List'!D693</f>
        <v>618</v>
      </c>
      <c r="D693" s="61">
        <f>'Pokemon List'!E693</f>
        <v>618</v>
      </c>
      <c r="E693" s="89" t="str">
        <f>'Pokemon List'!F693</f>
        <v>Stunfisk</v>
      </c>
      <c r="F693" s="58" t="s">
        <v>136</v>
      </c>
      <c r="G693" s="58" t="s">
        <v>136</v>
      </c>
      <c r="H693" s="58" t="s">
        <v>136</v>
      </c>
      <c r="I693" s="58" t="s">
        <v>136</v>
      </c>
      <c r="J693" s="58">
        <v>3.0</v>
      </c>
      <c r="K693" s="58">
        <v>3.0</v>
      </c>
      <c r="L693">
        <f>'Pokemon List'!A693</f>
        <v>3</v>
      </c>
      <c r="N693" t="str">
        <f>IF('Pokemon List'!I693="NULL",'Pokemon List'!I693,CONCATENATE("'",'Pokemon List'!I693,"'",))</f>
        <v>'https://cdn.bulbagarden.net/upload/thumb/d/d2/618Stunfisk.png/250px-618Stunfisk.png'</v>
      </c>
    </row>
    <row r="694">
      <c r="A694" s="58" t="str">
        <f t="shared" si="1"/>
        <v>INSERT INTO `pokemon_list` (`Generation`, `Pokedex`, `Codigo`, `Nome`, `TierGen1`, `TierGen2`, `TierGen3`, `TierGen4`, `TierGen5`, `TierGen6`, `TierGen7`, `StatusPick`, `Imagem`) VALUES ('5', '619', '619', 'Mienfoo', '-', '-', '-', '-', '0', '0', '0', 'false', 'https://cdn.bulbagarden.net/upload/4/41/619Mienfoo.png');</v>
      </c>
      <c r="B694">
        <f t="shared" si="2"/>
        <v>5</v>
      </c>
      <c r="C694" s="61">
        <f>'Pokemon List'!D694</f>
        <v>619</v>
      </c>
      <c r="D694" s="61">
        <f>'Pokemon List'!E694</f>
        <v>619</v>
      </c>
      <c r="E694" s="89" t="str">
        <f>'Pokemon List'!F694</f>
        <v>Mienfoo</v>
      </c>
      <c r="F694" s="58" t="s">
        <v>136</v>
      </c>
      <c r="G694" s="58" t="s">
        <v>136</v>
      </c>
      <c r="H694" s="58" t="s">
        <v>136</v>
      </c>
      <c r="I694" s="58" t="s">
        <v>136</v>
      </c>
      <c r="J694" s="58">
        <v>0.0</v>
      </c>
      <c r="K694" s="58">
        <v>0.0</v>
      </c>
      <c r="L694">
        <f>'Pokemon List'!A694</f>
        <v>0</v>
      </c>
      <c r="N694" t="str">
        <f>IF('Pokemon List'!I694="NULL",'Pokemon List'!I694,CONCATENATE("'",'Pokemon List'!I694,"'",))</f>
        <v>'https://cdn.bulbagarden.net/upload/4/41/619Mienfoo.png'</v>
      </c>
    </row>
    <row r="695">
      <c r="A695" s="58" t="str">
        <f t="shared" si="1"/>
        <v>INSERT INTO `pokemon_list` (`Generation`, `Pokedex`, `Codigo`, `Nome`, `TierGen1`, `TierGen2`, `TierGen3`, `TierGen4`, `TierGen5`, `TierGen6`, `TierGen7`, `StatusPick`, `Imagem`) VALUES ('5', '620', '620', 'Mienshao', '-', '-', '-', '-', '1', '2', '2', 'false', 'https://cdn.bulbagarden.net/upload/thumb/2/20/620Mienshao.png/250px-620Mienshao.png');</v>
      </c>
      <c r="B695">
        <f t="shared" si="2"/>
        <v>5</v>
      </c>
      <c r="C695" s="61">
        <f>'Pokemon List'!D695</f>
        <v>620</v>
      </c>
      <c r="D695" s="61">
        <f>'Pokemon List'!E695</f>
        <v>620</v>
      </c>
      <c r="E695" s="89" t="str">
        <f>'Pokemon List'!F695</f>
        <v>Mienshao</v>
      </c>
      <c r="F695" s="58" t="s">
        <v>136</v>
      </c>
      <c r="G695" s="58" t="s">
        <v>136</v>
      </c>
      <c r="H695" s="58" t="s">
        <v>136</v>
      </c>
      <c r="I695" s="58" t="s">
        <v>136</v>
      </c>
      <c r="J695" s="58">
        <v>1.0</v>
      </c>
      <c r="K695" s="58">
        <v>2.0</v>
      </c>
      <c r="L695">
        <f>'Pokemon List'!A695</f>
        <v>2</v>
      </c>
      <c r="N695" t="str">
        <f>IF('Pokemon List'!I695="NULL",'Pokemon List'!I695,CONCATENATE("'",'Pokemon List'!I695,"'",))</f>
        <v>'https://cdn.bulbagarden.net/upload/thumb/2/20/620Mienshao.png/250px-620Mienshao.png'</v>
      </c>
    </row>
    <row r="696">
      <c r="A696" s="58" t="str">
        <f t="shared" si="1"/>
        <v>INSERT INTO `pokemon_list` (`Generation`, `Pokedex`, `Codigo`, `Nome`, `TierGen1`, `TierGen2`, `TierGen3`, `TierGen4`, `TierGen5`, `TierGen6`, `TierGen7`, `StatusPick`, `Imagem`) VALUES ('5', '621', '621', 'Druddigon', '-', '-', '-', '-', '2', '2', '3', 'false', 'https://cdn.bulbagarden.net/upload/thumb/a/ad/621Druddigon.png/250px-621Druddigon.png');</v>
      </c>
      <c r="B696">
        <f t="shared" si="2"/>
        <v>5</v>
      </c>
      <c r="C696" s="61">
        <f>'Pokemon List'!D696</f>
        <v>621</v>
      </c>
      <c r="D696" s="61">
        <f>'Pokemon List'!E696</f>
        <v>621</v>
      </c>
      <c r="E696" s="89" t="str">
        <f>'Pokemon List'!F696</f>
        <v>Druddigon</v>
      </c>
      <c r="F696" s="58" t="s">
        <v>136</v>
      </c>
      <c r="G696" s="58" t="s">
        <v>136</v>
      </c>
      <c r="H696" s="58" t="s">
        <v>136</v>
      </c>
      <c r="I696" s="58" t="s">
        <v>136</v>
      </c>
      <c r="J696" s="58">
        <v>2.0</v>
      </c>
      <c r="K696" s="58">
        <v>2.0</v>
      </c>
      <c r="L696">
        <f>'Pokemon List'!A696</f>
        <v>3</v>
      </c>
      <c r="N696" t="str">
        <f>IF('Pokemon List'!I696="NULL",'Pokemon List'!I696,CONCATENATE("'",'Pokemon List'!I696,"'",))</f>
        <v>'https://cdn.bulbagarden.net/upload/thumb/a/ad/621Druddigon.png/250px-621Druddigon.png'</v>
      </c>
    </row>
    <row r="697">
      <c r="A697" s="58" t="str">
        <f t="shared" si="1"/>
        <v>INSERT INTO `pokemon_list` (`Generation`, `Pokedex`, `Codigo`, `Nome`, `TierGen1`, `TierGen2`, `TierGen3`, `TierGen4`, `TierGen5`, `TierGen6`, `TierGen7`, `StatusPick`, `Imagem`) VALUES ('5', '622', '622', 'Golett', '-', '-', '-', '-', '0', '0', '0', 'false', 'https://cdn.bulbagarden.net/upload/a/ac/622Golett.png');</v>
      </c>
      <c r="B697">
        <f t="shared" si="2"/>
        <v>5</v>
      </c>
      <c r="C697" s="61">
        <f>'Pokemon List'!D697</f>
        <v>622</v>
      </c>
      <c r="D697" s="61">
        <f>'Pokemon List'!E697</f>
        <v>622</v>
      </c>
      <c r="E697" s="89" t="str">
        <f>'Pokemon List'!F697</f>
        <v>Golett</v>
      </c>
      <c r="F697" s="58" t="s">
        <v>136</v>
      </c>
      <c r="G697" s="58" t="s">
        <v>136</v>
      </c>
      <c r="H697" s="58" t="s">
        <v>136</v>
      </c>
      <c r="I697" s="58" t="s">
        <v>136</v>
      </c>
      <c r="J697" s="58">
        <v>0.0</v>
      </c>
      <c r="K697" s="58">
        <v>0.0</v>
      </c>
      <c r="L697">
        <f>'Pokemon List'!A697</f>
        <v>0</v>
      </c>
      <c r="N697" t="str">
        <f>IF('Pokemon List'!I697="NULL",'Pokemon List'!I697,CONCATENATE("'",'Pokemon List'!I697,"'",))</f>
        <v>'https://cdn.bulbagarden.net/upload/a/ac/622Golett.png'</v>
      </c>
    </row>
    <row r="698">
      <c r="A698" s="58" t="str">
        <f t="shared" si="1"/>
        <v>INSERT INTO `pokemon_list` (`Generation`, `Pokedex`, `Codigo`, `Nome`, `TierGen1`, `TierGen2`, `TierGen3`, `TierGen4`, `TierGen5`, `TierGen6`, `TierGen7`, `StatusPick`, `Imagem`) VALUES ('5', '623', '623', 'Golurk', '-', '-', '-', '-', '1', '3', '3', 'false', 'https://cdn.bulbagarden.net/upload/thumb/6/68/623Golurk.png/250px-623Golurk.png');</v>
      </c>
      <c r="B698">
        <f t="shared" si="2"/>
        <v>5</v>
      </c>
      <c r="C698" s="61">
        <f>'Pokemon List'!D698</f>
        <v>623</v>
      </c>
      <c r="D698" s="61">
        <f>'Pokemon List'!E698</f>
        <v>623</v>
      </c>
      <c r="E698" s="89" t="str">
        <f>'Pokemon List'!F698</f>
        <v>Golurk</v>
      </c>
      <c r="F698" s="58" t="s">
        <v>136</v>
      </c>
      <c r="G698" s="58" t="s">
        <v>136</v>
      </c>
      <c r="H698" s="58" t="s">
        <v>136</v>
      </c>
      <c r="I698" s="58" t="s">
        <v>136</v>
      </c>
      <c r="J698" s="58">
        <v>1.0</v>
      </c>
      <c r="K698" s="58">
        <v>3.0</v>
      </c>
      <c r="L698">
        <f>'Pokemon List'!A698</f>
        <v>3</v>
      </c>
      <c r="N698" t="str">
        <f>IF('Pokemon List'!I698="NULL",'Pokemon List'!I698,CONCATENATE("'",'Pokemon List'!I698,"'",))</f>
        <v>'https://cdn.bulbagarden.net/upload/thumb/6/68/623Golurk.png/250px-623Golurk.png'</v>
      </c>
    </row>
    <row r="699">
      <c r="A699" s="58" t="str">
        <f t="shared" si="1"/>
        <v>INSERT INTO `pokemon_list` (`Generation`, `Pokedex`, `Codigo`, `Nome`, `TierGen1`, `TierGen2`, `TierGen3`, `TierGen4`, `TierGen5`, `TierGen6`, `TierGen7`, `StatusPick`, `Imagem`) VALUES ('5', '624', '624', 'Pawniard', '-', '-', '-', '-', '0', '0', '0', 'false', 'https://cdn.bulbagarden.net/upload/9/9c/624Pawniard.png');</v>
      </c>
      <c r="B699">
        <f t="shared" si="2"/>
        <v>5</v>
      </c>
      <c r="C699" s="61">
        <f>'Pokemon List'!D699</f>
        <v>624</v>
      </c>
      <c r="D699" s="61">
        <f>'Pokemon List'!E699</f>
        <v>624</v>
      </c>
      <c r="E699" s="89" t="str">
        <f>'Pokemon List'!F699</f>
        <v>Pawniard</v>
      </c>
      <c r="F699" s="58" t="s">
        <v>136</v>
      </c>
      <c r="G699" s="58" t="s">
        <v>136</v>
      </c>
      <c r="H699" s="58" t="s">
        <v>136</v>
      </c>
      <c r="I699" s="58" t="s">
        <v>136</v>
      </c>
      <c r="J699" s="58">
        <v>0.0</v>
      </c>
      <c r="K699" s="58">
        <v>0.0</v>
      </c>
      <c r="L699">
        <f>'Pokemon List'!A699</f>
        <v>0</v>
      </c>
      <c r="N699" t="str">
        <f>IF('Pokemon List'!I699="NULL",'Pokemon List'!I699,CONCATENATE("'",'Pokemon List'!I699,"'",))</f>
        <v>'https://cdn.bulbagarden.net/upload/9/9c/624Pawniard.png'</v>
      </c>
    </row>
    <row r="700">
      <c r="A700" s="58" t="str">
        <f t="shared" si="1"/>
        <v>INSERT INTO `pokemon_list` (`Generation`, `Pokedex`, `Codigo`, `Nome`, `TierGen1`, `TierGen2`, `TierGen3`, `TierGen4`, `TierGen5`, `TierGen6`, `TierGen7`, `StatusPick`, `Imagem`) VALUES ('5', '625', '625', 'Bisharp', '-', '-', '-', '-', '1', '1', '1', 'false', 'https://cdn.bulbagarden.net/upload/thumb/7/74/625Bisharp.png/250px-625Bisharp.png');</v>
      </c>
      <c r="B700">
        <f t="shared" si="2"/>
        <v>5</v>
      </c>
      <c r="C700" s="61">
        <f>'Pokemon List'!D700</f>
        <v>625</v>
      </c>
      <c r="D700" s="61">
        <f>'Pokemon List'!E700</f>
        <v>625</v>
      </c>
      <c r="E700" s="89" t="str">
        <f>'Pokemon List'!F700</f>
        <v>Bisharp</v>
      </c>
      <c r="F700" s="58" t="s">
        <v>136</v>
      </c>
      <c r="G700" s="58" t="s">
        <v>136</v>
      </c>
      <c r="H700" s="58" t="s">
        <v>136</v>
      </c>
      <c r="I700" s="58" t="s">
        <v>136</v>
      </c>
      <c r="J700" s="58">
        <v>1.0</v>
      </c>
      <c r="K700" s="58">
        <v>1.0</v>
      </c>
      <c r="L700">
        <f>'Pokemon List'!A700</f>
        <v>1</v>
      </c>
      <c r="N700" t="str">
        <f>IF('Pokemon List'!I700="NULL",'Pokemon List'!I700,CONCATENATE("'",'Pokemon List'!I700,"'",))</f>
        <v>'https://cdn.bulbagarden.net/upload/thumb/7/74/625Bisharp.png/250px-625Bisharp.png'</v>
      </c>
    </row>
    <row r="701">
      <c r="A701" s="58" t="str">
        <f t="shared" si="1"/>
        <v>INSERT INTO `pokemon_list` (`Generation`, `Pokedex`, `Codigo`, `Nome`, `TierGen1`, `TierGen2`, `TierGen3`, `TierGen4`, `TierGen5`, `TierGen6`, `TierGen7`, `StatusPick`, `Imagem`) VALUES ('5', '626', '626', 'Bouffalant', '-', '-', '-', '-', '2', '3', '3', 'false', 'https://cdn.bulbagarden.net/upload/thumb/a/a4/626Bouffalant.png/250px-626Bouffalant.png');</v>
      </c>
      <c r="B701">
        <f t="shared" si="2"/>
        <v>5</v>
      </c>
      <c r="C701" s="61">
        <f>'Pokemon List'!D701</f>
        <v>626</v>
      </c>
      <c r="D701" s="61">
        <f>'Pokemon List'!E701</f>
        <v>626</v>
      </c>
      <c r="E701" s="89" t="str">
        <f>'Pokemon List'!F701</f>
        <v>Bouffalant</v>
      </c>
      <c r="F701" s="58" t="s">
        <v>136</v>
      </c>
      <c r="G701" s="58" t="s">
        <v>136</v>
      </c>
      <c r="H701" s="58" t="s">
        <v>136</v>
      </c>
      <c r="I701" s="58" t="s">
        <v>136</v>
      </c>
      <c r="J701" s="58">
        <v>2.0</v>
      </c>
      <c r="K701" s="58">
        <v>3.0</v>
      </c>
      <c r="L701">
        <f>'Pokemon List'!A701</f>
        <v>3</v>
      </c>
      <c r="N701" t="str">
        <f>IF('Pokemon List'!I701="NULL",'Pokemon List'!I701,CONCATENATE("'",'Pokemon List'!I701,"'",))</f>
        <v>'https://cdn.bulbagarden.net/upload/thumb/a/a4/626Bouffalant.png/250px-626Bouffalant.png'</v>
      </c>
    </row>
    <row r="702">
      <c r="A702" s="58" t="str">
        <f t="shared" si="1"/>
        <v>INSERT INTO `pokemon_list` (`Generation`, `Pokedex`, `Codigo`, `Nome`, `TierGen1`, `TierGen2`, `TierGen3`, `TierGen4`, `TierGen5`, `TierGen6`, `TierGen7`, `StatusPick`, `Imagem`) VALUES ('5', '627', '627', 'Rufflet', '-', '-', '-', '-', '0', '0', '0', 'false', 'https://cdn.bulbagarden.net/upload/b/bb/627Rufflet.png');</v>
      </c>
      <c r="B702">
        <f t="shared" si="2"/>
        <v>5</v>
      </c>
      <c r="C702" s="61">
        <f>'Pokemon List'!D702</f>
        <v>627</v>
      </c>
      <c r="D702" s="61">
        <f>'Pokemon List'!E702</f>
        <v>627</v>
      </c>
      <c r="E702" s="89" t="str">
        <f>'Pokemon List'!F702</f>
        <v>Rufflet</v>
      </c>
      <c r="F702" s="58" t="s">
        <v>136</v>
      </c>
      <c r="G702" s="58" t="s">
        <v>136</v>
      </c>
      <c r="H702" s="58" t="s">
        <v>136</v>
      </c>
      <c r="I702" s="58" t="s">
        <v>136</v>
      </c>
      <c r="J702" s="58">
        <v>0.0</v>
      </c>
      <c r="K702" s="58">
        <v>0.0</v>
      </c>
      <c r="L702">
        <f>'Pokemon List'!A702</f>
        <v>0</v>
      </c>
      <c r="N702" t="str">
        <f>IF('Pokemon List'!I702="NULL",'Pokemon List'!I702,CONCATENATE("'",'Pokemon List'!I702,"'",))</f>
        <v>'https://cdn.bulbagarden.net/upload/b/bb/627Rufflet.png'</v>
      </c>
    </row>
    <row r="703">
      <c r="A703" s="58" t="str">
        <f t="shared" si="1"/>
        <v>INSERT INTO `pokemon_list` (`Generation`, `Pokedex`, `Codigo`, `Nome`, `TierGen1`, `TierGen2`, `TierGen3`, `TierGen4`, `TierGen5`, `TierGen6`, `TierGen7`, `StatusPick`, `Imagem`) VALUES ('5', '628', '628', 'Braviary', '-', '-', '-', '-', '2', '2', '3', 'false', 'https://cdn.bulbagarden.net/upload/thumb/c/cf/628Braviary.png/250px-628Braviary.png');</v>
      </c>
      <c r="B703">
        <f t="shared" si="2"/>
        <v>5</v>
      </c>
      <c r="C703" s="61">
        <f>'Pokemon List'!D703</f>
        <v>628</v>
      </c>
      <c r="D703" s="61">
        <f>'Pokemon List'!E703</f>
        <v>628</v>
      </c>
      <c r="E703" s="89" t="str">
        <f>'Pokemon List'!F703</f>
        <v>Braviary</v>
      </c>
      <c r="F703" s="58" t="s">
        <v>136</v>
      </c>
      <c r="G703" s="58" t="s">
        <v>136</v>
      </c>
      <c r="H703" s="58" t="s">
        <v>136</v>
      </c>
      <c r="I703" s="58" t="s">
        <v>136</v>
      </c>
      <c r="J703" s="58">
        <v>2.0</v>
      </c>
      <c r="K703" s="58">
        <v>2.0</v>
      </c>
      <c r="L703">
        <f>'Pokemon List'!A703</f>
        <v>3</v>
      </c>
      <c r="N703" t="str">
        <f>IF('Pokemon List'!I703="NULL",'Pokemon List'!I703,CONCATENATE("'",'Pokemon List'!I703,"'",))</f>
        <v>'https://cdn.bulbagarden.net/upload/thumb/c/cf/628Braviary.png/250px-628Braviary.png'</v>
      </c>
    </row>
    <row r="704">
      <c r="A704" s="58" t="str">
        <f t="shared" si="1"/>
        <v>INSERT INTO `pokemon_list` (`Generation`, `Pokedex`, `Codigo`, `Nome`, `TierGen1`, `TierGen2`, `TierGen3`, `TierGen4`, `TierGen5`, `TierGen6`, `TierGen7`, `StatusPick`, `Imagem`) VALUES ('5', '629', '629', 'Vullaby', '-', '-', '-', '-', '0', '0', '0', 'false', 'https://cdn.bulbagarden.net/upload/f/f2/629Vullaby.png');</v>
      </c>
      <c r="B704">
        <f t="shared" si="2"/>
        <v>5</v>
      </c>
      <c r="C704" s="61">
        <f>'Pokemon List'!D704</f>
        <v>629</v>
      </c>
      <c r="D704" s="61">
        <f>'Pokemon List'!E704</f>
        <v>629</v>
      </c>
      <c r="E704" s="89" t="str">
        <f>'Pokemon List'!F704</f>
        <v>Vullaby</v>
      </c>
      <c r="F704" s="58" t="s">
        <v>136</v>
      </c>
      <c r="G704" s="58" t="s">
        <v>136</v>
      </c>
      <c r="H704" s="58" t="s">
        <v>136</v>
      </c>
      <c r="I704" s="58" t="s">
        <v>136</v>
      </c>
      <c r="J704" s="58">
        <v>0.0</v>
      </c>
      <c r="K704" s="58">
        <v>0.0</v>
      </c>
      <c r="L704">
        <f>'Pokemon List'!A704</f>
        <v>0</v>
      </c>
      <c r="N704" t="str">
        <f>IF('Pokemon List'!I704="NULL",'Pokemon List'!I704,CONCATENATE("'",'Pokemon List'!I704,"'",))</f>
        <v>'https://cdn.bulbagarden.net/upload/f/f2/629Vullaby.png'</v>
      </c>
    </row>
    <row r="705">
      <c r="A705" s="58" t="str">
        <f t="shared" si="1"/>
        <v>INSERT INTO `pokemon_list` (`Generation`, `Pokedex`, `Codigo`, `Nome`, `TierGen1`, `TierGen2`, `TierGen3`, `TierGen4`, `TierGen5`, `TierGen6`, `TierGen7`, `StatusPick`, `Imagem`) VALUES ('5', '630', '630', 'Mandibuzz', '-', '-', '-', '-', '1', '2', '2', 'false', 'https://cdn.bulbagarden.net/upload/thumb/0/00/630Mandibuzz.png/250px-630Mandibuzz.png');</v>
      </c>
      <c r="B705">
        <f t="shared" si="2"/>
        <v>5</v>
      </c>
      <c r="C705" s="61">
        <f>'Pokemon List'!D705</f>
        <v>630</v>
      </c>
      <c r="D705" s="61">
        <f>'Pokemon List'!E705</f>
        <v>630</v>
      </c>
      <c r="E705" s="89" t="str">
        <f>'Pokemon List'!F705</f>
        <v>Mandibuzz</v>
      </c>
      <c r="F705" s="58" t="s">
        <v>136</v>
      </c>
      <c r="G705" s="58" t="s">
        <v>136</v>
      </c>
      <c r="H705" s="58" t="s">
        <v>136</v>
      </c>
      <c r="I705" s="58" t="s">
        <v>136</v>
      </c>
      <c r="J705" s="58">
        <v>1.0</v>
      </c>
      <c r="K705" s="58">
        <v>2.0</v>
      </c>
      <c r="L705">
        <f>'Pokemon List'!A705</f>
        <v>2</v>
      </c>
      <c r="N705" t="str">
        <f>IF('Pokemon List'!I705="NULL",'Pokemon List'!I705,CONCATENATE("'",'Pokemon List'!I705,"'",))</f>
        <v>'https://cdn.bulbagarden.net/upload/thumb/0/00/630Mandibuzz.png/250px-630Mandibuzz.png'</v>
      </c>
    </row>
    <row r="706">
      <c r="A706" s="58" t="str">
        <f t="shared" si="1"/>
        <v>INSERT INTO `pokemon_list` (`Generation`, `Pokedex`, `Codigo`, `Nome`, `TierGen1`, `TierGen2`, `TierGen3`, `TierGen4`, `TierGen5`, `TierGen6`, `TierGen7`, `StatusPick`, `Imagem`) VALUES ('5', '631', '631', 'Heatmor', '-', '-', '-', '-', '3', '3', '3', 'false', 'https://cdn.bulbagarden.net/upload/thumb/b/b0/631Heatmor.png/250px-631Heatmor.png');</v>
      </c>
      <c r="B706">
        <f t="shared" si="2"/>
        <v>5</v>
      </c>
      <c r="C706" s="61">
        <f>'Pokemon List'!D706</f>
        <v>631</v>
      </c>
      <c r="D706" s="61">
        <f>'Pokemon List'!E706</f>
        <v>631</v>
      </c>
      <c r="E706" s="89" t="str">
        <f>'Pokemon List'!F706</f>
        <v>Heatmor</v>
      </c>
      <c r="F706" s="58" t="s">
        <v>136</v>
      </c>
      <c r="G706" s="58" t="s">
        <v>136</v>
      </c>
      <c r="H706" s="58" t="s">
        <v>136</v>
      </c>
      <c r="I706" s="58" t="s">
        <v>136</v>
      </c>
      <c r="J706" s="58">
        <v>3.0</v>
      </c>
      <c r="K706" s="58">
        <v>3.0</v>
      </c>
      <c r="L706">
        <f>'Pokemon List'!A706</f>
        <v>3</v>
      </c>
      <c r="N706" t="str">
        <f>IF('Pokemon List'!I706="NULL",'Pokemon List'!I706,CONCATENATE("'",'Pokemon List'!I706,"'",))</f>
        <v>'https://cdn.bulbagarden.net/upload/thumb/b/b0/631Heatmor.png/250px-631Heatmor.png'</v>
      </c>
    </row>
    <row r="707">
      <c r="A707" s="58" t="str">
        <f t="shared" si="1"/>
        <v>INSERT INTO `pokemon_list` (`Generation`, `Pokedex`, `Codigo`, `Nome`, `TierGen1`, `TierGen2`, `TierGen3`, `TierGen4`, `TierGen5`, `TierGen6`, `TierGen7`, `StatusPick`, `Imagem`) VALUES ('5', '632', '632', 'Durant', '-', '-', '-', '-', '1', '2', '2', 'false', 'https://cdn.bulbagarden.net/upload/thumb/1/1a/632Durant.png/250px-632Durant.png');</v>
      </c>
      <c r="B707">
        <f t="shared" si="2"/>
        <v>5</v>
      </c>
      <c r="C707" s="61">
        <f>'Pokemon List'!D707</f>
        <v>632</v>
      </c>
      <c r="D707" s="61">
        <f>'Pokemon List'!E707</f>
        <v>632</v>
      </c>
      <c r="E707" s="89" t="str">
        <f>'Pokemon List'!F707</f>
        <v>Durant</v>
      </c>
      <c r="F707" s="58" t="s">
        <v>136</v>
      </c>
      <c r="G707" s="58" t="s">
        <v>136</v>
      </c>
      <c r="H707" s="58" t="s">
        <v>136</v>
      </c>
      <c r="I707" s="58" t="s">
        <v>136</v>
      </c>
      <c r="J707" s="58">
        <v>1.0</v>
      </c>
      <c r="K707" s="58">
        <v>2.0</v>
      </c>
      <c r="L707">
        <f>'Pokemon List'!A707</f>
        <v>2</v>
      </c>
      <c r="N707" t="str">
        <f>IF('Pokemon List'!I707="NULL",'Pokemon List'!I707,CONCATENATE("'",'Pokemon List'!I707,"'",))</f>
        <v>'https://cdn.bulbagarden.net/upload/thumb/1/1a/632Durant.png/250px-632Durant.png'</v>
      </c>
    </row>
    <row r="708">
      <c r="A708" s="58" t="str">
        <f t="shared" si="1"/>
        <v>INSERT INTO `pokemon_list` (`Generation`, `Pokedex`, `Codigo`, `Nome`, `TierGen1`, `TierGen2`, `TierGen3`, `TierGen4`, `TierGen5`, `TierGen6`, `TierGen7`, `StatusPick`, `Imagem`) VALUES ('5', '633', '633', 'Deino', '-', '-', '-', '-', '0', '0', '0', 'false', 'https://cdn.bulbagarden.net/upload/f/f7/633Deino.png');</v>
      </c>
      <c r="B708">
        <f t="shared" si="2"/>
        <v>5</v>
      </c>
      <c r="C708" s="61">
        <f>'Pokemon List'!D708</f>
        <v>633</v>
      </c>
      <c r="D708" s="61">
        <f>'Pokemon List'!E708</f>
        <v>633</v>
      </c>
      <c r="E708" s="89" t="str">
        <f>'Pokemon List'!F708</f>
        <v>Deino</v>
      </c>
      <c r="F708" s="58" t="s">
        <v>136</v>
      </c>
      <c r="G708" s="58" t="s">
        <v>136</v>
      </c>
      <c r="H708" s="58" t="s">
        <v>136</v>
      </c>
      <c r="I708" s="58" t="s">
        <v>136</v>
      </c>
      <c r="J708" s="58">
        <v>0.0</v>
      </c>
      <c r="K708" s="58">
        <v>0.0</v>
      </c>
      <c r="L708">
        <f>'Pokemon List'!A708</f>
        <v>0</v>
      </c>
      <c r="N708" t="str">
        <f>IF('Pokemon List'!I708="NULL",'Pokemon List'!I708,CONCATENATE("'",'Pokemon List'!I708,"'",))</f>
        <v>'https://cdn.bulbagarden.net/upload/f/f7/633Deino.png'</v>
      </c>
    </row>
    <row r="709">
      <c r="A709" s="58" t="str">
        <f t="shared" si="1"/>
        <v>INSERT INTO `pokemon_list` (`Generation`, `Pokedex`, `Codigo`, `Nome`, `TierGen1`, `TierGen2`, `TierGen3`, `TierGen4`, `TierGen5`, `TierGen6`, `TierGen7`, `StatusPick`, `Imagem`) VALUES ('5', '634', '634', 'Zweilous', '-', '-', '-', '-', '0', '3', '0', 'false', 'https://cdn.bulbagarden.net/upload/a/a6/634Zweilous.png');</v>
      </c>
      <c r="B709">
        <f t="shared" si="2"/>
        <v>5</v>
      </c>
      <c r="C709" s="61">
        <f>'Pokemon List'!D709</f>
        <v>634</v>
      </c>
      <c r="D709" s="61">
        <f>'Pokemon List'!E709</f>
        <v>634</v>
      </c>
      <c r="E709" s="89" t="str">
        <f>'Pokemon List'!F709</f>
        <v>Zweilous</v>
      </c>
      <c r="F709" s="58" t="s">
        <v>136</v>
      </c>
      <c r="G709" s="58" t="s">
        <v>136</v>
      </c>
      <c r="H709" s="58" t="s">
        <v>136</v>
      </c>
      <c r="I709" s="58" t="s">
        <v>136</v>
      </c>
      <c r="J709" s="58">
        <v>0.0</v>
      </c>
      <c r="K709" s="58">
        <v>3.0</v>
      </c>
      <c r="L709">
        <f>'Pokemon List'!A709</f>
        <v>0</v>
      </c>
      <c r="N709" t="str">
        <f>IF('Pokemon List'!I709="NULL",'Pokemon List'!I709,CONCATENATE("'",'Pokemon List'!I709,"'",))</f>
        <v>'https://cdn.bulbagarden.net/upload/a/a6/634Zweilous.png'</v>
      </c>
    </row>
    <row r="710">
      <c r="A710" s="58" t="str">
        <f t="shared" si="1"/>
        <v>INSERT INTO `pokemon_list` (`Generation`, `Pokedex`, `Codigo`, `Nome`, `TierGen1`, `TierGen2`, `TierGen3`, `TierGen4`, `TierGen5`, `TierGen6`, `TierGen7`, `StatusPick`, `Imagem`) VALUES ('5', '635', '635', 'Hydreigon', '-', '-', '-', '-', '1', '1', '1', 'false', 'https://cdn.bulbagarden.net/upload/thumb/3/3e/635Hydreigon.png/250px-635Hydreigon.png');</v>
      </c>
      <c r="B710">
        <f t="shared" si="2"/>
        <v>5</v>
      </c>
      <c r="C710" s="61">
        <f>'Pokemon List'!D710</f>
        <v>635</v>
      </c>
      <c r="D710" s="61">
        <f>'Pokemon List'!E710</f>
        <v>635</v>
      </c>
      <c r="E710" s="89" t="str">
        <f>'Pokemon List'!F710</f>
        <v>Hydreigon</v>
      </c>
      <c r="F710" s="58" t="s">
        <v>136</v>
      </c>
      <c r="G710" s="58" t="s">
        <v>136</v>
      </c>
      <c r="H710" s="58" t="s">
        <v>136</v>
      </c>
      <c r="I710" s="58" t="s">
        <v>136</v>
      </c>
      <c r="J710" s="58">
        <v>1.0</v>
      </c>
      <c r="K710" s="58">
        <v>1.0</v>
      </c>
      <c r="L710">
        <f>'Pokemon List'!A710</f>
        <v>1</v>
      </c>
      <c r="N710" t="str">
        <f>IF('Pokemon List'!I710="NULL",'Pokemon List'!I710,CONCATENATE("'",'Pokemon List'!I710,"'",))</f>
        <v>'https://cdn.bulbagarden.net/upload/thumb/3/3e/635Hydreigon.png/250px-635Hydreigon.png'</v>
      </c>
    </row>
    <row r="711">
      <c r="A711" s="58" t="str">
        <f t="shared" si="1"/>
        <v>INSERT INTO `pokemon_list` (`Generation`, `Pokedex`, `Codigo`, `Nome`, `TierGen1`, `TierGen2`, `TierGen3`, `TierGen4`, `TierGen5`, `TierGen6`, `TierGen7`, `StatusPick`, `Imagem`) VALUES ('5', '636', '636', 'Larvesta', '-', '-', '-', '-', '0', '0', '0', 'false', 'https://cdn.bulbagarden.net/upload/f/f4/636Larvesta.png');</v>
      </c>
      <c r="B711">
        <f t="shared" si="2"/>
        <v>5</v>
      </c>
      <c r="C711" s="61">
        <f>'Pokemon List'!D711</f>
        <v>636</v>
      </c>
      <c r="D711" s="61">
        <f>'Pokemon List'!E711</f>
        <v>636</v>
      </c>
      <c r="E711" s="89" t="str">
        <f>'Pokemon List'!F711</f>
        <v>Larvesta</v>
      </c>
      <c r="F711" s="58" t="s">
        <v>136</v>
      </c>
      <c r="G711" s="58" t="s">
        <v>136</v>
      </c>
      <c r="H711" s="58" t="s">
        <v>136</v>
      </c>
      <c r="I711" s="58" t="s">
        <v>136</v>
      </c>
      <c r="J711" s="58">
        <v>0.0</v>
      </c>
      <c r="K711" s="58">
        <v>0.0</v>
      </c>
      <c r="L711">
        <f>'Pokemon List'!A711</f>
        <v>0</v>
      </c>
      <c r="N711" t="str">
        <f>IF('Pokemon List'!I711="NULL",'Pokemon List'!I711,CONCATENATE("'",'Pokemon List'!I711,"'",))</f>
        <v>'https://cdn.bulbagarden.net/upload/f/f4/636Larvesta.png'</v>
      </c>
    </row>
    <row r="712">
      <c r="A712" s="58" t="str">
        <f t="shared" si="1"/>
        <v>INSERT INTO `pokemon_list` (`Generation`, `Pokedex`, `Codigo`, `Nome`, `TierGen1`, `TierGen2`, `TierGen3`, `TierGen4`, `TierGen5`, `TierGen6`, `TierGen7`, `StatusPick`, `Imagem`) VALUES ('5', '637', '637', 'Volcarona', '-', '-', '-', '-', '1', '1', '1', 'false', 'https://cdn.bulbagarden.net/upload/thumb/6/6b/637Volcarona.png/250px-637Volcarona.png');</v>
      </c>
      <c r="B712">
        <f t="shared" si="2"/>
        <v>5</v>
      </c>
      <c r="C712" s="61">
        <f>'Pokemon List'!D712</f>
        <v>637</v>
      </c>
      <c r="D712" s="61">
        <f>'Pokemon List'!E712</f>
        <v>637</v>
      </c>
      <c r="E712" s="89" t="str">
        <f>'Pokemon List'!F712</f>
        <v>Volcarona</v>
      </c>
      <c r="F712" s="58" t="s">
        <v>136</v>
      </c>
      <c r="G712" s="58" t="s">
        <v>136</v>
      </c>
      <c r="H712" s="58" t="s">
        <v>136</v>
      </c>
      <c r="I712" s="58" t="s">
        <v>136</v>
      </c>
      <c r="J712" s="58">
        <v>1.0</v>
      </c>
      <c r="K712" s="58">
        <v>1.0</v>
      </c>
      <c r="L712">
        <f>'Pokemon List'!A712</f>
        <v>1</v>
      </c>
      <c r="N712" t="str">
        <f>IF('Pokemon List'!I712="NULL",'Pokemon List'!I712,CONCATENATE("'",'Pokemon List'!I712,"'",))</f>
        <v>'https://cdn.bulbagarden.net/upload/thumb/6/6b/637Volcarona.png/250px-637Volcarona.png'</v>
      </c>
    </row>
    <row r="713">
      <c r="A713" s="58" t="str">
        <f t="shared" si="1"/>
        <v>INSERT INTO `pokemon_list` (`Generation`, `Pokedex`, `Codigo`, `Nome`, `TierGen1`, `TierGen2`, `TierGen3`, `TierGen4`, `TierGen5`, `TierGen6`, `TierGen7`, `StatusPick`, `Imagem`) VALUES ('5', '638', '638', 'Cobalion', '-', '-', '-', '-', '1', '1', '1', 'false', 'https://cdn.bulbagarden.net/upload/thumb/6/65/638Cobalion.png/250px-638Cobalion.png');</v>
      </c>
      <c r="B713">
        <f t="shared" si="2"/>
        <v>5</v>
      </c>
      <c r="C713" s="61">
        <f>'Pokemon List'!D713</f>
        <v>638</v>
      </c>
      <c r="D713" s="61">
        <f>'Pokemon List'!E713</f>
        <v>638</v>
      </c>
      <c r="E713" s="89" t="str">
        <f>'Pokemon List'!F713</f>
        <v>Cobalion</v>
      </c>
      <c r="F713" s="58" t="s">
        <v>136</v>
      </c>
      <c r="G713" s="58" t="s">
        <v>136</v>
      </c>
      <c r="H713" s="58" t="s">
        <v>136</v>
      </c>
      <c r="I713" s="58" t="s">
        <v>136</v>
      </c>
      <c r="J713" s="58">
        <v>1.0</v>
      </c>
      <c r="K713" s="58">
        <v>1.0</v>
      </c>
      <c r="L713">
        <f>'Pokemon List'!A713</f>
        <v>1</v>
      </c>
      <c r="N713" t="str">
        <f>IF('Pokemon List'!I713="NULL",'Pokemon List'!I713,CONCATENATE("'",'Pokemon List'!I713,"'",))</f>
        <v>'https://cdn.bulbagarden.net/upload/thumb/6/65/638Cobalion.png/250px-638Cobalion.png'</v>
      </c>
    </row>
    <row r="714">
      <c r="A714" s="58" t="str">
        <f t="shared" si="1"/>
        <v>INSERT INTO `pokemon_list` (`Generation`, `Pokedex`, `Codigo`, `Nome`, `TierGen1`, `TierGen2`, `TierGen3`, `TierGen4`, `TierGen5`, `TierGen6`, `TierGen7`, `StatusPick`, `Imagem`) VALUES ('5', '639', '639', 'Terrakion', '-', '-', '-', '-', '1', '1', '1', 'false', 'https://cdn.bulbagarden.net/upload/thumb/a/ad/639Terrakion.png/250px-639Terrakion.png');</v>
      </c>
      <c r="B714">
        <f t="shared" si="2"/>
        <v>5</v>
      </c>
      <c r="C714" s="61">
        <f>'Pokemon List'!D714</f>
        <v>639</v>
      </c>
      <c r="D714" s="61">
        <f>'Pokemon List'!E714</f>
        <v>639</v>
      </c>
      <c r="E714" s="89" t="str">
        <f>'Pokemon List'!F714</f>
        <v>Terrakion</v>
      </c>
      <c r="F714" s="58" t="s">
        <v>136</v>
      </c>
      <c r="G714" s="58" t="s">
        <v>136</v>
      </c>
      <c r="H714" s="58" t="s">
        <v>136</v>
      </c>
      <c r="I714" s="58" t="s">
        <v>136</v>
      </c>
      <c r="J714" s="58">
        <v>1.0</v>
      </c>
      <c r="K714" s="58">
        <v>1.0</v>
      </c>
      <c r="L714">
        <f>'Pokemon List'!A714</f>
        <v>1</v>
      </c>
      <c r="N714" t="str">
        <f>IF('Pokemon List'!I714="NULL",'Pokemon List'!I714,CONCATENATE("'",'Pokemon List'!I714,"'",))</f>
        <v>'https://cdn.bulbagarden.net/upload/thumb/a/ad/639Terrakion.png/250px-639Terrakion.png'</v>
      </c>
    </row>
    <row r="715">
      <c r="A715" s="58" t="str">
        <f t="shared" si="1"/>
        <v>INSERT INTO `pokemon_list` (`Generation`, `Pokedex`, `Codigo`, `Nome`, `TierGen1`, `TierGen2`, `TierGen3`, `TierGen4`, `TierGen5`, `TierGen6`, `TierGen7`, `StatusPick`, `Imagem`) VALUES ('5', '640', '640', 'Virizion', '-', '-', '-', '-', '1', '2', '2', 'false', 'https://cdn.bulbagarden.net/upload/thumb/7/79/640Virizion.png/250px-640Virizion.png');</v>
      </c>
      <c r="B715">
        <f t="shared" si="2"/>
        <v>5</v>
      </c>
      <c r="C715" s="61">
        <f>'Pokemon List'!D715</f>
        <v>640</v>
      </c>
      <c r="D715" s="61">
        <f>'Pokemon List'!E715</f>
        <v>640</v>
      </c>
      <c r="E715" s="89" t="str">
        <f>'Pokemon List'!F715</f>
        <v>Virizion</v>
      </c>
      <c r="F715" s="58" t="s">
        <v>136</v>
      </c>
      <c r="G715" s="58" t="s">
        <v>136</v>
      </c>
      <c r="H715" s="58" t="s">
        <v>136</v>
      </c>
      <c r="I715" s="58" t="s">
        <v>136</v>
      </c>
      <c r="J715" s="58">
        <v>1.0</v>
      </c>
      <c r="K715" s="58">
        <v>2.0</v>
      </c>
      <c r="L715">
        <f>'Pokemon List'!A715</f>
        <v>2</v>
      </c>
      <c r="N715" t="str">
        <f>IF('Pokemon List'!I715="NULL",'Pokemon List'!I715,CONCATENATE("'",'Pokemon List'!I715,"'",))</f>
        <v>'https://cdn.bulbagarden.net/upload/thumb/7/79/640Virizion.png/250px-640Virizion.png'</v>
      </c>
    </row>
    <row r="716">
      <c r="A716" s="58" t="str">
        <f t="shared" si="1"/>
        <v>INSERT INTO `pokemon_list` (`Generation`, `Pokedex`, `Codigo`, `Nome`, `TierGen1`, `TierGen2`, `TierGen3`, `TierGen4`, `TierGen5`, `TierGen6`, `TierGen7`, `StatusPick`, `Imagem`) VALUES ('5', '641', '641', 'Tornadus', '-', '-', '-', '-', 'Uber', 'Uber', 'Uber', 'false', 'https://cdn.bulbagarden.net/upload/thumb/0/08/641Tornadus.png/600px-641Tornadus.png');</v>
      </c>
      <c r="B716">
        <f t="shared" si="2"/>
        <v>5</v>
      </c>
      <c r="C716" s="61">
        <f>'Pokemon List'!D716</f>
        <v>641</v>
      </c>
      <c r="D716" s="61">
        <f>'Pokemon List'!E716</f>
        <v>641</v>
      </c>
      <c r="E716" s="89" t="str">
        <f>'Pokemon List'!F716</f>
        <v>Tornadus</v>
      </c>
      <c r="F716" s="58" t="s">
        <v>136</v>
      </c>
      <c r="G716" s="58" t="s">
        <v>136</v>
      </c>
      <c r="H716" s="58" t="s">
        <v>136</v>
      </c>
      <c r="I716" s="58" t="s">
        <v>136</v>
      </c>
      <c r="J716" s="58" t="s">
        <v>410</v>
      </c>
      <c r="K716" s="58" t="s">
        <v>410</v>
      </c>
      <c r="L716" t="str">
        <f>'Pokemon List'!A716</f>
        <v>Uber</v>
      </c>
      <c r="N716" t="str">
        <f>IF('Pokemon List'!I716="NULL",'Pokemon List'!I716,CONCATENATE("'",'Pokemon List'!I716,"'",))</f>
        <v>'https://cdn.bulbagarden.net/upload/thumb/0/08/641Tornadus.png/600px-641Tornadus.png'</v>
      </c>
    </row>
    <row r="717">
      <c r="A717" s="58" t="str">
        <f t="shared" si="1"/>
        <v>INSERT INTO `pokemon_list` (`Generation`, `Pokedex`, `Codigo`, `Nome`, `TierGen1`, `TierGen2`, `TierGen3`, `TierGen4`, `TierGen5`, `TierGen6`, `TierGen7`, `StatusPick`, `Imagem`) VALUES ('5', '641', '641T', 'Tornadus - Therian', '-', '-', '-', '-', 'Uber', '1', '1', 'false', 'https://cdn.bulbagarden.net/upload/thumb/7/7e/641Tornadus-Therian.png/600px-641Tornadus-Therian.png');</v>
      </c>
      <c r="B717">
        <f t="shared" si="2"/>
        <v>5</v>
      </c>
      <c r="C717" s="61">
        <f>'Pokemon List'!D717</f>
        <v>641</v>
      </c>
      <c r="D717" s="61" t="str">
        <f>'Pokemon List'!E717</f>
        <v>641T</v>
      </c>
      <c r="E717" s="61" t="str">
        <f>'Pokemon List'!F717</f>
        <v>Tornadus - Therian</v>
      </c>
      <c r="F717" s="58" t="s">
        <v>136</v>
      </c>
      <c r="G717" s="58" t="s">
        <v>136</v>
      </c>
      <c r="H717" s="58" t="s">
        <v>136</v>
      </c>
      <c r="I717" s="58" t="s">
        <v>136</v>
      </c>
      <c r="J717" s="58" t="s">
        <v>410</v>
      </c>
      <c r="K717" s="58">
        <v>1.0</v>
      </c>
      <c r="L717">
        <f>'Pokemon List'!A717</f>
        <v>1</v>
      </c>
      <c r="N717" t="str">
        <f>IF('Pokemon List'!I717="NULL",'Pokemon List'!I717,CONCATENATE("'",'Pokemon List'!I717,"'",))</f>
        <v>'https://cdn.bulbagarden.net/upload/thumb/7/7e/641Tornadus-Therian.png/600px-641Tornadus-Therian.png'</v>
      </c>
    </row>
    <row r="718">
      <c r="A718" s="58" t="str">
        <f t="shared" si="1"/>
        <v>INSERT INTO `pokemon_list` (`Generation`, `Pokedex`, `Codigo`, `Nome`, `TierGen1`, `TierGen2`, `TierGen3`, `TierGen4`, `TierGen5`, `TierGen6`, `TierGen7`, `StatusPick`, `Imagem`) VALUES ('5', '642', '642', 'Thundurus', '-', '-', '-', '-', 'Uber', 'Uber', 'Uber', 'false', 'https://cdn.bulbagarden.net/upload/thumb/b/b8/642Thundurus.png/600px-642Thundurus.png');</v>
      </c>
      <c r="B718">
        <f t="shared" si="2"/>
        <v>5</v>
      </c>
      <c r="C718" s="61">
        <f>'Pokemon List'!D718</f>
        <v>642</v>
      </c>
      <c r="D718" s="61">
        <f>'Pokemon List'!E718</f>
        <v>642</v>
      </c>
      <c r="E718" s="89" t="str">
        <f>'Pokemon List'!F718</f>
        <v>Thundurus</v>
      </c>
      <c r="F718" s="58" t="s">
        <v>136</v>
      </c>
      <c r="G718" s="58" t="s">
        <v>136</v>
      </c>
      <c r="H718" s="58" t="s">
        <v>136</v>
      </c>
      <c r="I718" s="58" t="s">
        <v>136</v>
      </c>
      <c r="J718" s="58" t="s">
        <v>410</v>
      </c>
      <c r="K718" s="58" t="s">
        <v>410</v>
      </c>
      <c r="L718" t="str">
        <f>'Pokemon List'!A718</f>
        <v>Uber</v>
      </c>
      <c r="N718" t="str">
        <f>IF('Pokemon List'!I718="NULL",'Pokemon List'!I718,CONCATENATE("'",'Pokemon List'!I718,"'",))</f>
        <v>'https://cdn.bulbagarden.net/upload/thumb/b/b8/642Thundurus.png/600px-642Thundurus.png'</v>
      </c>
    </row>
    <row r="719">
      <c r="A719" s="58" t="str">
        <f t="shared" si="1"/>
        <v>INSERT INTO `pokemon_list` (`Generation`, `Pokedex`, `Codigo`, `Nome`, `TierGen1`, `TierGen2`, `TierGen3`, `TierGen4`, `TierGen5`, `TierGen6`, `TierGen7`, `StatusPick`, `Imagem`) VALUES ('5', '642', '642T', 'Thundurus - Therian', '-', '-', '-', '-', '1', '1', '1', 'false', 'https://cdn.bulbagarden.net/upload/thumb/b/b8/642Thundurus.png/600px-642Thundurus.png');</v>
      </c>
      <c r="B719">
        <f t="shared" si="2"/>
        <v>5</v>
      </c>
      <c r="C719" s="61">
        <f>'Pokemon List'!D719</f>
        <v>642</v>
      </c>
      <c r="D719" s="61" t="str">
        <f>'Pokemon List'!E719</f>
        <v>642T</v>
      </c>
      <c r="E719" s="61" t="str">
        <f>'Pokemon List'!F719</f>
        <v>Thundurus - Therian</v>
      </c>
      <c r="F719" s="58" t="s">
        <v>136</v>
      </c>
      <c r="G719" s="58" t="s">
        <v>136</v>
      </c>
      <c r="H719" s="58" t="s">
        <v>136</v>
      </c>
      <c r="I719" s="58" t="s">
        <v>136</v>
      </c>
      <c r="J719" s="58">
        <v>1.0</v>
      </c>
      <c r="K719" s="58">
        <v>1.0</v>
      </c>
      <c r="L719">
        <f>'Pokemon List'!A719</f>
        <v>1</v>
      </c>
      <c r="N719" t="str">
        <f>IF('Pokemon List'!I719="NULL",'Pokemon List'!I719,CONCATENATE("'",'Pokemon List'!I719,"'",))</f>
        <v>'https://cdn.bulbagarden.net/upload/thumb/b/b8/642Thundurus.png/600px-642Thundurus.png'</v>
      </c>
    </row>
    <row r="720">
      <c r="A720" s="58" t="str">
        <f t="shared" si="1"/>
        <v>INSERT INTO `pokemon_list` (`Generation`, `Pokedex`, `Codigo`, `Nome`, `TierGen1`, `TierGen2`, `TierGen3`, `TierGen4`, `TierGen5`, `TierGen6`, `TierGen7`, `StatusPick`, `Imagem`) VALUES ('5', '643', '643', 'Reshiram', '-', '-', '-', '-', 'Uber', 'Uber', 'Uber', 'false', 'https://cdn.bulbagarden.net/upload/thumb/8/8d/643Reshiram.png/250px-643Reshiram.png');</v>
      </c>
      <c r="B720">
        <f t="shared" si="2"/>
        <v>5</v>
      </c>
      <c r="C720" s="61">
        <f>'Pokemon List'!D720</f>
        <v>643</v>
      </c>
      <c r="D720" s="61">
        <f>'Pokemon List'!E720</f>
        <v>643</v>
      </c>
      <c r="E720" s="89" t="str">
        <f>'Pokemon List'!F720</f>
        <v>Reshiram</v>
      </c>
      <c r="F720" s="58" t="s">
        <v>136</v>
      </c>
      <c r="G720" s="58" t="s">
        <v>136</v>
      </c>
      <c r="H720" s="58" t="s">
        <v>136</v>
      </c>
      <c r="I720" s="58" t="s">
        <v>136</v>
      </c>
      <c r="J720" s="58" t="s">
        <v>410</v>
      </c>
      <c r="K720" s="58" t="s">
        <v>410</v>
      </c>
      <c r="L720" t="str">
        <f>'Pokemon List'!A720</f>
        <v>Uber</v>
      </c>
      <c r="N720" t="str">
        <f>IF('Pokemon List'!I720="NULL",'Pokemon List'!I720,CONCATENATE("'",'Pokemon List'!I720,"'",))</f>
        <v>'https://cdn.bulbagarden.net/upload/thumb/8/8d/643Reshiram.png/250px-643Reshiram.png'</v>
      </c>
    </row>
    <row r="721">
      <c r="A721" s="58" t="str">
        <f t="shared" si="1"/>
        <v>INSERT INTO `pokemon_list` (`Generation`, `Pokedex`, `Codigo`, `Nome`, `TierGen1`, `TierGen2`, `TierGen3`, `TierGen4`, `TierGen5`, `TierGen6`, `TierGen7`, `StatusPick`, `Imagem`) VALUES ('5', '644', '644', 'Zekrom', '-', '-', '-', '-', 'Uber', 'Uber', 'Uber', 'false', 'https://cdn.bulbagarden.net/upload/thumb/8/81/644Zekrom.png/250px-644Zekrom.png');</v>
      </c>
      <c r="B721">
        <f t="shared" si="2"/>
        <v>5</v>
      </c>
      <c r="C721" s="61">
        <f>'Pokemon List'!D721</f>
        <v>644</v>
      </c>
      <c r="D721" s="61">
        <f>'Pokemon List'!E721</f>
        <v>644</v>
      </c>
      <c r="E721" s="89" t="str">
        <f>'Pokemon List'!F721</f>
        <v>Zekrom</v>
      </c>
      <c r="F721" s="58" t="s">
        <v>136</v>
      </c>
      <c r="G721" s="58" t="s">
        <v>136</v>
      </c>
      <c r="H721" s="58" t="s">
        <v>136</v>
      </c>
      <c r="I721" s="58" t="s">
        <v>136</v>
      </c>
      <c r="J721" s="58" t="s">
        <v>410</v>
      </c>
      <c r="K721" s="58" t="s">
        <v>410</v>
      </c>
      <c r="L721" t="str">
        <f>'Pokemon List'!A721</f>
        <v>Uber</v>
      </c>
      <c r="N721" t="str">
        <f>IF('Pokemon List'!I721="NULL",'Pokemon List'!I721,CONCATENATE("'",'Pokemon List'!I721,"'",))</f>
        <v>'https://cdn.bulbagarden.net/upload/thumb/8/81/644Zekrom.png/250px-644Zekrom.png'</v>
      </c>
    </row>
    <row r="722">
      <c r="A722" s="58" t="str">
        <f t="shared" si="1"/>
        <v>INSERT INTO `pokemon_list` (`Generation`, `Pokedex`, `Codigo`, `Nome`, `TierGen1`, `TierGen2`, `TierGen3`, `TierGen4`, `TierGen5`, `TierGen6`, `TierGen7`, `StatusPick`, `Imagem`) VALUES ('5', '645', '645', 'Landorus', '-', '-', '-', '-', 'Uber', 'Uber', 'Uber', 'false', 'https://cdn.bulbagarden.net/upload/thumb/8/81/644Zekrom.png/250px-644Zekrom.png');</v>
      </c>
      <c r="B722">
        <f t="shared" si="2"/>
        <v>5</v>
      </c>
      <c r="C722" s="61">
        <f>'Pokemon List'!D722</f>
        <v>645</v>
      </c>
      <c r="D722" s="61">
        <f>'Pokemon List'!E722</f>
        <v>645</v>
      </c>
      <c r="E722" s="89" t="str">
        <f>'Pokemon List'!F722</f>
        <v>Landorus</v>
      </c>
      <c r="F722" s="58" t="s">
        <v>136</v>
      </c>
      <c r="G722" s="58" t="s">
        <v>136</v>
      </c>
      <c r="H722" s="58" t="s">
        <v>136</v>
      </c>
      <c r="I722" s="58" t="s">
        <v>136</v>
      </c>
      <c r="J722" s="58" t="s">
        <v>410</v>
      </c>
      <c r="K722" s="58" t="s">
        <v>410</v>
      </c>
      <c r="L722" t="str">
        <f>'Pokemon List'!A722</f>
        <v>Uber</v>
      </c>
      <c r="N722" t="str">
        <f>IF('Pokemon List'!I722="NULL",'Pokemon List'!I722,CONCATENATE("'",'Pokemon List'!I722,"'",))</f>
        <v>'https://cdn.bulbagarden.net/upload/thumb/8/81/644Zekrom.png/250px-644Zekrom.png'</v>
      </c>
    </row>
    <row r="723">
      <c r="A723" s="58" t="str">
        <f t="shared" si="1"/>
        <v>INSERT INTO `pokemon_list` (`Generation`, `Pokedex`, `Codigo`, `Nome`, `TierGen1`, `TierGen2`, `TierGen3`, `TierGen4`, `TierGen5`, `TierGen6`, `TierGen7`, `StatusPick`, `Imagem`) VALUES ('5', '645', '645T', 'Landorus - Therian', '-', '-', '-', '-', 'Uber', 'Uber', 'Uber', 'false', 'https://cdn.bulbagarden.net/upload/thumb/0/00/645Landorus-Therian.png/600px-645Landorus-Therian.png');</v>
      </c>
      <c r="B723">
        <f t="shared" si="2"/>
        <v>5</v>
      </c>
      <c r="C723" s="61">
        <f>'Pokemon List'!D723</f>
        <v>645</v>
      </c>
      <c r="D723" s="61" t="str">
        <f>'Pokemon List'!E723</f>
        <v>645T</v>
      </c>
      <c r="E723" s="61" t="str">
        <f>'Pokemon List'!F723</f>
        <v>Landorus - Therian</v>
      </c>
      <c r="F723" s="58" t="s">
        <v>136</v>
      </c>
      <c r="G723" s="58" t="s">
        <v>136</v>
      </c>
      <c r="H723" s="58" t="s">
        <v>136</v>
      </c>
      <c r="I723" s="58" t="s">
        <v>136</v>
      </c>
      <c r="J723" s="58" t="s">
        <v>410</v>
      </c>
      <c r="K723" s="58" t="s">
        <v>410</v>
      </c>
      <c r="L723" t="str">
        <f>'Pokemon List'!A723</f>
        <v>Uber</v>
      </c>
      <c r="N723" t="str">
        <f>IF('Pokemon List'!I723="NULL",'Pokemon List'!I723,CONCATENATE("'",'Pokemon List'!I723,"'",))</f>
        <v>'https://cdn.bulbagarden.net/upload/thumb/0/00/645Landorus-Therian.png/600px-645Landorus-Therian.png'</v>
      </c>
    </row>
    <row r="724">
      <c r="A724" s="58" t="str">
        <f t="shared" si="1"/>
        <v>INSERT INTO `pokemon_list` (`Generation`, `Pokedex`, `Codigo`, `Nome`, `TierGen1`, `TierGen2`, `TierGen3`, `TierGen4`, `TierGen5`, `TierGen6`, `TierGen7`, `StatusPick`, `Imagem`) VALUES ('5', '646', '646', 'Kyurem', '-', '-', '-', '-', '1', '2', '2', 'false', 'https://cdn.bulbagarden.net/upload/thumb/c/c3/646Kyurem.png/250px-646Kyurem.png');</v>
      </c>
      <c r="B724">
        <f t="shared" si="2"/>
        <v>5</v>
      </c>
      <c r="C724" s="61">
        <f>'Pokemon List'!D725</f>
        <v>646</v>
      </c>
      <c r="D724" s="61">
        <f>'Pokemon List'!E725</f>
        <v>646</v>
      </c>
      <c r="E724" s="89" t="str">
        <f>'Pokemon List'!F725</f>
        <v>Kyurem</v>
      </c>
      <c r="F724" s="58" t="s">
        <v>136</v>
      </c>
      <c r="G724" s="58" t="s">
        <v>136</v>
      </c>
      <c r="H724" s="58" t="s">
        <v>136</v>
      </c>
      <c r="I724" s="58" t="s">
        <v>136</v>
      </c>
      <c r="J724" s="58">
        <v>1.0</v>
      </c>
      <c r="K724" s="58">
        <v>2.0</v>
      </c>
      <c r="L724">
        <f>'Pokemon List'!A725</f>
        <v>2</v>
      </c>
      <c r="N724" t="str">
        <f>IF('Pokemon List'!I725="NULL",'Pokemon List'!I725,CONCATENATE("'",'Pokemon List'!I725,"'",))</f>
        <v>'https://cdn.bulbagarden.net/upload/thumb/c/c3/646Kyurem.png/250px-646Kyurem.png'</v>
      </c>
    </row>
    <row r="725">
      <c r="A725" s="58" t="str">
        <f t="shared" si="1"/>
        <v>INSERT INTO `pokemon_list` (`Generation`, `Pokedex`, `Codigo`, `Nome`, `TierGen1`, `TierGen2`, `TierGen3`, `TierGen4`, `TierGen5`, `TierGen6`, `TierGen7`, `StatusPick`, `Imagem`) VALUES ('5', '646', '646B', 'Black Kyurem', '-', '-', '-', '-', 'Uber', 'Uber', 'Uber', 'false', 'https://cdn.bulbagarden.net/upload/thumb/1/16/646Kyurem-Black.png/110px-646Kyurem-Black.png');</v>
      </c>
      <c r="B725">
        <f t="shared" si="2"/>
        <v>5</v>
      </c>
      <c r="C725" s="61">
        <f>'Pokemon List'!D724</f>
        <v>646</v>
      </c>
      <c r="D725" s="61" t="str">
        <f>'Pokemon List'!E724</f>
        <v>646B</v>
      </c>
      <c r="E725" s="61" t="str">
        <f>'Pokemon List'!F724</f>
        <v>Black Kyurem</v>
      </c>
      <c r="F725" s="58" t="s">
        <v>136</v>
      </c>
      <c r="G725" s="58" t="s">
        <v>136</v>
      </c>
      <c r="H725" s="58" t="s">
        <v>136</v>
      </c>
      <c r="I725" s="58" t="s">
        <v>136</v>
      </c>
      <c r="J725" s="58" t="s">
        <v>410</v>
      </c>
      <c r="K725" s="58" t="s">
        <v>410</v>
      </c>
      <c r="L725" t="str">
        <f>'Pokemon List'!A724</f>
        <v>Uber</v>
      </c>
      <c r="N725" t="str">
        <f>IF('Pokemon List'!I724="NULL",'Pokemon List'!I724,CONCATENATE("'",'Pokemon List'!I724,"'",))</f>
        <v>'https://cdn.bulbagarden.net/upload/thumb/1/16/646Kyurem-Black.png/110px-646Kyurem-Black.png'</v>
      </c>
    </row>
    <row r="726">
      <c r="A726" s="58" t="str">
        <f t="shared" si="1"/>
        <v>INSERT INTO `pokemon_list` (`Generation`, `Pokedex`, `Codigo`, `Nome`, `TierGen1`, `TierGen2`, `TierGen3`, `TierGen4`, `TierGen5`, `TierGen6`, `TierGen7`, `StatusPick`, `Imagem`) VALUES ('5', '646', '646W', 'White Kyurem', '-', '-', '-', '-', 'Uber', 'Uber', 'Uber', 'false', 'https://cdn.bulbagarden.net/upload/thumb/8/81/646Kyurem-White.png/110px-646Kyurem-White.png');</v>
      </c>
      <c r="B726">
        <f t="shared" si="2"/>
        <v>5</v>
      </c>
      <c r="C726" s="61">
        <f>'Pokemon List'!D726</f>
        <v>646</v>
      </c>
      <c r="D726" s="61" t="str">
        <f>'Pokemon List'!E726</f>
        <v>646W</v>
      </c>
      <c r="E726" s="61" t="str">
        <f>'Pokemon List'!F726</f>
        <v>White Kyurem</v>
      </c>
      <c r="F726" s="58" t="s">
        <v>136</v>
      </c>
      <c r="G726" s="58" t="s">
        <v>136</v>
      </c>
      <c r="H726" s="58" t="s">
        <v>136</v>
      </c>
      <c r="I726" s="58" t="s">
        <v>136</v>
      </c>
      <c r="J726" s="58" t="s">
        <v>410</v>
      </c>
      <c r="K726" s="58" t="s">
        <v>410</v>
      </c>
      <c r="L726" t="str">
        <f>'Pokemon List'!A726</f>
        <v>Uber</v>
      </c>
      <c r="N726" t="str">
        <f>IF('Pokemon List'!I726="NULL",'Pokemon List'!I726,CONCATENATE("'",'Pokemon List'!I726,"'",))</f>
        <v>'https://cdn.bulbagarden.net/upload/thumb/8/81/646Kyurem-White.png/110px-646Kyurem-White.png'</v>
      </c>
    </row>
    <row r="727">
      <c r="A727" s="58" t="str">
        <f t="shared" si="1"/>
        <v>INSERT INTO `pokemon_list` (`Generation`, `Pokedex`, `Codigo`, `Nome`, `TierGen1`, `TierGen2`, `TierGen3`, `TierGen4`, `TierGen5`, `TierGen6`, `TierGen7`, `StatusPick`, `Imagem`) VALUES ('5', '647', '647', 'Keldeo', '-', '-', '-', '-', '1', '1', '1', 'false', 'https://cdn.bulbagarden.net/upload/thumb/5/50/647Keldeo.png/250px-647Keldeo.png');</v>
      </c>
      <c r="B727">
        <f t="shared" si="2"/>
        <v>5</v>
      </c>
      <c r="C727" s="61">
        <f>'Pokemon List'!D727</f>
        <v>647</v>
      </c>
      <c r="D727" s="61">
        <f>'Pokemon List'!E727</f>
        <v>647</v>
      </c>
      <c r="E727" s="89" t="str">
        <f>'Pokemon List'!F727</f>
        <v>Keldeo</v>
      </c>
      <c r="F727" s="58" t="s">
        <v>136</v>
      </c>
      <c r="G727" s="58" t="s">
        <v>136</v>
      </c>
      <c r="H727" s="58" t="s">
        <v>136</v>
      </c>
      <c r="I727" s="58" t="s">
        <v>136</v>
      </c>
      <c r="J727" s="58">
        <v>1.0</v>
      </c>
      <c r="K727" s="58">
        <v>1.0</v>
      </c>
      <c r="L727">
        <f>'Pokemon List'!A727</f>
        <v>1</v>
      </c>
      <c r="N727" t="str">
        <f>IF('Pokemon List'!I727="NULL",'Pokemon List'!I727,CONCATENATE("'",'Pokemon List'!I727,"'",))</f>
        <v>'https://cdn.bulbagarden.net/upload/thumb/5/50/647Keldeo.png/250px-647Keldeo.png'</v>
      </c>
    </row>
    <row r="728">
      <c r="A728" s="58" t="str">
        <f t="shared" si="1"/>
        <v>INSERT INTO `pokemon_list` (`Generation`, `Pokedex`, `Codigo`, `Nome`, `TierGen1`, `TierGen2`, `TierGen3`, `TierGen4`, `TierGen5`, `TierGen6`, `TierGen7`, `StatusPick`, `Imagem`) VALUES ('5', '648', '648', 'Meloetta', '-', '-', '-', '-', '1', '1', '1', 'false', 'https://cdn.bulbagarden.net/upload/thumb/a/a3/648Meloetta.png/600px-648Meloetta.png');</v>
      </c>
      <c r="B728">
        <f t="shared" si="2"/>
        <v>5</v>
      </c>
      <c r="C728" s="61">
        <f>'Pokemon List'!D728</f>
        <v>648</v>
      </c>
      <c r="D728" s="61">
        <f>'Pokemon List'!E728</f>
        <v>648</v>
      </c>
      <c r="E728" s="89" t="str">
        <f>'Pokemon List'!F728</f>
        <v>Meloetta</v>
      </c>
      <c r="F728" s="58" t="s">
        <v>136</v>
      </c>
      <c r="G728" s="58" t="s">
        <v>136</v>
      </c>
      <c r="H728" s="58" t="s">
        <v>136</v>
      </c>
      <c r="I728" s="58" t="s">
        <v>136</v>
      </c>
      <c r="J728" s="58">
        <v>1.0</v>
      </c>
      <c r="K728" s="58">
        <v>1.0</v>
      </c>
      <c r="L728">
        <f>'Pokemon List'!A728</f>
        <v>1</v>
      </c>
      <c r="N728" t="str">
        <f>IF('Pokemon List'!I728="NULL",'Pokemon List'!I728,CONCATENATE("'",'Pokemon List'!I728,"'",))</f>
        <v>'https://cdn.bulbagarden.net/upload/thumb/a/a3/648Meloetta.png/600px-648Meloetta.png'</v>
      </c>
    </row>
    <row r="729">
      <c r="A729" s="58" t="str">
        <f t="shared" si="1"/>
        <v>INSERT INTO `pokemon_list` (`Generation`, `Pokedex`, `Codigo`, `Nome`, `TierGen1`, `TierGen2`, `TierGen3`, `TierGen4`, `TierGen5`, `TierGen6`, `TierGen7`, `StatusPick`, `Imagem`) VALUES ('5', '648', '648', 'Meloetta - Pirouette', '-', '-', '-', '-', 'Mesmo que o de cima', 'Mesmo que o de cima', 'Mesmo que o de cima', 'false', 'https://cdn.bulbagarden.net/upload/thumb/3/36/648Meloetta-Pirouette.png/600px-648Meloetta-Pirouette.png');</v>
      </c>
      <c r="B729">
        <f t="shared" si="2"/>
        <v>5</v>
      </c>
      <c r="C729" s="61">
        <f>'Pokemon List'!D729</f>
        <v>648</v>
      </c>
      <c r="D729" s="61">
        <f>'Pokemon List'!E729</f>
        <v>648</v>
      </c>
      <c r="E729" s="61" t="str">
        <f>'Pokemon List'!F729</f>
        <v>Meloetta - Pirouette</v>
      </c>
      <c r="F729" s="58" t="s">
        <v>136</v>
      </c>
      <c r="G729" s="58" t="s">
        <v>136</v>
      </c>
      <c r="H729" s="58" t="s">
        <v>136</v>
      </c>
      <c r="I729" s="58" t="s">
        <v>136</v>
      </c>
      <c r="J729" t="s">
        <v>1516</v>
      </c>
      <c r="K729" t="s">
        <v>1516</v>
      </c>
      <c r="L729" t="str">
        <f>'Pokemon List'!A729</f>
        <v>Mesmo que o de cima</v>
      </c>
      <c r="N729" t="str">
        <f>IF('Pokemon List'!I729="NULL",'Pokemon List'!I729,CONCATENATE("'",'Pokemon List'!I729,"'",))</f>
        <v>'https://cdn.bulbagarden.net/upload/thumb/3/36/648Meloetta-Pirouette.png/600px-648Meloetta-Pirouette.png'</v>
      </c>
    </row>
    <row r="730">
      <c r="A730" s="58" t="str">
        <f t="shared" si="1"/>
        <v>INSERT INTO `pokemon_list` (`Generation`, `Pokedex`, `Codigo`, `Nome`, `TierGen1`, `TierGen2`, `TierGen3`, `TierGen4`, `TierGen5`, `TierGen6`, `TierGen7`, `StatusPick`, `Imagem`) VALUES ('5', '649', '649', 'Genesect', '-', '-', '-', '-', 'Uber', 'Uber', 'Uber', 'false', 'https://cdn.bulbagarden.net/upload/thumb/4/46/649Genesect.png/250px-649Genesect.png');</v>
      </c>
      <c r="B730">
        <f t="shared" si="2"/>
        <v>5</v>
      </c>
      <c r="C730" s="61">
        <f>'Pokemon List'!D730</f>
        <v>649</v>
      </c>
      <c r="D730" s="61">
        <f>'Pokemon List'!E730</f>
        <v>649</v>
      </c>
      <c r="E730" s="89" t="str">
        <f>'Pokemon List'!F730</f>
        <v>Genesect</v>
      </c>
      <c r="F730" s="58" t="s">
        <v>136</v>
      </c>
      <c r="G730" s="58" t="s">
        <v>136</v>
      </c>
      <c r="H730" s="58" t="s">
        <v>136</v>
      </c>
      <c r="I730" s="58" t="s">
        <v>136</v>
      </c>
      <c r="J730" s="58" t="s">
        <v>410</v>
      </c>
      <c r="K730" s="58" t="s">
        <v>410</v>
      </c>
      <c r="L730" t="str">
        <f>'Pokemon List'!A730</f>
        <v>Uber</v>
      </c>
      <c r="N730" t="str">
        <f>IF('Pokemon List'!I730="NULL",'Pokemon List'!I730,CONCATENATE("'",'Pokemon List'!I730,"'",))</f>
        <v>'https://cdn.bulbagarden.net/upload/thumb/4/46/649Genesect.png/250px-649Genesect.png'</v>
      </c>
    </row>
    <row r="731">
      <c r="A731" s="58" t="str">
        <f t="shared" si="1"/>
        <v>INSERT INTO `pokemon_list` (`Generation`, `Pokedex`, `Codigo`, `Nome`, `TierGen1`, `TierGen2`, `TierGen3`, `TierGen4`, `TierGen5`, `TierGen6`, `TierGen7`, `StatusPick`, `Imagem`) VALUES ('6', '650', '650', 'Chespin', '-', '-', '-', '-', '-', '0', '0', 'false', 'https://cdn.bulbagarden.net/upload/c/ca/650Chespin.png');</v>
      </c>
      <c r="B731">
        <f t="shared" si="2"/>
        <v>6</v>
      </c>
      <c r="C731" s="61">
        <f>'Pokemon List'!D731</f>
        <v>650</v>
      </c>
      <c r="D731" s="61">
        <f>'Pokemon List'!E731</f>
        <v>650</v>
      </c>
      <c r="E731" s="89" t="str">
        <f>'Pokemon List'!F731</f>
        <v>Chespin</v>
      </c>
      <c r="F731" s="58" t="s">
        <v>136</v>
      </c>
      <c r="G731" s="58" t="s">
        <v>136</v>
      </c>
      <c r="H731" s="58" t="s">
        <v>136</v>
      </c>
      <c r="I731" s="58" t="s">
        <v>136</v>
      </c>
      <c r="J731" s="58" t="s">
        <v>136</v>
      </c>
      <c r="K731" s="58">
        <v>0.0</v>
      </c>
      <c r="L731">
        <f>'Pokemon List'!A731</f>
        <v>0</v>
      </c>
      <c r="N731" t="str">
        <f>IF('Pokemon List'!I731="NULL",'Pokemon List'!I731,CONCATENATE("'",'Pokemon List'!I731,"'",))</f>
        <v>'https://cdn.bulbagarden.net/upload/c/ca/650Chespin.png'</v>
      </c>
    </row>
    <row r="732">
      <c r="A732" s="58" t="str">
        <f t="shared" si="1"/>
        <v>INSERT INTO `pokemon_list` (`Generation`, `Pokedex`, `Codigo`, `Nome`, `TierGen1`, `TierGen2`, `TierGen3`, `TierGen4`, `TierGen5`, `TierGen6`, `TierGen7`, `StatusPick`, `Imagem`) VALUES ('6', '651', '651', 'Quilladin', '-', '-', '-', '-', '-', '3', '0', 'false', 'https://cdn.bulbagarden.net/upload/7/71/651Quilladin.png');</v>
      </c>
      <c r="B732">
        <f t="shared" si="2"/>
        <v>6</v>
      </c>
      <c r="C732" s="61">
        <f>'Pokemon List'!D732</f>
        <v>651</v>
      </c>
      <c r="D732" s="61">
        <f>'Pokemon List'!E732</f>
        <v>651</v>
      </c>
      <c r="E732" s="89" t="str">
        <f>'Pokemon List'!F732</f>
        <v>Quilladin</v>
      </c>
      <c r="F732" s="58" t="s">
        <v>136</v>
      </c>
      <c r="G732" s="58" t="s">
        <v>136</v>
      </c>
      <c r="H732" s="58" t="s">
        <v>136</v>
      </c>
      <c r="I732" s="58" t="s">
        <v>136</v>
      </c>
      <c r="J732" s="58" t="s">
        <v>136</v>
      </c>
      <c r="K732" s="58">
        <v>3.0</v>
      </c>
      <c r="L732">
        <f>'Pokemon List'!A732</f>
        <v>0</v>
      </c>
      <c r="N732" t="str">
        <f>IF('Pokemon List'!I732="NULL",'Pokemon List'!I732,CONCATENATE("'",'Pokemon List'!I732,"'",))</f>
        <v>'https://cdn.bulbagarden.net/upload/7/71/651Quilladin.png'</v>
      </c>
    </row>
    <row r="733">
      <c r="A733" s="58" t="str">
        <f t="shared" si="1"/>
        <v>INSERT INTO `pokemon_list` (`Generation`, `Pokedex`, `Codigo`, `Nome`, `TierGen1`, `TierGen2`, `TierGen3`, `TierGen4`, `TierGen5`, `TierGen6`, `TierGen7`, `StatusPick`, `Imagem`) VALUES ('6', '652', '652', 'Chesnaught', '-', '-', '-', '-', '-', '1', '1', 'false', 'https://cdn.bulbagarden.net/upload/thumb/1/18/652Chesnaught.png/250px-652Chesnaught.png');</v>
      </c>
      <c r="B733">
        <f t="shared" si="2"/>
        <v>6</v>
      </c>
      <c r="C733" s="61">
        <f>'Pokemon List'!D733</f>
        <v>652</v>
      </c>
      <c r="D733" s="61">
        <f>'Pokemon List'!E733</f>
        <v>652</v>
      </c>
      <c r="E733" s="89" t="str">
        <f>'Pokemon List'!F733</f>
        <v>Chesnaught</v>
      </c>
      <c r="F733" s="58" t="s">
        <v>136</v>
      </c>
      <c r="G733" s="58" t="s">
        <v>136</v>
      </c>
      <c r="H733" s="58" t="s">
        <v>136</v>
      </c>
      <c r="I733" s="58" t="s">
        <v>136</v>
      </c>
      <c r="J733" s="58" t="s">
        <v>136</v>
      </c>
      <c r="K733" s="58">
        <v>1.0</v>
      </c>
      <c r="L733">
        <f>'Pokemon List'!A733</f>
        <v>1</v>
      </c>
      <c r="N733" t="str">
        <f>IF('Pokemon List'!I733="NULL",'Pokemon List'!I733,CONCATENATE("'",'Pokemon List'!I733,"'",))</f>
        <v>'https://cdn.bulbagarden.net/upload/thumb/1/18/652Chesnaught.png/250px-652Chesnaught.png'</v>
      </c>
    </row>
    <row r="734">
      <c r="A734" s="58" t="str">
        <f t="shared" si="1"/>
        <v>INSERT INTO `pokemon_list` (`Generation`, `Pokedex`, `Codigo`, `Nome`, `TierGen1`, `TierGen2`, `TierGen3`, `TierGen4`, `TierGen5`, `TierGen6`, `TierGen7`, `StatusPick`, `Imagem`) VALUES ('6', '653', '653', 'Fennekin', '-', '-', '-', '-', '-', '0', '0', 'false', 'https://cdn.bulbagarden.net/upload/3/3d/653Fennekin.png');</v>
      </c>
      <c r="B734">
        <f t="shared" si="2"/>
        <v>6</v>
      </c>
      <c r="C734" s="61">
        <f>'Pokemon List'!D734</f>
        <v>653</v>
      </c>
      <c r="D734" s="61">
        <f>'Pokemon List'!E734</f>
        <v>653</v>
      </c>
      <c r="E734" s="89" t="str">
        <f>'Pokemon List'!F734</f>
        <v>Fennekin</v>
      </c>
      <c r="F734" s="58" t="s">
        <v>136</v>
      </c>
      <c r="G734" s="58" t="s">
        <v>136</v>
      </c>
      <c r="H734" s="58" t="s">
        <v>136</v>
      </c>
      <c r="I734" s="58" t="s">
        <v>136</v>
      </c>
      <c r="J734" s="58" t="s">
        <v>136</v>
      </c>
      <c r="K734" s="58">
        <v>0.0</v>
      </c>
      <c r="L734">
        <f>'Pokemon List'!A734</f>
        <v>0</v>
      </c>
      <c r="N734" t="str">
        <f>IF('Pokemon List'!I734="NULL",'Pokemon List'!I734,CONCATENATE("'",'Pokemon List'!I734,"'",))</f>
        <v>'https://cdn.bulbagarden.net/upload/3/3d/653Fennekin.png'</v>
      </c>
    </row>
    <row r="735">
      <c r="A735" s="58" t="str">
        <f t="shared" si="1"/>
        <v>INSERT INTO `pokemon_list` (`Generation`, `Pokedex`, `Codigo`, `Nome`, `TierGen1`, `TierGen2`, `TierGen3`, `TierGen4`, `TierGen5`, `TierGen6`, `TierGen7`, `StatusPick`, `Imagem`) VALUES ('6', '654', '654', 'Braixen', '-', '-', '-', '-', '-', '0', '0', 'false', 'https://cdn.bulbagarden.net/upload/0/09/654Braixen.png');</v>
      </c>
      <c r="B735">
        <f t="shared" si="2"/>
        <v>6</v>
      </c>
      <c r="C735" s="61">
        <f>'Pokemon List'!D735</f>
        <v>654</v>
      </c>
      <c r="D735" s="61">
        <f>'Pokemon List'!E735</f>
        <v>654</v>
      </c>
      <c r="E735" s="89" t="str">
        <f>'Pokemon List'!F735</f>
        <v>Braixen</v>
      </c>
      <c r="F735" s="58" t="s">
        <v>136</v>
      </c>
      <c r="G735" s="58" t="s">
        <v>136</v>
      </c>
      <c r="H735" s="58" t="s">
        <v>136</v>
      </c>
      <c r="I735" s="58" t="s">
        <v>136</v>
      </c>
      <c r="J735" s="58" t="s">
        <v>136</v>
      </c>
      <c r="K735" s="58">
        <v>0.0</v>
      </c>
      <c r="L735">
        <f>'Pokemon List'!A735</f>
        <v>0</v>
      </c>
      <c r="N735" t="str">
        <f>IF('Pokemon List'!I735="NULL",'Pokemon List'!I735,CONCATENATE("'",'Pokemon List'!I735,"'",))</f>
        <v>'https://cdn.bulbagarden.net/upload/0/09/654Braixen.png'</v>
      </c>
    </row>
    <row r="736">
      <c r="A736" s="58" t="str">
        <f t="shared" si="1"/>
        <v>INSERT INTO `pokemon_list` (`Generation`, `Pokedex`, `Codigo`, `Nome`, `TierGen1`, `TierGen2`, `TierGen3`, `TierGen4`, `TierGen5`, `TierGen6`, `TierGen7`, `StatusPick`, `Imagem`) VALUES ('6', '655', '655', 'Delphox', '-', '-', '-', '-', '-', '2', '3', 'false', 'https://cdn.bulbagarden.net/upload/thumb/2/21/655Delphox.png/250px-655Delphox.png');</v>
      </c>
      <c r="B736">
        <f t="shared" si="2"/>
        <v>6</v>
      </c>
      <c r="C736" s="61">
        <f>'Pokemon List'!D736</f>
        <v>655</v>
      </c>
      <c r="D736" s="61">
        <f>'Pokemon List'!E736</f>
        <v>655</v>
      </c>
      <c r="E736" s="89" t="str">
        <f>'Pokemon List'!F736</f>
        <v>Delphox</v>
      </c>
      <c r="F736" s="58" t="s">
        <v>136</v>
      </c>
      <c r="G736" s="58" t="s">
        <v>136</v>
      </c>
      <c r="H736" s="58" t="s">
        <v>136</v>
      </c>
      <c r="I736" s="58" t="s">
        <v>136</v>
      </c>
      <c r="J736" s="58" t="s">
        <v>136</v>
      </c>
      <c r="K736" s="58">
        <v>2.0</v>
      </c>
      <c r="L736">
        <f>'Pokemon List'!A736</f>
        <v>3</v>
      </c>
      <c r="N736" t="str">
        <f>IF('Pokemon List'!I736="NULL",'Pokemon List'!I736,CONCATENATE("'",'Pokemon List'!I736,"'",))</f>
        <v>'https://cdn.bulbagarden.net/upload/thumb/2/21/655Delphox.png/250px-655Delphox.png'</v>
      </c>
    </row>
    <row r="737">
      <c r="A737" s="58" t="str">
        <f t="shared" si="1"/>
        <v>INSERT INTO `pokemon_list` (`Generation`, `Pokedex`, `Codigo`, `Nome`, `TierGen1`, `TierGen2`, `TierGen3`, `TierGen4`, `TierGen5`, `TierGen6`, `TierGen7`, `StatusPick`, `Imagem`) VALUES ('6', '656', '656', 'Froakie', '-', '-', '-', '-', '-', '0', '0', 'false', 'https://cdn.bulbagarden.net/upload/1/18/656Froakie.png');</v>
      </c>
      <c r="B737">
        <f t="shared" si="2"/>
        <v>6</v>
      </c>
      <c r="C737" s="61">
        <f>'Pokemon List'!D737</f>
        <v>656</v>
      </c>
      <c r="D737" s="61">
        <f>'Pokemon List'!E737</f>
        <v>656</v>
      </c>
      <c r="E737" s="89" t="str">
        <f>'Pokemon List'!F737</f>
        <v>Froakie</v>
      </c>
      <c r="F737" s="58" t="s">
        <v>136</v>
      </c>
      <c r="G737" s="58" t="s">
        <v>136</v>
      </c>
      <c r="H737" s="58" t="s">
        <v>136</v>
      </c>
      <c r="I737" s="58" t="s">
        <v>136</v>
      </c>
      <c r="J737" s="58" t="s">
        <v>136</v>
      </c>
      <c r="K737" s="58">
        <v>0.0</v>
      </c>
      <c r="L737">
        <f>'Pokemon List'!A737</f>
        <v>0</v>
      </c>
      <c r="N737" t="str">
        <f>IF('Pokemon List'!I737="NULL",'Pokemon List'!I737,CONCATENATE("'",'Pokemon List'!I737,"'",))</f>
        <v>'https://cdn.bulbagarden.net/upload/1/18/656Froakie.png'</v>
      </c>
    </row>
    <row r="738">
      <c r="A738" s="58" t="str">
        <f t="shared" si="1"/>
        <v>INSERT INTO `pokemon_list` (`Generation`, `Pokedex`, `Codigo`, `Nome`, `TierGen1`, `TierGen2`, `TierGen3`, `TierGen4`, `TierGen5`, `TierGen6`, `TierGen7`, `StatusPick`, `Imagem`) VALUES ('6', '657', '657', 'Frogadier', '-', '-', '-', '-', '-', '3', '0', 'false', 'https://cdn.bulbagarden.net/upload/f/fc/657Frogadier.png');</v>
      </c>
      <c r="B738">
        <f t="shared" si="2"/>
        <v>6</v>
      </c>
      <c r="C738" s="61">
        <f>'Pokemon List'!D738</f>
        <v>657</v>
      </c>
      <c r="D738" s="61">
        <f>'Pokemon List'!E738</f>
        <v>657</v>
      </c>
      <c r="E738" s="89" t="str">
        <f>'Pokemon List'!F738</f>
        <v>Frogadier</v>
      </c>
      <c r="F738" s="58" t="s">
        <v>136</v>
      </c>
      <c r="G738" s="58" t="s">
        <v>136</v>
      </c>
      <c r="H738" s="58" t="s">
        <v>136</v>
      </c>
      <c r="I738" s="58" t="s">
        <v>136</v>
      </c>
      <c r="J738" s="58" t="s">
        <v>136</v>
      </c>
      <c r="K738" s="58">
        <v>3.0</v>
      </c>
      <c r="L738">
        <f>'Pokemon List'!A738</f>
        <v>0</v>
      </c>
      <c r="N738" t="str">
        <f>IF('Pokemon List'!I738="NULL",'Pokemon List'!I738,CONCATENATE("'",'Pokemon List'!I738,"'",))</f>
        <v>'https://cdn.bulbagarden.net/upload/f/fc/657Frogadier.png'</v>
      </c>
    </row>
    <row r="739">
      <c r="A739" s="58" t="str">
        <f t="shared" si="1"/>
        <v>INSERT INTO `pokemon_list` (`Generation`, `Pokedex`, `Codigo`, `Nome`, `TierGen1`, `TierGen2`, `TierGen3`, `TierGen4`, `TierGen5`, `TierGen6`, `TierGen7`, `StatusPick`, `Imagem`) VALUES ('6', '658', '658', 'Greninja', '-', '-', '-', '-', '-', 'Uber', '1', 'false', 'https://cdn.bulbagarden.net/upload/thumb/6/67/658Greninja.png/600px-658Greninja.png');</v>
      </c>
      <c r="B739">
        <f t="shared" si="2"/>
        <v>6</v>
      </c>
      <c r="C739" s="61">
        <f>'Pokemon List'!D740</f>
        <v>658</v>
      </c>
      <c r="D739" s="61">
        <f>'Pokemon List'!E740</f>
        <v>658</v>
      </c>
      <c r="E739" s="89" t="str">
        <f>'Pokemon List'!F740</f>
        <v>Greninja</v>
      </c>
      <c r="F739" s="58" t="s">
        <v>136</v>
      </c>
      <c r="G739" s="58" t="s">
        <v>136</v>
      </c>
      <c r="H739" s="58" t="s">
        <v>136</v>
      </c>
      <c r="I739" s="58" t="s">
        <v>136</v>
      </c>
      <c r="J739" s="58" t="s">
        <v>136</v>
      </c>
      <c r="K739" s="58" t="s">
        <v>410</v>
      </c>
      <c r="L739">
        <f>'Pokemon List'!A740</f>
        <v>1</v>
      </c>
      <c r="N739" t="str">
        <f>IF('Pokemon List'!I740="NULL",'Pokemon List'!I740,CONCATENATE("'",'Pokemon List'!I740,"'",))</f>
        <v>'https://cdn.bulbagarden.net/upload/thumb/6/67/658Greninja.png/600px-658Greninja.png'</v>
      </c>
    </row>
    <row r="740">
      <c r="A740" s="58" t="str">
        <f t="shared" si="1"/>
        <v>INSERT INTO `pokemon_list` (`Generation`, `Pokedex`, `Codigo`, `Nome`, `TierGen1`, `TierGen2`, `TierGen3`, `TierGen4`, `TierGen5`, `TierGen6`, `TierGen7`, `StatusPick`, `Imagem`) VALUES ('6', '658', '658A', 'Ash Greninja', '-', '-', '-', '-', '-', '-', '1', 'false', 'https://cdn.bulbagarden.net/upload/thumb/0/0e/658Greninja-Ash.png/600px-658Greninja-Ash.png');</v>
      </c>
      <c r="B740">
        <f t="shared" si="2"/>
        <v>6</v>
      </c>
      <c r="C740" s="61">
        <f>'Pokemon List'!D739</f>
        <v>658</v>
      </c>
      <c r="D740" s="61" t="str">
        <f>'Pokemon List'!E739</f>
        <v>658A</v>
      </c>
      <c r="E740" s="61" t="str">
        <f>'Pokemon List'!F739</f>
        <v>Ash Greninja</v>
      </c>
      <c r="F740" s="58" t="s">
        <v>136</v>
      </c>
      <c r="G740" s="58" t="s">
        <v>136</v>
      </c>
      <c r="H740" s="58" t="s">
        <v>136</v>
      </c>
      <c r="I740" s="58" t="s">
        <v>136</v>
      </c>
      <c r="J740" s="58" t="s">
        <v>136</v>
      </c>
      <c r="K740" s="58" t="s">
        <v>136</v>
      </c>
      <c r="L740">
        <f>'Pokemon List'!A739</f>
        <v>1</v>
      </c>
      <c r="N740" t="str">
        <f>IF('Pokemon List'!I739="NULL",'Pokemon List'!I739,CONCATENATE("'",'Pokemon List'!I739,"'",))</f>
        <v>'https://cdn.bulbagarden.net/upload/thumb/0/0e/658Greninja-Ash.png/600px-658Greninja-Ash.png'</v>
      </c>
    </row>
    <row r="741">
      <c r="A741" s="58" t="str">
        <f t="shared" si="1"/>
        <v>INSERT INTO `pokemon_list` (`Generation`, `Pokedex`, `Codigo`, `Nome`, `TierGen1`, `TierGen2`, `TierGen3`, `TierGen4`, `TierGen5`, `TierGen6`, `TierGen7`, `StatusPick`, `Imagem`) VALUES ('6', '659', '659', 'Bunnelby', '-', '-', '-', '-', '-', '0', '0', 'false', 'https://cdn.bulbagarden.net/upload/7/70/659Bunnelby.png');</v>
      </c>
      <c r="B741">
        <f t="shared" si="2"/>
        <v>6</v>
      </c>
      <c r="C741" s="61">
        <f>'Pokemon List'!D741</f>
        <v>659</v>
      </c>
      <c r="D741" s="61">
        <f>'Pokemon List'!E741</f>
        <v>659</v>
      </c>
      <c r="E741" s="89" t="str">
        <f>'Pokemon List'!F741</f>
        <v>Bunnelby</v>
      </c>
      <c r="F741" s="58" t="s">
        <v>136</v>
      </c>
      <c r="G741" s="58" t="s">
        <v>136</v>
      </c>
      <c r="H741" s="58" t="s">
        <v>136</v>
      </c>
      <c r="I741" s="58" t="s">
        <v>136</v>
      </c>
      <c r="J741" s="58" t="s">
        <v>136</v>
      </c>
      <c r="K741" s="58">
        <v>0.0</v>
      </c>
      <c r="L741">
        <f>'Pokemon List'!A741</f>
        <v>0</v>
      </c>
      <c r="N741" t="str">
        <f>IF('Pokemon List'!I741="NULL",'Pokemon List'!I741,CONCATENATE("'",'Pokemon List'!I741,"'",))</f>
        <v>'https://cdn.bulbagarden.net/upload/7/70/659Bunnelby.png'</v>
      </c>
    </row>
    <row r="742">
      <c r="A742" s="58" t="str">
        <f t="shared" si="1"/>
        <v>INSERT INTO `pokemon_list` (`Generation`, `Pokedex`, `Codigo`, `Nome`, `TierGen1`, `TierGen2`, `TierGen3`, `TierGen4`, `TierGen5`, `TierGen6`, `TierGen7`, `StatusPick`, `Imagem`) VALUES ('6', '660', '660', 'Diggersby', '-', '-', '-', '-', '-', '1', '1', 'false', 'https://cdn.bulbagarden.net/upload/thumb/3/34/660Diggersby.png/250px-660Diggersby.png');</v>
      </c>
      <c r="B742">
        <f t="shared" si="2"/>
        <v>6</v>
      </c>
      <c r="C742" s="61">
        <f>'Pokemon List'!D742</f>
        <v>660</v>
      </c>
      <c r="D742" s="61">
        <f>'Pokemon List'!E742</f>
        <v>660</v>
      </c>
      <c r="E742" s="89" t="str">
        <f>'Pokemon List'!F742</f>
        <v>Diggersby</v>
      </c>
      <c r="F742" s="58" t="s">
        <v>136</v>
      </c>
      <c r="G742" s="58" t="s">
        <v>136</v>
      </c>
      <c r="H742" s="58" t="s">
        <v>136</v>
      </c>
      <c r="I742" s="58" t="s">
        <v>136</v>
      </c>
      <c r="J742" s="58" t="s">
        <v>136</v>
      </c>
      <c r="K742" s="58">
        <v>1.0</v>
      </c>
      <c r="L742">
        <f>'Pokemon List'!A742</f>
        <v>1</v>
      </c>
      <c r="N742" t="str">
        <f>IF('Pokemon List'!I742="NULL",'Pokemon List'!I742,CONCATENATE("'",'Pokemon List'!I742,"'",))</f>
        <v>'https://cdn.bulbagarden.net/upload/thumb/3/34/660Diggersby.png/250px-660Diggersby.png'</v>
      </c>
    </row>
    <row r="743">
      <c r="A743" s="58" t="str">
        <f t="shared" si="1"/>
        <v>INSERT INTO `pokemon_list` (`Generation`, `Pokedex`, `Codigo`, `Nome`, `TierGen1`, `TierGen2`, `TierGen3`, `TierGen4`, `TierGen5`, `TierGen6`, `TierGen7`, `StatusPick`, `Imagem`) VALUES ('6', '661', '661', 'Fletchling', '-', '-', '-', '-', '-', '2', '0', 'false', 'https://cdn.bulbagarden.net/upload/7/7e/661Fletchling.png');</v>
      </c>
      <c r="B743">
        <f t="shared" si="2"/>
        <v>6</v>
      </c>
      <c r="C743" s="61">
        <f>'Pokemon List'!D743</f>
        <v>661</v>
      </c>
      <c r="D743" s="61">
        <f>'Pokemon List'!E743</f>
        <v>661</v>
      </c>
      <c r="E743" s="89" t="str">
        <f>'Pokemon List'!F743</f>
        <v>Fletchling</v>
      </c>
      <c r="F743" s="58" t="s">
        <v>136</v>
      </c>
      <c r="G743" s="58" t="s">
        <v>136</v>
      </c>
      <c r="H743" s="58" t="s">
        <v>136</v>
      </c>
      <c r="I743" s="58" t="s">
        <v>136</v>
      </c>
      <c r="J743" s="58" t="s">
        <v>136</v>
      </c>
      <c r="K743" s="58">
        <v>2.0</v>
      </c>
      <c r="L743">
        <f>'Pokemon List'!A743</f>
        <v>0</v>
      </c>
      <c r="N743" t="str">
        <f>IF('Pokemon List'!I743="NULL",'Pokemon List'!I743,CONCATENATE("'",'Pokemon List'!I743,"'",))</f>
        <v>'https://cdn.bulbagarden.net/upload/7/7e/661Fletchling.png'</v>
      </c>
    </row>
    <row r="744">
      <c r="A744" s="58" t="str">
        <f t="shared" si="1"/>
        <v>INSERT INTO `pokemon_list` (`Generation`, `Pokedex`, `Codigo`, `Nome`, `TierGen1`, `TierGen2`, `TierGen3`, `TierGen4`, `TierGen5`, `TierGen6`, `TierGen7`, `StatusPick`, `Imagem`) VALUES ('6', '662', '662', 'Fletchinder', '-', '-', '-', '-', '-', '0', '3', 'false', 'https://cdn.bulbagarden.net/upload/thumb/c/ce/662Fletchinder.png/250px-662Fletchinder.png');</v>
      </c>
      <c r="B744">
        <f t="shared" si="2"/>
        <v>6</v>
      </c>
      <c r="C744" s="61">
        <f>'Pokemon List'!D744</f>
        <v>662</v>
      </c>
      <c r="D744" s="61">
        <f>'Pokemon List'!E744</f>
        <v>662</v>
      </c>
      <c r="E744" s="89" t="str">
        <f>'Pokemon List'!F744</f>
        <v>Fletchinder</v>
      </c>
      <c r="F744" s="58" t="s">
        <v>136</v>
      </c>
      <c r="G744" s="58" t="s">
        <v>136</v>
      </c>
      <c r="H744" s="58" t="s">
        <v>136</v>
      </c>
      <c r="I744" s="58" t="s">
        <v>136</v>
      </c>
      <c r="J744" s="58" t="s">
        <v>136</v>
      </c>
      <c r="K744" s="58">
        <v>0.0</v>
      </c>
      <c r="L744">
        <f>'Pokemon List'!A744</f>
        <v>3</v>
      </c>
      <c r="N744" t="str">
        <f>IF('Pokemon List'!I744="NULL",'Pokemon List'!I744,CONCATENATE("'",'Pokemon List'!I744,"'",))</f>
        <v>'https://cdn.bulbagarden.net/upload/thumb/c/ce/662Fletchinder.png/250px-662Fletchinder.png'</v>
      </c>
    </row>
    <row r="745">
      <c r="A745" s="58" t="str">
        <f t="shared" si="1"/>
        <v>INSERT INTO `pokemon_list` (`Generation`, `Pokedex`, `Codigo`, `Nome`, `TierGen1`, `TierGen2`, `TierGen3`, `TierGen4`, `TierGen5`, `TierGen6`, `TierGen7`, `StatusPick`, `Imagem`) VALUES ('6', '663', '663', 'Talonflame', '-', '-', '-', '-', '-', '1', '2', 'false', 'https://cdn.bulbagarden.net/upload/thumb/a/ae/663Talonflame.png/250px-663Talonflame.png');</v>
      </c>
      <c r="B745">
        <f t="shared" si="2"/>
        <v>6</v>
      </c>
      <c r="C745" s="61">
        <f>'Pokemon List'!D745</f>
        <v>663</v>
      </c>
      <c r="D745" s="61">
        <f>'Pokemon List'!E745</f>
        <v>663</v>
      </c>
      <c r="E745" s="89" t="str">
        <f>'Pokemon List'!F745</f>
        <v>Talonflame</v>
      </c>
      <c r="F745" s="58" t="s">
        <v>136</v>
      </c>
      <c r="G745" s="58" t="s">
        <v>136</v>
      </c>
      <c r="H745" s="58" t="s">
        <v>136</v>
      </c>
      <c r="I745" s="58" t="s">
        <v>136</v>
      </c>
      <c r="J745" s="58" t="s">
        <v>136</v>
      </c>
      <c r="K745" s="58">
        <v>1.0</v>
      </c>
      <c r="L745">
        <f>'Pokemon List'!A745</f>
        <v>2</v>
      </c>
      <c r="N745" t="str">
        <f>IF('Pokemon List'!I745="NULL",'Pokemon List'!I745,CONCATENATE("'",'Pokemon List'!I745,"'",))</f>
        <v>'https://cdn.bulbagarden.net/upload/thumb/a/ae/663Talonflame.png/250px-663Talonflame.png'</v>
      </c>
    </row>
    <row r="746">
      <c r="A746" s="58" t="str">
        <f t="shared" si="1"/>
        <v>INSERT INTO `pokemon_list` (`Generation`, `Pokedex`, `Codigo`, `Nome`, `TierGen1`, `TierGen2`, `TierGen3`, `TierGen4`, `TierGen5`, `TierGen6`, `TierGen7`, `StatusPick`, `Imagem`) VALUES ('6', '664', '664', 'Scatterbug', '-', '-', '-', '-', '-', '0', '0', 'false', 'https://cdn.bulbagarden.net/upload/d/d3/664Scatterbug.png');</v>
      </c>
      <c r="B746">
        <f t="shared" si="2"/>
        <v>6</v>
      </c>
      <c r="C746" s="61">
        <f>'Pokemon List'!D746</f>
        <v>664</v>
      </c>
      <c r="D746" s="61">
        <f>'Pokemon List'!E746</f>
        <v>664</v>
      </c>
      <c r="E746" s="89" t="str">
        <f>'Pokemon List'!F746</f>
        <v>Scatterbug</v>
      </c>
      <c r="F746" s="58" t="s">
        <v>136</v>
      </c>
      <c r="G746" s="58" t="s">
        <v>136</v>
      </c>
      <c r="H746" s="58" t="s">
        <v>136</v>
      </c>
      <c r="I746" s="58" t="s">
        <v>136</v>
      </c>
      <c r="J746" s="58" t="s">
        <v>136</v>
      </c>
      <c r="K746" s="58">
        <v>0.0</v>
      </c>
      <c r="L746">
        <f>'Pokemon List'!A746</f>
        <v>0</v>
      </c>
      <c r="N746" t="str">
        <f>IF('Pokemon List'!I746="NULL",'Pokemon List'!I746,CONCATENATE("'",'Pokemon List'!I746,"'",))</f>
        <v>'https://cdn.bulbagarden.net/upload/d/d3/664Scatterbug.png'</v>
      </c>
    </row>
    <row r="747">
      <c r="A747" s="58" t="str">
        <f t="shared" si="1"/>
        <v>INSERT INTO `pokemon_list` (`Generation`, `Pokedex`, `Codigo`, `Nome`, `TierGen1`, `TierGen2`, `TierGen3`, `TierGen4`, `TierGen5`, `TierGen6`, `TierGen7`, `StatusPick`, `Imagem`) VALUES ('6', '665', '665', 'Spewpa', '-', '-', '-', '-', '-', '0', '0', 'false', 'https://cdn.bulbagarden.net/upload/b/b7/665Spewpa.png');</v>
      </c>
      <c r="B747">
        <f t="shared" si="2"/>
        <v>6</v>
      </c>
      <c r="C747" s="61">
        <f>'Pokemon List'!D747</f>
        <v>665</v>
      </c>
      <c r="D747" s="61">
        <f>'Pokemon List'!E747</f>
        <v>665</v>
      </c>
      <c r="E747" s="89" t="str">
        <f>'Pokemon List'!F747</f>
        <v>Spewpa</v>
      </c>
      <c r="F747" s="58" t="s">
        <v>136</v>
      </c>
      <c r="G747" s="58" t="s">
        <v>136</v>
      </c>
      <c r="H747" s="58" t="s">
        <v>136</v>
      </c>
      <c r="I747" s="58" t="s">
        <v>136</v>
      </c>
      <c r="J747" s="58" t="s">
        <v>136</v>
      </c>
      <c r="K747" s="58">
        <v>0.0</v>
      </c>
      <c r="L747">
        <f>'Pokemon List'!A747</f>
        <v>0</v>
      </c>
      <c r="N747" t="str">
        <f>IF('Pokemon List'!I747="NULL",'Pokemon List'!I747,CONCATENATE("'",'Pokemon List'!I747,"'",))</f>
        <v>'https://cdn.bulbagarden.net/upload/b/b7/665Spewpa.png'</v>
      </c>
    </row>
    <row r="748">
      <c r="A748" s="58" t="str">
        <f t="shared" si="1"/>
        <v>INSERT INTO `pokemon_list` (`Generation`, `Pokedex`, `Codigo`, `Nome`, `TierGen1`, `TierGen2`, `TierGen3`, `TierGen4`, `TierGen5`, `TierGen6`, `TierGen7`, `StatusPick`, `Imagem`) VALUES ('6', '666', '666', 'Vivillon', '-', '-', '-', '-', '-', '2', '3', 'false', 'https://cdn.bulbagarden.net/upload/thumb/4/4c/666Vivillon.png/250px-666Vivillon.png');</v>
      </c>
      <c r="B748">
        <f t="shared" si="2"/>
        <v>6</v>
      </c>
      <c r="C748" s="61">
        <f>'Pokemon List'!D748</f>
        <v>666</v>
      </c>
      <c r="D748" s="61">
        <f>'Pokemon List'!E748</f>
        <v>666</v>
      </c>
      <c r="E748" s="89" t="str">
        <f>'Pokemon List'!F748</f>
        <v>Vivillon</v>
      </c>
      <c r="F748" s="58" t="s">
        <v>136</v>
      </c>
      <c r="G748" s="58" t="s">
        <v>136</v>
      </c>
      <c r="H748" s="58" t="s">
        <v>136</v>
      </c>
      <c r="I748" s="58" t="s">
        <v>136</v>
      </c>
      <c r="J748" s="58" t="s">
        <v>136</v>
      </c>
      <c r="K748" s="58">
        <v>2.0</v>
      </c>
      <c r="L748">
        <f>'Pokemon List'!A748</f>
        <v>3</v>
      </c>
      <c r="N748" t="str">
        <f>IF('Pokemon List'!I748="NULL",'Pokemon List'!I748,CONCATENATE("'",'Pokemon List'!I748,"'",))</f>
        <v>'https://cdn.bulbagarden.net/upload/thumb/4/4c/666Vivillon.png/250px-666Vivillon.png'</v>
      </c>
    </row>
    <row r="749">
      <c r="A749" s="58" t="str">
        <f t="shared" si="1"/>
        <v>INSERT INTO `pokemon_list` (`Generation`, `Pokedex`, `Codigo`, `Nome`, `TierGen1`, `TierGen2`, `TierGen3`, `TierGen4`, `TierGen5`, `TierGen6`, `TierGen7`, `StatusPick`, `Imagem`) VALUES ('6', '667', '667', 'Litleo', '-', '-', '-', '-', '-', '0', '0', 'false', 'https://cdn.bulbagarden.net/upload/1/1f/667Litleo.png');</v>
      </c>
      <c r="B749">
        <f t="shared" si="2"/>
        <v>6</v>
      </c>
      <c r="C749" s="61">
        <f>'Pokemon List'!D749</f>
        <v>667</v>
      </c>
      <c r="D749" s="61">
        <f>'Pokemon List'!E749</f>
        <v>667</v>
      </c>
      <c r="E749" s="89" t="str">
        <f>'Pokemon List'!F749</f>
        <v>Litleo</v>
      </c>
      <c r="F749" s="58" t="s">
        <v>136</v>
      </c>
      <c r="G749" s="58" t="s">
        <v>136</v>
      </c>
      <c r="H749" s="58" t="s">
        <v>136</v>
      </c>
      <c r="I749" s="58" t="s">
        <v>136</v>
      </c>
      <c r="J749" s="58" t="s">
        <v>136</v>
      </c>
      <c r="K749" s="58">
        <v>0.0</v>
      </c>
      <c r="L749">
        <f>'Pokemon List'!A749</f>
        <v>0</v>
      </c>
      <c r="N749" t="str">
        <f>IF('Pokemon List'!I749="NULL",'Pokemon List'!I749,CONCATENATE("'",'Pokemon List'!I749,"'",))</f>
        <v>'https://cdn.bulbagarden.net/upload/1/1f/667Litleo.png'</v>
      </c>
    </row>
    <row r="750">
      <c r="A750" s="58" t="str">
        <f t="shared" si="1"/>
        <v>INSERT INTO `pokemon_list` (`Generation`, `Pokedex`, `Codigo`, `Nome`, `TierGen1`, `TierGen2`, `TierGen3`, `TierGen4`, `TierGen5`, `TierGen6`, `TierGen7`, `StatusPick`, `Imagem`) VALUES ('6', '668', '668', 'Pyroar', '-', '-', '-', '-', '-', '3', '3', 'false', 'https://cdn.bulbagarden.net/upload/thumb/7/70/668Pyroar.png/250px-668Pyroar.png');</v>
      </c>
      <c r="B750">
        <f t="shared" si="2"/>
        <v>6</v>
      </c>
      <c r="C750" s="61">
        <f>'Pokemon List'!D750</f>
        <v>668</v>
      </c>
      <c r="D750" s="61">
        <f>'Pokemon List'!E750</f>
        <v>668</v>
      </c>
      <c r="E750" s="89" t="str">
        <f>'Pokemon List'!F750</f>
        <v>Pyroar</v>
      </c>
      <c r="F750" s="58" t="s">
        <v>136</v>
      </c>
      <c r="G750" s="58" t="s">
        <v>136</v>
      </c>
      <c r="H750" s="58" t="s">
        <v>136</v>
      </c>
      <c r="I750" s="58" t="s">
        <v>136</v>
      </c>
      <c r="J750" s="58" t="s">
        <v>136</v>
      </c>
      <c r="K750" s="58">
        <v>3.0</v>
      </c>
      <c r="L750">
        <f>'Pokemon List'!A750</f>
        <v>3</v>
      </c>
      <c r="N750" t="str">
        <f>IF('Pokemon List'!I750="NULL",'Pokemon List'!I750,CONCATENATE("'",'Pokemon List'!I750,"'",))</f>
        <v>'https://cdn.bulbagarden.net/upload/thumb/7/70/668Pyroar.png/250px-668Pyroar.png'</v>
      </c>
    </row>
    <row r="751">
      <c r="A751" s="58" t="str">
        <f t="shared" si="1"/>
        <v>INSERT INTO `pokemon_list` (`Generation`, `Pokedex`, `Codigo`, `Nome`, `TierGen1`, `TierGen2`, `TierGen3`, `TierGen4`, `TierGen5`, `TierGen6`, `TierGen7`, `StatusPick`, `Imagem`) VALUES ('6', '669', '669', 'Flabébé', '-', '-', '-', '-', '-', '0', '0', 'false', 'https://cdn.bulbagarden.net/upload/5/52/669Flab%C3%A9b%C3%A9.png');</v>
      </c>
      <c r="B751">
        <f t="shared" si="2"/>
        <v>6</v>
      </c>
      <c r="C751" s="61">
        <f>'Pokemon List'!D751</f>
        <v>669</v>
      </c>
      <c r="D751" s="61">
        <f>'Pokemon List'!E751</f>
        <v>669</v>
      </c>
      <c r="E751" s="89" t="str">
        <f>'Pokemon List'!F751</f>
        <v>Flabébé</v>
      </c>
      <c r="F751" s="58" t="s">
        <v>136</v>
      </c>
      <c r="G751" s="58" t="s">
        <v>136</v>
      </c>
      <c r="H751" s="58" t="s">
        <v>136</v>
      </c>
      <c r="I751" s="58" t="s">
        <v>136</v>
      </c>
      <c r="J751" s="58" t="s">
        <v>136</v>
      </c>
      <c r="K751" s="58">
        <v>0.0</v>
      </c>
      <c r="L751">
        <f>'Pokemon List'!A751</f>
        <v>0</v>
      </c>
      <c r="N751" t="str">
        <f>IF('Pokemon List'!I751="NULL",'Pokemon List'!I751,CONCATENATE("'",'Pokemon List'!I751,"'",))</f>
        <v>'https://cdn.bulbagarden.net/upload/5/52/669Flab%C3%A9b%C3%A9.png'</v>
      </c>
    </row>
    <row r="752">
      <c r="A752" s="58" t="str">
        <f t="shared" si="1"/>
        <v>INSERT INTO `pokemon_list` (`Generation`, `Pokedex`, `Codigo`, `Nome`, `TierGen1`, `TierGen2`, `TierGen3`, `TierGen4`, `TierGen5`, `TierGen6`, `TierGen7`, `StatusPick`, `Imagem`) VALUES ('6', '670', '670', 'Floette', '-', '-', '-', '-', '-', '0', '0', 'false', 'https://cdn.bulbagarden.net/upload/1/17/670Floette.png');</v>
      </c>
      <c r="B752">
        <f t="shared" si="2"/>
        <v>6</v>
      </c>
      <c r="C752" s="61">
        <f>'Pokemon List'!D752</f>
        <v>670</v>
      </c>
      <c r="D752" s="61">
        <f>'Pokemon List'!E752</f>
        <v>670</v>
      </c>
      <c r="E752" s="89" t="str">
        <f>'Pokemon List'!F752</f>
        <v>Floette</v>
      </c>
      <c r="F752" s="58" t="s">
        <v>136</v>
      </c>
      <c r="G752" s="58" t="s">
        <v>136</v>
      </c>
      <c r="H752" s="58" t="s">
        <v>136</v>
      </c>
      <c r="I752" s="58" t="s">
        <v>136</v>
      </c>
      <c r="J752" s="58" t="s">
        <v>136</v>
      </c>
      <c r="K752" s="58">
        <v>0.0</v>
      </c>
      <c r="L752">
        <f>'Pokemon List'!A752</f>
        <v>0</v>
      </c>
      <c r="N752" t="str">
        <f>IF('Pokemon List'!I752="NULL",'Pokemon List'!I752,CONCATENATE("'",'Pokemon List'!I752,"'",))</f>
        <v>'https://cdn.bulbagarden.net/upload/1/17/670Floette.png'</v>
      </c>
    </row>
    <row r="753">
      <c r="A753" s="58" t="str">
        <f t="shared" si="1"/>
        <v>INSERT INTO `pokemon_list` (`Generation`, `Pokedex`, `Codigo`, `Nome`, `TierGen1`, `TierGen2`, `TierGen3`, `TierGen4`, `TierGen5`, `TierGen6`, `TierGen7`, `StatusPick`, `Imagem`) VALUES ('6', '671', '671', 'Florges', '-', '-', '-', '-', '-', '2', '2', 'false', 'https://cdn.bulbagarden.net/upload/thumb/3/37/671Florges.png/250px-671Florges.png');</v>
      </c>
      <c r="B753">
        <f t="shared" si="2"/>
        <v>6</v>
      </c>
      <c r="C753" s="61">
        <f>'Pokemon List'!D753</f>
        <v>671</v>
      </c>
      <c r="D753" s="61">
        <f>'Pokemon List'!E753</f>
        <v>671</v>
      </c>
      <c r="E753" s="89" t="str">
        <f>'Pokemon List'!F753</f>
        <v>Florges</v>
      </c>
      <c r="F753" s="58" t="s">
        <v>136</v>
      </c>
      <c r="G753" s="58" t="s">
        <v>136</v>
      </c>
      <c r="H753" s="58" t="s">
        <v>136</v>
      </c>
      <c r="I753" s="58" t="s">
        <v>136</v>
      </c>
      <c r="J753" s="58" t="s">
        <v>136</v>
      </c>
      <c r="K753" s="58">
        <v>2.0</v>
      </c>
      <c r="L753">
        <f>'Pokemon List'!A753</f>
        <v>2</v>
      </c>
      <c r="N753" t="str">
        <f>IF('Pokemon List'!I753="NULL",'Pokemon List'!I753,CONCATENATE("'",'Pokemon List'!I753,"'",))</f>
        <v>'https://cdn.bulbagarden.net/upload/thumb/3/37/671Florges.png/250px-671Florges.png'</v>
      </c>
    </row>
    <row r="754">
      <c r="A754" s="58" t="str">
        <f t="shared" si="1"/>
        <v>INSERT INTO `pokemon_list` (`Generation`, `Pokedex`, `Codigo`, `Nome`, `TierGen1`, `TierGen2`, `TierGen3`, `TierGen4`, `TierGen5`, `TierGen6`, `TierGen7`, `StatusPick`, `Imagem`) VALUES ('6', '672', '672', 'Skiddo', '-', '-', '-', '-', '-', '0', '0', 'false', 'https://cdn.bulbagarden.net/upload/5/5d/672Skiddo.png');</v>
      </c>
      <c r="B754">
        <f t="shared" si="2"/>
        <v>6</v>
      </c>
      <c r="C754" s="61">
        <f>'Pokemon List'!D754</f>
        <v>672</v>
      </c>
      <c r="D754" s="61">
        <f>'Pokemon List'!E754</f>
        <v>672</v>
      </c>
      <c r="E754" s="89" t="str">
        <f>'Pokemon List'!F754</f>
        <v>Skiddo</v>
      </c>
      <c r="F754" s="58" t="s">
        <v>136</v>
      </c>
      <c r="G754" s="58" t="s">
        <v>136</v>
      </c>
      <c r="H754" s="58" t="s">
        <v>136</v>
      </c>
      <c r="I754" s="58" t="s">
        <v>136</v>
      </c>
      <c r="J754" s="58" t="s">
        <v>136</v>
      </c>
      <c r="K754" s="58">
        <v>0.0</v>
      </c>
      <c r="L754">
        <f>'Pokemon List'!A754</f>
        <v>0</v>
      </c>
      <c r="N754" t="str">
        <f>IF('Pokemon List'!I754="NULL",'Pokemon List'!I754,CONCATENATE("'",'Pokemon List'!I754,"'",))</f>
        <v>'https://cdn.bulbagarden.net/upload/5/5d/672Skiddo.png'</v>
      </c>
    </row>
    <row r="755">
      <c r="A755" s="58" t="str">
        <f t="shared" si="1"/>
        <v>INSERT INTO `pokemon_list` (`Generation`, `Pokedex`, `Codigo`, `Nome`, `TierGen1`, `TierGen2`, `TierGen3`, `TierGen4`, `TierGen5`, `TierGen6`, `TierGen7`, `StatusPick`, `Imagem`) VALUES ('6', '673', '673', 'Gogoat', '-', '-', '-', '-', '-', '3', '3', 'false', 'https://cdn.bulbagarden.net/upload/thumb/b/bc/673Gogoat.png/250px-673Gogoat.png');</v>
      </c>
      <c r="B755">
        <f t="shared" si="2"/>
        <v>6</v>
      </c>
      <c r="C755" s="61">
        <f>'Pokemon List'!D755</f>
        <v>673</v>
      </c>
      <c r="D755" s="61">
        <f>'Pokemon List'!E755</f>
        <v>673</v>
      </c>
      <c r="E755" s="89" t="str">
        <f>'Pokemon List'!F755</f>
        <v>Gogoat</v>
      </c>
      <c r="F755" s="58" t="s">
        <v>136</v>
      </c>
      <c r="G755" s="58" t="s">
        <v>136</v>
      </c>
      <c r="H755" s="58" t="s">
        <v>136</v>
      </c>
      <c r="I755" s="58" t="s">
        <v>136</v>
      </c>
      <c r="J755" s="58" t="s">
        <v>136</v>
      </c>
      <c r="K755" s="58">
        <v>3.0</v>
      </c>
      <c r="L755">
        <f>'Pokemon List'!A755</f>
        <v>3</v>
      </c>
      <c r="N755" t="str">
        <f>IF('Pokemon List'!I755="NULL",'Pokemon List'!I755,CONCATENATE("'",'Pokemon List'!I755,"'",))</f>
        <v>'https://cdn.bulbagarden.net/upload/thumb/b/bc/673Gogoat.png/250px-673Gogoat.png'</v>
      </c>
    </row>
    <row r="756">
      <c r="A756" s="58" t="str">
        <f t="shared" si="1"/>
        <v>INSERT INTO `pokemon_list` (`Generation`, `Pokedex`, `Codigo`, `Nome`, `TierGen1`, `TierGen2`, `TierGen3`, `TierGen4`, `TierGen5`, `TierGen6`, `TierGen7`, `StatusPick`, `Imagem`) VALUES ('6', '674', '674', 'Pancham', '-', '-', '-', '-', '-', '0', '0', 'false', 'https://cdn.bulbagarden.net/upload/1/1c/674Pancham.png');</v>
      </c>
      <c r="B756">
        <f t="shared" si="2"/>
        <v>6</v>
      </c>
      <c r="C756" s="61">
        <f>'Pokemon List'!D756</f>
        <v>674</v>
      </c>
      <c r="D756" s="61">
        <f>'Pokemon List'!E756</f>
        <v>674</v>
      </c>
      <c r="E756" s="89" t="str">
        <f>'Pokemon List'!F756</f>
        <v>Pancham</v>
      </c>
      <c r="F756" s="58" t="s">
        <v>136</v>
      </c>
      <c r="G756" s="58" t="s">
        <v>136</v>
      </c>
      <c r="H756" s="58" t="s">
        <v>136</v>
      </c>
      <c r="I756" s="58" t="s">
        <v>136</v>
      </c>
      <c r="J756" s="58" t="s">
        <v>136</v>
      </c>
      <c r="K756" s="58">
        <v>0.0</v>
      </c>
      <c r="L756">
        <f>'Pokemon List'!A756</f>
        <v>0</v>
      </c>
      <c r="N756" t="str">
        <f>IF('Pokemon List'!I756="NULL",'Pokemon List'!I756,CONCATENATE("'",'Pokemon List'!I756,"'",))</f>
        <v>'https://cdn.bulbagarden.net/upload/1/1c/674Pancham.png'</v>
      </c>
    </row>
    <row r="757">
      <c r="A757" s="58" t="str">
        <f t="shared" si="1"/>
        <v>INSERT INTO `pokemon_list` (`Generation`, `Pokedex`, `Codigo`, `Nome`, `TierGen1`, `TierGen2`, `TierGen3`, `TierGen4`, `TierGen5`, `TierGen6`, `TierGen7`, `StatusPick`, `Imagem`) VALUES ('6', '675', '675', 'Pangoro', '-', '-', '-', '-', '-', '2', '3', 'false', 'https://cdn.bulbagarden.net/upload/thumb/0/08/675Pangoro.png/250px-675Pangoro.png');</v>
      </c>
      <c r="B757">
        <f t="shared" si="2"/>
        <v>6</v>
      </c>
      <c r="C757" s="61">
        <f>'Pokemon List'!D757</f>
        <v>675</v>
      </c>
      <c r="D757" s="61">
        <f>'Pokemon List'!E757</f>
        <v>675</v>
      </c>
      <c r="E757" s="89" t="str">
        <f>'Pokemon List'!F757</f>
        <v>Pangoro</v>
      </c>
      <c r="F757" s="58" t="s">
        <v>136</v>
      </c>
      <c r="G757" s="58" t="s">
        <v>136</v>
      </c>
      <c r="H757" s="58" t="s">
        <v>136</v>
      </c>
      <c r="I757" s="58" t="s">
        <v>136</v>
      </c>
      <c r="J757" s="58" t="s">
        <v>136</v>
      </c>
      <c r="K757" s="58">
        <v>2.0</v>
      </c>
      <c r="L757">
        <f>'Pokemon List'!A757</f>
        <v>3</v>
      </c>
      <c r="N757" t="str">
        <f>IF('Pokemon List'!I757="NULL",'Pokemon List'!I757,CONCATENATE("'",'Pokemon List'!I757,"'",))</f>
        <v>'https://cdn.bulbagarden.net/upload/thumb/0/08/675Pangoro.png/250px-675Pangoro.png'</v>
      </c>
    </row>
    <row r="758">
      <c r="A758" s="58" t="str">
        <f t="shared" si="1"/>
        <v>INSERT INTO `pokemon_list` (`Generation`, `Pokedex`, `Codigo`, `Nome`, `TierGen1`, `TierGen2`, `TierGen3`, `TierGen4`, `TierGen5`, `TierGen6`, `TierGen7`, `StatusPick`, `Imagem`) VALUES ('6', '676', '676', 'Furfrou', '-', '-', '-', '-', '-', '3', '3', 'false', 'https://cdn.bulbagarden.net/upload/thumb/4/49/676Furfrou.png/250px-676Furfrou.png');</v>
      </c>
      <c r="B758">
        <f t="shared" si="2"/>
        <v>6</v>
      </c>
      <c r="C758" s="61">
        <f>'Pokemon List'!D758</f>
        <v>676</v>
      </c>
      <c r="D758" s="61">
        <f>'Pokemon List'!E758</f>
        <v>676</v>
      </c>
      <c r="E758" s="89" t="str">
        <f>'Pokemon List'!F758</f>
        <v>Furfrou</v>
      </c>
      <c r="F758" s="58" t="s">
        <v>136</v>
      </c>
      <c r="G758" s="58" t="s">
        <v>136</v>
      </c>
      <c r="H758" s="58" t="s">
        <v>136</v>
      </c>
      <c r="I758" s="58" t="s">
        <v>136</v>
      </c>
      <c r="J758" s="58" t="s">
        <v>136</v>
      </c>
      <c r="K758" s="58">
        <v>3.0</v>
      </c>
      <c r="L758">
        <f>'Pokemon List'!A758</f>
        <v>3</v>
      </c>
      <c r="N758" t="str">
        <f>IF('Pokemon List'!I758="NULL",'Pokemon List'!I758,CONCATENATE("'",'Pokemon List'!I758,"'",))</f>
        <v>'https://cdn.bulbagarden.net/upload/thumb/4/49/676Furfrou.png/250px-676Furfrou.png'</v>
      </c>
    </row>
    <row r="759">
      <c r="A759" s="58" t="str">
        <f t="shared" si="1"/>
        <v>INSERT INTO `pokemon_list` (`Generation`, `Pokedex`, `Codigo`, `Nome`, `TierGen1`, `TierGen2`, `TierGen3`, `TierGen4`, `TierGen5`, `TierGen6`, `TierGen7`, `StatusPick`, `Imagem`) VALUES ('6', '677', '677', 'Espurr', '-', '-', '-', '-', '-', '0', '0', 'false', 'https://cdn.bulbagarden.net/upload/0/09/677Espurr.png');</v>
      </c>
      <c r="B759">
        <f t="shared" si="2"/>
        <v>6</v>
      </c>
      <c r="C759" s="61">
        <f>'Pokemon List'!D759</f>
        <v>677</v>
      </c>
      <c r="D759" s="61">
        <f>'Pokemon List'!E759</f>
        <v>677</v>
      </c>
      <c r="E759" s="89" t="str">
        <f>'Pokemon List'!F759</f>
        <v>Espurr</v>
      </c>
      <c r="F759" s="58" t="s">
        <v>136</v>
      </c>
      <c r="G759" s="58" t="s">
        <v>136</v>
      </c>
      <c r="H759" s="58" t="s">
        <v>136</v>
      </c>
      <c r="I759" s="58" t="s">
        <v>136</v>
      </c>
      <c r="J759" s="58" t="s">
        <v>136</v>
      </c>
      <c r="K759" s="58">
        <v>0.0</v>
      </c>
      <c r="L759">
        <f>'Pokemon List'!A759</f>
        <v>0</v>
      </c>
      <c r="N759" t="str">
        <f>IF('Pokemon List'!I759="NULL",'Pokemon List'!I759,CONCATENATE("'",'Pokemon List'!I759,"'",))</f>
        <v>'https://cdn.bulbagarden.net/upload/0/09/677Espurr.png'</v>
      </c>
    </row>
    <row r="760">
      <c r="A760" s="58" t="str">
        <f t="shared" si="1"/>
        <v>INSERT INTO `pokemon_list` (`Generation`, `Pokedex`, `Codigo`, `Nome`, `TierGen1`, `TierGen2`, `TierGen3`, `TierGen4`, `TierGen5`, `TierGen6`, `TierGen7`, `StatusPick`, `Imagem`) VALUES ('6', '678', '678', 'Meowstic', '-', '-', '-', '-', '-', '2', '2', 'false', 'https://cdn.bulbagarden.net/upload/thumb/a/a6/678Meowstic.png/250px-678Meowstic.png');</v>
      </c>
      <c r="B760">
        <f t="shared" si="2"/>
        <v>6</v>
      </c>
      <c r="C760" s="61">
        <f>'Pokemon List'!D760</f>
        <v>678</v>
      </c>
      <c r="D760" s="61">
        <f>'Pokemon List'!E760</f>
        <v>678</v>
      </c>
      <c r="E760" s="61" t="str">
        <f>'Pokemon List'!F760</f>
        <v>Meowstic</v>
      </c>
      <c r="F760" s="58" t="s">
        <v>136</v>
      </c>
      <c r="G760" s="58" t="s">
        <v>136</v>
      </c>
      <c r="H760" s="58" t="s">
        <v>136</v>
      </c>
      <c r="I760" s="58" t="s">
        <v>136</v>
      </c>
      <c r="J760" s="58" t="s">
        <v>136</v>
      </c>
      <c r="K760" s="58">
        <v>2.0</v>
      </c>
      <c r="L760">
        <f>'Pokemon List'!A760</f>
        <v>2</v>
      </c>
      <c r="N760" t="str">
        <f>IF('Pokemon List'!I760="NULL",'Pokemon List'!I760,CONCATENATE("'",'Pokemon List'!I760,"'",))</f>
        <v>'https://cdn.bulbagarden.net/upload/thumb/a/a6/678Meowstic.png/250px-678Meowstic.png'</v>
      </c>
    </row>
    <row r="761">
      <c r="A761" s="58" t="str">
        <f t="shared" si="1"/>
        <v>INSERT INTO `pokemon_list` (`Generation`, `Pokedex`, `Codigo`, `Nome`, `TierGen1`, `TierGen2`, `TierGen3`, `TierGen4`, `TierGen5`, `TierGen6`, `TierGen7`, `StatusPick`, `Imagem`) VALUES ('6', '679', '679', 'Honedge', '-', '-', '-', '-', '-', '0', '0', 'false', 'https://cdn.bulbagarden.net/upload/3/35/679Honedge.png');</v>
      </c>
      <c r="B761">
        <f t="shared" si="2"/>
        <v>6</v>
      </c>
      <c r="C761" s="61">
        <f>'Pokemon List'!D761</f>
        <v>679</v>
      </c>
      <c r="D761" s="61">
        <f>'Pokemon List'!E761</f>
        <v>679</v>
      </c>
      <c r="E761" s="89" t="str">
        <f>'Pokemon List'!F761</f>
        <v>Honedge</v>
      </c>
      <c r="F761" s="58" t="s">
        <v>136</v>
      </c>
      <c r="G761" s="58" t="s">
        <v>136</v>
      </c>
      <c r="H761" s="58" t="s">
        <v>136</v>
      </c>
      <c r="I761" s="58" t="s">
        <v>136</v>
      </c>
      <c r="J761" s="58" t="s">
        <v>136</v>
      </c>
      <c r="K761" s="58">
        <v>0.0</v>
      </c>
      <c r="L761">
        <f>'Pokemon List'!A761</f>
        <v>0</v>
      </c>
      <c r="N761" t="str">
        <f>IF('Pokemon List'!I761="NULL",'Pokemon List'!I761,CONCATENATE("'",'Pokemon List'!I761,"'",))</f>
        <v>'https://cdn.bulbagarden.net/upload/3/35/679Honedge.png'</v>
      </c>
    </row>
    <row r="762">
      <c r="A762" s="58" t="str">
        <f t="shared" si="1"/>
        <v>INSERT INTO `pokemon_list` (`Generation`, `Pokedex`, `Codigo`, `Nome`, `TierGen1`, `TierGen2`, `TierGen3`, `TierGen4`, `TierGen5`, `TierGen6`, `TierGen7`, `StatusPick`, `Imagem`) VALUES ('6', '680', '680', 'Doublade', '-', '-', '-', '-', '-', '1', '1', 'false', 'https://cdn.bulbagarden.net/upload/thumb/e/ef/680Doublade.png/250px-680Doublade.png');</v>
      </c>
      <c r="B762">
        <f t="shared" si="2"/>
        <v>6</v>
      </c>
      <c r="C762" s="61">
        <f>'Pokemon List'!D762</f>
        <v>680</v>
      </c>
      <c r="D762" s="61">
        <f>'Pokemon List'!E762</f>
        <v>680</v>
      </c>
      <c r="E762" s="89" t="str">
        <f>'Pokemon List'!F762</f>
        <v>Doublade</v>
      </c>
      <c r="F762" s="58" t="s">
        <v>136</v>
      </c>
      <c r="G762" s="58" t="s">
        <v>136</v>
      </c>
      <c r="H762" s="58" t="s">
        <v>136</v>
      </c>
      <c r="I762" s="58" t="s">
        <v>136</v>
      </c>
      <c r="J762" s="58" t="s">
        <v>136</v>
      </c>
      <c r="K762" s="58">
        <v>1.0</v>
      </c>
      <c r="L762">
        <f>'Pokemon List'!A762</f>
        <v>1</v>
      </c>
      <c r="N762" t="str">
        <f>IF('Pokemon List'!I762="NULL",'Pokemon List'!I762,CONCATENATE("'",'Pokemon List'!I762,"'",))</f>
        <v>'https://cdn.bulbagarden.net/upload/thumb/e/ef/680Doublade.png/250px-680Doublade.png'</v>
      </c>
    </row>
    <row r="763">
      <c r="A763" s="58" t="str">
        <f t="shared" si="1"/>
        <v>INSERT INTO `pokemon_list` (`Generation`, `Pokedex`, `Codigo`, `Nome`, `TierGen1`, `TierGen2`, `TierGen3`, `TierGen4`, `TierGen5`, `TierGen6`, `TierGen7`, `StatusPick`, `Imagem`) VALUES ('6', '681', '681', 'Aegislash', '-', '-', '-', '-', '-', 'Uber', 'Uber', 'false', 'https://cdn.bulbagarden.net/upload/thumb/a/ad/681Aegislash.png/250px-681Aegislash.png');</v>
      </c>
      <c r="B763">
        <f t="shared" si="2"/>
        <v>6</v>
      </c>
      <c r="C763" s="61">
        <f>'Pokemon List'!D763</f>
        <v>681</v>
      </c>
      <c r="D763" s="61">
        <f>'Pokemon List'!E763</f>
        <v>681</v>
      </c>
      <c r="E763" s="89" t="str">
        <f>'Pokemon List'!F763</f>
        <v>Aegislash</v>
      </c>
      <c r="F763" s="58" t="s">
        <v>136</v>
      </c>
      <c r="G763" s="58" t="s">
        <v>136</v>
      </c>
      <c r="H763" s="58" t="s">
        <v>136</v>
      </c>
      <c r="I763" s="58" t="s">
        <v>136</v>
      </c>
      <c r="J763" s="58" t="s">
        <v>136</v>
      </c>
      <c r="K763" s="58" t="s">
        <v>410</v>
      </c>
      <c r="L763" t="str">
        <f>'Pokemon List'!A763</f>
        <v>Uber</v>
      </c>
      <c r="N763" t="str">
        <f>IF('Pokemon List'!I763="NULL",'Pokemon List'!I763,CONCATENATE("'",'Pokemon List'!I763,"'",))</f>
        <v>'https://cdn.bulbagarden.net/upload/thumb/a/ad/681Aegislash.png/250px-681Aegislash.png'</v>
      </c>
    </row>
    <row r="764">
      <c r="A764" s="58" t="str">
        <f t="shared" si="1"/>
        <v>INSERT INTO `pokemon_list` (`Generation`, `Pokedex`, `Codigo`, `Nome`, `TierGen1`, `TierGen2`, `TierGen3`, `TierGen4`, `TierGen5`, `TierGen6`, `TierGen7`, `StatusPick`, `Imagem`) VALUES ('6', '682', '682', 'Spritzee', '-', '-', '-', '-', '-', '0', '0', 'false', 'https://cdn.bulbagarden.net/upload/6/66/682Spritzee.png');</v>
      </c>
      <c r="B764">
        <f t="shared" si="2"/>
        <v>6</v>
      </c>
      <c r="C764" s="61">
        <f>'Pokemon List'!D764</f>
        <v>682</v>
      </c>
      <c r="D764" s="61">
        <f>'Pokemon List'!E764</f>
        <v>682</v>
      </c>
      <c r="E764" s="89" t="str">
        <f>'Pokemon List'!F764</f>
        <v>Spritzee</v>
      </c>
      <c r="F764" s="58" t="s">
        <v>136</v>
      </c>
      <c r="G764" s="58" t="s">
        <v>136</v>
      </c>
      <c r="H764" s="58" t="s">
        <v>136</v>
      </c>
      <c r="I764" s="58" t="s">
        <v>136</v>
      </c>
      <c r="J764" s="58" t="s">
        <v>136</v>
      </c>
      <c r="K764" s="58">
        <v>0.0</v>
      </c>
      <c r="L764">
        <f>'Pokemon List'!A764</f>
        <v>0</v>
      </c>
      <c r="N764" t="str">
        <f>IF('Pokemon List'!I764="NULL",'Pokemon List'!I764,CONCATENATE("'",'Pokemon List'!I764,"'",))</f>
        <v>'https://cdn.bulbagarden.net/upload/6/66/682Spritzee.png'</v>
      </c>
    </row>
    <row r="765">
      <c r="A765" s="58" t="str">
        <f t="shared" si="1"/>
        <v>INSERT INTO `pokemon_list` (`Generation`, `Pokedex`, `Codigo`, `Nome`, `TierGen1`, `TierGen2`, `TierGen3`, `TierGen4`, `TierGen5`, `TierGen6`, `TierGen7`, `StatusPick`, `Imagem`) VALUES ('6', '683', '683', 'Aromatisse', '-', '-', '-', '-', '-', '2', '3', 'false', 'https://cdn.bulbagarden.net/upload/thumb/d/d9/683Aromatisse.png/250px-683Aromatisse.png');</v>
      </c>
      <c r="B765">
        <f t="shared" si="2"/>
        <v>6</v>
      </c>
      <c r="C765" s="61">
        <f>'Pokemon List'!D765</f>
        <v>683</v>
      </c>
      <c r="D765" s="61">
        <f>'Pokemon List'!E765</f>
        <v>683</v>
      </c>
      <c r="E765" s="89" t="str">
        <f>'Pokemon List'!F765</f>
        <v>Aromatisse</v>
      </c>
      <c r="F765" s="58" t="s">
        <v>136</v>
      </c>
      <c r="G765" s="58" t="s">
        <v>136</v>
      </c>
      <c r="H765" s="58" t="s">
        <v>136</v>
      </c>
      <c r="I765" s="58" t="s">
        <v>136</v>
      </c>
      <c r="J765" s="58" t="s">
        <v>136</v>
      </c>
      <c r="K765" s="58">
        <v>2.0</v>
      </c>
      <c r="L765">
        <f>'Pokemon List'!A765</f>
        <v>3</v>
      </c>
      <c r="N765" t="str">
        <f>IF('Pokemon List'!I765="NULL",'Pokemon List'!I765,CONCATENATE("'",'Pokemon List'!I765,"'",))</f>
        <v>'https://cdn.bulbagarden.net/upload/thumb/d/d9/683Aromatisse.png/250px-683Aromatisse.png'</v>
      </c>
    </row>
    <row r="766">
      <c r="A766" s="58" t="str">
        <f t="shared" si="1"/>
        <v>INSERT INTO `pokemon_list` (`Generation`, `Pokedex`, `Codigo`, `Nome`, `TierGen1`, `TierGen2`, `TierGen3`, `TierGen4`, `TierGen5`, `TierGen6`, `TierGen7`, `StatusPick`, `Imagem`) VALUES ('6', '684', '684', 'Swirlix', '-', '-', '-', '-', '-', '0', '0', 'false', 'https://cdn.bulbagarden.net/upload/b/bf/684Swirlix.png');</v>
      </c>
      <c r="B766">
        <f t="shared" si="2"/>
        <v>6</v>
      </c>
      <c r="C766" s="61">
        <f>'Pokemon List'!D766</f>
        <v>684</v>
      </c>
      <c r="D766" s="61">
        <f>'Pokemon List'!E766</f>
        <v>684</v>
      </c>
      <c r="E766" s="89" t="str">
        <f>'Pokemon List'!F766</f>
        <v>Swirlix</v>
      </c>
      <c r="F766" s="58" t="s">
        <v>136</v>
      </c>
      <c r="G766" s="58" t="s">
        <v>136</v>
      </c>
      <c r="H766" s="58" t="s">
        <v>136</v>
      </c>
      <c r="I766" s="58" t="s">
        <v>136</v>
      </c>
      <c r="J766" s="58" t="s">
        <v>136</v>
      </c>
      <c r="K766" s="58">
        <v>0.0</v>
      </c>
      <c r="L766">
        <f>'Pokemon List'!A766</f>
        <v>0</v>
      </c>
      <c r="N766" t="str">
        <f>IF('Pokemon List'!I766="NULL",'Pokemon List'!I766,CONCATENATE("'",'Pokemon List'!I766,"'",))</f>
        <v>'https://cdn.bulbagarden.net/upload/b/bf/684Swirlix.png'</v>
      </c>
    </row>
    <row r="767">
      <c r="A767" s="58" t="str">
        <f t="shared" si="1"/>
        <v>INSERT INTO `pokemon_list` (`Generation`, `Pokedex`, `Codigo`, `Nome`, `TierGen1`, `TierGen2`, `TierGen3`, `TierGen4`, `TierGen5`, `TierGen6`, `TierGen7`, `StatusPick`, `Imagem`) VALUES ('6', '685', '685', 'Slurpuff', '-', '-', '-', '-', '-', '2', '2', 'false', 'https://cdn.bulbagarden.net/upload/thumb/8/8d/685Slurpuff.png/250px-685Slurpuff.png');</v>
      </c>
      <c r="B767">
        <f t="shared" si="2"/>
        <v>6</v>
      </c>
      <c r="C767" s="61">
        <f>'Pokemon List'!D767</f>
        <v>685</v>
      </c>
      <c r="D767" s="61">
        <f>'Pokemon List'!E767</f>
        <v>685</v>
      </c>
      <c r="E767" s="89" t="str">
        <f>'Pokemon List'!F767</f>
        <v>Slurpuff</v>
      </c>
      <c r="F767" s="58" t="s">
        <v>136</v>
      </c>
      <c r="G767" s="58" t="s">
        <v>136</v>
      </c>
      <c r="H767" s="58" t="s">
        <v>136</v>
      </c>
      <c r="I767" s="58" t="s">
        <v>136</v>
      </c>
      <c r="J767" s="58" t="s">
        <v>136</v>
      </c>
      <c r="K767" s="58">
        <v>2.0</v>
      </c>
      <c r="L767">
        <f>'Pokemon List'!A767</f>
        <v>2</v>
      </c>
      <c r="N767" t="str">
        <f>IF('Pokemon List'!I767="NULL",'Pokemon List'!I767,CONCATENATE("'",'Pokemon List'!I767,"'",))</f>
        <v>'https://cdn.bulbagarden.net/upload/thumb/8/8d/685Slurpuff.png/250px-685Slurpuff.png'</v>
      </c>
    </row>
    <row r="768">
      <c r="A768" s="58" t="str">
        <f t="shared" si="1"/>
        <v>INSERT INTO `pokemon_list` (`Generation`, `Pokedex`, `Codigo`, `Nome`, `TierGen1`, `TierGen2`, `TierGen3`, `TierGen4`, `TierGen5`, `TierGen6`, `TierGen7`, `StatusPick`, `Imagem`) VALUES ('6', '686', '686', 'Inkay', '-', '-', '-', '-', '-', '0', '0', 'false', 'https://cdn.bulbagarden.net/upload/7/70/686Inkay.png');</v>
      </c>
      <c r="B768">
        <f t="shared" si="2"/>
        <v>6</v>
      </c>
      <c r="C768" s="61">
        <f>'Pokemon List'!D768</f>
        <v>686</v>
      </c>
      <c r="D768" s="61">
        <f>'Pokemon List'!E768</f>
        <v>686</v>
      </c>
      <c r="E768" s="89" t="str">
        <f>'Pokemon List'!F768</f>
        <v>Inkay</v>
      </c>
      <c r="F768" s="58" t="s">
        <v>136</v>
      </c>
      <c r="G768" s="58" t="s">
        <v>136</v>
      </c>
      <c r="H768" s="58" t="s">
        <v>136</v>
      </c>
      <c r="I768" s="58" t="s">
        <v>136</v>
      </c>
      <c r="J768" s="58" t="s">
        <v>136</v>
      </c>
      <c r="K768" s="58">
        <v>0.0</v>
      </c>
      <c r="L768">
        <f>'Pokemon List'!A768</f>
        <v>0</v>
      </c>
      <c r="N768" t="str">
        <f>IF('Pokemon List'!I768="NULL",'Pokemon List'!I768,CONCATENATE("'",'Pokemon List'!I768,"'",))</f>
        <v>'https://cdn.bulbagarden.net/upload/7/70/686Inkay.png'</v>
      </c>
    </row>
    <row r="769">
      <c r="A769" s="58" t="str">
        <f t="shared" si="1"/>
        <v>INSERT INTO `pokemon_list` (`Generation`, `Pokedex`, `Codigo`, `Nome`, `TierGen1`, `TierGen2`, `TierGen3`, `TierGen4`, `TierGen5`, `TierGen6`, `TierGen7`, `StatusPick`, `Imagem`) VALUES ('6', '687', '687', 'Malamar', '-', '-', '-', '-', '-', '2', '2', 'false', 'https://cdn.bulbagarden.net/upload/thumb/e/e4/687Malamar.png/250px-687Malamar.png');</v>
      </c>
      <c r="B769">
        <f t="shared" si="2"/>
        <v>6</v>
      </c>
      <c r="C769" s="61">
        <f>'Pokemon List'!D769</f>
        <v>687</v>
      </c>
      <c r="D769" s="61">
        <f>'Pokemon List'!E769</f>
        <v>687</v>
      </c>
      <c r="E769" s="89" t="str">
        <f>'Pokemon List'!F769</f>
        <v>Malamar</v>
      </c>
      <c r="F769" s="58" t="s">
        <v>136</v>
      </c>
      <c r="G769" s="58" t="s">
        <v>136</v>
      </c>
      <c r="H769" s="58" t="s">
        <v>136</v>
      </c>
      <c r="I769" s="58" t="s">
        <v>136</v>
      </c>
      <c r="J769" s="58" t="s">
        <v>136</v>
      </c>
      <c r="K769" s="58">
        <v>2.0</v>
      </c>
      <c r="L769">
        <f>'Pokemon List'!A769</f>
        <v>2</v>
      </c>
      <c r="N769" t="str">
        <f>IF('Pokemon List'!I769="NULL",'Pokemon List'!I769,CONCATENATE("'",'Pokemon List'!I769,"'",))</f>
        <v>'https://cdn.bulbagarden.net/upload/thumb/e/e4/687Malamar.png/250px-687Malamar.png'</v>
      </c>
    </row>
    <row r="770">
      <c r="A770" s="58" t="str">
        <f t="shared" si="1"/>
        <v>INSERT INTO `pokemon_list` (`Generation`, `Pokedex`, `Codigo`, `Nome`, `TierGen1`, `TierGen2`, `TierGen3`, `TierGen4`, `TierGen5`, `TierGen6`, `TierGen7`, `StatusPick`, `Imagem`) VALUES ('6', '688', '688', 'Binacle', '-', '-', '-', '-', '-', '0', '0', 'false', 'https://cdn.bulbagarden.net/upload/5/5b/688Binacle.png');</v>
      </c>
      <c r="B770">
        <f t="shared" si="2"/>
        <v>6</v>
      </c>
      <c r="C770" s="61">
        <f>'Pokemon List'!D770</f>
        <v>688</v>
      </c>
      <c r="D770" s="61">
        <f>'Pokemon List'!E770</f>
        <v>688</v>
      </c>
      <c r="E770" s="89" t="str">
        <f>'Pokemon List'!F770</f>
        <v>Binacle</v>
      </c>
      <c r="F770" s="58" t="s">
        <v>136</v>
      </c>
      <c r="G770" s="58" t="s">
        <v>136</v>
      </c>
      <c r="H770" s="58" t="s">
        <v>136</v>
      </c>
      <c r="I770" s="58" t="s">
        <v>136</v>
      </c>
      <c r="J770" s="58" t="s">
        <v>136</v>
      </c>
      <c r="K770" s="58">
        <v>0.0</v>
      </c>
      <c r="L770">
        <f>'Pokemon List'!A770</f>
        <v>0</v>
      </c>
      <c r="N770" t="str">
        <f>IF('Pokemon List'!I770="NULL",'Pokemon List'!I770,CONCATENATE("'",'Pokemon List'!I770,"'",))</f>
        <v>'https://cdn.bulbagarden.net/upload/5/5b/688Binacle.png'</v>
      </c>
    </row>
    <row r="771">
      <c r="A771" s="58" t="str">
        <f t="shared" si="1"/>
        <v>INSERT INTO `pokemon_list` (`Generation`, `Pokedex`, `Codigo`, `Nome`, `TierGen1`, `TierGen2`, `TierGen3`, `TierGen4`, `TierGen5`, `TierGen6`, `TierGen7`, `StatusPick`, `Imagem`) VALUES ('6', '689', '689', 'Barbaracle', '-', '-', '-', '-', '-', '2', '2', 'false', 'https://cdn.bulbagarden.net/upload/thumb/4/48/689Barbaracle.png/250px-689Barbaracle.png');</v>
      </c>
      <c r="B771">
        <f t="shared" si="2"/>
        <v>6</v>
      </c>
      <c r="C771" s="61">
        <f>'Pokemon List'!D771</f>
        <v>689</v>
      </c>
      <c r="D771" s="61">
        <f>'Pokemon List'!E771</f>
        <v>689</v>
      </c>
      <c r="E771" s="89" t="str">
        <f>'Pokemon List'!F771</f>
        <v>Barbaracle</v>
      </c>
      <c r="F771" s="58" t="s">
        <v>136</v>
      </c>
      <c r="G771" s="58" t="s">
        <v>136</v>
      </c>
      <c r="H771" s="58" t="s">
        <v>136</v>
      </c>
      <c r="I771" s="58" t="s">
        <v>136</v>
      </c>
      <c r="J771" s="58" t="s">
        <v>136</v>
      </c>
      <c r="K771" s="58">
        <v>2.0</v>
      </c>
      <c r="L771">
        <f>'Pokemon List'!A771</f>
        <v>2</v>
      </c>
      <c r="N771" t="str">
        <f>IF('Pokemon List'!I771="NULL",'Pokemon List'!I771,CONCATENATE("'",'Pokemon List'!I771,"'",))</f>
        <v>'https://cdn.bulbagarden.net/upload/thumb/4/48/689Barbaracle.png/250px-689Barbaracle.png'</v>
      </c>
    </row>
    <row r="772">
      <c r="A772" s="58" t="str">
        <f t="shared" si="1"/>
        <v>INSERT INTO `pokemon_list` (`Generation`, `Pokedex`, `Codigo`, `Nome`, `TierGen1`, `TierGen2`, `TierGen3`, `TierGen4`, `TierGen5`, `TierGen6`, `TierGen7`, `StatusPick`, `Imagem`) VALUES ('6', '690', '690', 'Skrelp', '-', '-', '-', '-', '-', '0', '0', 'false', 'https://cdn.bulbagarden.net/upload/4/4e/690Skrelp.png');</v>
      </c>
      <c r="B772">
        <f t="shared" si="2"/>
        <v>6</v>
      </c>
      <c r="C772" s="61">
        <f>'Pokemon List'!D772</f>
        <v>690</v>
      </c>
      <c r="D772" s="61">
        <f>'Pokemon List'!E772</f>
        <v>690</v>
      </c>
      <c r="E772" s="89" t="str">
        <f>'Pokemon List'!F772</f>
        <v>Skrelp</v>
      </c>
      <c r="F772" s="58" t="s">
        <v>136</v>
      </c>
      <c r="G772" s="58" t="s">
        <v>136</v>
      </c>
      <c r="H772" s="58" t="s">
        <v>136</v>
      </c>
      <c r="I772" s="58" t="s">
        <v>136</v>
      </c>
      <c r="J772" s="58" t="s">
        <v>136</v>
      </c>
      <c r="K772" s="58">
        <v>0.0</v>
      </c>
      <c r="L772">
        <f>'Pokemon List'!A772</f>
        <v>0</v>
      </c>
      <c r="N772" t="str">
        <f>IF('Pokemon List'!I772="NULL",'Pokemon List'!I772,CONCATENATE("'",'Pokemon List'!I772,"'",))</f>
        <v>'https://cdn.bulbagarden.net/upload/4/4e/690Skrelp.png'</v>
      </c>
    </row>
    <row r="773">
      <c r="A773" s="58" t="str">
        <f t="shared" si="1"/>
        <v>INSERT INTO `pokemon_list` (`Generation`, `Pokedex`, `Codigo`, `Nome`, `TierGen1`, `TierGen2`, `TierGen3`, `TierGen4`, `TierGen5`, `TierGen6`, `TierGen7`, `StatusPick`, `Imagem`) VALUES ('6', '691', '691', 'Dragalge', '-', '-', '-', '-', '-', '2', '2', 'false', 'https://cdn.bulbagarden.net/upload/thumb/a/a9/691Dragalge.png/250px-691Dragalge.png');</v>
      </c>
      <c r="B773">
        <f t="shared" si="2"/>
        <v>6</v>
      </c>
      <c r="C773" s="61">
        <f>'Pokemon List'!D773</f>
        <v>691</v>
      </c>
      <c r="D773" s="61">
        <f>'Pokemon List'!E773</f>
        <v>691</v>
      </c>
      <c r="E773" s="89" t="str">
        <f>'Pokemon List'!F773</f>
        <v>Dragalge</v>
      </c>
      <c r="F773" s="58" t="s">
        <v>136</v>
      </c>
      <c r="G773" s="58" t="s">
        <v>136</v>
      </c>
      <c r="H773" s="58" t="s">
        <v>136</v>
      </c>
      <c r="I773" s="58" t="s">
        <v>136</v>
      </c>
      <c r="J773" s="58" t="s">
        <v>136</v>
      </c>
      <c r="K773" s="58">
        <v>2.0</v>
      </c>
      <c r="L773">
        <f>'Pokemon List'!A773</f>
        <v>2</v>
      </c>
      <c r="N773" t="str">
        <f>IF('Pokemon List'!I773="NULL",'Pokemon List'!I773,CONCATENATE("'",'Pokemon List'!I773,"'",))</f>
        <v>'https://cdn.bulbagarden.net/upload/thumb/a/a9/691Dragalge.png/250px-691Dragalge.png'</v>
      </c>
    </row>
    <row r="774">
      <c r="A774" s="58" t="str">
        <f t="shared" si="1"/>
        <v>INSERT INTO `pokemon_list` (`Generation`, `Pokedex`, `Codigo`, `Nome`, `TierGen1`, `TierGen2`, `TierGen3`, `TierGen4`, `TierGen5`, `TierGen6`, `TierGen7`, `StatusPick`, `Imagem`) VALUES ('6', '692', '692', 'Clauncher', '-', '-', '-', '-', '-', '0', '0', 'false', 'https://cdn.bulbagarden.net/upload/f/fb/692Clauncher.png');</v>
      </c>
      <c r="B774">
        <f t="shared" si="2"/>
        <v>6</v>
      </c>
      <c r="C774" s="61">
        <f>'Pokemon List'!D774</f>
        <v>692</v>
      </c>
      <c r="D774" s="61">
        <f>'Pokemon List'!E774</f>
        <v>692</v>
      </c>
      <c r="E774" s="89" t="str">
        <f>'Pokemon List'!F774</f>
        <v>Clauncher</v>
      </c>
      <c r="F774" s="58" t="s">
        <v>136</v>
      </c>
      <c r="G774" s="58" t="s">
        <v>136</v>
      </c>
      <c r="H774" s="58" t="s">
        <v>136</v>
      </c>
      <c r="I774" s="58" t="s">
        <v>136</v>
      </c>
      <c r="J774" s="58" t="s">
        <v>136</v>
      </c>
      <c r="K774" s="58">
        <v>0.0</v>
      </c>
      <c r="L774">
        <f>'Pokemon List'!A774</f>
        <v>0</v>
      </c>
      <c r="N774" t="str">
        <f>IF('Pokemon List'!I774="NULL",'Pokemon List'!I774,CONCATENATE("'",'Pokemon List'!I774,"'",))</f>
        <v>'https://cdn.bulbagarden.net/upload/f/fb/692Clauncher.png'</v>
      </c>
    </row>
    <row r="775">
      <c r="A775" s="58" t="str">
        <f t="shared" si="1"/>
        <v>INSERT INTO `pokemon_list` (`Generation`, `Pokedex`, `Codigo`, `Nome`, `TierGen1`, `TierGen2`, `TierGen3`, `TierGen4`, `TierGen5`, `TierGen6`, `TierGen7`, `StatusPick`, `Imagem`) VALUES ('6', '693', '693', 'Clawitzer', '-', '-', '-', '-', '-', '3', '3', 'false', 'https://cdn.bulbagarden.net/upload/thumb/d/d3/693Clawitzer.png/250px-693Clawitzer.png');</v>
      </c>
      <c r="B775">
        <f t="shared" si="2"/>
        <v>6</v>
      </c>
      <c r="C775" s="61">
        <f>'Pokemon List'!D775</f>
        <v>693</v>
      </c>
      <c r="D775" s="61">
        <f>'Pokemon List'!E775</f>
        <v>693</v>
      </c>
      <c r="E775" s="89" t="str">
        <f>'Pokemon List'!F775</f>
        <v>Clawitzer</v>
      </c>
      <c r="F775" s="58" t="s">
        <v>136</v>
      </c>
      <c r="G775" s="58" t="s">
        <v>136</v>
      </c>
      <c r="H775" s="58" t="s">
        <v>136</v>
      </c>
      <c r="I775" s="58" t="s">
        <v>136</v>
      </c>
      <c r="J775" s="58" t="s">
        <v>136</v>
      </c>
      <c r="K775" s="58">
        <v>3.0</v>
      </c>
      <c r="L775">
        <f>'Pokemon List'!A775</f>
        <v>3</v>
      </c>
      <c r="N775" t="str">
        <f>IF('Pokemon List'!I775="NULL",'Pokemon List'!I775,CONCATENATE("'",'Pokemon List'!I775,"'",))</f>
        <v>'https://cdn.bulbagarden.net/upload/thumb/d/d3/693Clawitzer.png/250px-693Clawitzer.png'</v>
      </c>
    </row>
    <row r="776">
      <c r="A776" s="58" t="str">
        <f t="shared" si="1"/>
        <v>INSERT INTO `pokemon_list` (`Generation`, `Pokedex`, `Codigo`, `Nome`, `TierGen1`, `TierGen2`, `TierGen3`, `TierGen4`, `TierGen5`, `TierGen6`, `TierGen7`, `StatusPick`, `Imagem`) VALUES ('6', '694', '694', 'Helioptile', '-', '-', '-', '-', '-', '0', '0', 'false', 'https://cdn.bulbagarden.net/upload/5/51/694Helioptile.png');</v>
      </c>
      <c r="B776">
        <f t="shared" si="2"/>
        <v>6</v>
      </c>
      <c r="C776" s="61">
        <f>'Pokemon List'!D776</f>
        <v>694</v>
      </c>
      <c r="D776" s="61">
        <f>'Pokemon List'!E776</f>
        <v>694</v>
      </c>
      <c r="E776" s="89" t="str">
        <f>'Pokemon List'!F776</f>
        <v>Helioptile</v>
      </c>
      <c r="F776" s="58" t="s">
        <v>136</v>
      </c>
      <c r="G776" s="58" t="s">
        <v>136</v>
      </c>
      <c r="H776" s="58" t="s">
        <v>136</v>
      </c>
      <c r="I776" s="58" t="s">
        <v>136</v>
      </c>
      <c r="J776" s="58" t="s">
        <v>136</v>
      </c>
      <c r="K776" s="58">
        <v>0.0</v>
      </c>
      <c r="L776">
        <f>'Pokemon List'!A776</f>
        <v>0</v>
      </c>
      <c r="N776" t="str">
        <f>IF('Pokemon List'!I776="NULL",'Pokemon List'!I776,CONCATENATE("'",'Pokemon List'!I776,"'",))</f>
        <v>'https://cdn.bulbagarden.net/upload/5/51/694Helioptile.png'</v>
      </c>
    </row>
    <row r="777">
      <c r="A777" s="58" t="str">
        <f t="shared" si="1"/>
        <v>INSERT INTO `pokemon_list` (`Generation`, `Pokedex`, `Codigo`, `Nome`, `TierGen1`, `TierGen2`, `TierGen3`, `TierGen4`, `TierGen5`, `TierGen6`, `TierGen7`, `StatusPick`, `Imagem`) VALUES ('6', '695', '695', 'Heliolisk', '-', '-', '-', '-', '-', '2', '3', 'false', 'https://cdn.bulbagarden.net/upload/thumb/f/f6/695Heliolisk.png/250px-695Heliolisk.png');</v>
      </c>
      <c r="B777">
        <f t="shared" si="2"/>
        <v>6</v>
      </c>
      <c r="C777" s="61">
        <f>'Pokemon List'!D777</f>
        <v>695</v>
      </c>
      <c r="D777" s="61">
        <f>'Pokemon List'!E777</f>
        <v>695</v>
      </c>
      <c r="E777" s="89" t="str">
        <f>'Pokemon List'!F777</f>
        <v>Heliolisk</v>
      </c>
      <c r="F777" s="58" t="s">
        <v>136</v>
      </c>
      <c r="G777" s="58" t="s">
        <v>136</v>
      </c>
      <c r="H777" s="58" t="s">
        <v>136</v>
      </c>
      <c r="I777" s="58" t="s">
        <v>136</v>
      </c>
      <c r="J777" s="58" t="s">
        <v>136</v>
      </c>
      <c r="K777" s="58">
        <v>2.0</v>
      </c>
      <c r="L777">
        <f>'Pokemon List'!A777</f>
        <v>3</v>
      </c>
      <c r="N777" t="str">
        <f>IF('Pokemon List'!I777="NULL",'Pokemon List'!I777,CONCATENATE("'",'Pokemon List'!I777,"'",))</f>
        <v>'https://cdn.bulbagarden.net/upload/thumb/f/f6/695Heliolisk.png/250px-695Heliolisk.png'</v>
      </c>
    </row>
    <row r="778">
      <c r="A778" s="58" t="str">
        <f t="shared" si="1"/>
        <v>INSERT INTO `pokemon_list` (`Generation`, `Pokedex`, `Codigo`, `Nome`, `TierGen1`, `TierGen2`, `TierGen3`, `TierGen4`, `TierGen5`, `TierGen6`, `TierGen7`, `StatusPick`, `Imagem`) VALUES ('6', '696', '696', 'Tyrunt', '-', '-', '-', '-', '-', '0', '0', 'false', 'https://cdn.bulbagarden.net/upload/c/c3/696Tyrunt.png');</v>
      </c>
      <c r="B778">
        <f t="shared" si="2"/>
        <v>6</v>
      </c>
      <c r="C778" s="61">
        <f>'Pokemon List'!D778</f>
        <v>696</v>
      </c>
      <c r="D778" s="61">
        <f>'Pokemon List'!E778</f>
        <v>696</v>
      </c>
      <c r="E778" s="89" t="str">
        <f>'Pokemon List'!F778</f>
        <v>Tyrunt</v>
      </c>
      <c r="F778" s="58" t="s">
        <v>136</v>
      </c>
      <c r="G778" s="58" t="s">
        <v>136</v>
      </c>
      <c r="H778" s="58" t="s">
        <v>136</v>
      </c>
      <c r="I778" s="58" t="s">
        <v>136</v>
      </c>
      <c r="J778" s="58" t="s">
        <v>136</v>
      </c>
      <c r="K778" s="58">
        <v>0.0</v>
      </c>
      <c r="L778">
        <f>'Pokemon List'!A778</f>
        <v>0</v>
      </c>
      <c r="N778" t="str">
        <f>IF('Pokemon List'!I778="NULL",'Pokemon List'!I778,CONCATENATE("'",'Pokemon List'!I778,"'",))</f>
        <v>'https://cdn.bulbagarden.net/upload/c/c3/696Tyrunt.png'</v>
      </c>
    </row>
    <row r="779">
      <c r="A779" s="58" t="str">
        <f t="shared" si="1"/>
        <v>INSERT INTO `pokemon_list` (`Generation`, `Pokedex`, `Codigo`, `Nome`, `TierGen1`, `TierGen2`, `TierGen3`, `TierGen4`, `TierGen5`, `TierGen6`, `TierGen7`, `StatusPick`, `Imagem`) VALUES ('6', '697', '697', 'Tyrantrum', '-', '-', '-', '-', '-', '2', '2', 'false', 'https://cdn.bulbagarden.net/upload/thumb/8/8b/697Tyrantrum.png/250px-697Tyrantrum.png');</v>
      </c>
      <c r="B779">
        <f t="shared" si="2"/>
        <v>6</v>
      </c>
      <c r="C779" s="61">
        <f>'Pokemon List'!D779</f>
        <v>697</v>
      </c>
      <c r="D779" s="61">
        <f>'Pokemon List'!E779</f>
        <v>697</v>
      </c>
      <c r="E779" s="89" t="str">
        <f>'Pokemon List'!F779</f>
        <v>Tyrantrum</v>
      </c>
      <c r="F779" s="58" t="s">
        <v>136</v>
      </c>
      <c r="G779" s="58" t="s">
        <v>136</v>
      </c>
      <c r="H779" s="58" t="s">
        <v>136</v>
      </c>
      <c r="I779" s="58" t="s">
        <v>136</v>
      </c>
      <c r="J779" s="58" t="s">
        <v>136</v>
      </c>
      <c r="K779" s="58">
        <v>2.0</v>
      </c>
      <c r="L779">
        <f>'Pokemon List'!A779</f>
        <v>2</v>
      </c>
      <c r="N779" t="str">
        <f>IF('Pokemon List'!I779="NULL",'Pokemon List'!I779,CONCATENATE("'",'Pokemon List'!I779,"'",))</f>
        <v>'https://cdn.bulbagarden.net/upload/thumb/8/8b/697Tyrantrum.png/250px-697Tyrantrum.png'</v>
      </c>
    </row>
    <row r="780">
      <c r="A780" s="58" t="str">
        <f t="shared" si="1"/>
        <v>INSERT INTO `pokemon_list` (`Generation`, `Pokedex`, `Codigo`, `Nome`, `TierGen1`, `TierGen2`, `TierGen3`, `TierGen4`, `TierGen5`, `TierGen6`, `TierGen7`, `StatusPick`, `Imagem`) VALUES ('6', '698', '698', 'Amaura', '-', '-', '-', '-', '-', '3', '3', 'false', 'https://cdn.bulbagarden.net/upload/2/2a/698Amaura.png');</v>
      </c>
      <c r="B780">
        <f t="shared" si="2"/>
        <v>6</v>
      </c>
      <c r="C780" s="61">
        <f>'Pokemon List'!D780</f>
        <v>698</v>
      </c>
      <c r="D780" s="61">
        <f>'Pokemon List'!E780</f>
        <v>698</v>
      </c>
      <c r="E780" s="89" t="str">
        <f>'Pokemon List'!F780</f>
        <v>Amaura</v>
      </c>
      <c r="F780" s="58" t="s">
        <v>136</v>
      </c>
      <c r="G780" s="58" t="s">
        <v>136</v>
      </c>
      <c r="H780" s="58" t="s">
        <v>136</v>
      </c>
      <c r="I780" s="58" t="s">
        <v>136</v>
      </c>
      <c r="J780" s="58" t="s">
        <v>136</v>
      </c>
      <c r="K780" s="58">
        <v>3.0</v>
      </c>
      <c r="L780">
        <f>'Pokemon List'!A780</f>
        <v>3</v>
      </c>
      <c r="N780" t="str">
        <f>IF('Pokemon List'!I780="NULL",'Pokemon List'!I780,CONCATENATE("'",'Pokemon List'!I780,"'",))</f>
        <v>'https://cdn.bulbagarden.net/upload/2/2a/698Amaura.png'</v>
      </c>
    </row>
    <row r="781">
      <c r="A781" s="58" t="str">
        <f t="shared" si="1"/>
        <v>INSERT INTO `pokemon_list` (`Generation`, `Pokedex`, `Codigo`, `Nome`, `TierGen1`, `TierGen2`, `TierGen3`, `TierGen4`, `TierGen5`, `TierGen6`, `TierGen7`, `StatusPick`, `Imagem`) VALUES ('6', '699', '699', 'Aurorus', '-', '-', '-', '-', '-', '2', '3', 'false', 'https://cdn.bulbagarden.net/upload/thumb/9/9e/699Aurorus.png/250px-699Aurorus.png');</v>
      </c>
      <c r="B781">
        <f t="shared" si="2"/>
        <v>6</v>
      </c>
      <c r="C781" s="61">
        <f>'Pokemon List'!D781</f>
        <v>699</v>
      </c>
      <c r="D781" s="61">
        <f>'Pokemon List'!E781</f>
        <v>699</v>
      </c>
      <c r="E781" s="89" t="str">
        <f>'Pokemon List'!F781</f>
        <v>Aurorus</v>
      </c>
      <c r="F781" s="58" t="s">
        <v>136</v>
      </c>
      <c r="G781" s="58" t="s">
        <v>136</v>
      </c>
      <c r="H781" s="58" t="s">
        <v>136</v>
      </c>
      <c r="I781" s="58" t="s">
        <v>136</v>
      </c>
      <c r="J781" s="58" t="s">
        <v>136</v>
      </c>
      <c r="K781" s="58">
        <v>2.0</v>
      </c>
      <c r="L781">
        <f>'Pokemon List'!A781</f>
        <v>3</v>
      </c>
      <c r="N781" t="str">
        <f>IF('Pokemon List'!I781="NULL",'Pokemon List'!I781,CONCATENATE("'",'Pokemon List'!I781,"'",))</f>
        <v>'https://cdn.bulbagarden.net/upload/thumb/9/9e/699Aurorus.png/250px-699Aurorus.png'</v>
      </c>
    </row>
    <row r="782">
      <c r="A782" s="58" t="str">
        <f t="shared" si="1"/>
        <v>INSERT INTO `pokemon_list` (`Generation`, `Pokedex`, `Codigo`, `Nome`, `TierGen1`, `TierGen2`, `TierGen3`, `TierGen4`, `TierGen5`, `TierGen6`, `TierGen7`, `StatusPick`, `Imagem`) VALUES ('6', '700', '700', 'Sylveon', '-', '-', '-', '-', '-', '1', '1', 'false', 'https://cdn.bulbagarden.net/upload/thumb/e/e8/700Sylveon.png/250px-700Sylveon.png');</v>
      </c>
      <c r="B782">
        <f t="shared" si="2"/>
        <v>6</v>
      </c>
      <c r="C782" s="61">
        <f>'Pokemon List'!D782</f>
        <v>700</v>
      </c>
      <c r="D782" s="61">
        <f>'Pokemon List'!E782</f>
        <v>700</v>
      </c>
      <c r="E782" s="89" t="str">
        <f>'Pokemon List'!F782</f>
        <v>Sylveon</v>
      </c>
      <c r="F782" s="58" t="s">
        <v>136</v>
      </c>
      <c r="G782" s="58" t="s">
        <v>136</v>
      </c>
      <c r="H782" s="58" t="s">
        <v>136</v>
      </c>
      <c r="I782" s="58" t="s">
        <v>136</v>
      </c>
      <c r="J782" s="58" t="s">
        <v>136</v>
      </c>
      <c r="K782" s="58">
        <v>1.0</v>
      </c>
      <c r="L782">
        <f>'Pokemon List'!A782</f>
        <v>1</v>
      </c>
      <c r="N782" t="str">
        <f>IF('Pokemon List'!I782="NULL",'Pokemon List'!I782,CONCATENATE("'",'Pokemon List'!I782,"'",))</f>
        <v>'https://cdn.bulbagarden.net/upload/thumb/e/e8/700Sylveon.png/250px-700Sylveon.png'</v>
      </c>
    </row>
    <row r="783">
      <c r="A783" s="58" t="str">
        <f t="shared" si="1"/>
        <v>INSERT INTO `pokemon_list` (`Generation`, `Pokedex`, `Codigo`, `Nome`, `TierGen1`, `TierGen2`, `TierGen3`, `TierGen4`, `TierGen5`, `TierGen6`, `TierGen7`, `StatusPick`, `Imagem`) VALUES ('6', '701', '701', 'Hawlucha', '-', '-', '-', '-', '-', '1', '1', 'false', 'https://cdn.bulbagarden.net/upload/thumb/4/44/701Hawlucha.png/250px-701Hawlucha.png');</v>
      </c>
      <c r="B783">
        <f t="shared" si="2"/>
        <v>6</v>
      </c>
      <c r="C783" s="61">
        <f>'Pokemon List'!D783</f>
        <v>701</v>
      </c>
      <c r="D783" s="61">
        <f>'Pokemon List'!E783</f>
        <v>701</v>
      </c>
      <c r="E783" s="89" t="str">
        <f>'Pokemon List'!F783</f>
        <v>Hawlucha</v>
      </c>
      <c r="F783" s="58" t="s">
        <v>136</v>
      </c>
      <c r="G783" s="58" t="s">
        <v>136</v>
      </c>
      <c r="H783" s="58" t="s">
        <v>136</v>
      </c>
      <c r="I783" s="58" t="s">
        <v>136</v>
      </c>
      <c r="J783" s="58" t="s">
        <v>136</v>
      </c>
      <c r="K783" s="58">
        <v>1.0</v>
      </c>
      <c r="L783">
        <f>'Pokemon List'!A783</f>
        <v>1</v>
      </c>
      <c r="N783" t="str">
        <f>IF('Pokemon List'!I783="NULL",'Pokemon List'!I783,CONCATENATE("'",'Pokemon List'!I783,"'",))</f>
        <v>'https://cdn.bulbagarden.net/upload/thumb/4/44/701Hawlucha.png/250px-701Hawlucha.png'</v>
      </c>
    </row>
    <row r="784">
      <c r="A784" s="58" t="str">
        <f t="shared" si="1"/>
        <v>INSERT INTO `pokemon_list` (`Generation`, `Pokedex`, `Codigo`, `Nome`, `TierGen1`, `TierGen2`, `TierGen3`, `TierGen4`, `TierGen5`, `TierGen6`, `TierGen7`, `StatusPick`, `Imagem`) VALUES ('6', '702', '702', 'Dedenne', '-', '-', '-', '-', '-', '3', '3', 'false', 'https://cdn.bulbagarden.net/upload/thumb/c/c9/702Dedenne.png/250px-702Dedenne.png');</v>
      </c>
      <c r="B784">
        <f t="shared" si="2"/>
        <v>6</v>
      </c>
      <c r="C784" s="61">
        <f>'Pokemon List'!D784</f>
        <v>702</v>
      </c>
      <c r="D784" s="61">
        <f>'Pokemon List'!E784</f>
        <v>702</v>
      </c>
      <c r="E784" s="89" t="str">
        <f>'Pokemon List'!F784</f>
        <v>Dedenne</v>
      </c>
      <c r="F784" s="58" t="s">
        <v>136</v>
      </c>
      <c r="G784" s="58" t="s">
        <v>136</v>
      </c>
      <c r="H784" s="58" t="s">
        <v>136</v>
      </c>
      <c r="I784" s="58" t="s">
        <v>136</v>
      </c>
      <c r="J784" s="58" t="s">
        <v>136</v>
      </c>
      <c r="K784" s="58">
        <v>3.0</v>
      </c>
      <c r="L784">
        <f>'Pokemon List'!A784</f>
        <v>3</v>
      </c>
      <c r="N784" t="str">
        <f>IF('Pokemon List'!I784="NULL",'Pokemon List'!I784,CONCATENATE("'",'Pokemon List'!I784,"'",))</f>
        <v>'https://cdn.bulbagarden.net/upload/thumb/c/c9/702Dedenne.png/250px-702Dedenne.png'</v>
      </c>
    </row>
    <row r="785">
      <c r="A785" s="58" t="str">
        <f t="shared" si="1"/>
        <v>INSERT INTO `pokemon_list` (`Generation`, `Pokedex`, `Codigo`, `Nome`, `TierGen1`, `TierGen2`, `TierGen3`, `TierGen4`, `TierGen5`, `TierGen6`, `TierGen7`, `StatusPick`, `Imagem`) VALUES ('6', '703', '703', 'Carbink', '-', '-', '-', '-', '-', '3', '3', 'false', 'https://cdn.bulbagarden.net/upload/thumb/f/fa/703Carbink.png/250px-703Carbink.png');</v>
      </c>
      <c r="B785">
        <f t="shared" si="2"/>
        <v>6</v>
      </c>
      <c r="C785" s="61">
        <f>'Pokemon List'!D785</f>
        <v>703</v>
      </c>
      <c r="D785" s="61">
        <f>'Pokemon List'!E785</f>
        <v>703</v>
      </c>
      <c r="E785" s="89" t="str">
        <f>'Pokemon List'!F785</f>
        <v>Carbink</v>
      </c>
      <c r="F785" s="58" t="s">
        <v>136</v>
      </c>
      <c r="G785" s="58" t="s">
        <v>136</v>
      </c>
      <c r="H785" s="58" t="s">
        <v>136</v>
      </c>
      <c r="I785" s="58" t="s">
        <v>136</v>
      </c>
      <c r="J785" s="58" t="s">
        <v>136</v>
      </c>
      <c r="K785" s="58">
        <v>3.0</v>
      </c>
      <c r="L785">
        <f>'Pokemon List'!A785</f>
        <v>3</v>
      </c>
      <c r="N785" t="str">
        <f>IF('Pokemon List'!I785="NULL",'Pokemon List'!I785,CONCATENATE("'",'Pokemon List'!I785,"'",))</f>
        <v>'https://cdn.bulbagarden.net/upload/thumb/f/fa/703Carbink.png/250px-703Carbink.png'</v>
      </c>
    </row>
    <row r="786">
      <c r="A786" s="58" t="str">
        <f t="shared" si="1"/>
        <v>INSERT INTO `pokemon_list` (`Generation`, `Pokedex`, `Codigo`, `Nome`, `TierGen1`, `TierGen2`, `TierGen3`, `TierGen4`, `TierGen5`, `TierGen6`, `TierGen7`, `StatusPick`, `Imagem`) VALUES ('6', '704', '704', 'Goomy', '-', '-', '-', '-', '-', '0', '0', 'false', 'https://cdn.bulbagarden.net/upload/2/28/704Goomy.png');</v>
      </c>
      <c r="B786">
        <f t="shared" si="2"/>
        <v>6</v>
      </c>
      <c r="C786" s="61">
        <f>'Pokemon List'!D786</f>
        <v>704</v>
      </c>
      <c r="D786" s="61">
        <f>'Pokemon List'!E786</f>
        <v>704</v>
      </c>
      <c r="E786" s="89" t="str">
        <f>'Pokemon List'!F786</f>
        <v>Goomy</v>
      </c>
      <c r="F786" s="58" t="s">
        <v>136</v>
      </c>
      <c r="G786" s="58" t="s">
        <v>136</v>
      </c>
      <c r="H786" s="58" t="s">
        <v>136</v>
      </c>
      <c r="I786" s="58" t="s">
        <v>136</v>
      </c>
      <c r="J786" s="58" t="s">
        <v>136</v>
      </c>
      <c r="K786" s="58">
        <v>0.0</v>
      </c>
      <c r="L786">
        <f>'Pokemon List'!A786</f>
        <v>0</v>
      </c>
      <c r="N786" t="str">
        <f>IF('Pokemon List'!I786="NULL",'Pokemon List'!I786,CONCATENATE("'",'Pokemon List'!I786,"'",))</f>
        <v>'https://cdn.bulbagarden.net/upload/2/28/704Goomy.png'</v>
      </c>
    </row>
    <row r="787">
      <c r="A787" s="58" t="str">
        <f t="shared" si="1"/>
        <v>INSERT INTO `pokemon_list` (`Generation`, `Pokedex`, `Codigo`, `Nome`, `TierGen1`, `TierGen2`, `TierGen3`, `TierGen4`, `TierGen5`, `TierGen6`, `TierGen7`, `StatusPick`, `Imagem`) VALUES ('6', '705', '705', 'Sliggoo', '-', '-', '-', '-', '-', '3', '0', 'false', 'https://cdn.bulbagarden.net/upload/9/95/705Sliggoo.png');</v>
      </c>
      <c r="B787">
        <f t="shared" si="2"/>
        <v>6</v>
      </c>
      <c r="C787" s="61">
        <f>'Pokemon List'!D787</f>
        <v>705</v>
      </c>
      <c r="D787" s="61">
        <f>'Pokemon List'!E787</f>
        <v>705</v>
      </c>
      <c r="E787" s="89" t="str">
        <f>'Pokemon List'!F787</f>
        <v>Sliggoo</v>
      </c>
      <c r="F787" s="58" t="s">
        <v>136</v>
      </c>
      <c r="G787" s="58" t="s">
        <v>136</v>
      </c>
      <c r="H787" s="58" t="s">
        <v>136</v>
      </c>
      <c r="I787" s="58" t="s">
        <v>136</v>
      </c>
      <c r="J787" s="58" t="s">
        <v>136</v>
      </c>
      <c r="K787" s="58">
        <v>3.0</v>
      </c>
      <c r="L787">
        <f>'Pokemon List'!A787</f>
        <v>0</v>
      </c>
      <c r="N787" t="str">
        <f>IF('Pokemon List'!I787="NULL",'Pokemon List'!I787,CONCATENATE("'",'Pokemon List'!I787,"'",))</f>
        <v>'https://cdn.bulbagarden.net/upload/9/95/705Sliggoo.png'</v>
      </c>
    </row>
    <row r="788">
      <c r="A788" s="58" t="str">
        <f t="shared" si="1"/>
        <v>INSERT INTO `pokemon_list` (`Generation`, `Pokedex`, `Codigo`, `Nome`, `TierGen1`, `TierGen2`, `TierGen3`, `TierGen4`, `TierGen5`, `TierGen6`, `TierGen7`, `StatusPick`, `Imagem`) VALUES ('6', '706', '706', 'Goodra', '-', '-', '-', '-', '-', '2', '2', 'false', 'https://cdn.bulbagarden.net/upload/thumb/d/df/706Goodra.png/250px-706Goodra.png');</v>
      </c>
      <c r="B788">
        <f t="shared" si="2"/>
        <v>6</v>
      </c>
      <c r="C788" s="61">
        <f>'Pokemon List'!D788</f>
        <v>706</v>
      </c>
      <c r="D788" s="61">
        <f>'Pokemon List'!E788</f>
        <v>706</v>
      </c>
      <c r="E788" s="89" t="str">
        <f>'Pokemon List'!F788</f>
        <v>Goodra</v>
      </c>
      <c r="F788" s="58" t="s">
        <v>136</v>
      </c>
      <c r="G788" s="58" t="s">
        <v>136</v>
      </c>
      <c r="H788" s="58" t="s">
        <v>136</v>
      </c>
      <c r="I788" s="58" t="s">
        <v>136</v>
      </c>
      <c r="J788" s="58" t="s">
        <v>136</v>
      </c>
      <c r="K788" s="58">
        <v>2.0</v>
      </c>
      <c r="L788">
        <f>'Pokemon List'!A788</f>
        <v>2</v>
      </c>
      <c r="N788" t="str">
        <f>IF('Pokemon List'!I788="NULL",'Pokemon List'!I788,CONCATENATE("'",'Pokemon List'!I788,"'",))</f>
        <v>'https://cdn.bulbagarden.net/upload/thumb/d/df/706Goodra.png/250px-706Goodra.png'</v>
      </c>
    </row>
    <row r="789">
      <c r="A789" s="58" t="str">
        <f t="shared" si="1"/>
        <v>INSERT INTO `pokemon_list` (`Generation`, `Pokedex`, `Codigo`, `Nome`, `TierGen1`, `TierGen2`, `TierGen3`, `TierGen4`, `TierGen5`, `TierGen6`, `TierGen7`, `StatusPick`, `Imagem`) VALUES ('6', '707', '707', 'Klefki', '-', '-', '-', '-', '-', '1', '1', 'false', 'https://cdn.bulbagarden.net/upload/thumb/0/04/707Klefki.png/250px-707Klefki.png');</v>
      </c>
      <c r="B789">
        <f t="shared" si="2"/>
        <v>6</v>
      </c>
      <c r="C789" s="61">
        <f>'Pokemon List'!D789</f>
        <v>707</v>
      </c>
      <c r="D789" s="61">
        <f>'Pokemon List'!E789</f>
        <v>707</v>
      </c>
      <c r="E789" s="89" t="str">
        <f>'Pokemon List'!F789</f>
        <v>Klefki</v>
      </c>
      <c r="F789" s="58" t="s">
        <v>136</v>
      </c>
      <c r="G789" s="58" t="s">
        <v>136</v>
      </c>
      <c r="H789" s="58" t="s">
        <v>136</v>
      </c>
      <c r="I789" s="58" t="s">
        <v>136</v>
      </c>
      <c r="J789" s="58" t="s">
        <v>136</v>
      </c>
      <c r="K789" s="58">
        <v>1.0</v>
      </c>
      <c r="L789">
        <f>'Pokemon List'!A789</f>
        <v>1</v>
      </c>
      <c r="N789" t="str">
        <f>IF('Pokemon List'!I789="NULL",'Pokemon List'!I789,CONCATENATE("'",'Pokemon List'!I789,"'",))</f>
        <v>'https://cdn.bulbagarden.net/upload/thumb/0/04/707Klefki.png/250px-707Klefki.png'</v>
      </c>
    </row>
    <row r="790">
      <c r="A790" s="58" t="str">
        <f t="shared" si="1"/>
        <v>INSERT INTO `pokemon_list` (`Generation`, `Pokedex`, `Codigo`, `Nome`, `TierGen1`, `TierGen2`, `TierGen3`, `TierGen4`, `TierGen5`, `TierGen6`, `TierGen7`, `StatusPick`, `Imagem`) VALUES ('6', '708', '708', 'Phantump', '-', '-', '-', '-', '-', '0', '0', 'false', 'https://cdn.bulbagarden.net/upload/7/72/708Phantump.png');</v>
      </c>
      <c r="B790">
        <f t="shared" si="2"/>
        <v>6</v>
      </c>
      <c r="C790" s="61">
        <f>'Pokemon List'!D790</f>
        <v>708</v>
      </c>
      <c r="D790" s="61">
        <f>'Pokemon List'!E790</f>
        <v>708</v>
      </c>
      <c r="E790" s="89" t="str">
        <f>'Pokemon List'!F790</f>
        <v>Phantump</v>
      </c>
      <c r="F790" s="58" t="s">
        <v>136</v>
      </c>
      <c r="G790" s="58" t="s">
        <v>136</v>
      </c>
      <c r="H790" s="58" t="s">
        <v>136</v>
      </c>
      <c r="I790" s="58" t="s">
        <v>136</v>
      </c>
      <c r="J790" s="58" t="s">
        <v>136</v>
      </c>
      <c r="K790" s="58">
        <v>0.0</v>
      </c>
      <c r="L790">
        <f>'Pokemon List'!A790</f>
        <v>0</v>
      </c>
      <c r="N790" t="str">
        <f>IF('Pokemon List'!I790="NULL",'Pokemon List'!I790,CONCATENATE("'",'Pokemon List'!I790,"'",))</f>
        <v>'https://cdn.bulbagarden.net/upload/7/72/708Phantump.png'</v>
      </c>
    </row>
    <row r="791">
      <c r="A791" s="58" t="str">
        <f t="shared" si="1"/>
        <v>INSERT INTO `pokemon_list` (`Generation`, `Pokedex`, `Codigo`, `Nome`, `TierGen1`, `TierGen2`, `TierGen3`, `TierGen4`, `TierGen5`, `TierGen6`, `TierGen7`, `StatusPick`, `Imagem`) VALUES ('6', '709', '709', 'Trevenant', '-', '-', '-', '-', '-', '3', '3', 'false', 'https://cdn.bulbagarden.net/upload/thumb/4/4b/709Trevenant.png/250px-709Trevenant.png');</v>
      </c>
      <c r="B791">
        <f t="shared" si="2"/>
        <v>6</v>
      </c>
      <c r="C791" s="61">
        <f>'Pokemon List'!D791</f>
        <v>709</v>
      </c>
      <c r="D791" s="61">
        <f>'Pokemon List'!E791</f>
        <v>709</v>
      </c>
      <c r="E791" s="89" t="str">
        <f>'Pokemon List'!F791</f>
        <v>Trevenant</v>
      </c>
      <c r="F791" s="58" t="s">
        <v>136</v>
      </c>
      <c r="G791" s="58" t="s">
        <v>136</v>
      </c>
      <c r="H791" s="58" t="s">
        <v>136</v>
      </c>
      <c r="I791" s="58" t="s">
        <v>136</v>
      </c>
      <c r="J791" s="58" t="s">
        <v>136</v>
      </c>
      <c r="K791" s="58">
        <v>3.0</v>
      </c>
      <c r="L791">
        <f>'Pokemon List'!A791</f>
        <v>3</v>
      </c>
      <c r="N791" t="str">
        <f>IF('Pokemon List'!I791="NULL",'Pokemon List'!I791,CONCATENATE("'",'Pokemon List'!I791,"'",))</f>
        <v>'https://cdn.bulbagarden.net/upload/thumb/4/4b/709Trevenant.png/250px-709Trevenant.png'</v>
      </c>
    </row>
    <row r="792">
      <c r="A792" s="58" t="str">
        <f t="shared" si="1"/>
        <v>INSERT INTO `pokemon_list` (`Generation`, `Pokedex`, `Codigo`, `Nome`, `TierGen1`, `TierGen2`, `TierGen3`, `TierGen4`, `TierGen5`, `TierGen6`, `TierGen7`, `StatusPick`, `Imagem`) VALUES ('6', '710', '710', 'Pumpkaboo', '-', '-', '-', '-', '-', '0', '0', 'false', 'https://cdn.bulbagarden.net/upload/d/df/710Pumpkaboo.png');</v>
      </c>
      <c r="B792">
        <f t="shared" si="2"/>
        <v>6</v>
      </c>
      <c r="C792" s="61">
        <f>'Pokemon List'!D792</f>
        <v>710</v>
      </c>
      <c r="D792" s="61">
        <f>'Pokemon List'!E792</f>
        <v>710</v>
      </c>
      <c r="E792" s="89" t="str">
        <f>'Pokemon List'!F792</f>
        <v>Pumpkaboo</v>
      </c>
      <c r="F792" s="58" t="s">
        <v>136</v>
      </c>
      <c r="G792" s="58" t="s">
        <v>136</v>
      </c>
      <c r="H792" s="58" t="s">
        <v>136</v>
      </c>
      <c r="I792" s="58" t="s">
        <v>136</v>
      </c>
      <c r="J792" s="58" t="s">
        <v>136</v>
      </c>
      <c r="K792" s="58">
        <v>0.0</v>
      </c>
      <c r="L792">
        <f>'Pokemon List'!A792</f>
        <v>0</v>
      </c>
      <c r="N792" t="str">
        <f>IF('Pokemon List'!I792="NULL",'Pokemon List'!I792,CONCATENATE("'",'Pokemon List'!I792,"'",))</f>
        <v>'https://cdn.bulbagarden.net/upload/d/df/710Pumpkaboo.png'</v>
      </c>
    </row>
    <row r="793">
      <c r="A793" s="58" t="str">
        <f t="shared" si="1"/>
        <v>INSERT INTO `pokemon_list` (`Generation`, `Pokedex`, `Codigo`, `Nome`, `TierGen1`, `TierGen2`, `TierGen3`, `TierGen4`, `TierGen5`, `TierGen6`, `TierGen7`, `StatusPick`, `Imagem`) VALUES ('6', '711', '711', 'Gourgeist', '-', '-', '-', '-', '-', '2', '3', 'false', 'https://cdn.bulbagarden.net/upload/thumb/8/88/711Gourgeist.png/250px-711Gourgeist.png');</v>
      </c>
      <c r="B793">
        <f t="shared" si="2"/>
        <v>6</v>
      </c>
      <c r="C793" s="61">
        <f>'Pokemon List'!D793</f>
        <v>711</v>
      </c>
      <c r="D793" s="61">
        <f>'Pokemon List'!E793</f>
        <v>711</v>
      </c>
      <c r="E793" s="89" t="str">
        <f>'Pokemon List'!F793</f>
        <v>Gourgeist</v>
      </c>
      <c r="F793" s="58" t="s">
        <v>136</v>
      </c>
      <c r="G793" s="58" t="s">
        <v>136</v>
      </c>
      <c r="H793" s="58" t="s">
        <v>136</v>
      </c>
      <c r="I793" s="58" t="s">
        <v>136</v>
      </c>
      <c r="J793" s="58" t="s">
        <v>136</v>
      </c>
      <c r="K793" s="58">
        <v>2.0</v>
      </c>
      <c r="L793">
        <f>'Pokemon List'!A793</f>
        <v>3</v>
      </c>
      <c r="N793" t="str">
        <f>IF('Pokemon List'!I793="NULL",'Pokemon List'!I793,CONCATENATE("'",'Pokemon List'!I793,"'",))</f>
        <v>'https://cdn.bulbagarden.net/upload/thumb/8/88/711Gourgeist.png/250px-711Gourgeist.png'</v>
      </c>
    </row>
    <row r="794">
      <c r="A794" s="58" t="str">
        <f t="shared" si="1"/>
        <v>INSERT INTO `pokemon_list` (`Generation`, `Pokedex`, `Codigo`, `Nome`, `TierGen1`, `TierGen2`, `TierGen3`, `TierGen4`, `TierGen5`, `TierGen6`, `TierGen7`, `StatusPick`, `Imagem`) VALUES ('6', '712', '712', 'Bergmite', '-', '-', '-', '-', '-', '0', '0', 'false', 'https://cdn.bulbagarden.net/upload/c/c3/712Bergmite.png');</v>
      </c>
      <c r="B794">
        <f t="shared" si="2"/>
        <v>6</v>
      </c>
      <c r="C794" s="61">
        <f>'Pokemon List'!D794</f>
        <v>712</v>
      </c>
      <c r="D794" s="61">
        <f>'Pokemon List'!E794</f>
        <v>712</v>
      </c>
      <c r="E794" s="89" t="str">
        <f>'Pokemon List'!F794</f>
        <v>Bergmite</v>
      </c>
      <c r="F794" s="58" t="s">
        <v>136</v>
      </c>
      <c r="G794" s="58" t="s">
        <v>136</v>
      </c>
      <c r="H794" s="58" t="s">
        <v>136</v>
      </c>
      <c r="I794" s="58" t="s">
        <v>136</v>
      </c>
      <c r="J794" s="58" t="s">
        <v>136</v>
      </c>
      <c r="K794" s="58">
        <v>0.0</v>
      </c>
      <c r="L794">
        <f>'Pokemon List'!A794</f>
        <v>0</v>
      </c>
      <c r="N794" t="str">
        <f>IF('Pokemon List'!I794="NULL",'Pokemon List'!I794,CONCATENATE("'",'Pokemon List'!I794,"'",))</f>
        <v>'https://cdn.bulbagarden.net/upload/c/c3/712Bergmite.png'</v>
      </c>
    </row>
    <row r="795">
      <c r="A795" s="58" t="str">
        <f t="shared" si="1"/>
        <v>INSERT INTO `pokemon_list` (`Generation`, `Pokedex`, `Codigo`, `Nome`, `TierGen1`, `TierGen2`, `TierGen3`, `TierGen4`, `TierGen5`, `TierGen6`, `TierGen7`, `StatusPick`, `Imagem`) VALUES ('6', '713', '713', 'Avalugg', '-', '-', '-', '-', '-', '3', '3', 'false', 'https://cdn.bulbagarden.net/upload/thumb/0/04/713Avalugg.png/250px-713Avalugg.png');</v>
      </c>
      <c r="B795">
        <f t="shared" si="2"/>
        <v>6</v>
      </c>
      <c r="C795" s="61">
        <f>'Pokemon List'!D795</f>
        <v>713</v>
      </c>
      <c r="D795" s="61">
        <f>'Pokemon List'!E795</f>
        <v>713</v>
      </c>
      <c r="E795" s="89" t="str">
        <f>'Pokemon List'!F795</f>
        <v>Avalugg</v>
      </c>
      <c r="F795" s="58" t="s">
        <v>136</v>
      </c>
      <c r="G795" s="58" t="s">
        <v>136</v>
      </c>
      <c r="H795" s="58" t="s">
        <v>136</v>
      </c>
      <c r="I795" s="58" t="s">
        <v>136</v>
      </c>
      <c r="J795" s="58" t="s">
        <v>136</v>
      </c>
      <c r="K795" s="58">
        <v>3.0</v>
      </c>
      <c r="L795">
        <f>'Pokemon List'!A795</f>
        <v>3</v>
      </c>
      <c r="N795" t="str">
        <f>IF('Pokemon List'!I795="NULL",'Pokemon List'!I795,CONCATENATE("'",'Pokemon List'!I795,"'",))</f>
        <v>'https://cdn.bulbagarden.net/upload/thumb/0/04/713Avalugg.png/250px-713Avalugg.png'</v>
      </c>
    </row>
    <row r="796">
      <c r="A796" s="58" t="str">
        <f t="shared" si="1"/>
        <v>INSERT INTO `pokemon_list` (`Generation`, `Pokedex`, `Codigo`, `Nome`, `TierGen1`, `TierGen2`, `TierGen3`, `TierGen4`, `TierGen5`, `TierGen6`, `TierGen7`, `StatusPick`, `Imagem`) VALUES ('6', '714', '714', 'Noibat', '-', '-', '-', '-', '-', '0', '0', 'false', 'https://cdn.bulbagarden.net/upload/0/07/714Noibat.png');</v>
      </c>
      <c r="B796">
        <f t="shared" si="2"/>
        <v>6</v>
      </c>
      <c r="C796" s="61">
        <f>'Pokemon List'!D796</f>
        <v>714</v>
      </c>
      <c r="D796" s="61">
        <f>'Pokemon List'!E796</f>
        <v>714</v>
      </c>
      <c r="E796" s="89" t="str">
        <f>'Pokemon List'!F796</f>
        <v>Noibat</v>
      </c>
      <c r="F796" s="58" t="s">
        <v>136</v>
      </c>
      <c r="G796" s="58" t="s">
        <v>136</v>
      </c>
      <c r="H796" s="58" t="s">
        <v>136</v>
      </c>
      <c r="I796" s="58" t="s">
        <v>136</v>
      </c>
      <c r="J796" s="58" t="s">
        <v>136</v>
      </c>
      <c r="K796" s="58">
        <v>0.0</v>
      </c>
      <c r="L796">
        <f>'Pokemon List'!A796</f>
        <v>0</v>
      </c>
      <c r="N796" t="str">
        <f>IF('Pokemon List'!I796="NULL",'Pokemon List'!I796,CONCATENATE("'",'Pokemon List'!I796,"'",))</f>
        <v>'https://cdn.bulbagarden.net/upload/0/07/714Noibat.png'</v>
      </c>
    </row>
    <row r="797">
      <c r="A797" s="58" t="str">
        <f t="shared" si="1"/>
        <v>INSERT INTO `pokemon_list` (`Generation`, `Pokedex`, `Codigo`, `Nome`, `TierGen1`, `TierGen2`, `TierGen3`, `TierGen4`, `TierGen5`, `TierGen6`, `TierGen7`, `StatusPick`, `Imagem`) VALUES ('6', '715', '715', 'Noivern', '-', '-', '-', '-', '-', '2', '2', 'false', 'https://cdn.bulbagarden.net/upload/thumb/1/15/715Noivern.png/250px-715Noivern.png');</v>
      </c>
      <c r="B797">
        <f t="shared" si="2"/>
        <v>6</v>
      </c>
      <c r="C797" s="61">
        <f>'Pokemon List'!D797</f>
        <v>715</v>
      </c>
      <c r="D797" s="61">
        <f>'Pokemon List'!E797</f>
        <v>715</v>
      </c>
      <c r="E797" s="89" t="str">
        <f>'Pokemon List'!F797</f>
        <v>Noivern</v>
      </c>
      <c r="F797" s="58" t="s">
        <v>136</v>
      </c>
      <c r="G797" s="58" t="s">
        <v>136</v>
      </c>
      <c r="H797" s="58" t="s">
        <v>136</v>
      </c>
      <c r="I797" s="58" t="s">
        <v>136</v>
      </c>
      <c r="J797" s="58" t="s">
        <v>136</v>
      </c>
      <c r="K797" s="58">
        <v>2.0</v>
      </c>
      <c r="L797">
        <f>'Pokemon List'!A797</f>
        <v>2</v>
      </c>
      <c r="N797" t="str">
        <f>IF('Pokemon List'!I797="NULL",'Pokemon List'!I797,CONCATENATE("'",'Pokemon List'!I797,"'",))</f>
        <v>'https://cdn.bulbagarden.net/upload/thumb/1/15/715Noivern.png/250px-715Noivern.png'</v>
      </c>
    </row>
    <row r="798">
      <c r="A798" s="58" t="str">
        <f t="shared" si="1"/>
        <v>INSERT INTO `pokemon_list` (`Generation`, `Pokedex`, `Codigo`, `Nome`, `TierGen1`, `TierGen2`, `TierGen3`, `TierGen4`, `TierGen5`, `TierGen6`, `TierGen7`, `StatusPick`, `Imagem`) VALUES ('6', '716', '716', 'Xerneas', '-', '-', '-', '-', '-', 'Uber', 'Uber', 'false', 'https://cdn.bulbagarden.net/upload/thumb/1/13/716Xerneas.png/250px-716Xerneas.png');</v>
      </c>
      <c r="B798">
        <f t="shared" si="2"/>
        <v>6</v>
      </c>
      <c r="C798" s="61">
        <f>'Pokemon List'!D798</f>
        <v>716</v>
      </c>
      <c r="D798" s="61">
        <f>'Pokemon List'!E798</f>
        <v>716</v>
      </c>
      <c r="E798" s="89" t="str">
        <f>'Pokemon List'!F798</f>
        <v>Xerneas</v>
      </c>
      <c r="F798" s="58" t="s">
        <v>136</v>
      </c>
      <c r="G798" s="58" t="s">
        <v>136</v>
      </c>
      <c r="H798" s="58" t="s">
        <v>136</v>
      </c>
      <c r="I798" s="58" t="s">
        <v>136</v>
      </c>
      <c r="J798" s="58" t="s">
        <v>136</v>
      </c>
      <c r="K798" s="58" t="s">
        <v>410</v>
      </c>
      <c r="L798" t="str">
        <f>'Pokemon List'!A798</f>
        <v>Uber</v>
      </c>
      <c r="N798" t="str">
        <f>IF('Pokemon List'!I798="NULL",'Pokemon List'!I798,CONCATENATE("'",'Pokemon List'!I798,"'",))</f>
        <v>'https://cdn.bulbagarden.net/upload/thumb/1/13/716Xerneas.png/250px-716Xerneas.png'</v>
      </c>
    </row>
    <row r="799">
      <c r="A799" s="58" t="str">
        <f t="shared" si="1"/>
        <v>INSERT INTO `pokemon_list` (`Generation`, `Pokedex`, `Codigo`, `Nome`, `TierGen1`, `TierGen2`, `TierGen3`, `TierGen4`, `TierGen5`, `TierGen6`, `TierGen7`, `StatusPick`, `Imagem`) VALUES ('6', '717', '717', 'Yveltal', '-', '-', '-', '-', '-', 'Uber', 'Uber', 'false', 'https://cdn.bulbagarden.net/upload/thumb/5/54/717Yveltal.png/250px-717Yveltal.png');</v>
      </c>
      <c r="B799">
        <f t="shared" si="2"/>
        <v>6</v>
      </c>
      <c r="C799" s="61">
        <f>'Pokemon List'!D799</f>
        <v>717</v>
      </c>
      <c r="D799" s="61">
        <f>'Pokemon List'!E799</f>
        <v>717</v>
      </c>
      <c r="E799" s="89" t="str">
        <f>'Pokemon List'!F799</f>
        <v>Yveltal</v>
      </c>
      <c r="F799" s="58" t="s">
        <v>136</v>
      </c>
      <c r="G799" s="58" t="s">
        <v>136</v>
      </c>
      <c r="H799" s="58" t="s">
        <v>136</v>
      </c>
      <c r="I799" s="58" t="s">
        <v>136</v>
      </c>
      <c r="J799" s="58" t="s">
        <v>136</v>
      </c>
      <c r="K799" s="58" t="s">
        <v>410</v>
      </c>
      <c r="L799" t="str">
        <f>'Pokemon List'!A799</f>
        <v>Uber</v>
      </c>
      <c r="N799" t="str">
        <f>IF('Pokemon List'!I799="NULL",'Pokemon List'!I799,CONCATENATE("'",'Pokemon List'!I799,"'",))</f>
        <v>'https://cdn.bulbagarden.net/upload/thumb/5/54/717Yveltal.png/250px-717Yveltal.png'</v>
      </c>
    </row>
    <row r="800">
      <c r="A800" s="58" t="str">
        <f t="shared" si="1"/>
        <v>INSERT INTO `pokemon_list` (`Generation`, `Pokedex`, `Codigo`, `Nome`, `TierGen1`, `TierGen2`, `TierGen3`, `TierGen4`, `TierGen5`, `TierGen6`, `TierGen7`, `StatusPick`, `Imagem`) VALUES ('6', '718', '718', 'Zygarde', '-', '-', '-', '-', '-', '1', 'Uber', 'false', 'https://cdn.bulbagarden.net/upload/thumb/3/3a/718Zygarde.png/250px-718Zygarde.png');</v>
      </c>
      <c r="B800">
        <f t="shared" si="2"/>
        <v>6</v>
      </c>
      <c r="C800" s="61">
        <f>'Pokemon List'!D800</f>
        <v>718</v>
      </c>
      <c r="D800" s="61">
        <f>'Pokemon List'!E800</f>
        <v>718</v>
      </c>
      <c r="E800" s="89" t="str">
        <f>'Pokemon List'!F800</f>
        <v>Zygarde</v>
      </c>
      <c r="F800" s="58" t="s">
        <v>136</v>
      </c>
      <c r="G800" s="58" t="s">
        <v>136</v>
      </c>
      <c r="H800" s="58" t="s">
        <v>136</v>
      </c>
      <c r="I800" s="58" t="s">
        <v>136</v>
      </c>
      <c r="J800" s="58" t="s">
        <v>136</v>
      </c>
      <c r="K800" s="58">
        <v>1.0</v>
      </c>
      <c r="L800" t="str">
        <f>'Pokemon List'!A800</f>
        <v>Uber</v>
      </c>
      <c r="N800" t="str">
        <f>IF('Pokemon List'!I800="NULL",'Pokemon List'!I800,CONCATENATE("'",'Pokemon List'!I800,"'",))</f>
        <v>'https://cdn.bulbagarden.net/upload/thumb/3/3a/718Zygarde.png/250px-718Zygarde.png'</v>
      </c>
    </row>
    <row r="801">
      <c r="A801" s="58" t="str">
        <f t="shared" si="1"/>
        <v>INSERT INTO `pokemon_list` (`Generation`, `Pokedex`, `Codigo`, `Nome`, `TierGen1`, `TierGen2`, `TierGen3`, `TierGen4`, `TierGen5`, `TierGen6`, `TierGen7`, `StatusPick`, `Imagem`) VALUES ('6', '719', '719', 'Diancie', '-', '-', '-', '-', '-', '2', '1', 'false', 'https://cdn.bulbagarden.net/upload/thumb/b/b3/719Diancie.png/150px-719Diancie.png');</v>
      </c>
      <c r="B801">
        <f t="shared" si="2"/>
        <v>6</v>
      </c>
      <c r="C801" s="61">
        <f>'Pokemon List'!D801</f>
        <v>719</v>
      </c>
      <c r="D801" s="61">
        <f>'Pokemon List'!E801</f>
        <v>719</v>
      </c>
      <c r="E801" s="89" t="str">
        <f>'Pokemon List'!F801</f>
        <v>Diancie</v>
      </c>
      <c r="F801" s="58" t="s">
        <v>136</v>
      </c>
      <c r="G801" s="58" t="s">
        <v>136</v>
      </c>
      <c r="H801" s="58" t="s">
        <v>136</v>
      </c>
      <c r="I801" s="58" t="s">
        <v>136</v>
      </c>
      <c r="J801" s="58" t="s">
        <v>136</v>
      </c>
      <c r="K801" s="58">
        <v>2.0</v>
      </c>
      <c r="L801">
        <f>'Pokemon List'!A801</f>
        <v>1</v>
      </c>
      <c r="N801" t="str">
        <f>IF('Pokemon List'!I801="NULL",'Pokemon List'!I801,CONCATENATE("'",'Pokemon List'!I801,"'",))</f>
        <v>'https://cdn.bulbagarden.net/upload/thumb/b/b3/719Diancie.png/150px-719Diancie.png'</v>
      </c>
    </row>
    <row r="802">
      <c r="A802" s="58" t="str">
        <f t="shared" si="1"/>
        <v>INSERT INTO `pokemon_list` (`Generation`, `Pokedex`, `Codigo`, `Nome`, `TierGen1`, `TierGen2`, `TierGen3`, `TierGen4`, `TierGen5`, `TierGen6`, `TierGen7`, `StatusPick`, `Imagem`) VALUES ('6', '719', '719M', 'Mega Diancie', '-', '-', '-', '-', '-', '1', 'Uber', 'false', 'https://cdn.bulbagarden.net/upload/thumb/8/8f/719Diancie-Mega.png/150px-719Diancie-Mega.png');</v>
      </c>
      <c r="B802">
        <f t="shared" si="2"/>
        <v>6</v>
      </c>
      <c r="C802" s="61">
        <f>'Pokemon List'!D802</f>
        <v>719</v>
      </c>
      <c r="D802" s="61" t="str">
        <f>'Pokemon List'!E802</f>
        <v>719M</v>
      </c>
      <c r="E802" s="61" t="str">
        <f>'Pokemon List'!F802</f>
        <v>Mega Diancie</v>
      </c>
      <c r="F802" s="58" t="s">
        <v>136</v>
      </c>
      <c r="G802" s="58" t="s">
        <v>136</v>
      </c>
      <c r="H802" s="58" t="s">
        <v>136</v>
      </c>
      <c r="I802" s="58" t="s">
        <v>136</v>
      </c>
      <c r="J802" s="58" t="s">
        <v>136</v>
      </c>
      <c r="K802" s="58">
        <v>1.0</v>
      </c>
      <c r="L802" t="str">
        <f>'Pokemon List'!A802</f>
        <v>Uber</v>
      </c>
      <c r="N802" t="str">
        <f>IF('Pokemon List'!I802="NULL",'Pokemon List'!I802,CONCATENATE("'",'Pokemon List'!I802,"'",))</f>
        <v>'https://cdn.bulbagarden.net/upload/thumb/8/8f/719Diancie-Mega.png/150px-719Diancie-Mega.png'</v>
      </c>
    </row>
    <row r="803">
      <c r="A803" s="58" t="str">
        <f t="shared" si="1"/>
        <v>INSERT INTO `pokemon_list` (`Generation`, `Pokedex`, `Codigo`, `Nome`, `TierGen1`, `TierGen2`, `TierGen3`, `TierGen4`, `TierGen5`, `TierGen6`, `TierGen7`, `StatusPick`, `Imagem`) VALUES ('6', '720', '720', 'Hoopa', '-', '-', '-', '-', '-', 'Uber', 'Uber', 'false', 'https://cdn.bulbagarden.net/upload/thumb/f/fb/720Hoopa.png/600px-720Hoopa.png');</v>
      </c>
      <c r="B803">
        <f t="shared" si="2"/>
        <v>6</v>
      </c>
      <c r="C803" s="61">
        <f>'Pokemon List'!D803</f>
        <v>720</v>
      </c>
      <c r="D803" s="61">
        <f>'Pokemon List'!E803</f>
        <v>720</v>
      </c>
      <c r="E803" s="89" t="str">
        <f>'Pokemon List'!F803</f>
        <v>Hoopa</v>
      </c>
      <c r="F803" s="58" t="s">
        <v>136</v>
      </c>
      <c r="G803" s="58" t="s">
        <v>136</v>
      </c>
      <c r="H803" s="58" t="s">
        <v>136</v>
      </c>
      <c r="I803" s="58" t="s">
        <v>136</v>
      </c>
      <c r="J803" s="58" t="s">
        <v>136</v>
      </c>
      <c r="K803" s="58" t="s">
        <v>410</v>
      </c>
      <c r="L803" t="str">
        <f>'Pokemon List'!A803</f>
        <v>Uber</v>
      </c>
      <c r="N803" t="str">
        <f>IF('Pokemon List'!I803="NULL",'Pokemon List'!I803,CONCATENATE("'",'Pokemon List'!I803,"'",))</f>
        <v>'https://cdn.bulbagarden.net/upload/thumb/f/fb/720Hoopa.png/600px-720Hoopa.png'</v>
      </c>
    </row>
    <row r="804">
      <c r="A804" s="58" t="str">
        <f t="shared" si="1"/>
        <v>INSERT INTO `pokemon_list` (`Generation`, `Pokedex`, `Codigo`, `Nome`, `TierGen1`, `TierGen2`, `TierGen3`, `TierGen4`, `TierGen5`, `TierGen6`, `TierGen7`, `StatusPick`, `Imagem`) VALUES ('6', '720', '720U', 'Unbound Hoopa', '-', '-', '-', '-', '-', 'Uber', 'Uber', 'false', 'https://cdn.bulbagarden.net/upload/thumb/a/ad/720Hoopa-Unbound.png/600px-720Hoopa-Unbound.png');</v>
      </c>
      <c r="B804">
        <f t="shared" si="2"/>
        <v>6</v>
      </c>
      <c r="C804" s="61">
        <f>'Pokemon List'!D804</f>
        <v>720</v>
      </c>
      <c r="D804" s="61" t="str">
        <f>'Pokemon List'!E804</f>
        <v>720U</v>
      </c>
      <c r="E804" s="61" t="str">
        <f>'Pokemon List'!F804</f>
        <v>Unbound Hoopa</v>
      </c>
      <c r="F804" s="58" t="s">
        <v>136</v>
      </c>
      <c r="G804" s="58" t="s">
        <v>136</v>
      </c>
      <c r="H804" s="58" t="s">
        <v>136</v>
      </c>
      <c r="I804" s="58" t="s">
        <v>136</v>
      </c>
      <c r="J804" s="58" t="s">
        <v>136</v>
      </c>
      <c r="K804" s="58" t="s">
        <v>410</v>
      </c>
      <c r="L804" t="str">
        <f>'Pokemon List'!A804</f>
        <v>Uber</v>
      </c>
      <c r="N804" t="str">
        <f>IF('Pokemon List'!I804="NULL",'Pokemon List'!I804,CONCATENATE("'",'Pokemon List'!I804,"'",))</f>
        <v>'https://cdn.bulbagarden.net/upload/thumb/a/ad/720Hoopa-Unbound.png/600px-720Hoopa-Unbound.png'</v>
      </c>
    </row>
    <row r="805">
      <c r="A805" s="58" t="str">
        <f t="shared" si="1"/>
        <v>INSERT INTO `pokemon_list` (`Generation`, `Pokedex`, `Codigo`, `Nome`, `TierGen1`, `TierGen2`, `TierGen3`, `TierGen4`, `TierGen5`, `TierGen6`, `TierGen7`, `StatusPick`, `Imagem`) VALUES ('6', '721', '721', 'Volcanion', '-', '-', '-', '-', '-', 'Uber', 'Uber', 'false', 'https://cdn.bulbagarden.net/upload/thumb/4/44/721Volcanion.png/250px-721Volcanion.png');</v>
      </c>
      <c r="B805">
        <f t="shared" si="2"/>
        <v>6</v>
      </c>
      <c r="C805" s="61">
        <f>'Pokemon List'!D805</f>
        <v>721</v>
      </c>
      <c r="D805" s="61">
        <f>'Pokemon List'!E805</f>
        <v>721</v>
      </c>
      <c r="E805" s="89" t="str">
        <f>'Pokemon List'!F805</f>
        <v>Volcanion</v>
      </c>
      <c r="F805" s="58" t="s">
        <v>136</v>
      </c>
      <c r="G805" s="58" t="s">
        <v>136</v>
      </c>
      <c r="H805" s="58" t="s">
        <v>136</v>
      </c>
      <c r="I805" s="58" t="s">
        <v>136</v>
      </c>
      <c r="J805" s="58" t="s">
        <v>136</v>
      </c>
      <c r="K805" s="58" t="s">
        <v>410</v>
      </c>
      <c r="L805" t="str">
        <f>'Pokemon List'!A805</f>
        <v>Uber</v>
      </c>
      <c r="N805" t="str">
        <f>IF('Pokemon List'!I805="NULL",'Pokemon List'!I805,CONCATENATE("'",'Pokemon List'!I805,"'",))</f>
        <v>'https://cdn.bulbagarden.net/upload/thumb/4/44/721Volcanion.png/250px-721Volcanion.png'</v>
      </c>
    </row>
    <row r="806">
      <c r="A806" s="58" t="str">
        <f t="shared" si="1"/>
        <v>INSERT INTO `pokemon_list` (`Generation`, `Pokedex`, `Codigo`, `Nome`, `TierGen1`, `TierGen2`, `TierGen3`, `TierGen4`, `TierGen5`, `TierGen6`, `TierGen7`, `StatusPick`, `Imagem`) VALUES ('7', '722', '722', 'Rowlet', '-', '-', '-', '-', '-', '-', '0', 'false', 'https://cdn.bulbagarden.net/upload/7/74/722Rowlet.png');</v>
      </c>
      <c r="B806">
        <f t="shared" si="2"/>
        <v>7</v>
      </c>
      <c r="C806" s="61">
        <f>'Pokemon List'!D806</f>
        <v>722</v>
      </c>
      <c r="D806" s="61">
        <f>'Pokemon List'!E806</f>
        <v>722</v>
      </c>
      <c r="E806" s="89" t="str">
        <f>'Pokemon List'!F806</f>
        <v>Rowlet</v>
      </c>
      <c r="F806" s="58" t="s">
        <v>136</v>
      </c>
      <c r="G806" s="58" t="s">
        <v>136</v>
      </c>
      <c r="H806" s="58" t="s">
        <v>136</v>
      </c>
      <c r="I806" s="58" t="s">
        <v>136</v>
      </c>
      <c r="J806" s="58" t="s">
        <v>136</v>
      </c>
      <c r="K806" s="58" t="s">
        <v>136</v>
      </c>
      <c r="L806">
        <f>'Pokemon List'!A806</f>
        <v>0</v>
      </c>
      <c r="N806" t="str">
        <f>IF('Pokemon List'!I806="NULL",'Pokemon List'!I806,CONCATENATE("'",'Pokemon List'!I806,"'",))</f>
        <v>'https://cdn.bulbagarden.net/upload/7/74/722Rowlet.png'</v>
      </c>
    </row>
    <row r="807">
      <c r="A807" s="58" t="str">
        <f t="shared" si="1"/>
        <v>INSERT INTO `pokemon_list` (`Generation`, `Pokedex`, `Codigo`, `Nome`, `TierGen1`, `TierGen2`, `TierGen3`, `TierGen4`, `TierGen5`, `TierGen6`, `TierGen7`, `StatusPick`, `Imagem`) VALUES ('7', '723', '723', 'Dartrix', '-', '-', '-', '-', '-', '-', '0', 'false', 'https://cdn.bulbagarden.net/upload/1/1e/723Dartrix.png');</v>
      </c>
      <c r="B807">
        <f t="shared" si="2"/>
        <v>7</v>
      </c>
      <c r="C807" s="61">
        <f>'Pokemon List'!D807</f>
        <v>723</v>
      </c>
      <c r="D807" s="61">
        <f>'Pokemon List'!E807</f>
        <v>723</v>
      </c>
      <c r="E807" s="89" t="str">
        <f>'Pokemon List'!F807</f>
        <v>Dartrix</v>
      </c>
      <c r="F807" s="58" t="s">
        <v>136</v>
      </c>
      <c r="G807" s="58" t="s">
        <v>136</v>
      </c>
      <c r="H807" s="58" t="s">
        <v>136</v>
      </c>
      <c r="I807" s="58" t="s">
        <v>136</v>
      </c>
      <c r="J807" s="58" t="s">
        <v>136</v>
      </c>
      <c r="K807" s="58" t="s">
        <v>136</v>
      </c>
      <c r="L807">
        <f>'Pokemon List'!A807</f>
        <v>0</v>
      </c>
      <c r="N807" t="str">
        <f>IF('Pokemon List'!I807="NULL",'Pokemon List'!I807,CONCATENATE("'",'Pokemon List'!I807,"'",))</f>
        <v>'https://cdn.bulbagarden.net/upload/1/1e/723Dartrix.png'</v>
      </c>
    </row>
    <row r="808">
      <c r="A808" s="58" t="str">
        <f t="shared" si="1"/>
        <v>INSERT INTO `pokemon_list` (`Generation`, `Pokedex`, `Codigo`, `Nome`, `TierGen1`, `TierGen2`, `TierGen3`, `TierGen4`, `TierGen5`, `TierGen6`, `TierGen7`, `StatusPick`, `Imagem`) VALUES ('7', '724', '724', 'Decidueye', '-', '-', '-', '-', '-', '-', '3', 'false', 'https://cdn.bulbagarden.net/upload/thumb/a/a4/724Decidueye.png/250px-724Decidueye.png');</v>
      </c>
      <c r="B808">
        <f t="shared" si="2"/>
        <v>7</v>
      </c>
      <c r="C808" s="61">
        <f>'Pokemon List'!D808</f>
        <v>724</v>
      </c>
      <c r="D808" s="61">
        <f>'Pokemon List'!E808</f>
        <v>724</v>
      </c>
      <c r="E808" s="89" t="str">
        <f>'Pokemon List'!F808</f>
        <v>Decidueye</v>
      </c>
      <c r="F808" s="58" t="s">
        <v>136</v>
      </c>
      <c r="G808" s="58" t="s">
        <v>136</v>
      </c>
      <c r="H808" s="58" t="s">
        <v>136</v>
      </c>
      <c r="I808" s="58" t="s">
        <v>136</v>
      </c>
      <c r="J808" s="58" t="s">
        <v>136</v>
      </c>
      <c r="K808" s="58" t="s">
        <v>136</v>
      </c>
      <c r="L808">
        <f>'Pokemon List'!A808</f>
        <v>3</v>
      </c>
      <c r="N808" t="str">
        <f>IF('Pokemon List'!I808="NULL",'Pokemon List'!I808,CONCATENATE("'",'Pokemon List'!I808,"'",))</f>
        <v>'https://cdn.bulbagarden.net/upload/thumb/a/a4/724Decidueye.png/250px-724Decidueye.png'</v>
      </c>
    </row>
    <row r="809">
      <c r="A809" s="58" t="str">
        <f t="shared" si="1"/>
        <v>INSERT INTO `pokemon_list` (`Generation`, `Pokedex`, `Codigo`, `Nome`, `TierGen1`, `TierGen2`, `TierGen3`, `TierGen4`, `TierGen5`, `TierGen6`, `TierGen7`, `StatusPick`, `Imagem`) VALUES ('7', '725', '725', 'Litten', '-', '-', '-', '-', '-', '-', '0', 'false', 'https://cdn.bulbagarden.net/upload/0/0e/725Litten.png');</v>
      </c>
      <c r="B809">
        <f t="shared" si="2"/>
        <v>7</v>
      </c>
      <c r="C809" s="61">
        <f>'Pokemon List'!D809</f>
        <v>725</v>
      </c>
      <c r="D809" s="61">
        <f>'Pokemon List'!E809</f>
        <v>725</v>
      </c>
      <c r="E809" s="89" t="str">
        <f>'Pokemon List'!F809</f>
        <v>Litten</v>
      </c>
      <c r="F809" s="58" t="s">
        <v>136</v>
      </c>
      <c r="G809" s="58" t="s">
        <v>136</v>
      </c>
      <c r="H809" s="58" t="s">
        <v>136</v>
      </c>
      <c r="I809" s="58" t="s">
        <v>136</v>
      </c>
      <c r="J809" s="58" t="s">
        <v>136</v>
      </c>
      <c r="K809" s="58" t="s">
        <v>136</v>
      </c>
      <c r="L809">
        <f>'Pokemon List'!A809</f>
        <v>0</v>
      </c>
      <c r="N809" t="str">
        <f>IF('Pokemon List'!I809="NULL",'Pokemon List'!I809,CONCATENATE("'",'Pokemon List'!I809,"'",))</f>
        <v>'https://cdn.bulbagarden.net/upload/0/0e/725Litten.png'</v>
      </c>
    </row>
    <row r="810">
      <c r="A810" s="58" t="str">
        <f t="shared" si="1"/>
        <v>INSERT INTO `pokemon_list` (`Generation`, `Pokedex`, `Codigo`, `Nome`, `TierGen1`, `TierGen2`, `TierGen3`, `TierGen4`, `TierGen5`, `TierGen6`, `TierGen7`, `StatusPick`, `Imagem`) VALUES ('7', '726', '726', 'Torracat', '-', '-', '-', '-', '-', '-', '0', 'false', 'https://cdn.bulbagarden.net/upload/d/dc/726Torracat.png');</v>
      </c>
      <c r="B810">
        <f t="shared" si="2"/>
        <v>7</v>
      </c>
      <c r="C810" s="61">
        <f>'Pokemon List'!D810</f>
        <v>726</v>
      </c>
      <c r="D810" s="61">
        <f>'Pokemon List'!E810</f>
        <v>726</v>
      </c>
      <c r="E810" s="89" t="str">
        <f>'Pokemon List'!F810</f>
        <v>Torracat</v>
      </c>
      <c r="F810" s="58" t="s">
        <v>136</v>
      </c>
      <c r="G810" s="58" t="s">
        <v>136</v>
      </c>
      <c r="H810" s="58" t="s">
        <v>136</v>
      </c>
      <c r="I810" s="58" t="s">
        <v>136</v>
      </c>
      <c r="J810" s="58" t="s">
        <v>136</v>
      </c>
      <c r="K810" s="58" t="s">
        <v>136</v>
      </c>
      <c r="L810">
        <f>'Pokemon List'!A810</f>
        <v>0</v>
      </c>
      <c r="N810" t="str">
        <f>IF('Pokemon List'!I810="NULL",'Pokemon List'!I810,CONCATENATE("'",'Pokemon List'!I810,"'",))</f>
        <v>'https://cdn.bulbagarden.net/upload/d/dc/726Torracat.png'</v>
      </c>
    </row>
    <row r="811">
      <c r="A811" s="58" t="str">
        <f t="shared" si="1"/>
        <v>INSERT INTO `pokemon_list` (`Generation`, `Pokedex`, `Codigo`, `Nome`, `TierGen1`, `TierGen2`, `TierGen3`, `TierGen4`, `TierGen5`, `TierGen6`, `TierGen7`, `StatusPick`, `Imagem`) VALUES ('7', '727', '727', 'Incineroar', '-', '-', '-', '-', '-', '-', '3', 'false', 'https://cdn.bulbagarden.net/upload/thumb/2/27/727Incineroar.png/250px-727Incineroar.png');</v>
      </c>
      <c r="B811">
        <f t="shared" si="2"/>
        <v>7</v>
      </c>
      <c r="C811" s="61">
        <f>'Pokemon List'!D811</f>
        <v>727</v>
      </c>
      <c r="D811" s="61">
        <f>'Pokemon List'!E811</f>
        <v>727</v>
      </c>
      <c r="E811" s="89" t="str">
        <f>'Pokemon List'!F811</f>
        <v>Incineroar</v>
      </c>
      <c r="F811" s="58" t="s">
        <v>136</v>
      </c>
      <c r="G811" s="58" t="s">
        <v>136</v>
      </c>
      <c r="H811" s="58" t="s">
        <v>136</v>
      </c>
      <c r="I811" s="58" t="s">
        <v>136</v>
      </c>
      <c r="J811" s="58" t="s">
        <v>136</v>
      </c>
      <c r="K811" s="58" t="s">
        <v>136</v>
      </c>
      <c r="L811">
        <f>'Pokemon List'!A811</f>
        <v>3</v>
      </c>
      <c r="N811" t="str">
        <f>IF('Pokemon List'!I811="NULL",'Pokemon List'!I811,CONCATENATE("'",'Pokemon List'!I811,"'",))</f>
        <v>'https://cdn.bulbagarden.net/upload/thumb/2/27/727Incineroar.png/250px-727Incineroar.png'</v>
      </c>
    </row>
    <row r="812">
      <c r="A812" s="58" t="str">
        <f t="shared" si="1"/>
        <v>INSERT INTO `pokemon_list` (`Generation`, `Pokedex`, `Codigo`, `Nome`, `TierGen1`, `TierGen2`, `TierGen3`, `TierGen4`, `TierGen5`, `TierGen6`, `TierGen7`, `StatusPick`, `Imagem`) VALUES ('7', '728', '728', 'Popplio', '-', '-', '-', '-', '-', '-', '0', 'false', 'https://cdn.bulbagarden.net/upload/d/d8/728Popplio.png');</v>
      </c>
      <c r="B812">
        <f t="shared" si="2"/>
        <v>7</v>
      </c>
      <c r="C812" s="61">
        <f>'Pokemon List'!D812</f>
        <v>728</v>
      </c>
      <c r="D812" s="61">
        <f>'Pokemon List'!E812</f>
        <v>728</v>
      </c>
      <c r="E812" s="89" t="str">
        <f>'Pokemon List'!F812</f>
        <v>Popplio</v>
      </c>
      <c r="F812" s="58" t="s">
        <v>136</v>
      </c>
      <c r="G812" s="58" t="s">
        <v>136</v>
      </c>
      <c r="H812" s="58" t="s">
        <v>136</v>
      </c>
      <c r="I812" s="58" t="s">
        <v>136</v>
      </c>
      <c r="J812" s="58" t="s">
        <v>136</v>
      </c>
      <c r="K812" s="58" t="s">
        <v>136</v>
      </c>
      <c r="L812">
        <f>'Pokemon List'!A812</f>
        <v>0</v>
      </c>
      <c r="N812" t="str">
        <f>IF('Pokemon List'!I812="NULL",'Pokemon List'!I812,CONCATENATE("'",'Pokemon List'!I812,"'",))</f>
        <v>'https://cdn.bulbagarden.net/upload/d/d8/728Popplio.png'</v>
      </c>
    </row>
    <row r="813">
      <c r="A813" s="58" t="str">
        <f t="shared" si="1"/>
        <v>INSERT INTO `pokemon_list` (`Generation`, `Pokedex`, `Codigo`, `Nome`, `TierGen1`, `TierGen2`, `TierGen3`, `TierGen4`, `TierGen5`, `TierGen6`, `TierGen7`, `StatusPick`, `Imagem`) VALUES ('7', '729', '729', 'Brionne', '-', '-', '-', '-', '-', '-', '0', 'false', 'https://cdn.bulbagarden.net/upload/c/cd/729Brionne.png');</v>
      </c>
      <c r="B813">
        <f t="shared" si="2"/>
        <v>7</v>
      </c>
      <c r="C813" s="61">
        <f>'Pokemon List'!D813</f>
        <v>729</v>
      </c>
      <c r="D813" s="61">
        <f>'Pokemon List'!E813</f>
        <v>729</v>
      </c>
      <c r="E813" s="89" t="str">
        <f>'Pokemon List'!F813</f>
        <v>Brionne</v>
      </c>
      <c r="F813" s="58" t="s">
        <v>136</v>
      </c>
      <c r="G813" s="58" t="s">
        <v>136</v>
      </c>
      <c r="H813" s="58" t="s">
        <v>136</v>
      </c>
      <c r="I813" s="58" t="s">
        <v>136</v>
      </c>
      <c r="J813" s="58" t="s">
        <v>136</v>
      </c>
      <c r="K813" s="58" t="s">
        <v>136</v>
      </c>
      <c r="L813">
        <f>'Pokemon List'!A813</f>
        <v>0</v>
      </c>
      <c r="N813" t="str">
        <f>IF('Pokemon List'!I813="NULL",'Pokemon List'!I813,CONCATENATE("'",'Pokemon List'!I813,"'",))</f>
        <v>'https://cdn.bulbagarden.net/upload/c/cd/729Brionne.png'</v>
      </c>
    </row>
    <row r="814">
      <c r="A814" s="58" t="str">
        <f t="shared" si="1"/>
        <v>INSERT INTO `pokemon_list` (`Generation`, `Pokedex`, `Codigo`, `Nome`, `TierGen1`, `TierGen2`, `TierGen3`, `TierGen4`, `TierGen5`, `TierGen6`, `TierGen7`, `StatusPick`, `Imagem`) VALUES ('7', '730', '730', 'Primarina', '-', '-', '-', '-', '-', '-', '1', 'false', 'https://cdn.bulbagarden.net/upload/thumb/8/89/730Primarina.png/250px-730Primarina.png');</v>
      </c>
      <c r="B814">
        <f t="shared" si="2"/>
        <v>7</v>
      </c>
      <c r="C814" s="61">
        <f>'Pokemon List'!D814</f>
        <v>730</v>
      </c>
      <c r="D814" s="61">
        <f>'Pokemon List'!E814</f>
        <v>730</v>
      </c>
      <c r="E814" s="89" t="str">
        <f>'Pokemon List'!F814</f>
        <v>Primarina</v>
      </c>
      <c r="F814" s="58" t="s">
        <v>136</v>
      </c>
      <c r="G814" s="58" t="s">
        <v>136</v>
      </c>
      <c r="H814" s="58" t="s">
        <v>136</v>
      </c>
      <c r="I814" s="58" t="s">
        <v>136</v>
      </c>
      <c r="J814" s="58" t="s">
        <v>136</v>
      </c>
      <c r="K814" s="58" t="s">
        <v>136</v>
      </c>
      <c r="L814">
        <f>'Pokemon List'!A814</f>
        <v>1</v>
      </c>
      <c r="N814" t="str">
        <f>IF('Pokemon List'!I814="NULL",'Pokemon List'!I814,CONCATENATE("'",'Pokemon List'!I814,"'",))</f>
        <v>'https://cdn.bulbagarden.net/upload/thumb/8/89/730Primarina.png/250px-730Primarina.png'</v>
      </c>
    </row>
    <row r="815">
      <c r="A815" s="58" t="str">
        <f t="shared" si="1"/>
        <v>INSERT INTO `pokemon_list` (`Generation`, `Pokedex`, `Codigo`, `Nome`, `TierGen1`, `TierGen2`, `TierGen3`, `TierGen4`, `TierGen5`, `TierGen6`, `TierGen7`, `StatusPick`, `Imagem`) VALUES ('7', '731', '731', 'Pikipek', '-', '-', '-', '-', '-', '-', '0', 'false', 'https://cdn.bulbagarden.net/upload/1/15/731Pikipek.png');</v>
      </c>
      <c r="B815">
        <f t="shared" si="2"/>
        <v>7</v>
      </c>
      <c r="C815" s="61">
        <f>'Pokemon List'!D815</f>
        <v>731</v>
      </c>
      <c r="D815" s="61">
        <f>'Pokemon List'!E815</f>
        <v>731</v>
      </c>
      <c r="E815" s="89" t="str">
        <f>'Pokemon List'!F815</f>
        <v>Pikipek</v>
      </c>
      <c r="F815" s="58" t="s">
        <v>136</v>
      </c>
      <c r="G815" s="58" t="s">
        <v>136</v>
      </c>
      <c r="H815" s="58" t="s">
        <v>136</v>
      </c>
      <c r="I815" s="58" t="s">
        <v>136</v>
      </c>
      <c r="J815" s="58" t="s">
        <v>136</v>
      </c>
      <c r="K815" s="58" t="s">
        <v>136</v>
      </c>
      <c r="L815">
        <f>'Pokemon List'!A815</f>
        <v>0</v>
      </c>
      <c r="N815" t="str">
        <f>IF('Pokemon List'!I815="NULL",'Pokemon List'!I815,CONCATENATE("'",'Pokemon List'!I815,"'",))</f>
        <v>'https://cdn.bulbagarden.net/upload/1/15/731Pikipek.png'</v>
      </c>
    </row>
    <row r="816">
      <c r="A816" s="58" t="str">
        <f t="shared" si="1"/>
        <v>INSERT INTO `pokemon_list` (`Generation`, `Pokedex`, `Codigo`, `Nome`, `TierGen1`, `TierGen2`, `TierGen3`, `TierGen4`, `TierGen5`, `TierGen6`, `TierGen7`, `StatusPick`, `Imagem`) VALUES ('7', '732', '732', 'Trumbeak', '-', '-', '-', '-', '-', '-', '0', 'false', 'https://cdn.bulbagarden.net/upload/5/5c/732Trumbeak.png');</v>
      </c>
      <c r="B816">
        <f t="shared" si="2"/>
        <v>7</v>
      </c>
      <c r="C816" s="61">
        <f>'Pokemon List'!D816</f>
        <v>732</v>
      </c>
      <c r="D816" s="61">
        <f>'Pokemon List'!E816</f>
        <v>732</v>
      </c>
      <c r="E816" s="89" t="str">
        <f>'Pokemon List'!F816</f>
        <v>Trumbeak</v>
      </c>
      <c r="F816" s="58" t="s">
        <v>136</v>
      </c>
      <c r="G816" s="58" t="s">
        <v>136</v>
      </c>
      <c r="H816" s="58" t="s">
        <v>136</v>
      </c>
      <c r="I816" s="58" t="s">
        <v>136</v>
      </c>
      <c r="J816" s="58" t="s">
        <v>136</v>
      </c>
      <c r="K816" s="58" t="s">
        <v>136</v>
      </c>
      <c r="L816">
        <f>'Pokemon List'!A816</f>
        <v>0</v>
      </c>
      <c r="N816" t="str">
        <f>IF('Pokemon List'!I816="NULL",'Pokemon List'!I816,CONCATENATE("'",'Pokemon List'!I816,"'",))</f>
        <v>'https://cdn.bulbagarden.net/upload/5/5c/732Trumbeak.png'</v>
      </c>
    </row>
    <row r="817">
      <c r="A817" s="58" t="str">
        <f t="shared" si="1"/>
        <v>INSERT INTO `pokemon_list` (`Generation`, `Pokedex`, `Codigo`, `Nome`, `TierGen1`, `TierGen2`, `TierGen3`, `TierGen4`, `TierGen5`, `TierGen6`, `TierGen7`, `StatusPick`, `Imagem`) VALUES ('7', '733', '733', 'Toucannon', '-', '-', '-', '-', '-', '-', '3', 'false', 'https://cdn.bulbagarden.net/upload/thumb/7/78/733Toucannon.png/250px-733Toucannon.png');</v>
      </c>
      <c r="B817">
        <f t="shared" si="2"/>
        <v>7</v>
      </c>
      <c r="C817" s="61">
        <f>'Pokemon List'!D817</f>
        <v>733</v>
      </c>
      <c r="D817" s="61">
        <f>'Pokemon List'!E817</f>
        <v>733</v>
      </c>
      <c r="E817" s="89" t="str">
        <f>'Pokemon List'!F817</f>
        <v>Toucannon</v>
      </c>
      <c r="F817" s="58" t="s">
        <v>136</v>
      </c>
      <c r="G817" s="58" t="s">
        <v>136</v>
      </c>
      <c r="H817" s="58" t="s">
        <v>136</v>
      </c>
      <c r="I817" s="58" t="s">
        <v>136</v>
      </c>
      <c r="J817" s="58" t="s">
        <v>136</v>
      </c>
      <c r="K817" s="58" t="s">
        <v>136</v>
      </c>
      <c r="L817">
        <f>'Pokemon List'!A817</f>
        <v>3</v>
      </c>
      <c r="N817" t="str">
        <f>IF('Pokemon List'!I817="NULL",'Pokemon List'!I817,CONCATENATE("'",'Pokemon List'!I817,"'",))</f>
        <v>'https://cdn.bulbagarden.net/upload/thumb/7/78/733Toucannon.png/250px-733Toucannon.png'</v>
      </c>
    </row>
    <row r="818">
      <c r="A818" s="58" t="str">
        <f t="shared" si="1"/>
        <v>INSERT INTO `pokemon_list` (`Generation`, `Pokedex`, `Codigo`, `Nome`, `TierGen1`, `TierGen2`, `TierGen3`, `TierGen4`, `TierGen5`, `TierGen6`, `TierGen7`, `StatusPick`, `Imagem`) VALUES ('7', '734', '734', 'Yungoos', '-', '-', '-', '-', '-', '-', '0', 'false', 'https://cdn.bulbagarden.net/upload/0/08/734Yungoos.png');</v>
      </c>
      <c r="B818">
        <f t="shared" si="2"/>
        <v>7</v>
      </c>
      <c r="C818" s="61">
        <f>'Pokemon List'!D818</f>
        <v>734</v>
      </c>
      <c r="D818" s="61">
        <f>'Pokemon List'!E818</f>
        <v>734</v>
      </c>
      <c r="E818" s="89" t="str">
        <f>'Pokemon List'!F818</f>
        <v>Yungoos</v>
      </c>
      <c r="F818" s="58" t="s">
        <v>136</v>
      </c>
      <c r="G818" s="58" t="s">
        <v>136</v>
      </c>
      <c r="H818" s="58" t="s">
        <v>136</v>
      </c>
      <c r="I818" s="58" t="s">
        <v>136</v>
      </c>
      <c r="J818" s="58" t="s">
        <v>136</v>
      </c>
      <c r="K818" s="58" t="s">
        <v>136</v>
      </c>
      <c r="L818">
        <f>'Pokemon List'!A818</f>
        <v>0</v>
      </c>
      <c r="N818" t="str">
        <f>IF('Pokemon List'!I818="NULL",'Pokemon List'!I818,CONCATENATE("'",'Pokemon List'!I818,"'",))</f>
        <v>'https://cdn.bulbagarden.net/upload/0/08/734Yungoos.png'</v>
      </c>
    </row>
    <row r="819">
      <c r="A819" s="58" t="str">
        <f t="shared" si="1"/>
        <v>INSERT INTO `pokemon_list` (`Generation`, `Pokedex`, `Codigo`, `Nome`, `TierGen1`, `TierGen2`, `TierGen3`, `TierGen4`, `TierGen5`, `TierGen6`, `TierGen7`, `StatusPick`, `Imagem`) VALUES ('7', '735', '735', 'Gumshoos', '-', '-', '-', '-', '-', '-', '3', 'false', 'https://cdn.bulbagarden.net/upload/thumb/b/ba/735Gumshoos.png/250px-735Gumshoos.png');</v>
      </c>
      <c r="B819">
        <f t="shared" si="2"/>
        <v>7</v>
      </c>
      <c r="C819" s="61">
        <f>'Pokemon List'!D819</f>
        <v>735</v>
      </c>
      <c r="D819" s="61">
        <f>'Pokemon List'!E819</f>
        <v>735</v>
      </c>
      <c r="E819" s="89" t="str">
        <f>'Pokemon List'!F819</f>
        <v>Gumshoos</v>
      </c>
      <c r="F819" s="58" t="s">
        <v>136</v>
      </c>
      <c r="G819" s="58" t="s">
        <v>136</v>
      </c>
      <c r="H819" s="58" t="s">
        <v>136</v>
      </c>
      <c r="I819" s="58" t="s">
        <v>136</v>
      </c>
      <c r="J819" s="58" t="s">
        <v>136</v>
      </c>
      <c r="K819" s="58" t="s">
        <v>136</v>
      </c>
      <c r="L819">
        <f>'Pokemon List'!A819</f>
        <v>3</v>
      </c>
      <c r="N819" t="str">
        <f>IF('Pokemon List'!I819="NULL",'Pokemon List'!I819,CONCATENATE("'",'Pokemon List'!I819,"'",))</f>
        <v>'https://cdn.bulbagarden.net/upload/thumb/b/ba/735Gumshoos.png/250px-735Gumshoos.png'</v>
      </c>
    </row>
    <row r="820">
      <c r="A820" s="58" t="str">
        <f t="shared" si="1"/>
        <v>INSERT INTO `pokemon_list` (`Generation`, `Pokedex`, `Codigo`, `Nome`, `TierGen1`, `TierGen2`, `TierGen3`, `TierGen4`, `TierGen5`, `TierGen6`, `TierGen7`, `StatusPick`, `Imagem`) VALUES ('7', '736', '736', 'Grubbin', '-', '-', '-', '-', '-', '-', '0', 'false', 'https://cdn.bulbagarden.net/upload/1/14/736Grubbin.png');</v>
      </c>
      <c r="B820">
        <f t="shared" si="2"/>
        <v>7</v>
      </c>
      <c r="C820" s="61">
        <f>'Pokemon List'!D820</f>
        <v>736</v>
      </c>
      <c r="D820" s="61">
        <f>'Pokemon List'!E820</f>
        <v>736</v>
      </c>
      <c r="E820" s="89" t="str">
        <f>'Pokemon List'!F820</f>
        <v>Grubbin</v>
      </c>
      <c r="F820" s="58" t="s">
        <v>136</v>
      </c>
      <c r="G820" s="58" t="s">
        <v>136</v>
      </c>
      <c r="H820" s="58" t="s">
        <v>136</v>
      </c>
      <c r="I820" s="58" t="s">
        <v>136</v>
      </c>
      <c r="J820" s="58" t="s">
        <v>136</v>
      </c>
      <c r="K820" s="58" t="s">
        <v>136</v>
      </c>
      <c r="L820">
        <f>'Pokemon List'!A820</f>
        <v>0</v>
      </c>
      <c r="N820" t="str">
        <f>IF('Pokemon List'!I820="NULL",'Pokemon List'!I820,CONCATENATE("'",'Pokemon List'!I820,"'",))</f>
        <v>'https://cdn.bulbagarden.net/upload/1/14/736Grubbin.png'</v>
      </c>
    </row>
    <row r="821">
      <c r="A821" s="58" t="str">
        <f t="shared" si="1"/>
        <v>INSERT INTO `pokemon_list` (`Generation`, `Pokedex`, `Codigo`, `Nome`, `TierGen1`, `TierGen2`, `TierGen3`, `TierGen4`, `TierGen5`, `TierGen6`, `TierGen7`, `StatusPick`, `Imagem`) VALUES ('7', '737', '737', 'Charjabug', '-', '-', '-', '-', '-', '-', '3', 'false', 'https://cdn.bulbagarden.net/upload/thumb/e/ec/737Charjabug.png/250px-737Charjabug.png');</v>
      </c>
      <c r="B821">
        <f t="shared" si="2"/>
        <v>7</v>
      </c>
      <c r="C821" s="61">
        <f>'Pokemon List'!D821</f>
        <v>737</v>
      </c>
      <c r="D821" s="61">
        <f>'Pokemon List'!E821</f>
        <v>737</v>
      </c>
      <c r="E821" s="89" t="str">
        <f>'Pokemon List'!F821</f>
        <v>Charjabug</v>
      </c>
      <c r="F821" s="58" t="s">
        <v>136</v>
      </c>
      <c r="G821" s="58" t="s">
        <v>136</v>
      </c>
      <c r="H821" s="58" t="s">
        <v>136</v>
      </c>
      <c r="I821" s="58" t="s">
        <v>136</v>
      </c>
      <c r="J821" s="58" t="s">
        <v>136</v>
      </c>
      <c r="K821" s="58" t="s">
        <v>136</v>
      </c>
      <c r="L821">
        <f>'Pokemon List'!A821</f>
        <v>3</v>
      </c>
      <c r="N821" t="str">
        <f>IF('Pokemon List'!I821="NULL",'Pokemon List'!I821,CONCATENATE("'",'Pokemon List'!I821,"'",))</f>
        <v>'https://cdn.bulbagarden.net/upload/thumb/e/ec/737Charjabug.png/250px-737Charjabug.png'</v>
      </c>
    </row>
    <row r="822">
      <c r="A822" s="58" t="str">
        <f t="shared" si="1"/>
        <v>INSERT INTO `pokemon_list` (`Generation`, `Pokedex`, `Codigo`, `Nome`, `TierGen1`, `TierGen2`, `TierGen3`, `TierGen4`, `TierGen5`, `TierGen6`, `TierGen7`, `StatusPick`, `Imagem`) VALUES ('7', '738', '738', 'Vikavolt', '-', '-', '-', '-', '-', '-', '3', 'false', 'https://cdn.bulbagarden.net/upload/thumb/4/4e/738Vikavolt.png/250px-738Vikavolt.png');</v>
      </c>
      <c r="B822">
        <f t="shared" si="2"/>
        <v>7</v>
      </c>
      <c r="C822" s="61">
        <f>'Pokemon List'!D822</f>
        <v>738</v>
      </c>
      <c r="D822" s="61">
        <f>'Pokemon List'!E822</f>
        <v>738</v>
      </c>
      <c r="E822" s="89" t="str">
        <f>'Pokemon List'!F822</f>
        <v>Vikavolt</v>
      </c>
      <c r="F822" s="58" t="s">
        <v>136</v>
      </c>
      <c r="G822" s="58" t="s">
        <v>136</v>
      </c>
      <c r="H822" s="58" t="s">
        <v>136</v>
      </c>
      <c r="I822" s="58" t="s">
        <v>136</v>
      </c>
      <c r="J822" s="58" t="s">
        <v>136</v>
      </c>
      <c r="K822" s="58" t="s">
        <v>136</v>
      </c>
      <c r="L822">
        <f>'Pokemon List'!A822</f>
        <v>3</v>
      </c>
      <c r="N822" t="str">
        <f>IF('Pokemon List'!I822="NULL",'Pokemon List'!I822,CONCATENATE("'",'Pokemon List'!I822,"'",))</f>
        <v>'https://cdn.bulbagarden.net/upload/thumb/4/4e/738Vikavolt.png/250px-738Vikavolt.png'</v>
      </c>
    </row>
    <row r="823">
      <c r="A823" s="58" t="str">
        <f t="shared" si="1"/>
        <v>INSERT INTO `pokemon_list` (`Generation`, `Pokedex`, `Codigo`, `Nome`, `TierGen1`, `TierGen2`, `TierGen3`, `TierGen4`, `TierGen5`, `TierGen6`, `TierGen7`, `StatusPick`, `Imagem`) VALUES ('7', '739', '739', 'Crabrawler', '-', '-', '-', '-', '-', '-', '0', 'false', 'https://cdn.bulbagarden.net/upload/9/98/739Crabrawler.png');</v>
      </c>
      <c r="B823">
        <f t="shared" si="2"/>
        <v>7</v>
      </c>
      <c r="C823" s="61">
        <f>'Pokemon List'!D823</f>
        <v>739</v>
      </c>
      <c r="D823" s="61">
        <f>'Pokemon List'!E823</f>
        <v>739</v>
      </c>
      <c r="E823" s="89" t="str">
        <f>'Pokemon List'!F823</f>
        <v>Crabrawler</v>
      </c>
      <c r="F823" s="58" t="s">
        <v>136</v>
      </c>
      <c r="G823" s="58" t="s">
        <v>136</v>
      </c>
      <c r="H823" s="58" t="s">
        <v>136</v>
      </c>
      <c r="I823" s="58" t="s">
        <v>136</v>
      </c>
      <c r="J823" s="58" t="s">
        <v>136</v>
      </c>
      <c r="K823" s="58" t="s">
        <v>136</v>
      </c>
      <c r="L823">
        <f>'Pokemon List'!A823</f>
        <v>0</v>
      </c>
      <c r="N823" t="str">
        <f>IF('Pokemon List'!I823="NULL",'Pokemon List'!I823,CONCATENATE("'",'Pokemon List'!I823,"'",))</f>
        <v>'https://cdn.bulbagarden.net/upload/9/98/739Crabrawler.png'</v>
      </c>
    </row>
    <row r="824">
      <c r="A824" s="58" t="str">
        <f t="shared" si="1"/>
        <v>INSERT INTO `pokemon_list` (`Generation`, `Pokedex`, `Codigo`, `Nome`, `TierGen1`, `TierGen2`, `TierGen3`, `TierGen4`, `TierGen5`, `TierGen6`, `TierGen7`, `StatusPick`, `Imagem`) VALUES ('7', '740', '740', 'Crabominable', '-', '-', '-', '-', '-', '-', '3', 'false', 'https://cdn.bulbagarden.net/upload/thumb/1/17/740Crabominable.png/250px-740Crabominable.png');</v>
      </c>
      <c r="B824">
        <f t="shared" si="2"/>
        <v>7</v>
      </c>
      <c r="C824" s="61">
        <f>'Pokemon List'!D824</f>
        <v>740</v>
      </c>
      <c r="D824" s="61">
        <f>'Pokemon List'!E824</f>
        <v>740</v>
      </c>
      <c r="E824" s="89" t="str">
        <f>'Pokemon List'!F824</f>
        <v>Crabominable</v>
      </c>
      <c r="F824" s="58" t="s">
        <v>136</v>
      </c>
      <c r="G824" s="58" t="s">
        <v>136</v>
      </c>
      <c r="H824" s="58" t="s">
        <v>136</v>
      </c>
      <c r="I824" s="58" t="s">
        <v>136</v>
      </c>
      <c r="J824" s="58" t="s">
        <v>136</v>
      </c>
      <c r="K824" s="58" t="s">
        <v>136</v>
      </c>
      <c r="L824">
        <f>'Pokemon List'!A824</f>
        <v>3</v>
      </c>
      <c r="N824" t="str">
        <f>IF('Pokemon List'!I824="NULL",'Pokemon List'!I824,CONCATENATE("'",'Pokemon List'!I824,"'",))</f>
        <v>'https://cdn.bulbagarden.net/upload/thumb/1/17/740Crabominable.png/250px-740Crabominable.png'</v>
      </c>
    </row>
    <row r="825">
      <c r="A825" s="58" t="str">
        <f t="shared" si="1"/>
        <v>INSERT INTO `pokemon_list` (`Generation`, `Pokedex`, `Codigo`, `Nome`, `TierGen1`, `TierGen2`, `TierGen3`, `TierGen4`, `TierGen5`, `TierGen6`, `TierGen7`, `StatusPick`, `Imagem`) VALUES ('7', '741', '741E', 'Oricorio - Pom Pom', '-', '-', '-', '-', '-', '-', '3', 'false', 'https://cdn.bulbagarden.net/upload/thumb/6/6d/741Oricorio-Pom-Pom.png/600px-741Oricorio-Pom-Pom.png');</v>
      </c>
      <c r="B825">
        <f t="shared" si="2"/>
        <v>7</v>
      </c>
      <c r="C825" s="61">
        <f>'Pokemon List'!D827</f>
        <v>741</v>
      </c>
      <c r="D825" s="61" t="str">
        <f>'Pokemon List'!E827</f>
        <v>741E</v>
      </c>
      <c r="E825" s="61" t="str">
        <f>'Pokemon List'!F827</f>
        <v>Oricorio - Pom Pom</v>
      </c>
      <c r="F825" s="58" t="s">
        <v>136</v>
      </c>
      <c r="G825" s="58" t="s">
        <v>136</v>
      </c>
      <c r="H825" s="58" t="s">
        <v>136</v>
      </c>
      <c r="I825" s="58" t="s">
        <v>136</v>
      </c>
      <c r="J825" s="58" t="s">
        <v>136</v>
      </c>
      <c r="K825" s="58" t="s">
        <v>136</v>
      </c>
      <c r="L825">
        <f>'Pokemon List'!A827</f>
        <v>3</v>
      </c>
      <c r="N825" t="str">
        <f>IF('Pokemon List'!I827="NULL",'Pokemon List'!I827,CONCATENATE("'",'Pokemon List'!I827,"'",))</f>
        <v>'https://cdn.bulbagarden.net/upload/thumb/6/6d/741Oricorio-Pom-Pom.png/600px-741Oricorio-Pom-Pom.png'</v>
      </c>
    </row>
    <row r="826">
      <c r="A826" s="58" t="str">
        <f t="shared" si="1"/>
        <v>INSERT INTO `pokemon_list` (`Generation`, `Pokedex`, `Codigo`, `Nome`, `TierGen1`, `TierGen2`, `TierGen3`, `TierGen4`, `TierGen5`, `TierGen6`, `TierGen7`, `StatusPick`, `Imagem`) VALUES ('7', '741', '741F', 'Oricorio - Baile', '-', '-', '-', '-', '-', '-', '3', 'false', 'https://cdn.bulbagarden.net/upload/thumb/e/ed/741Oricorio-Baile.png/600px-741Oricorio-Baile.png');</v>
      </c>
      <c r="B826">
        <f t="shared" si="2"/>
        <v>7</v>
      </c>
      <c r="C826" s="61">
        <f>'Pokemon List'!D825</f>
        <v>741</v>
      </c>
      <c r="D826" s="61" t="str">
        <f>'Pokemon List'!E825</f>
        <v>741F</v>
      </c>
      <c r="E826" s="61" t="str">
        <f>'Pokemon List'!F825</f>
        <v>Oricorio - Baile</v>
      </c>
      <c r="F826" s="58" t="s">
        <v>136</v>
      </c>
      <c r="G826" s="58" t="s">
        <v>136</v>
      </c>
      <c r="H826" s="58" t="s">
        <v>136</v>
      </c>
      <c r="I826" s="58" t="s">
        <v>136</v>
      </c>
      <c r="J826" s="58" t="s">
        <v>136</v>
      </c>
      <c r="K826" s="58" t="s">
        <v>136</v>
      </c>
      <c r="L826">
        <f>'Pokemon List'!A825</f>
        <v>3</v>
      </c>
      <c r="N826" t="str">
        <f>IF('Pokemon List'!I825="NULL",'Pokemon List'!I825,CONCATENATE("'",'Pokemon List'!I825,"'",))</f>
        <v>'https://cdn.bulbagarden.net/upload/thumb/e/ed/741Oricorio-Baile.png/600px-741Oricorio-Baile.png'</v>
      </c>
    </row>
    <row r="827">
      <c r="A827" s="58" t="str">
        <f t="shared" si="1"/>
        <v>INSERT INTO `pokemon_list` (`Generation`, `Pokedex`, `Codigo`, `Nome`, `TierGen1`, `TierGen2`, `TierGen3`, `TierGen4`, `TierGen5`, `TierGen6`, `TierGen7`, `StatusPick`, `Imagem`) VALUES ('7', '741', '741G', 'Oricorio - Sensu', '-', '-', '-', '-', '-', '-', '3', 'false', 'https://cdn.bulbagarden.net/upload/thumb/1/1c/741Oricorio-Sensu.png/600px-741Oricorio-Sensu.png');</v>
      </c>
      <c r="B827">
        <f t="shared" si="2"/>
        <v>7</v>
      </c>
      <c r="C827" s="61">
        <f>'Pokemon List'!D828</f>
        <v>741</v>
      </c>
      <c r="D827" s="61" t="str">
        <f>'Pokemon List'!E828</f>
        <v>741G</v>
      </c>
      <c r="E827" s="61" t="str">
        <f>'Pokemon List'!F828</f>
        <v>Oricorio - Sensu</v>
      </c>
      <c r="F827" s="58" t="s">
        <v>136</v>
      </c>
      <c r="G827" s="58" t="s">
        <v>136</v>
      </c>
      <c r="H827" s="58" t="s">
        <v>136</v>
      </c>
      <c r="I827" s="58" t="s">
        <v>136</v>
      </c>
      <c r="J827" s="58" t="s">
        <v>136</v>
      </c>
      <c r="K827" s="58" t="s">
        <v>136</v>
      </c>
      <c r="L827">
        <f>'Pokemon List'!A828</f>
        <v>3</v>
      </c>
      <c r="N827" t="str">
        <f>IF('Pokemon List'!I828="NULL",'Pokemon List'!I828,CONCATENATE("'",'Pokemon List'!I828,"'",))</f>
        <v>'https://cdn.bulbagarden.net/upload/thumb/1/1c/741Oricorio-Sensu.png/600px-741Oricorio-Sensu.png'</v>
      </c>
    </row>
    <row r="828">
      <c r="A828" s="58" t="str">
        <f t="shared" si="1"/>
        <v>INSERT INTO `pokemon_list` (`Generation`, `Pokedex`, `Codigo`, `Nome`, `TierGen1`, `TierGen2`, `TierGen3`, `TierGen4`, `TierGen5`, `TierGen6`, `TierGen7`, `StatusPick`, `Imagem`) VALUES ('7', '741', '741P', 'Oricorio - Pa''u', '-', '-', '-', '-', '-', '-', '3', 'false', 'https://cdn.bulbagarden.net/upload/thumb/5/50/741Oricorio-Pa%27u.png/600px-741Oricorio-Pa%27u.png');</v>
      </c>
      <c r="B828">
        <f t="shared" si="2"/>
        <v>7</v>
      </c>
      <c r="C828" s="61">
        <f>'Pokemon List'!D826</f>
        <v>741</v>
      </c>
      <c r="D828" s="61" t="str">
        <f>'Pokemon List'!E826</f>
        <v>741P</v>
      </c>
      <c r="E828" s="85" t="s">
        <v>2111</v>
      </c>
      <c r="F828" s="58" t="s">
        <v>136</v>
      </c>
      <c r="G828" s="58" t="s">
        <v>136</v>
      </c>
      <c r="H828" s="58" t="s">
        <v>136</v>
      </c>
      <c r="I828" s="58" t="s">
        <v>136</v>
      </c>
      <c r="J828" s="58" t="s">
        <v>136</v>
      </c>
      <c r="K828" s="58" t="s">
        <v>136</v>
      </c>
      <c r="L828">
        <f>'Pokemon List'!A826</f>
        <v>3</v>
      </c>
      <c r="N828" t="str">
        <f>IF('Pokemon List'!I826="NULL",'Pokemon List'!I826,CONCATENATE("'",'Pokemon List'!I826,"'",))</f>
        <v>'https://cdn.bulbagarden.net/upload/thumb/5/50/741Oricorio-Pa%27u.png/600px-741Oricorio-Pa%27u.png'</v>
      </c>
    </row>
    <row r="829">
      <c r="A829" s="58" t="str">
        <f t="shared" si="1"/>
        <v>INSERT INTO `pokemon_list` (`Generation`, `Pokedex`, `Codigo`, `Nome`, `TierGen1`, `TierGen2`, `TierGen3`, `TierGen4`, `TierGen5`, `TierGen6`, `TierGen7`, `StatusPick`, `Imagem`) VALUES ('7', '742', '742', 'Cutiefly', '-', '-', '-', '-', '-', '-', '0', 'false', 'https://cdn.bulbagarden.net/upload/f/fa/742Cutiefly.png');</v>
      </c>
      <c r="B829">
        <f t="shared" si="2"/>
        <v>7</v>
      </c>
      <c r="C829" s="61">
        <f>'Pokemon List'!D829</f>
        <v>742</v>
      </c>
      <c r="D829" s="61">
        <f>'Pokemon List'!E829</f>
        <v>742</v>
      </c>
      <c r="E829" s="89" t="str">
        <f>'Pokemon List'!F829</f>
        <v>Cutiefly</v>
      </c>
      <c r="F829" s="58" t="s">
        <v>136</v>
      </c>
      <c r="G829" s="58" t="s">
        <v>136</v>
      </c>
      <c r="H829" s="58" t="s">
        <v>136</v>
      </c>
      <c r="I829" s="58" t="s">
        <v>136</v>
      </c>
      <c r="J829" s="58" t="s">
        <v>136</v>
      </c>
      <c r="K829" s="58" t="s">
        <v>136</v>
      </c>
      <c r="L829">
        <f>'Pokemon List'!A829</f>
        <v>0</v>
      </c>
      <c r="N829" t="str">
        <f>IF('Pokemon List'!I829="NULL",'Pokemon List'!I829,CONCATENATE("'",'Pokemon List'!I829,"'",))</f>
        <v>'https://cdn.bulbagarden.net/upload/f/fa/742Cutiefly.png'</v>
      </c>
    </row>
    <row r="830">
      <c r="A830" s="58" t="str">
        <f t="shared" si="1"/>
        <v>INSERT INTO `pokemon_list` (`Generation`, `Pokedex`, `Codigo`, `Nome`, `TierGen1`, `TierGen2`, `TierGen3`, `TierGen4`, `TierGen5`, `TierGen6`, `TierGen7`, `StatusPick`, `Imagem`) VALUES ('7', '743', '743', 'Ribombee', '-', '-', '-', '-', '-', '-', '2', 'false', 'https://cdn.bulbagarden.net/upload/thumb/e/e4/743Ribombee.png/250px-743Ribombee.png');</v>
      </c>
      <c r="B830">
        <f t="shared" si="2"/>
        <v>7</v>
      </c>
      <c r="C830" s="61">
        <f>'Pokemon List'!D830</f>
        <v>743</v>
      </c>
      <c r="D830" s="61">
        <f>'Pokemon List'!E830</f>
        <v>743</v>
      </c>
      <c r="E830" s="89" t="str">
        <f>'Pokemon List'!F830</f>
        <v>Ribombee</v>
      </c>
      <c r="F830" s="58" t="s">
        <v>136</v>
      </c>
      <c r="G830" s="58" t="s">
        <v>136</v>
      </c>
      <c r="H830" s="58" t="s">
        <v>136</v>
      </c>
      <c r="I830" s="58" t="s">
        <v>136</v>
      </c>
      <c r="J830" s="58" t="s">
        <v>136</v>
      </c>
      <c r="K830" s="58" t="s">
        <v>136</v>
      </c>
      <c r="L830">
        <f>'Pokemon List'!A830</f>
        <v>2</v>
      </c>
      <c r="N830" t="str">
        <f>IF('Pokemon List'!I830="NULL",'Pokemon List'!I830,CONCATENATE("'",'Pokemon List'!I830,"'",))</f>
        <v>'https://cdn.bulbagarden.net/upload/thumb/e/e4/743Ribombee.png/250px-743Ribombee.png'</v>
      </c>
    </row>
    <row r="831">
      <c r="A831" s="58" t="str">
        <f t="shared" si="1"/>
        <v>INSERT INTO `pokemon_list` (`Generation`, `Pokedex`, `Codigo`, `Nome`, `TierGen1`, `TierGen2`, `TierGen3`, `TierGen4`, `TierGen5`, `TierGen6`, `TierGen7`, `StatusPick`, `Imagem`) VALUES ('7', '744', '744', 'Rockruff', '-', '-', '-', '-', '-', '-', '0', 'false', 'https://cdn.bulbagarden.net/upload/5/51/744Rockruff.png');</v>
      </c>
      <c r="B831">
        <f t="shared" si="2"/>
        <v>7</v>
      </c>
      <c r="C831" s="61">
        <f>'Pokemon List'!D831</f>
        <v>744</v>
      </c>
      <c r="D831" s="61">
        <f>'Pokemon List'!E831</f>
        <v>744</v>
      </c>
      <c r="E831" s="89" t="str">
        <f>'Pokemon List'!F831</f>
        <v>Rockruff</v>
      </c>
      <c r="F831" s="58" t="s">
        <v>136</v>
      </c>
      <c r="G831" s="58" t="s">
        <v>136</v>
      </c>
      <c r="H831" s="58" t="s">
        <v>136</v>
      </c>
      <c r="I831" s="58" t="s">
        <v>136</v>
      </c>
      <c r="J831" s="58" t="s">
        <v>136</v>
      </c>
      <c r="K831" s="58" t="s">
        <v>136</v>
      </c>
      <c r="L831">
        <f>'Pokemon List'!A831</f>
        <v>0</v>
      </c>
      <c r="N831" t="str">
        <f>IF('Pokemon List'!I831="NULL",'Pokemon List'!I831,CONCATENATE("'",'Pokemon List'!I831,"'",))</f>
        <v>'https://cdn.bulbagarden.net/upload/5/51/744Rockruff.png'</v>
      </c>
    </row>
    <row r="832">
      <c r="A832" s="58" t="str">
        <f t="shared" si="1"/>
        <v>INSERT INTO `pokemon_list` (`Generation`, `Pokedex`, `Codigo`, `Nome`, `TierGen1`, `TierGen2`, `TierGen3`, `TierGen4`, `TierGen5`, `TierGen6`, `TierGen7`, `StatusPick`, `Imagem`) VALUES ('7', '745', '745', 'Lycanroc - Midday', '-', '-', '-', '-', '-', '-', '3', 'false', 'https://cdn.bulbagarden.net/upload/thumb/1/14/745Lycanroc.png/600px-745Lycanroc.png');</v>
      </c>
      <c r="B832">
        <f t="shared" si="2"/>
        <v>7</v>
      </c>
      <c r="C832" s="61">
        <f>'Pokemon List'!D833</f>
        <v>745</v>
      </c>
      <c r="D832" s="61">
        <f>'Pokemon List'!E833</f>
        <v>745</v>
      </c>
      <c r="E832" s="61" t="str">
        <f>'Pokemon List'!F833</f>
        <v>Lycanroc - Midday</v>
      </c>
      <c r="F832" s="58" t="s">
        <v>136</v>
      </c>
      <c r="G832" s="58" t="s">
        <v>136</v>
      </c>
      <c r="H832" s="58" t="s">
        <v>136</v>
      </c>
      <c r="I832" s="58" t="s">
        <v>136</v>
      </c>
      <c r="J832" s="58" t="s">
        <v>136</v>
      </c>
      <c r="K832" s="58" t="s">
        <v>136</v>
      </c>
      <c r="L832">
        <f>'Pokemon List'!A833</f>
        <v>3</v>
      </c>
      <c r="N832" t="str">
        <f>IF('Pokemon List'!I833="NULL",'Pokemon List'!I833,CONCATENATE("'",'Pokemon List'!I833,"'",))</f>
        <v>'https://cdn.bulbagarden.net/upload/thumb/1/14/745Lycanroc.png/600px-745Lycanroc.png'</v>
      </c>
    </row>
    <row r="833">
      <c r="A833" s="58" t="str">
        <f t="shared" si="1"/>
        <v>INSERT INTO `pokemon_list` (`Generation`, `Pokedex`, `Codigo`, `Nome`, `TierGen1`, `TierGen2`, `TierGen3`, `TierGen4`, `TierGen5`, `TierGen6`, `TierGen7`, `StatusPick`, `Imagem`) VALUES ('7', '745', '745D', 'Lycanroc - Dusk', '-', '-', '-', '-', '-', '-', '2', 'false', 'https://cdn.bulbagarden.net/upload/thumb/3/37/745Lycanroc-Dusk.png/600px-745Lycanroc-Dusk.png');</v>
      </c>
      <c r="B833">
        <f t="shared" si="2"/>
        <v>7</v>
      </c>
      <c r="C833" s="61">
        <f>'Pokemon List'!D832</f>
        <v>745</v>
      </c>
      <c r="D833" s="61" t="str">
        <f>'Pokemon List'!E832</f>
        <v>745D</v>
      </c>
      <c r="E833" s="61" t="str">
        <f>'Pokemon List'!F832</f>
        <v>Lycanroc - Dusk</v>
      </c>
      <c r="F833" s="58" t="s">
        <v>136</v>
      </c>
      <c r="G833" s="58" t="s">
        <v>136</v>
      </c>
      <c r="H833" s="58" t="s">
        <v>136</v>
      </c>
      <c r="I833" s="58" t="s">
        <v>136</v>
      </c>
      <c r="J833" s="58" t="s">
        <v>136</v>
      </c>
      <c r="K833" s="58" t="s">
        <v>136</v>
      </c>
      <c r="L833">
        <f>'Pokemon List'!A832</f>
        <v>2</v>
      </c>
      <c r="N833" t="str">
        <f>IF('Pokemon List'!I832="NULL",'Pokemon List'!I832,CONCATENATE("'",'Pokemon List'!I832,"'",))</f>
        <v>'https://cdn.bulbagarden.net/upload/thumb/3/37/745Lycanroc-Dusk.png/600px-745Lycanroc-Dusk.png'</v>
      </c>
    </row>
    <row r="834">
      <c r="A834" s="58" t="str">
        <f t="shared" si="1"/>
        <v>INSERT INTO `pokemon_list` (`Generation`, `Pokedex`, `Codigo`, `Nome`, `TierGen1`, `TierGen2`, `TierGen3`, `TierGen4`, `TierGen5`, `TierGen6`, `TierGen7`, `StatusPick`, `Imagem`) VALUES ('7', '745', '745M', 'Lycanroc - Midnight', '-', '-', '-', '-', '-', '-', '3', 'false', 'https://cdn.bulbagarden.net/upload/thumb/3/34/745Lycanroc-Midnight.png/600px-745Lycanroc-Midnight.png');</v>
      </c>
      <c r="B834">
        <f t="shared" si="2"/>
        <v>7</v>
      </c>
      <c r="C834" s="61">
        <f>'Pokemon List'!D834</f>
        <v>745</v>
      </c>
      <c r="D834" s="61" t="str">
        <f>'Pokemon List'!E834</f>
        <v>745M</v>
      </c>
      <c r="E834" s="61" t="str">
        <f>'Pokemon List'!F834</f>
        <v>Lycanroc - Midnight</v>
      </c>
      <c r="F834" s="58" t="s">
        <v>136</v>
      </c>
      <c r="G834" s="58" t="s">
        <v>136</v>
      </c>
      <c r="H834" s="58" t="s">
        <v>136</v>
      </c>
      <c r="I834" s="58" t="s">
        <v>136</v>
      </c>
      <c r="J834" s="58" t="s">
        <v>136</v>
      </c>
      <c r="K834" s="58" t="s">
        <v>136</v>
      </c>
      <c r="L834">
        <f>'Pokemon List'!A834</f>
        <v>3</v>
      </c>
      <c r="N834" t="str">
        <f>IF('Pokemon List'!I834="NULL",'Pokemon List'!I834,CONCATENATE("'",'Pokemon List'!I834,"'",))</f>
        <v>'https://cdn.bulbagarden.net/upload/thumb/3/34/745Lycanroc-Midnight.png/600px-745Lycanroc-Midnight.png'</v>
      </c>
    </row>
    <row r="835">
      <c r="A835" s="58" t="str">
        <f t="shared" si="1"/>
        <v>INSERT INTO `pokemon_list` (`Generation`, `Pokedex`, `Codigo`, `Nome`, `TierGen1`, `TierGen2`, `TierGen3`, `TierGen4`, `TierGen5`, `TierGen6`, `TierGen7`, `StatusPick`, `Imagem`) VALUES ('7', '746', '746', 'Wishiwashi', '-', '-', '-', '-', '-', '-', '3', 'false', 'https://cdn.bulbagarden.net/upload/thumb/1/18/746Wishiwashi-Solo.png/250px-746Wishiwashi-Solo.png');</v>
      </c>
      <c r="B835">
        <f t="shared" si="2"/>
        <v>7</v>
      </c>
      <c r="C835" s="61">
        <f>'Pokemon List'!D835</f>
        <v>746</v>
      </c>
      <c r="D835" s="61">
        <f>'Pokemon List'!E835</f>
        <v>746</v>
      </c>
      <c r="E835" s="89" t="str">
        <f>'Pokemon List'!F835</f>
        <v>Wishiwashi</v>
      </c>
      <c r="F835" s="58" t="s">
        <v>136</v>
      </c>
      <c r="G835" s="58" t="s">
        <v>136</v>
      </c>
      <c r="H835" s="58" t="s">
        <v>136</v>
      </c>
      <c r="I835" s="58" t="s">
        <v>136</v>
      </c>
      <c r="J835" s="58" t="s">
        <v>136</v>
      </c>
      <c r="K835" s="58" t="s">
        <v>136</v>
      </c>
      <c r="L835">
        <f>'Pokemon List'!A835</f>
        <v>3</v>
      </c>
      <c r="N835" t="str">
        <f>IF('Pokemon List'!I835="NULL",'Pokemon List'!I835,CONCATENATE("'",'Pokemon List'!I835,"'",))</f>
        <v>'https://cdn.bulbagarden.net/upload/thumb/1/18/746Wishiwashi-Solo.png/250px-746Wishiwashi-Solo.png'</v>
      </c>
    </row>
    <row r="836">
      <c r="A836" s="58" t="str">
        <f t="shared" si="1"/>
        <v>INSERT INTO `pokemon_list` (`Generation`, `Pokedex`, `Codigo`, `Nome`, `TierGen1`, `TierGen2`, `TierGen3`, `TierGen4`, `TierGen5`, `TierGen6`, `TierGen7`, `StatusPick`, `Imagem`) VALUES ('7', '747', '747', 'Mareanie', '-', '-', '-', '-', '-', '-', '0', 'false', 'https://cdn.bulbagarden.net/upload/d/d3/747Mareanie.png');</v>
      </c>
      <c r="B836">
        <f t="shared" si="2"/>
        <v>7</v>
      </c>
      <c r="C836" s="61">
        <f>'Pokemon List'!D836</f>
        <v>747</v>
      </c>
      <c r="D836" s="61">
        <f>'Pokemon List'!E836</f>
        <v>747</v>
      </c>
      <c r="E836" s="89" t="str">
        <f>'Pokemon List'!F836</f>
        <v>Mareanie</v>
      </c>
      <c r="F836" s="58" t="s">
        <v>136</v>
      </c>
      <c r="G836" s="58" t="s">
        <v>136</v>
      </c>
      <c r="H836" s="58" t="s">
        <v>136</v>
      </c>
      <c r="I836" s="58" t="s">
        <v>136</v>
      </c>
      <c r="J836" s="58" t="s">
        <v>136</v>
      </c>
      <c r="K836" s="58" t="s">
        <v>136</v>
      </c>
      <c r="L836">
        <f>'Pokemon List'!A836</f>
        <v>0</v>
      </c>
      <c r="N836" t="str">
        <f>IF('Pokemon List'!I836="NULL",'Pokemon List'!I836,CONCATENATE("'",'Pokemon List'!I836,"'",))</f>
        <v>'https://cdn.bulbagarden.net/upload/d/d3/747Mareanie.png'</v>
      </c>
    </row>
    <row r="837">
      <c r="A837" s="58" t="str">
        <f t="shared" si="1"/>
        <v>INSERT INTO `pokemon_list` (`Generation`, `Pokedex`, `Codigo`, `Nome`, `TierGen1`, `TierGen2`, `TierGen3`, `TierGen4`, `TierGen5`, `TierGen6`, `TierGen7`, `StatusPick`, `Imagem`) VALUES ('7', '748', '748', 'Toxapex', '-', '-', '-', '-', '-', '-', '1', 'false', 'https://cdn.bulbagarden.net/upload/thumb/0/06/748Toxapex.png/250px-748Toxapex.png');</v>
      </c>
      <c r="B837">
        <f t="shared" si="2"/>
        <v>7</v>
      </c>
      <c r="C837" s="61">
        <f>'Pokemon List'!D837</f>
        <v>748</v>
      </c>
      <c r="D837" s="61">
        <f>'Pokemon List'!E837</f>
        <v>748</v>
      </c>
      <c r="E837" s="89" t="str">
        <f>'Pokemon List'!F837</f>
        <v>Toxapex</v>
      </c>
      <c r="F837" s="58" t="s">
        <v>136</v>
      </c>
      <c r="G837" s="58" t="s">
        <v>136</v>
      </c>
      <c r="H837" s="58" t="s">
        <v>136</v>
      </c>
      <c r="I837" s="58" t="s">
        <v>136</v>
      </c>
      <c r="J837" s="58" t="s">
        <v>136</v>
      </c>
      <c r="K837" s="58" t="s">
        <v>136</v>
      </c>
      <c r="L837">
        <f>'Pokemon List'!A837</f>
        <v>1</v>
      </c>
      <c r="N837" t="str">
        <f>IF('Pokemon List'!I837="NULL",'Pokemon List'!I837,CONCATENATE("'",'Pokemon List'!I837,"'",))</f>
        <v>'https://cdn.bulbagarden.net/upload/thumb/0/06/748Toxapex.png/250px-748Toxapex.png'</v>
      </c>
    </row>
    <row r="838">
      <c r="A838" s="58" t="str">
        <f t="shared" si="1"/>
        <v>INSERT INTO `pokemon_list` (`Generation`, `Pokedex`, `Codigo`, `Nome`, `TierGen1`, `TierGen2`, `TierGen3`, `TierGen4`, `TierGen5`, `TierGen6`, `TierGen7`, `StatusPick`, `Imagem`) VALUES ('7', '749', '749', 'Mudbray', '-', '-', '-', '-', '-', '-', '0', 'false', 'https://cdn.bulbagarden.net/upload/1/12/749Mudbray.png');</v>
      </c>
      <c r="B838">
        <f t="shared" si="2"/>
        <v>7</v>
      </c>
      <c r="C838" s="61">
        <f>'Pokemon List'!D838</f>
        <v>749</v>
      </c>
      <c r="D838" s="61">
        <f>'Pokemon List'!E838</f>
        <v>749</v>
      </c>
      <c r="E838" s="89" t="str">
        <f>'Pokemon List'!F838</f>
        <v>Mudbray</v>
      </c>
      <c r="F838" s="58" t="s">
        <v>136</v>
      </c>
      <c r="G838" s="58" t="s">
        <v>136</v>
      </c>
      <c r="H838" s="58" t="s">
        <v>136</v>
      </c>
      <c r="I838" s="58" t="s">
        <v>136</v>
      </c>
      <c r="J838" s="58" t="s">
        <v>136</v>
      </c>
      <c r="K838" s="58" t="s">
        <v>136</v>
      </c>
      <c r="L838">
        <f>'Pokemon List'!A838</f>
        <v>0</v>
      </c>
      <c r="N838" t="str">
        <f>IF('Pokemon List'!I838="NULL",'Pokemon List'!I838,CONCATENATE("'",'Pokemon List'!I838,"'",))</f>
        <v>'https://cdn.bulbagarden.net/upload/1/12/749Mudbray.png'</v>
      </c>
    </row>
    <row r="839">
      <c r="A839" s="58" t="str">
        <f t="shared" si="1"/>
        <v>INSERT INTO `pokemon_list` (`Generation`, `Pokedex`, `Codigo`, `Nome`, `TierGen1`, `TierGen2`, `TierGen3`, `TierGen4`, `TierGen5`, `TierGen6`, `TierGen7`, `StatusPick`, `Imagem`) VALUES ('7', '750', '750', 'Mudsdale', '-', '-', '-', '-', '-', '-', '3', 'false', 'https://cdn.bulbagarden.net/upload/thumb/f/f7/750Mudsdale.png/250px-750Mudsdale.png');</v>
      </c>
      <c r="B839">
        <f t="shared" si="2"/>
        <v>7</v>
      </c>
      <c r="C839" s="61">
        <f>'Pokemon List'!D839</f>
        <v>750</v>
      </c>
      <c r="D839" s="61">
        <f>'Pokemon List'!E839</f>
        <v>750</v>
      </c>
      <c r="E839" s="89" t="str">
        <f>'Pokemon List'!F839</f>
        <v>Mudsdale</v>
      </c>
      <c r="F839" s="58" t="s">
        <v>136</v>
      </c>
      <c r="G839" s="58" t="s">
        <v>136</v>
      </c>
      <c r="H839" s="58" t="s">
        <v>136</v>
      </c>
      <c r="I839" s="58" t="s">
        <v>136</v>
      </c>
      <c r="J839" s="58" t="s">
        <v>136</v>
      </c>
      <c r="K839" s="58" t="s">
        <v>136</v>
      </c>
      <c r="L839">
        <f>'Pokemon List'!A839</f>
        <v>3</v>
      </c>
      <c r="N839" t="str">
        <f>IF('Pokemon List'!I839="NULL",'Pokemon List'!I839,CONCATENATE("'",'Pokemon List'!I839,"'",))</f>
        <v>'https://cdn.bulbagarden.net/upload/thumb/f/f7/750Mudsdale.png/250px-750Mudsdale.png'</v>
      </c>
    </row>
    <row r="840">
      <c r="A840" s="58" t="str">
        <f t="shared" si="1"/>
        <v>INSERT INTO `pokemon_list` (`Generation`, `Pokedex`, `Codigo`, `Nome`, `TierGen1`, `TierGen2`, `TierGen3`, `TierGen4`, `TierGen5`, `TierGen6`, `TierGen7`, `StatusPick`, `Imagem`) VALUES ('7', '751', '751', 'Dewpider', '-', '-', '-', '-', '-', '-', '0', 'false', 'https://cdn.bulbagarden.net/upload/2/29/751Dewpider.png');</v>
      </c>
      <c r="B840">
        <f t="shared" si="2"/>
        <v>7</v>
      </c>
      <c r="C840" s="61">
        <f>'Pokemon List'!D840</f>
        <v>751</v>
      </c>
      <c r="D840" s="61">
        <f>'Pokemon List'!E840</f>
        <v>751</v>
      </c>
      <c r="E840" s="89" t="str">
        <f>'Pokemon List'!F840</f>
        <v>Dewpider</v>
      </c>
      <c r="F840" s="58" t="s">
        <v>136</v>
      </c>
      <c r="G840" s="58" t="s">
        <v>136</v>
      </c>
      <c r="H840" s="58" t="s">
        <v>136</v>
      </c>
      <c r="I840" s="58" t="s">
        <v>136</v>
      </c>
      <c r="J840" s="58" t="s">
        <v>136</v>
      </c>
      <c r="K840" s="58" t="s">
        <v>136</v>
      </c>
      <c r="L840">
        <f>'Pokemon List'!A840</f>
        <v>0</v>
      </c>
      <c r="N840" t="str">
        <f>IF('Pokemon List'!I840="NULL",'Pokemon List'!I840,CONCATENATE("'",'Pokemon List'!I840,"'",))</f>
        <v>'https://cdn.bulbagarden.net/upload/2/29/751Dewpider.png'</v>
      </c>
    </row>
    <row r="841">
      <c r="A841" s="58" t="str">
        <f t="shared" si="1"/>
        <v>INSERT INTO `pokemon_list` (`Generation`, `Pokedex`, `Codigo`, `Nome`, `TierGen1`, `TierGen2`, `TierGen3`, `TierGen4`, `TierGen5`, `TierGen6`, `TierGen7`, `StatusPick`, `Imagem`) VALUES ('7', '752', '752', 'Araquanid', '-', '-', '-', '-', '-', '-', '2', 'false', 'https://cdn.bulbagarden.net/upload/thumb/8/82/752Araquanid.png/250px-752Araquanid.png');</v>
      </c>
      <c r="B841">
        <f t="shared" si="2"/>
        <v>7</v>
      </c>
      <c r="C841" s="61">
        <f>'Pokemon List'!D841</f>
        <v>752</v>
      </c>
      <c r="D841" s="61">
        <f>'Pokemon List'!E841</f>
        <v>752</v>
      </c>
      <c r="E841" s="89" t="str">
        <f>'Pokemon List'!F841</f>
        <v>Araquanid</v>
      </c>
      <c r="F841" s="58" t="s">
        <v>136</v>
      </c>
      <c r="G841" s="58" t="s">
        <v>136</v>
      </c>
      <c r="H841" s="58" t="s">
        <v>136</v>
      </c>
      <c r="I841" s="58" t="s">
        <v>136</v>
      </c>
      <c r="J841" s="58" t="s">
        <v>136</v>
      </c>
      <c r="K841" s="58" t="s">
        <v>136</v>
      </c>
      <c r="L841">
        <f>'Pokemon List'!A841</f>
        <v>2</v>
      </c>
      <c r="N841" t="str">
        <f>IF('Pokemon List'!I841="NULL",'Pokemon List'!I841,CONCATENATE("'",'Pokemon List'!I841,"'",))</f>
        <v>'https://cdn.bulbagarden.net/upload/thumb/8/82/752Araquanid.png/250px-752Araquanid.png'</v>
      </c>
    </row>
    <row r="842">
      <c r="A842" s="58" t="str">
        <f t="shared" si="1"/>
        <v>INSERT INTO `pokemon_list` (`Generation`, `Pokedex`, `Codigo`, `Nome`, `TierGen1`, `TierGen2`, `TierGen3`, `TierGen4`, `TierGen5`, `TierGen6`, `TierGen7`, `StatusPick`, `Imagem`) VALUES ('7', '753', '753', 'Fomantis', '-', '-', '-', '-', '-', '-', '0', 'false', 'https://cdn.bulbagarden.net/upload/1/10/753Fomantis.png');</v>
      </c>
      <c r="B842">
        <f t="shared" si="2"/>
        <v>7</v>
      </c>
      <c r="C842" s="61">
        <f>'Pokemon List'!D842</f>
        <v>753</v>
      </c>
      <c r="D842" s="61">
        <f>'Pokemon List'!E842</f>
        <v>753</v>
      </c>
      <c r="E842" s="89" t="str">
        <f>'Pokemon List'!F842</f>
        <v>Fomantis</v>
      </c>
      <c r="F842" s="58" t="s">
        <v>136</v>
      </c>
      <c r="G842" s="58" t="s">
        <v>136</v>
      </c>
      <c r="H842" s="58" t="s">
        <v>136</v>
      </c>
      <c r="I842" s="58" t="s">
        <v>136</v>
      </c>
      <c r="J842" s="58" t="s">
        <v>136</v>
      </c>
      <c r="K842" s="58" t="s">
        <v>136</v>
      </c>
      <c r="L842">
        <f>'Pokemon List'!A842</f>
        <v>0</v>
      </c>
      <c r="N842" t="str">
        <f>IF('Pokemon List'!I842="NULL",'Pokemon List'!I842,CONCATENATE("'",'Pokemon List'!I842,"'",))</f>
        <v>'https://cdn.bulbagarden.net/upload/1/10/753Fomantis.png'</v>
      </c>
    </row>
    <row r="843">
      <c r="A843" s="58" t="str">
        <f t="shared" si="1"/>
        <v>INSERT INTO `pokemon_list` (`Generation`, `Pokedex`, `Codigo`, `Nome`, `TierGen1`, `TierGen2`, `TierGen3`, `TierGen4`, `TierGen5`, `TierGen6`, `TierGen7`, `StatusPick`, `Imagem`) VALUES ('7', '754', '754', 'Lurantis', '-', '-', '-', '-', '-', '-', '3', 'false', 'https://cdn.bulbagarden.net/upload/thumb/1/19/754Lurantis.png/250px-754Lurantis.png');</v>
      </c>
      <c r="B843">
        <f t="shared" si="2"/>
        <v>7</v>
      </c>
      <c r="C843" s="61">
        <f>'Pokemon List'!D843</f>
        <v>754</v>
      </c>
      <c r="D843" s="61">
        <f>'Pokemon List'!E843</f>
        <v>754</v>
      </c>
      <c r="E843" s="89" t="str">
        <f>'Pokemon List'!F843</f>
        <v>Lurantis</v>
      </c>
      <c r="F843" s="58" t="s">
        <v>136</v>
      </c>
      <c r="G843" s="58" t="s">
        <v>136</v>
      </c>
      <c r="H843" s="58" t="s">
        <v>136</v>
      </c>
      <c r="I843" s="58" t="s">
        <v>136</v>
      </c>
      <c r="J843" s="58" t="s">
        <v>136</v>
      </c>
      <c r="K843" s="58" t="s">
        <v>136</v>
      </c>
      <c r="L843">
        <f>'Pokemon List'!A843</f>
        <v>3</v>
      </c>
      <c r="N843" t="str">
        <f>IF('Pokemon List'!I843="NULL",'Pokemon List'!I843,CONCATENATE("'",'Pokemon List'!I843,"'",))</f>
        <v>'https://cdn.bulbagarden.net/upload/thumb/1/19/754Lurantis.png/250px-754Lurantis.png'</v>
      </c>
    </row>
    <row r="844">
      <c r="A844" s="58" t="str">
        <f t="shared" si="1"/>
        <v>INSERT INTO `pokemon_list` (`Generation`, `Pokedex`, `Codigo`, `Nome`, `TierGen1`, `TierGen2`, `TierGen3`, `TierGen4`, `TierGen5`, `TierGen6`, `TierGen7`, `StatusPick`, `Imagem`) VALUES ('7', '755', '755', 'Morelull', '-', '-', '-', '-', '-', '-', '0', 'false', 'https://cdn.bulbagarden.net/upload/c/c9/755Morelull.png');</v>
      </c>
      <c r="B844">
        <f t="shared" si="2"/>
        <v>7</v>
      </c>
      <c r="C844" s="61">
        <f>'Pokemon List'!D844</f>
        <v>755</v>
      </c>
      <c r="D844" s="61">
        <f>'Pokemon List'!E844</f>
        <v>755</v>
      </c>
      <c r="E844" s="89" t="str">
        <f>'Pokemon List'!F844</f>
        <v>Morelull</v>
      </c>
      <c r="F844" s="58" t="s">
        <v>136</v>
      </c>
      <c r="G844" s="58" t="s">
        <v>136</v>
      </c>
      <c r="H844" s="58" t="s">
        <v>136</v>
      </c>
      <c r="I844" s="58" t="s">
        <v>136</v>
      </c>
      <c r="J844" s="58" t="s">
        <v>136</v>
      </c>
      <c r="K844" s="58" t="s">
        <v>136</v>
      </c>
      <c r="L844">
        <f>'Pokemon List'!A844</f>
        <v>0</v>
      </c>
      <c r="N844" t="str">
        <f>IF('Pokemon List'!I844="NULL",'Pokemon List'!I844,CONCATENATE("'",'Pokemon List'!I844,"'",))</f>
        <v>'https://cdn.bulbagarden.net/upload/c/c9/755Morelull.png'</v>
      </c>
    </row>
    <row r="845">
      <c r="A845" s="58" t="str">
        <f t="shared" si="1"/>
        <v>INSERT INTO `pokemon_list` (`Generation`, `Pokedex`, `Codigo`, `Nome`, `TierGen1`, `TierGen2`, `TierGen3`, `TierGen4`, `TierGen5`, `TierGen6`, `TierGen7`, `StatusPick`, `Imagem`) VALUES ('7', '756', '756', 'Shiinotic', '-', '-', '-', '-', '-', '-', '3', 'false', 'https://cdn.bulbagarden.net/upload/thumb/3/36/756Shiinotic.png/250px-756Shiinotic.png');</v>
      </c>
      <c r="B845">
        <f t="shared" si="2"/>
        <v>7</v>
      </c>
      <c r="C845" s="61">
        <f>'Pokemon List'!D845</f>
        <v>756</v>
      </c>
      <c r="D845" s="61">
        <f>'Pokemon List'!E845</f>
        <v>756</v>
      </c>
      <c r="E845" s="89" t="str">
        <f>'Pokemon List'!F845</f>
        <v>Shiinotic</v>
      </c>
      <c r="F845" s="58" t="s">
        <v>136</v>
      </c>
      <c r="G845" s="58" t="s">
        <v>136</v>
      </c>
      <c r="H845" s="58" t="s">
        <v>136</v>
      </c>
      <c r="I845" s="58" t="s">
        <v>136</v>
      </c>
      <c r="J845" s="58" t="s">
        <v>136</v>
      </c>
      <c r="K845" s="58" t="s">
        <v>136</v>
      </c>
      <c r="L845">
        <f>'Pokemon List'!A845</f>
        <v>3</v>
      </c>
      <c r="N845" t="str">
        <f>IF('Pokemon List'!I845="NULL",'Pokemon List'!I845,CONCATENATE("'",'Pokemon List'!I845,"'",))</f>
        <v>'https://cdn.bulbagarden.net/upload/thumb/3/36/756Shiinotic.png/250px-756Shiinotic.png'</v>
      </c>
    </row>
    <row r="846">
      <c r="A846" s="58" t="str">
        <f t="shared" si="1"/>
        <v>INSERT INTO `pokemon_list` (`Generation`, `Pokedex`, `Codigo`, `Nome`, `TierGen1`, `TierGen2`, `TierGen3`, `TierGen4`, `TierGen5`, `TierGen6`, `TierGen7`, `StatusPick`, `Imagem`) VALUES ('7', '757', '757', 'Salandit', '-', '-', '-', '-', '-', '-', '0', 'false', 'https://cdn.bulbagarden.net/upload/2/27/757Salandit.png');</v>
      </c>
      <c r="B846">
        <f t="shared" si="2"/>
        <v>7</v>
      </c>
      <c r="C846" s="61">
        <f>'Pokemon List'!D846</f>
        <v>757</v>
      </c>
      <c r="D846" s="61">
        <f>'Pokemon List'!E846</f>
        <v>757</v>
      </c>
      <c r="E846" s="89" t="str">
        <f>'Pokemon List'!F846</f>
        <v>Salandit</v>
      </c>
      <c r="F846" s="58" t="s">
        <v>136</v>
      </c>
      <c r="G846" s="58" t="s">
        <v>136</v>
      </c>
      <c r="H846" s="58" t="s">
        <v>136</v>
      </c>
      <c r="I846" s="58" t="s">
        <v>136</v>
      </c>
      <c r="J846" s="58" t="s">
        <v>136</v>
      </c>
      <c r="K846" s="58" t="s">
        <v>136</v>
      </c>
      <c r="L846">
        <f>'Pokemon List'!A846</f>
        <v>0</v>
      </c>
      <c r="N846" t="str">
        <f>IF('Pokemon List'!I846="NULL",'Pokemon List'!I846,CONCATENATE("'",'Pokemon List'!I846,"'",))</f>
        <v>'https://cdn.bulbagarden.net/upload/2/27/757Salandit.png'</v>
      </c>
    </row>
    <row r="847">
      <c r="A847" s="58" t="str">
        <f t="shared" si="1"/>
        <v>INSERT INTO `pokemon_list` (`Generation`, `Pokedex`, `Codigo`, `Nome`, `TierGen1`, `TierGen2`, `TierGen3`, `TierGen4`, `TierGen5`, `TierGen6`, `TierGen7`, `StatusPick`, `Imagem`) VALUES ('7', '758', '758', 'Salazzle', '-', '-', '-', '-', '-', '-', '2', 'false', 'https://cdn.bulbagarden.net/upload/thumb/7/72/758Salazzle.png/250px-758Salazzle.png');</v>
      </c>
      <c r="B847">
        <f t="shared" si="2"/>
        <v>7</v>
      </c>
      <c r="C847" s="61">
        <f>'Pokemon List'!D847</f>
        <v>758</v>
      </c>
      <c r="D847" s="61">
        <f>'Pokemon List'!E847</f>
        <v>758</v>
      </c>
      <c r="E847" s="89" t="str">
        <f>'Pokemon List'!F847</f>
        <v>Salazzle</v>
      </c>
      <c r="F847" s="58" t="s">
        <v>136</v>
      </c>
      <c r="G847" s="58" t="s">
        <v>136</v>
      </c>
      <c r="H847" s="58" t="s">
        <v>136</v>
      </c>
      <c r="I847" s="58" t="s">
        <v>136</v>
      </c>
      <c r="J847" s="58" t="s">
        <v>136</v>
      </c>
      <c r="K847" s="58" t="s">
        <v>136</v>
      </c>
      <c r="L847">
        <f>'Pokemon List'!A847</f>
        <v>2</v>
      </c>
      <c r="N847" t="str">
        <f>IF('Pokemon List'!I847="NULL",'Pokemon List'!I847,CONCATENATE("'",'Pokemon List'!I847,"'",))</f>
        <v>'https://cdn.bulbagarden.net/upload/thumb/7/72/758Salazzle.png/250px-758Salazzle.png'</v>
      </c>
    </row>
    <row r="848">
      <c r="A848" s="58" t="str">
        <f t="shared" si="1"/>
        <v>INSERT INTO `pokemon_list` (`Generation`, `Pokedex`, `Codigo`, `Nome`, `TierGen1`, `TierGen2`, `TierGen3`, `TierGen4`, `TierGen5`, `TierGen6`, `TierGen7`, `StatusPick`, `Imagem`) VALUES ('7', '759', '759', 'Stufful', '-', '-', '-', '-', '-', '-', '0', 'false', 'https://cdn.bulbagarden.net/upload/e/e5/759Stufful.png');</v>
      </c>
      <c r="B848">
        <f t="shared" si="2"/>
        <v>7</v>
      </c>
      <c r="C848" s="61">
        <f>'Pokemon List'!D848</f>
        <v>759</v>
      </c>
      <c r="D848" s="61">
        <f>'Pokemon List'!E848</f>
        <v>759</v>
      </c>
      <c r="E848" s="89" t="str">
        <f>'Pokemon List'!F848</f>
        <v>Stufful</v>
      </c>
      <c r="F848" s="58" t="s">
        <v>136</v>
      </c>
      <c r="G848" s="58" t="s">
        <v>136</v>
      </c>
      <c r="H848" s="58" t="s">
        <v>136</v>
      </c>
      <c r="I848" s="58" t="s">
        <v>136</v>
      </c>
      <c r="J848" s="58" t="s">
        <v>136</v>
      </c>
      <c r="K848" s="58" t="s">
        <v>136</v>
      </c>
      <c r="L848">
        <f>'Pokemon List'!A848</f>
        <v>0</v>
      </c>
      <c r="N848" t="str">
        <f>IF('Pokemon List'!I848="NULL",'Pokemon List'!I848,CONCATENATE("'",'Pokemon List'!I848,"'",))</f>
        <v>'https://cdn.bulbagarden.net/upload/e/e5/759Stufful.png'</v>
      </c>
    </row>
    <row r="849">
      <c r="A849" s="58" t="str">
        <f t="shared" si="1"/>
        <v>INSERT INTO `pokemon_list` (`Generation`, `Pokedex`, `Codigo`, `Nome`, `TierGen1`, `TierGen2`, `TierGen3`, `TierGen4`, `TierGen5`, `TierGen6`, `TierGen7`, `StatusPick`, `Imagem`) VALUES ('7', '760', '760', 'Bewear', '-', '-', '-', '-', '-', '-', '2', 'false', 'https://cdn.bulbagarden.net/upload/thumb/a/a4/760Bewear.png/250px-760Bewear.png');</v>
      </c>
      <c r="B849">
        <f t="shared" si="2"/>
        <v>7</v>
      </c>
      <c r="C849" s="61">
        <f>'Pokemon List'!D849</f>
        <v>760</v>
      </c>
      <c r="D849" s="61">
        <f>'Pokemon List'!E849</f>
        <v>760</v>
      </c>
      <c r="E849" s="89" t="str">
        <f>'Pokemon List'!F849</f>
        <v>Bewear</v>
      </c>
      <c r="F849" s="58" t="s">
        <v>136</v>
      </c>
      <c r="G849" s="58" t="s">
        <v>136</v>
      </c>
      <c r="H849" s="58" t="s">
        <v>136</v>
      </c>
      <c r="I849" s="58" t="s">
        <v>136</v>
      </c>
      <c r="J849" s="58" t="s">
        <v>136</v>
      </c>
      <c r="K849" s="58" t="s">
        <v>136</v>
      </c>
      <c r="L849">
        <f>'Pokemon List'!A849</f>
        <v>2</v>
      </c>
      <c r="N849" t="str">
        <f>IF('Pokemon List'!I849="NULL",'Pokemon List'!I849,CONCATENATE("'",'Pokemon List'!I849,"'",))</f>
        <v>'https://cdn.bulbagarden.net/upload/thumb/a/a4/760Bewear.png/250px-760Bewear.png'</v>
      </c>
    </row>
    <row r="850">
      <c r="A850" s="58" t="str">
        <f t="shared" si="1"/>
        <v>INSERT INTO `pokemon_list` (`Generation`, `Pokedex`, `Codigo`, `Nome`, `TierGen1`, `TierGen2`, `TierGen3`, `TierGen4`, `TierGen5`, `TierGen6`, `TierGen7`, `StatusPick`, `Imagem`) VALUES ('7', '761', '761', 'Bounsweet', '-', '-', '-', '-', '-', '-', '0', 'false', 'https://cdn.bulbagarden.net/upload/a/a1/761Bounsweet.png');</v>
      </c>
      <c r="B850">
        <f t="shared" si="2"/>
        <v>7</v>
      </c>
      <c r="C850" s="61">
        <f>'Pokemon List'!D850</f>
        <v>761</v>
      </c>
      <c r="D850" s="61">
        <f>'Pokemon List'!E850</f>
        <v>761</v>
      </c>
      <c r="E850" s="89" t="str">
        <f>'Pokemon List'!F850</f>
        <v>Bounsweet</v>
      </c>
      <c r="F850" s="58" t="s">
        <v>136</v>
      </c>
      <c r="G850" s="58" t="s">
        <v>136</v>
      </c>
      <c r="H850" s="58" t="s">
        <v>136</v>
      </c>
      <c r="I850" s="58" t="s">
        <v>136</v>
      </c>
      <c r="J850" s="58" t="s">
        <v>136</v>
      </c>
      <c r="K850" s="58" t="s">
        <v>136</v>
      </c>
      <c r="L850">
        <f>'Pokemon List'!A850</f>
        <v>0</v>
      </c>
      <c r="N850" t="str">
        <f>IF('Pokemon List'!I850="NULL",'Pokemon List'!I850,CONCATENATE("'",'Pokemon List'!I850,"'",))</f>
        <v>'https://cdn.bulbagarden.net/upload/a/a1/761Bounsweet.png'</v>
      </c>
    </row>
    <row r="851">
      <c r="A851" s="58" t="str">
        <f t="shared" si="1"/>
        <v>INSERT INTO `pokemon_list` (`Generation`, `Pokedex`, `Codigo`, `Nome`, `TierGen1`, `TierGen2`, `TierGen3`, `TierGen4`, `TierGen5`, `TierGen6`, `TierGen7`, `StatusPick`, `Imagem`) VALUES ('7', '762', '762', 'Steenee', '-', '-', '-', '-', '-', '-', '0', 'false', 'https://cdn.bulbagarden.net/upload/7/78/762Steenee.png');</v>
      </c>
      <c r="B851">
        <f t="shared" si="2"/>
        <v>7</v>
      </c>
      <c r="C851" s="61">
        <f>'Pokemon List'!D851</f>
        <v>762</v>
      </c>
      <c r="D851" s="61">
        <f>'Pokemon List'!E851</f>
        <v>762</v>
      </c>
      <c r="E851" s="89" t="str">
        <f>'Pokemon List'!F851</f>
        <v>Steenee</v>
      </c>
      <c r="F851" s="58" t="s">
        <v>136</v>
      </c>
      <c r="G851" s="58" t="s">
        <v>136</v>
      </c>
      <c r="H851" s="58" t="s">
        <v>136</v>
      </c>
      <c r="I851" s="58" t="s">
        <v>136</v>
      </c>
      <c r="J851" s="58" t="s">
        <v>136</v>
      </c>
      <c r="K851" s="58" t="s">
        <v>136</v>
      </c>
      <c r="L851">
        <f>'Pokemon List'!A851</f>
        <v>0</v>
      </c>
      <c r="N851" t="str">
        <f>IF('Pokemon List'!I851="NULL",'Pokemon List'!I851,CONCATENATE("'",'Pokemon List'!I851,"'",))</f>
        <v>'https://cdn.bulbagarden.net/upload/7/78/762Steenee.png'</v>
      </c>
    </row>
    <row r="852">
      <c r="A852" s="58" t="str">
        <f t="shared" si="1"/>
        <v>INSERT INTO `pokemon_list` (`Generation`, `Pokedex`, `Codigo`, `Nome`, `TierGen1`, `TierGen2`, `TierGen3`, `TierGen4`, `TierGen5`, `TierGen6`, `TierGen7`, `StatusPick`, `Imagem`) VALUES ('7', '763', '763', 'Tsareena', '-', '-', '-', '-', '-', '-', '2', 'false', 'https://cdn.bulbagarden.net/upload/thumb/2/23/763Tsareena.png/250px-763Tsareena.png');</v>
      </c>
      <c r="B852">
        <f t="shared" si="2"/>
        <v>7</v>
      </c>
      <c r="C852" s="61">
        <f>'Pokemon List'!D852</f>
        <v>763</v>
      </c>
      <c r="D852" s="61">
        <f>'Pokemon List'!E852</f>
        <v>763</v>
      </c>
      <c r="E852" s="89" t="str">
        <f>'Pokemon List'!F852</f>
        <v>Tsareena</v>
      </c>
      <c r="F852" s="58" t="s">
        <v>136</v>
      </c>
      <c r="G852" s="58" t="s">
        <v>136</v>
      </c>
      <c r="H852" s="58" t="s">
        <v>136</v>
      </c>
      <c r="I852" s="58" t="s">
        <v>136</v>
      </c>
      <c r="J852" s="58" t="s">
        <v>136</v>
      </c>
      <c r="K852" s="58" t="s">
        <v>136</v>
      </c>
      <c r="L852">
        <f>'Pokemon List'!A852</f>
        <v>2</v>
      </c>
      <c r="N852" t="str">
        <f>IF('Pokemon List'!I852="NULL",'Pokemon List'!I852,CONCATENATE("'",'Pokemon List'!I852,"'",))</f>
        <v>'https://cdn.bulbagarden.net/upload/thumb/2/23/763Tsareena.png/250px-763Tsareena.png'</v>
      </c>
    </row>
    <row r="853">
      <c r="A853" s="58" t="str">
        <f t="shared" si="1"/>
        <v>INSERT INTO `pokemon_list` (`Generation`, `Pokedex`, `Codigo`, `Nome`, `TierGen1`, `TierGen2`, `TierGen3`, `TierGen4`, `TierGen5`, `TierGen6`, `TierGen7`, `StatusPick`, `Imagem`) VALUES ('7', '764', '764', 'Comfey', '-', '-', '-', '-', '-', '-', '3', 'false', 'https://cdn.bulbagarden.net/upload/thumb/c/c9/764Comfey.png/250px-764Comfey.png');</v>
      </c>
      <c r="B853">
        <f t="shared" si="2"/>
        <v>7</v>
      </c>
      <c r="C853" s="61">
        <f>'Pokemon List'!D853</f>
        <v>764</v>
      </c>
      <c r="D853" s="61">
        <f>'Pokemon List'!E853</f>
        <v>764</v>
      </c>
      <c r="E853" s="89" t="str">
        <f>'Pokemon List'!F853</f>
        <v>Comfey</v>
      </c>
      <c r="F853" s="58" t="s">
        <v>136</v>
      </c>
      <c r="G853" s="58" t="s">
        <v>136</v>
      </c>
      <c r="H853" s="58" t="s">
        <v>136</v>
      </c>
      <c r="I853" s="58" t="s">
        <v>136</v>
      </c>
      <c r="J853" s="58" t="s">
        <v>136</v>
      </c>
      <c r="K853" s="58" t="s">
        <v>136</v>
      </c>
      <c r="L853">
        <f>'Pokemon List'!A853</f>
        <v>3</v>
      </c>
      <c r="N853" t="str">
        <f>IF('Pokemon List'!I853="NULL",'Pokemon List'!I853,CONCATENATE("'",'Pokemon List'!I853,"'",))</f>
        <v>'https://cdn.bulbagarden.net/upload/thumb/c/c9/764Comfey.png/250px-764Comfey.png'</v>
      </c>
    </row>
    <row r="854">
      <c r="A854" s="58" t="str">
        <f t="shared" si="1"/>
        <v>INSERT INTO `pokemon_list` (`Generation`, `Pokedex`, `Codigo`, `Nome`, `TierGen1`, `TierGen2`, `TierGen3`, `TierGen4`, `TierGen5`, `TierGen6`, `TierGen7`, `StatusPick`, `Imagem`) VALUES ('7', '765', '765', 'Oranguru', '-', '-', '-', '-', '-', '-', '2', 'false', 'https://cdn.bulbagarden.net/upload/thumb/d/d8/765Oranguru.png/250px-765Oranguru.png');</v>
      </c>
      <c r="B854">
        <f t="shared" si="2"/>
        <v>7</v>
      </c>
      <c r="C854" s="61">
        <f>'Pokemon List'!D854</f>
        <v>765</v>
      </c>
      <c r="D854" s="61">
        <f>'Pokemon List'!E854</f>
        <v>765</v>
      </c>
      <c r="E854" s="89" t="str">
        <f>'Pokemon List'!F854</f>
        <v>Oranguru</v>
      </c>
      <c r="F854" s="58" t="s">
        <v>136</v>
      </c>
      <c r="G854" s="58" t="s">
        <v>136</v>
      </c>
      <c r="H854" s="58" t="s">
        <v>136</v>
      </c>
      <c r="I854" s="58" t="s">
        <v>136</v>
      </c>
      <c r="J854" s="58" t="s">
        <v>136</v>
      </c>
      <c r="K854" s="58" t="s">
        <v>136</v>
      </c>
      <c r="L854">
        <f>'Pokemon List'!A854</f>
        <v>2</v>
      </c>
      <c r="N854" t="str">
        <f>IF('Pokemon List'!I854="NULL",'Pokemon List'!I854,CONCATENATE("'",'Pokemon List'!I854,"'",))</f>
        <v>'https://cdn.bulbagarden.net/upload/thumb/d/d8/765Oranguru.png/250px-765Oranguru.png'</v>
      </c>
    </row>
    <row r="855">
      <c r="A855" s="58" t="str">
        <f t="shared" si="1"/>
        <v>INSERT INTO `pokemon_list` (`Generation`, `Pokedex`, `Codigo`, `Nome`, `TierGen1`, `TierGen2`, `TierGen3`, `TierGen4`, `TierGen5`, `TierGen6`, `TierGen7`, `StatusPick`, `Imagem`) VALUES ('7', '766', '766', 'Passimian', '-', '-', '-', '-', '-', '-', '3', 'false', 'https://cdn.bulbagarden.net/upload/thumb/b/ba/766Passimian.png/250px-766Passimian.png');</v>
      </c>
      <c r="B855">
        <f t="shared" si="2"/>
        <v>7</v>
      </c>
      <c r="C855" s="61">
        <f>'Pokemon List'!D855</f>
        <v>766</v>
      </c>
      <c r="D855" s="61">
        <f>'Pokemon List'!E855</f>
        <v>766</v>
      </c>
      <c r="E855" s="89" t="str">
        <f>'Pokemon List'!F855</f>
        <v>Passimian</v>
      </c>
      <c r="F855" s="58" t="s">
        <v>136</v>
      </c>
      <c r="G855" s="58" t="s">
        <v>136</v>
      </c>
      <c r="H855" s="58" t="s">
        <v>136</v>
      </c>
      <c r="I855" s="58" t="s">
        <v>136</v>
      </c>
      <c r="J855" s="58" t="s">
        <v>136</v>
      </c>
      <c r="K855" s="58" t="s">
        <v>136</v>
      </c>
      <c r="L855">
        <f>'Pokemon List'!A855</f>
        <v>3</v>
      </c>
      <c r="N855" t="str">
        <f>IF('Pokemon List'!I855="NULL",'Pokemon List'!I855,CONCATENATE("'",'Pokemon List'!I855,"'",))</f>
        <v>'https://cdn.bulbagarden.net/upload/thumb/b/ba/766Passimian.png/250px-766Passimian.png'</v>
      </c>
    </row>
    <row r="856">
      <c r="A856" s="58" t="str">
        <f t="shared" si="1"/>
        <v>INSERT INTO `pokemon_list` (`Generation`, `Pokedex`, `Codigo`, `Nome`, `TierGen1`, `TierGen2`, `TierGen3`, `TierGen4`, `TierGen5`, `TierGen6`, `TierGen7`, `StatusPick`, `Imagem`) VALUES ('7', '767', '767', 'Wimpod', '-', '-', '-', '-', '-', '-', '0', 'false', 'https://cdn.bulbagarden.net/upload/e/ef/767Wimpod.png');</v>
      </c>
      <c r="B856">
        <f t="shared" si="2"/>
        <v>7</v>
      </c>
      <c r="C856" s="61">
        <f>'Pokemon List'!D856</f>
        <v>767</v>
      </c>
      <c r="D856" s="61">
        <f>'Pokemon List'!E856</f>
        <v>767</v>
      </c>
      <c r="E856" s="89" t="str">
        <f>'Pokemon List'!F856</f>
        <v>Wimpod</v>
      </c>
      <c r="F856" s="58" t="s">
        <v>136</v>
      </c>
      <c r="G856" s="58" t="s">
        <v>136</v>
      </c>
      <c r="H856" s="58" t="s">
        <v>136</v>
      </c>
      <c r="I856" s="58" t="s">
        <v>136</v>
      </c>
      <c r="J856" s="58" t="s">
        <v>136</v>
      </c>
      <c r="K856" s="58" t="s">
        <v>136</v>
      </c>
      <c r="L856">
        <f>'Pokemon List'!A856</f>
        <v>0</v>
      </c>
      <c r="N856" t="str">
        <f>IF('Pokemon List'!I856="NULL",'Pokemon List'!I856,CONCATENATE("'",'Pokemon List'!I856,"'",))</f>
        <v>'https://cdn.bulbagarden.net/upload/e/ef/767Wimpod.png'</v>
      </c>
    </row>
    <row r="857">
      <c r="A857" s="58" t="str">
        <f t="shared" si="1"/>
        <v>INSERT INTO `pokemon_list` (`Generation`, `Pokedex`, `Codigo`, `Nome`, `TierGen1`, `TierGen2`, `TierGen3`, `TierGen4`, `TierGen5`, `TierGen6`, `TierGen7`, `StatusPick`, `Imagem`) VALUES ('7', '768', '768', 'Golisopod', '-', '-', '-', '-', '-', '-', '2', 'false', 'https://cdn.bulbagarden.net/upload/thumb/b/b6/768Golisopod.png/250px-768Golisopod.png');</v>
      </c>
      <c r="B857">
        <f t="shared" si="2"/>
        <v>7</v>
      </c>
      <c r="C857" s="61">
        <f>'Pokemon List'!D857</f>
        <v>768</v>
      </c>
      <c r="D857" s="61">
        <f>'Pokemon List'!E857</f>
        <v>768</v>
      </c>
      <c r="E857" s="89" t="str">
        <f>'Pokemon List'!F857</f>
        <v>Golisopod</v>
      </c>
      <c r="F857" s="58" t="s">
        <v>136</v>
      </c>
      <c r="G857" s="58" t="s">
        <v>136</v>
      </c>
      <c r="H857" s="58" t="s">
        <v>136</v>
      </c>
      <c r="I857" s="58" t="s">
        <v>136</v>
      </c>
      <c r="J857" s="58" t="s">
        <v>136</v>
      </c>
      <c r="K857" s="58" t="s">
        <v>136</v>
      </c>
      <c r="L857">
        <f>'Pokemon List'!A857</f>
        <v>2</v>
      </c>
      <c r="N857" t="str">
        <f>IF('Pokemon List'!I857="NULL",'Pokemon List'!I857,CONCATENATE("'",'Pokemon List'!I857,"'",))</f>
        <v>'https://cdn.bulbagarden.net/upload/thumb/b/b6/768Golisopod.png/250px-768Golisopod.png'</v>
      </c>
    </row>
    <row r="858">
      <c r="A858" s="58" t="str">
        <f t="shared" si="1"/>
        <v>INSERT INTO `pokemon_list` (`Generation`, `Pokedex`, `Codigo`, `Nome`, `TierGen1`, `TierGen2`, `TierGen3`, `TierGen4`, `TierGen5`, `TierGen6`, `TierGen7`, `StatusPick`, `Imagem`) VALUES ('7', '769', '769', 'Sandygast', '-', '-', '-', '-', '-', '-', '0', 'false', 'https://cdn.bulbagarden.net/upload/f/f0/769Sandygast.png');</v>
      </c>
      <c r="B858">
        <f t="shared" si="2"/>
        <v>7</v>
      </c>
      <c r="C858" s="61">
        <f>'Pokemon List'!D858</f>
        <v>769</v>
      </c>
      <c r="D858" s="61">
        <f>'Pokemon List'!E858</f>
        <v>769</v>
      </c>
      <c r="E858" s="89" t="str">
        <f>'Pokemon List'!F858</f>
        <v>Sandygast</v>
      </c>
      <c r="F858" s="58" t="s">
        <v>136</v>
      </c>
      <c r="G858" s="58" t="s">
        <v>136</v>
      </c>
      <c r="H858" s="58" t="s">
        <v>136</v>
      </c>
      <c r="I858" s="58" t="s">
        <v>136</v>
      </c>
      <c r="J858" s="58" t="s">
        <v>136</v>
      </c>
      <c r="K858" s="58" t="s">
        <v>136</v>
      </c>
      <c r="L858">
        <f>'Pokemon List'!A858</f>
        <v>0</v>
      </c>
      <c r="N858" t="str">
        <f>IF('Pokemon List'!I858="NULL",'Pokemon List'!I858,CONCATENATE("'",'Pokemon List'!I858,"'",))</f>
        <v>'https://cdn.bulbagarden.net/upload/f/f0/769Sandygast.png'</v>
      </c>
    </row>
    <row r="859">
      <c r="A859" s="58" t="str">
        <f t="shared" si="1"/>
        <v>INSERT INTO `pokemon_list` (`Generation`, `Pokedex`, `Codigo`, `Nome`, `TierGen1`, `TierGen2`, `TierGen3`, `TierGen4`, `TierGen5`, `TierGen6`, `TierGen7`, `StatusPick`, `Imagem`) VALUES ('7', '770', '770', 'Palossand', '-', '-', '-', '-', '-', '-', '3', 'false', 'https://cdn.bulbagarden.net/upload/thumb/3/32/770Palossand.png/250px-770Palossand.png');</v>
      </c>
      <c r="B859">
        <f t="shared" si="2"/>
        <v>7</v>
      </c>
      <c r="C859" s="61">
        <f>'Pokemon List'!D859</f>
        <v>770</v>
      </c>
      <c r="D859" s="61">
        <f>'Pokemon List'!E859</f>
        <v>770</v>
      </c>
      <c r="E859" s="89" t="str">
        <f>'Pokemon List'!F859</f>
        <v>Palossand</v>
      </c>
      <c r="F859" s="58" t="s">
        <v>136</v>
      </c>
      <c r="G859" s="58" t="s">
        <v>136</v>
      </c>
      <c r="H859" s="58" t="s">
        <v>136</v>
      </c>
      <c r="I859" s="58" t="s">
        <v>136</v>
      </c>
      <c r="J859" s="58" t="s">
        <v>136</v>
      </c>
      <c r="K859" s="58" t="s">
        <v>136</v>
      </c>
      <c r="L859">
        <f>'Pokemon List'!A859</f>
        <v>3</v>
      </c>
      <c r="N859" t="str">
        <f>IF('Pokemon List'!I859="NULL",'Pokemon List'!I859,CONCATENATE("'",'Pokemon List'!I859,"'",))</f>
        <v>'https://cdn.bulbagarden.net/upload/thumb/3/32/770Palossand.png/250px-770Palossand.png'</v>
      </c>
    </row>
    <row r="860">
      <c r="A860" s="58" t="str">
        <f t="shared" si="1"/>
        <v>INSERT INTO `pokemon_list` (`Generation`, `Pokedex`, `Codigo`, `Nome`, `TierGen1`, `TierGen2`, `TierGen3`, `TierGen4`, `TierGen5`, `TierGen6`, `TierGen7`, `StatusPick`, `Imagem`) VALUES ('7', '771', '771', 'Pyukumuku', '-', '-', '-', '-', '-', '-', '3', 'false', 'https://cdn.bulbagarden.net/upload/thumb/4/4f/771Pyukumuku.png/250px-771Pyukumuku.png');</v>
      </c>
      <c r="B860">
        <f t="shared" si="2"/>
        <v>7</v>
      </c>
      <c r="C860" s="61">
        <f>'Pokemon List'!D860</f>
        <v>771</v>
      </c>
      <c r="D860" s="61">
        <f>'Pokemon List'!E860</f>
        <v>771</v>
      </c>
      <c r="E860" s="89" t="str">
        <f>'Pokemon List'!F860</f>
        <v>Pyukumuku</v>
      </c>
      <c r="F860" s="58" t="s">
        <v>136</v>
      </c>
      <c r="G860" s="58" t="s">
        <v>136</v>
      </c>
      <c r="H860" s="58" t="s">
        <v>136</v>
      </c>
      <c r="I860" s="58" t="s">
        <v>136</v>
      </c>
      <c r="J860" s="58" t="s">
        <v>136</v>
      </c>
      <c r="K860" s="58" t="s">
        <v>136</v>
      </c>
      <c r="L860">
        <f>'Pokemon List'!A860</f>
        <v>3</v>
      </c>
      <c r="N860" t="str">
        <f>IF('Pokemon List'!I860="NULL",'Pokemon List'!I860,CONCATENATE("'",'Pokemon List'!I860,"'",))</f>
        <v>'https://cdn.bulbagarden.net/upload/thumb/4/4f/771Pyukumuku.png/250px-771Pyukumuku.png'</v>
      </c>
    </row>
    <row r="861">
      <c r="A861" s="58" t="str">
        <f t="shared" si="1"/>
        <v>INSERT INTO `pokemon_list` (`Generation`, `Pokedex`, `Codigo`, `Nome`, `TierGen1`, `TierGen2`, `TierGen3`, `TierGen4`, `TierGen5`, `TierGen6`, `TierGen7`, `StatusPick`, `Imagem`) VALUES ('7', '772', '772', 'Type: Null', '-', '-', '-', '-', '-', '-', '2', 'false', 'https://cdn.bulbagarden.net/upload/thumb/f/fd/772Type_Null.png/250px-772Type_Null.png');</v>
      </c>
      <c r="B861">
        <f t="shared" si="2"/>
        <v>7</v>
      </c>
      <c r="C861" s="61">
        <f>'Pokemon List'!D861</f>
        <v>772</v>
      </c>
      <c r="D861" s="61">
        <f>'Pokemon List'!E861</f>
        <v>772</v>
      </c>
      <c r="E861" s="89" t="str">
        <f>'Pokemon List'!F861</f>
        <v>Type: Null</v>
      </c>
      <c r="F861" s="58" t="s">
        <v>136</v>
      </c>
      <c r="G861" s="58" t="s">
        <v>136</v>
      </c>
      <c r="H861" s="58" t="s">
        <v>136</v>
      </c>
      <c r="I861" s="58" t="s">
        <v>136</v>
      </c>
      <c r="J861" s="58" t="s">
        <v>136</v>
      </c>
      <c r="K861" s="58" t="s">
        <v>136</v>
      </c>
      <c r="L861">
        <f>'Pokemon List'!A861</f>
        <v>2</v>
      </c>
      <c r="N861" t="str">
        <f>IF('Pokemon List'!I861="NULL",'Pokemon List'!I861,CONCATENATE("'",'Pokemon List'!I861,"'",))</f>
        <v>'https://cdn.bulbagarden.net/upload/thumb/f/fd/772Type_Null.png/250px-772Type_Null.png'</v>
      </c>
    </row>
    <row r="862">
      <c r="A862" s="58" t="str">
        <f t="shared" si="1"/>
        <v>INSERT INTO `pokemon_list` (`Generation`, `Pokedex`, `Codigo`, `Nome`, `TierGen1`, `TierGen2`, `TierGen3`, `TierGen4`, `TierGen5`, `TierGen6`, `TierGen7`, `StatusPick`, `Imagem`) VALUES ('7', '773', '773', 'Silvally', '-', '-', '-', '-', '-', '-', '2', 'false', 'https://cdn.bulbagarden.net/upload/thumb/b/be/773Silvally.png/250px-773Silvally.png');</v>
      </c>
      <c r="B862">
        <f t="shared" si="2"/>
        <v>7</v>
      </c>
      <c r="C862" s="61">
        <f>'Pokemon List'!D862</f>
        <v>773</v>
      </c>
      <c r="D862" s="61">
        <f>'Pokemon List'!E862</f>
        <v>773</v>
      </c>
      <c r="E862" s="89" t="str">
        <f>'Pokemon List'!F862</f>
        <v>Silvally</v>
      </c>
      <c r="F862" s="58" t="s">
        <v>136</v>
      </c>
      <c r="G862" s="58" t="s">
        <v>136</v>
      </c>
      <c r="H862" s="58" t="s">
        <v>136</v>
      </c>
      <c r="I862" s="58" t="s">
        <v>136</v>
      </c>
      <c r="J862" s="58" t="s">
        <v>136</v>
      </c>
      <c r="K862" s="58" t="s">
        <v>136</v>
      </c>
      <c r="L862">
        <f>'Pokemon List'!A862</f>
        <v>2</v>
      </c>
      <c r="N862" t="str">
        <f>IF('Pokemon List'!I862="NULL",'Pokemon List'!I862,CONCATENATE("'",'Pokemon List'!I862,"'",))</f>
        <v>'https://cdn.bulbagarden.net/upload/thumb/b/be/773Silvally.png/250px-773Silvally.png'</v>
      </c>
    </row>
    <row r="863">
      <c r="A863" s="58" t="str">
        <f t="shared" si="1"/>
        <v>INSERT INTO `pokemon_list` (`Generation`, `Pokedex`, `Codigo`, `Nome`, `TierGen1`, `TierGen2`, `TierGen3`, `TierGen4`, `TierGen5`, `TierGen6`, `TierGen7`, `StatusPick`, `Imagem`) VALUES ('7', '774', '774', 'Minior', '-', '-', '-', '-', '-', '-', '3', 'false', 'https://cdn.bulbagarden.net/upload/thumb/9/90/774Minior.png/250px-774Minior.png');</v>
      </c>
      <c r="B863">
        <f t="shared" si="2"/>
        <v>7</v>
      </c>
      <c r="C863" s="61">
        <f>'Pokemon List'!D863</f>
        <v>774</v>
      </c>
      <c r="D863" s="61">
        <f>'Pokemon List'!E863</f>
        <v>774</v>
      </c>
      <c r="E863" s="89" t="str">
        <f>'Pokemon List'!F863</f>
        <v>Minior</v>
      </c>
      <c r="F863" s="58" t="s">
        <v>136</v>
      </c>
      <c r="G863" s="58" t="s">
        <v>136</v>
      </c>
      <c r="H863" s="58" t="s">
        <v>136</v>
      </c>
      <c r="I863" s="58" t="s">
        <v>136</v>
      </c>
      <c r="J863" s="58" t="s">
        <v>136</v>
      </c>
      <c r="K863" s="58" t="s">
        <v>136</v>
      </c>
      <c r="L863">
        <f>'Pokemon List'!A863</f>
        <v>3</v>
      </c>
      <c r="N863" t="str">
        <f>IF('Pokemon List'!I863="NULL",'Pokemon List'!I863,CONCATENATE("'",'Pokemon List'!I863,"'",))</f>
        <v>'https://cdn.bulbagarden.net/upload/thumb/9/90/774Minior.png/250px-774Minior.png'</v>
      </c>
    </row>
    <row r="864">
      <c r="A864" s="58" t="str">
        <f t="shared" si="1"/>
        <v>INSERT INTO `pokemon_list` (`Generation`, `Pokedex`, `Codigo`, `Nome`, `TierGen1`, `TierGen2`, `TierGen3`, `TierGen4`, `TierGen5`, `TierGen6`, `TierGen7`, `StatusPick`, `Imagem`) VALUES ('7', '775', '775', 'Komala', '-', '-', '-', '-', '-', '-', '3', 'false', 'https://cdn.bulbagarden.net/upload/thumb/7/7d/775Komala.png/250px-775Komala.png');</v>
      </c>
      <c r="B864">
        <f t="shared" si="2"/>
        <v>7</v>
      </c>
      <c r="C864" s="61">
        <f>'Pokemon List'!D864</f>
        <v>775</v>
      </c>
      <c r="D864" s="61">
        <f>'Pokemon List'!E864</f>
        <v>775</v>
      </c>
      <c r="E864" s="89" t="str">
        <f>'Pokemon List'!F864</f>
        <v>Komala</v>
      </c>
      <c r="F864" s="58" t="s">
        <v>136</v>
      </c>
      <c r="G864" s="58" t="s">
        <v>136</v>
      </c>
      <c r="H864" s="58" t="s">
        <v>136</v>
      </c>
      <c r="I864" s="58" t="s">
        <v>136</v>
      </c>
      <c r="J864" s="58" t="s">
        <v>136</v>
      </c>
      <c r="K864" s="58" t="s">
        <v>136</v>
      </c>
      <c r="L864">
        <f>'Pokemon List'!A864</f>
        <v>3</v>
      </c>
      <c r="N864" t="str">
        <f>IF('Pokemon List'!I864="NULL",'Pokemon List'!I864,CONCATENATE("'",'Pokemon List'!I864,"'",))</f>
        <v>'https://cdn.bulbagarden.net/upload/thumb/7/7d/775Komala.png/250px-775Komala.png'</v>
      </c>
    </row>
    <row r="865">
      <c r="A865" s="58" t="str">
        <f t="shared" si="1"/>
        <v>INSERT INTO `pokemon_list` (`Generation`, `Pokedex`, `Codigo`, `Nome`, `TierGen1`, `TierGen2`, `TierGen3`, `TierGen4`, `TierGen5`, `TierGen6`, `TierGen7`, `StatusPick`, `Imagem`) VALUES ('7', '776', '776', 'Turtonator', '-', '-', '-', '-', '-', '-', '3', 'false', 'https://cdn.bulbagarden.net/upload/thumb/1/15/776Turtonator.png/250px-776Turtonator.png');</v>
      </c>
      <c r="B865">
        <f t="shared" si="2"/>
        <v>7</v>
      </c>
      <c r="C865" s="61">
        <f>'Pokemon List'!D865</f>
        <v>776</v>
      </c>
      <c r="D865" s="61">
        <f>'Pokemon List'!E865</f>
        <v>776</v>
      </c>
      <c r="E865" s="89" t="str">
        <f>'Pokemon List'!F865</f>
        <v>Turtonator</v>
      </c>
      <c r="F865" s="58" t="s">
        <v>136</v>
      </c>
      <c r="G865" s="58" t="s">
        <v>136</v>
      </c>
      <c r="H865" s="58" t="s">
        <v>136</v>
      </c>
      <c r="I865" s="58" t="s">
        <v>136</v>
      </c>
      <c r="J865" s="58" t="s">
        <v>136</v>
      </c>
      <c r="K865" s="58" t="s">
        <v>136</v>
      </c>
      <c r="L865">
        <f>'Pokemon List'!A865</f>
        <v>3</v>
      </c>
      <c r="N865" t="str">
        <f>IF('Pokemon List'!I865="NULL",'Pokemon List'!I865,CONCATENATE("'",'Pokemon List'!I865,"'",))</f>
        <v>'https://cdn.bulbagarden.net/upload/thumb/1/15/776Turtonator.png/250px-776Turtonator.png'</v>
      </c>
    </row>
    <row r="866">
      <c r="A866" s="58" t="str">
        <f t="shared" si="1"/>
        <v>INSERT INTO `pokemon_list` (`Generation`, `Pokedex`, `Codigo`, `Nome`, `TierGen1`, `TierGen2`, `TierGen3`, `TierGen4`, `TierGen5`, `TierGen6`, `TierGen7`, `StatusPick`, `Imagem`) VALUES ('7', '777', '777', 'Togedemaru', '-', '-', '-', '-', '-', '-', '3', 'false', 'https://cdn.bulbagarden.net/upload/thumb/5/5a/777Togedemaru.png/250px-777Togedemaru.png');</v>
      </c>
      <c r="B866">
        <f t="shared" si="2"/>
        <v>7</v>
      </c>
      <c r="C866" s="61">
        <f>'Pokemon List'!D866</f>
        <v>777</v>
      </c>
      <c r="D866" s="61">
        <f>'Pokemon List'!E866</f>
        <v>777</v>
      </c>
      <c r="E866" s="89" t="str">
        <f>'Pokemon List'!F866</f>
        <v>Togedemaru</v>
      </c>
      <c r="F866" s="58" t="s">
        <v>136</v>
      </c>
      <c r="G866" s="58" t="s">
        <v>136</v>
      </c>
      <c r="H866" s="58" t="s">
        <v>136</v>
      </c>
      <c r="I866" s="58" t="s">
        <v>136</v>
      </c>
      <c r="J866" s="58" t="s">
        <v>136</v>
      </c>
      <c r="K866" s="58" t="s">
        <v>136</v>
      </c>
      <c r="L866">
        <f>'Pokemon List'!A866</f>
        <v>3</v>
      </c>
      <c r="N866" t="str">
        <f>IF('Pokemon List'!I866="NULL",'Pokemon List'!I866,CONCATENATE("'",'Pokemon List'!I866,"'",))</f>
        <v>'https://cdn.bulbagarden.net/upload/thumb/5/5a/777Togedemaru.png/250px-777Togedemaru.png'</v>
      </c>
    </row>
    <row r="867">
      <c r="A867" s="58" t="str">
        <f t="shared" si="1"/>
        <v>INSERT INTO `pokemon_list` (`Generation`, `Pokedex`, `Codigo`, `Nome`, `TierGen1`, `TierGen2`, `TierGen3`, `TierGen4`, `TierGen5`, `TierGen6`, `TierGen7`, `StatusPick`, `Imagem`) VALUES ('7', '778', '778', 'Mimikyu', '-', '-', '-', '-', '-', '-', '1', 'false', 'https://cdn.bulbagarden.net/upload/thumb/9/9b/778Mimikyu.png/250px-778Mimikyu.png');</v>
      </c>
      <c r="B867">
        <f t="shared" si="2"/>
        <v>7</v>
      </c>
      <c r="C867" s="61">
        <f>'Pokemon List'!D867</f>
        <v>778</v>
      </c>
      <c r="D867" s="61">
        <f>'Pokemon List'!E867</f>
        <v>778</v>
      </c>
      <c r="E867" s="89" t="str">
        <f>'Pokemon List'!F867</f>
        <v>Mimikyu</v>
      </c>
      <c r="F867" s="58" t="s">
        <v>136</v>
      </c>
      <c r="G867" s="58" t="s">
        <v>136</v>
      </c>
      <c r="H867" s="58" t="s">
        <v>136</v>
      </c>
      <c r="I867" s="58" t="s">
        <v>136</v>
      </c>
      <c r="J867" s="58" t="s">
        <v>136</v>
      </c>
      <c r="K867" s="58" t="s">
        <v>136</v>
      </c>
      <c r="L867">
        <f>'Pokemon List'!A867</f>
        <v>1</v>
      </c>
      <c r="N867" t="str">
        <f>IF('Pokemon List'!I867="NULL",'Pokemon List'!I867,CONCATENATE("'",'Pokemon List'!I867,"'",))</f>
        <v>'https://cdn.bulbagarden.net/upload/thumb/9/9b/778Mimikyu.png/250px-778Mimikyu.png'</v>
      </c>
    </row>
    <row r="868">
      <c r="A868" s="58" t="str">
        <f t="shared" si="1"/>
        <v>INSERT INTO `pokemon_list` (`Generation`, `Pokedex`, `Codigo`, `Nome`, `TierGen1`, `TierGen2`, `TierGen3`, `TierGen4`, `TierGen5`, `TierGen6`, `TierGen7`, `StatusPick`, `Imagem`) VALUES ('7', '779', '779', 'Bruxish', '-', '-', '-', '-', '-', '-', '2', 'false', 'https://cdn.bulbagarden.net/upload/thumb/9/92/779Bruxish.png/250px-779Bruxish.png');</v>
      </c>
      <c r="B868">
        <f t="shared" si="2"/>
        <v>7</v>
      </c>
      <c r="C868" s="61">
        <f>'Pokemon List'!D868</f>
        <v>779</v>
      </c>
      <c r="D868" s="61">
        <f>'Pokemon List'!E868</f>
        <v>779</v>
      </c>
      <c r="E868" s="89" t="str">
        <f>'Pokemon List'!F868</f>
        <v>Bruxish</v>
      </c>
      <c r="F868" s="58" t="s">
        <v>136</v>
      </c>
      <c r="G868" s="58" t="s">
        <v>136</v>
      </c>
      <c r="H868" s="58" t="s">
        <v>136</v>
      </c>
      <c r="I868" s="58" t="s">
        <v>136</v>
      </c>
      <c r="J868" s="58" t="s">
        <v>136</v>
      </c>
      <c r="K868" s="58" t="s">
        <v>136</v>
      </c>
      <c r="L868">
        <f>'Pokemon List'!A868</f>
        <v>2</v>
      </c>
      <c r="N868" t="str">
        <f>IF('Pokemon List'!I868="NULL",'Pokemon List'!I868,CONCATENATE("'",'Pokemon List'!I868,"'",))</f>
        <v>'https://cdn.bulbagarden.net/upload/thumb/9/92/779Bruxish.png/250px-779Bruxish.png'</v>
      </c>
    </row>
    <row r="869">
      <c r="A869" s="58" t="str">
        <f t="shared" si="1"/>
        <v>INSERT INTO `pokemon_list` (`Generation`, `Pokedex`, `Codigo`, `Nome`, `TierGen1`, `TierGen2`, `TierGen3`, `TierGen4`, `TierGen5`, `TierGen6`, `TierGen7`, `StatusPick`, `Imagem`) VALUES ('7', '780', '780', 'Drampa', '-', '-', '-', '-', '-', '-', '3', 'false', 'https://cdn.bulbagarden.net/upload/thumb/d/dc/780Drampa.png/250px-780Drampa.png');</v>
      </c>
      <c r="B869">
        <f t="shared" si="2"/>
        <v>7</v>
      </c>
      <c r="C869" s="61">
        <f>'Pokemon List'!D869</f>
        <v>780</v>
      </c>
      <c r="D869" s="61">
        <f>'Pokemon List'!E869</f>
        <v>780</v>
      </c>
      <c r="E869" s="89" t="str">
        <f>'Pokemon List'!F869</f>
        <v>Drampa</v>
      </c>
      <c r="F869" s="58" t="s">
        <v>136</v>
      </c>
      <c r="G869" s="58" t="s">
        <v>136</v>
      </c>
      <c r="H869" s="58" t="s">
        <v>136</v>
      </c>
      <c r="I869" s="58" t="s">
        <v>136</v>
      </c>
      <c r="J869" s="58" t="s">
        <v>136</v>
      </c>
      <c r="K869" s="58" t="s">
        <v>136</v>
      </c>
      <c r="L869">
        <f>'Pokemon List'!A869</f>
        <v>3</v>
      </c>
      <c r="N869" t="str">
        <f>IF('Pokemon List'!I869="NULL",'Pokemon List'!I869,CONCATENATE("'",'Pokemon List'!I869,"'",))</f>
        <v>'https://cdn.bulbagarden.net/upload/thumb/d/dc/780Drampa.png/250px-780Drampa.png'</v>
      </c>
    </row>
    <row r="870">
      <c r="A870" s="58" t="str">
        <f t="shared" si="1"/>
        <v>INSERT INTO `pokemon_list` (`Generation`, `Pokedex`, `Codigo`, `Nome`, `TierGen1`, `TierGen2`, `TierGen3`, `TierGen4`, `TierGen5`, `TierGen6`, `TierGen7`, `StatusPick`, `Imagem`) VALUES ('7', '781', '781', 'Dhelmise', '-', '-', '-', '-', '-', '-', '3', 'false', 'https://cdn.bulbagarden.net/upload/thumb/2/2f/781Dhelmise.png/250px-781Dhelmise.png');</v>
      </c>
      <c r="B870">
        <f t="shared" si="2"/>
        <v>7</v>
      </c>
      <c r="C870" s="61">
        <f>'Pokemon List'!D870</f>
        <v>781</v>
      </c>
      <c r="D870" s="61">
        <f>'Pokemon List'!E870</f>
        <v>781</v>
      </c>
      <c r="E870" s="89" t="str">
        <f>'Pokemon List'!F870</f>
        <v>Dhelmise</v>
      </c>
      <c r="F870" s="58" t="s">
        <v>136</v>
      </c>
      <c r="G870" s="58" t="s">
        <v>136</v>
      </c>
      <c r="H870" s="58" t="s">
        <v>136</v>
      </c>
      <c r="I870" s="58" t="s">
        <v>136</v>
      </c>
      <c r="J870" s="58" t="s">
        <v>136</v>
      </c>
      <c r="K870" s="58" t="s">
        <v>136</v>
      </c>
      <c r="L870">
        <f>'Pokemon List'!A870</f>
        <v>3</v>
      </c>
      <c r="N870" t="str">
        <f>IF('Pokemon List'!I870="NULL",'Pokemon List'!I870,CONCATENATE("'",'Pokemon List'!I870,"'",))</f>
        <v>'https://cdn.bulbagarden.net/upload/thumb/2/2f/781Dhelmise.png/250px-781Dhelmise.png'</v>
      </c>
    </row>
    <row r="871">
      <c r="A871" s="58" t="str">
        <f t="shared" si="1"/>
        <v>INSERT INTO `pokemon_list` (`Generation`, `Pokedex`, `Codigo`, `Nome`, `TierGen1`, `TierGen2`, `TierGen3`, `TierGen4`, `TierGen5`, `TierGen6`, `TierGen7`, `StatusPick`, `Imagem`) VALUES ('7', '782', '782', 'Jangmo-o', '-', '-', '-', '-', '-', '-', '0', 'false', 'https://cdn.bulbagarden.net/upload/a/a0/782Jangmo-o.png');</v>
      </c>
      <c r="B871">
        <f t="shared" si="2"/>
        <v>7</v>
      </c>
      <c r="C871" s="61">
        <f>'Pokemon List'!D871</f>
        <v>782</v>
      </c>
      <c r="D871" s="61">
        <f>'Pokemon List'!E871</f>
        <v>782</v>
      </c>
      <c r="E871" s="89" t="str">
        <f>'Pokemon List'!F871</f>
        <v>Jangmo-o</v>
      </c>
      <c r="F871" s="58" t="s">
        <v>136</v>
      </c>
      <c r="G871" s="58" t="s">
        <v>136</v>
      </c>
      <c r="H871" s="58" t="s">
        <v>136</v>
      </c>
      <c r="I871" s="58" t="s">
        <v>136</v>
      </c>
      <c r="J871" s="58" t="s">
        <v>136</v>
      </c>
      <c r="K871" s="58" t="s">
        <v>136</v>
      </c>
      <c r="L871">
        <f>'Pokemon List'!A871</f>
        <v>0</v>
      </c>
      <c r="N871" t="str">
        <f>IF('Pokemon List'!I871="NULL",'Pokemon List'!I871,CONCATENATE("'",'Pokemon List'!I871,"'",))</f>
        <v>'https://cdn.bulbagarden.net/upload/a/a0/782Jangmo-o.png'</v>
      </c>
    </row>
    <row r="872">
      <c r="A872" s="58" t="str">
        <f t="shared" si="1"/>
        <v>INSERT INTO `pokemon_list` (`Generation`, `Pokedex`, `Codigo`, `Nome`, `TierGen1`, `TierGen2`, `TierGen3`, `TierGen4`, `TierGen5`, `TierGen6`, `TierGen7`, `StatusPick`, `Imagem`) VALUES ('7', '783', '783', 'Hakamo-o', '-', '-', '-', '-', '-', '-', '0', 'false', 'https://cdn.bulbagarden.net/upload/0/0d/783Hakamo-o.png');</v>
      </c>
      <c r="B872">
        <f t="shared" si="2"/>
        <v>7</v>
      </c>
      <c r="C872" s="61">
        <f>'Pokemon List'!D872</f>
        <v>783</v>
      </c>
      <c r="D872" s="61">
        <f>'Pokemon List'!E872</f>
        <v>783</v>
      </c>
      <c r="E872" s="89" t="str">
        <f>'Pokemon List'!F872</f>
        <v>Hakamo-o</v>
      </c>
      <c r="F872" s="58" t="s">
        <v>136</v>
      </c>
      <c r="G872" s="58" t="s">
        <v>136</v>
      </c>
      <c r="H872" s="58" t="s">
        <v>136</v>
      </c>
      <c r="I872" s="58" t="s">
        <v>136</v>
      </c>
      <c r="J872" s="58" t="s">
        <v>136</v>
      </c>
      <c r="K872" s="58" t="s">
        <v>136</v>
      </c>
      <c r="L872">
        <f>'Pokemon List'!A872</f>
        <v>0</v>
      </c>
      <c r="N872" t="str">
        <f>IF('Pokemon List'!I872="NULL",'Pokemon List'!I872,CONCATENATE("'",'Pokemon List'!I872,"'",))</f>
        <v>'https://cdn.bulbagarden.net/upload/0/0d/783Hakamo-o.png'</v>
      </c>
    </row>
    <row r="873">
      <c r="A873" s="58" t="str">
        <f t="shared" si="1"/>
        <v>INSERT INTO `pokemon_list` (`Generation`, `Pokedex`, `Codigo`, `Nome`, `TierGen1`, `TierGen2`, `TierGen3`, `TierGen4`, `TierGen5`, `TierGen6`, `TierGen7`, `StatusPick`, `Imagem`) VALUES ('7', '784', '784', 'Kommo-o', '-', '-', '-', '-', '-', '-', '1', 'false', 'https://cdn.bulbagarden.net/upload/thumb/8/84/784Kommo-o.png/250px-784Kommo-o.png');</v>
      </c>
      <c r="B873">
        <f t="shared" si="2"/>
        <v>7</v>
      </c>
      <c r="C873" s="61">
        <f>'Pokemon List'!D873</f>
        <v>784</v>
      </c>
      <c r="D873" s="61">
        <f>'Pokemon List'!E873</f>
        <v>784</v>
      </c>
      <c r="E873" s="89" t="str">
        <f>'Pokemon List'!F873</f>
        <v>Kommo-o</v>
      </c>
      <c r="F873" s="58" t="s">
        <v>136</v>
      </c>
      <c r="G873" s="58" t="s">
        <v>136</v>
      </c>
      <c r="H873" s="58" t="s">
        <v>136</v>
      </c>
      <c r="I873" s="58" t="s">
        <v>136</v>
      </c>
      <c r="J873" s="58" t="s">
        <v>136</v>
      </c>
      <c r="K873" s="58" t="s">
        <v>136</v>
      </c>
      <c r="L873">
        <f>'Pokemon List'!A873</f>
        <v>1</v>
      </c>
      <c r="N873" t="str">
        <f>IF('Pokemon List'!I873="NULL",'Pokemon List'!I873,CONCATENATE("'",'Pokemon List'!I873,"'",))</f>
        <v>'https://cdn.bulbagarden.net/upload/thumb/8/84/784Kommo-o.png/250px-784Kommo-o.png'</v>
      </c>
    </row>
    <row r="874">
      <c r="A874" s="58" t="str">
        <f t="shared" si="1"/>
        <v>INSERT INTO `pokemon_list` (`Generation`, `Pokedex`, `Codigo`, `Nome`, `TierGen1`, `TierGen2`, `TierGen3`, `TierGen4`, `TierGen5`, `TierGen6`, `TierGen7`, `StatusPick`, `Imagem`) VALUES ('7', '785', '785', 'Tapu Koko', '-', '-', '-', '-', '-', '-', 'Uber', 'false', 'https://cdn.bulbagarden.net/upload/thumb/8/84/784Kommo-o.png/250px-784Kommo-o.png');</v>
      </c>
      <c r="B874">
        <f t="shared" si="2"/>
        <v>7</v>
      </c>
      <c r="C874" s="61">
        <f>'Pokemon List'!D874</f>
        <v>785</v>
      </c>
      <c r="D874" s="61">
        <f>'Pokemon List'!E874</f>
        <v>785</v>
      </c>
      <c r="E874" s="89" t="str">
        <f>'Pokemon List'!F874</f>
        <v>Tapu Koko</v>
      </c>
      <c r="F874" s="58" t="s">
        <v>136</v>
      </c>
      <c r="G874" s="58" t="s">
        <v>136</v>
      </c>
      <c r="H874" s="58" t="s">
        <v>136</v>
      </c>
      <c r="I874" s="58" t="s">
        <v>136</v>
      </c>
      <c r="J874" s="58" t="s">
        <v>136</v>
      </c>
      <c r="K874" s="58" t="s">
        <v>136</v>
      </c>
      <c r="L874" t="str">
        <f>'Pokemon List'!A874</f>
        <v>Uber</v>
      </c>
      <c r="N874" t="str">
        <f>IF('Pokemon List'!I874="NULL",'Pokemon List'!I874,CONCATENATE("'",'Pokemon List'!I874,"'",))</f>
        <v>'https://cdn.bulbagarden.net/upload/thumb/8/84/784Kommo-o.png/250px-784Kommo-o.png'</v>
      </c>
    </row>
    <row r="875">
      <c r="A875" s="58" t="str">
        <f t="shared" si="1"/>
        <v>INSERT INTO `pokemon_list` (`Generation`, `Pokedex`, `Codigo`, `Nome`, `TierGen1`, `TierGen2`, `TierGen3`, `TierGen4`, `TierGen5`, `TierGen6`, `TierGen7`, `StatusPick`, `Imagem`) VALUES ('7', '786', '786', 'Tapu Lele', '-', '-', '-', '-', '-', '-', 'Uber', 'false', 'https://cdn.bulbagarden.net/upload/thumb/4/4d/786Tapu_Lele.png/250px-786Tapu_Lele.png');</v>
      </c>
      <c r="B875">
        <f t="shared" si="2"/>
        <v>7</v>
      </c>
      <c r="C875" s="61">
        <f>'Pokemon List'!D875</f>
        <v>786</v>
      </c>
      <c r="D875" s="61">
        <f>'Pokemon List'!E875</f>
        <v>786</v>
      </c>
      <c r="E875" s="89" t="str">
        <f>'Pokemon List'!F875</f>
        <v>Tapu Lele</v>
      </c>
      <c r="F875" s="58" t="s">
        <v>136</v>
      </c>
      <c r="G875" s="58" t="s">
        <v>136</v>
      </c>
      <c r="H875" s="58" t="s">
        <v>136</v>
      </c>
      <c r="I875" s="58" t="s">
        <v>136</v>
      </c>
      <c r="J875" s="58" t="s">
        <v>136</v>
      </c>
      <c r="K875" s="58" t="s">
        <v>136</v>
      </c>
      <c r="L875" t="str">
        <f>'Pokemon List'!A875</f>
        <v>Uber</v>
      </c>
      <c r="N875" t="str">
        <f>IF('Pokemon List'!I875="NULL",'Pokemon List'!I875,CONCATENATE("'",'Pokemon List'!I875,"'",))</f>
        <v>'https://cdn.bulbagarden.net/upload/thumb/4/4d/786Tapu_Lele.png/250px-786Tapu_Lele.png'</v>
      </c>
    </row>
    <row r="876">
      <c r="A876" s="58" t="str">
        <f t="shared" si="1"/>
        <v>INSERT INTO `pokemon_list` (`Generation`, `Pokedex`, `Codigo`, `Nome`, `TierGen1`, `TierGen2`, `TierGen3`, `TierGen4`, `TierGen5`, `TierGen6`, `TierGen7`, `StatusPick`, `Imagem`) VALUES ('7', '787', '787', 'Tapu Bulu', '-', '-', '-', '-', '-', '-', 'Uber', 'false', 'https://cdn.bulbagarden.net/upload/thumb/6/67/787Tapu_Bulu.png/250px-787Tapu_Bulu.png');</v>
      </c>
      <c r="B876">
        <f t="shared" si="2"/>
        <v>7</v>
      </c>
      <c r="C876" s="61">
        <f>'Pokemon List'!D876</f>
        <v>787</v>
      </c>
      <c r="D876" s="61">
        <f>'Pokemon List'!E876</f>
        <v>787</v>
      </c>
      <c r="E876" s="89" t="str">
        <f>'Pokemon List'!F876</f>
        <v>Tapu Bulu</v>
      </c>
      <c r="F876" s="58" t="s">
        <v>136</v>
      </c>
      <c r="G876" s="58" t="s">
        <v>136</v>
      </c>
      <c r="H876" s="58" t="s">
        <v>136</v>
      </c>
      <c r="I876" s="58" t="s">
        <v>136</v>
      </c>
      <c r="J876" s="58" t="s">
        <v>136</v>
      </c>
      <c r="K876" s="58" t="s">
        <v>136</v>
      </c>
      <c r="L876" t="str">
        <f>'Pokemon List'!A876</f>
        <v>Uber</v>
      </c>
      <c r="N876" t="str">
        <f>IF('Pokemon List'!I876="NULL",'Pokemon List'!I876,CONCATENATE("'",'Pokemon List'!I876,"'",))</f>
        <v>'https://cdn.bulbagarden.net/upload/thumb/6/67/787Tapu_Bulu.png/250px-787Tapu_Bulu.png'</v>
      </c>
    </row>
    <row r="877">
      <c r="A877" s="58" t="str">
        <f t="shared" si="1"/>
        <v>INSERT INTO `pokemon_list` (`Generation`, `Pokedex`, `Codigo`, `Nome`, `TierGen1`, `TierGen2`, `TierGen3`, `TierGen4`, `TierGen5`, `TierGen6`, `TierGen7`, `StatusPick`, `Imagem`) VALUES ('7', '788', '788', 'Tapu Fini', '-', '-', '-', '-', '-', '-', 'Uber', 'false', 'https://cdn.bulbagarden.net/upload/thumb/6/66/788Tapu_Fini.png/250px-788Tapu_Fini.png');</v>
      </c>
      <c r="B877">
        <f t="shared" si="2"/>
        <v>7</v>
      </c>
      <c r="C877" s="61">
        <f>'Pokemon List'!D877</f>
        <v>788</v>
      </c>
      <c r="D877" s="61">
        <f>'Pokemon List'!E877</f>
        <v>788</v>
      </c>
      <c r="E877" s="89" t="str">
        <f>'Pokemon List'!F877</f>
        <v>Tapu Fini</v>
      </c>
      <c r="F877" s="58" t="s">
        <v>136</v>
      </c>
      <c r="G877" s="58" t="s">
        <v>136</v>
      </c>
      <c r="H877" s="58" t="s">
        <v>136</v>
      </c>
      <c r="I877" s="58" t="s">
        <v>136</v>
      </c>
      <c r="J877" s="58" t="s">
        <v>136</v>
      </c>
      <c r="K877" s="58" t="s">
        <v>136</v>
      </c>
      <c r="L877" t="str">
        <f>'Pokemon List'!A877</f>
        <v>Uber</v>
      </c>
      <c r="N877" t="str">
        <f>IF('Pokemon List'!I877="NULL",'Pokemon List'!I877,CONCATENATE("'",'Pokemon List'!I877,"'",))</f>
        <v>'https://cdn.bulbagarden.net/upload/thumb/6/66/788Tapu_Fini.png/250px-788Tapu_Fini.png'</v>
      </c>
    </row>
    <row r="878">
      <c r="A878" s="58" t="str">
        <f t="shared" si="1"/>
        <v>INSERT INTO `pokemon_list` (`Generation`, `Pokedex`, `Codigo`, `Nome`, `TierGen1`, `TierGen2`, `TierGen3`, `TierGen4`, `TierGen5`, `TierGen6`, `TierGen7`, `StatusPick`, `Imagem`) VALUES ('7', '789', '789', 'Cosmog', '-', '-', '-', '-', '-', '-', '0', 'false', 'https://cdn.bulbagarden.net/upload/1/17/789Cosmog.png');</v>
      </c>
      <c r="B878">
        <f t="shared" si="2"/>
        <v>7</v>
      </c>
      <c r="C878" s="61">
        <f>'Pokemon List'!D878</f>
        <v>789</v>
      </c>
      <c r="D878" s="61">
        <f>'Pokemon List'!E878</f>
        <v>789</v>
      </c>
      <c r="E878" s="89" t="str">
        <f>'Pokemon List'!F878</f>
        <v>Cosmog</v>
      </c>
      <c r="F878" s="58" t="s">
        <v>136</v>
      </c>
      <c r="G878" s="58" t="s">
        <v>136</v>
      </c>
      <c r="H878" s="58" t="s">
        <v>136</v>
      </c>
      <c r="I878" s="58" t="s">
        <v>136</v>
      </c>
      <c r="J878" s="58" t="s">
        <v>136</v>
      </c>
      <c r="K878" s="58" t="s">
        <v>136</v>
      </c>
      <c r="L878">
        <f>'Pokemon List'!A878</f>
        <v>0</v>
      </c>
      <c r="N878" t="str">
        <f>IF('Pokemon List'!I878="NULL",'Pokemon List'!I878,CONCATENATE("'",'Pokemon List'!I878,"'",))</f>
        <v>'https://cdn.bulbagarden.net/upload/1/17/789Cosmog.png'</v>
      </c>
    </row>
    <row r="879">
      <c r="A879" s="58" t="str">
        <f t="shared" si="1"/>
        <v>INSERT INTO `pokemon_list` (`Generation`, `Pokedex`, `Codigo`, `Nome`, `TierGen1`, `TierGen2`, `TierGen3`, `TierGen4`, `TierGen5`, `TierGen6`, `TierGen7`, `StatusPick`, `Imagem`) VALUES ('7', '790', '790', 'Cosmoem', '-', '-', '-', '-', '-', '-', '0', 'false', 'https://cdn.bulbagarden.net/upload/1/1b/790Cosmoem.png');</v>
      </c>
      <c r="B879">
        <f t="shared" si="2"/>
        <v>7</v>
      </c>
      <c r="C879" s="61">
        <f>'Pokemon List'!D879</f>
        <v>790</v>
      </c>
      <c r="D879" s="61">
        <f>'Pokemon List'!E879</f>
        <v>790</v>
      </c>
      <c r="E879" s="89" t="str">
        <f>'Pokemon List'!F879</f>
        <v>Cosmoem</v>
      </c>
      <c r="F879" s="58" t="s">
        <v>136</v>
      </c>
      <c r="G879" s="58" t="s">
        <v>136</v>
      </c>
      <c r="H879" s="58" t="s">
        <v>136</v>
      </c>
      <c r="I879" s="58" t="s">
        <v>136</v>
      </c>
      <c r="J879" s="58" t="s">
        <v>136</v>
      </c>
      <c r="K879" s="58" t="s">
        <v>136</v>
      </c>
      <c r="L879">
        <f>'Pokemon List'!A879</f>
        <v>0</v>
      </c>
      <c r="N879" t="str">
        <f>IF('Pokemon List'!I879="NULL",'Pokemon List'!I879,CONCATENATE("'",'Pokemon List'!I879,"'",))</f>
        <v>'https://cdn.bulbagarden.net/upload/1/1b/790Cosmoem.png'</v>
      </c>
    </row>
    <row r="880">
      <c r="A880" s="58" t="str">
        <f t="shared" si="1"/>
        <v>INSERT INTO `pokemon_list` (`Generation`, `Pokedex`, `Codigo`, `Nome`, `TierGen1`, `TierGen2`, `TierGen3`, `TierGen4`, `TierGen5`, `TierGen6`, `TierGen7`, `StatusPick`, `Imagem`) VALUES ('7', '791', '791', 'Solgaleo', '-', '-', '-', '-', '-', '-', 'Uber', 'false', 'https://cdn.bulbagarden.net/upload/thumb/5/57/791Solgaleo.png/250px-791Solgaleo.png');</v>
      </c>
      <c r="B880">
        <f t="shared" si="2"/>
        <v>7</v>
      </c>
      <c r="C880" s="61">
        <f>'Pokemon List'!D880</f>
        <v>791</v>
      </c>
      <c r="D880" s="61">
        <f>'Pokemon List'!E880</f>
        <v>791</v>
      </c>
      <c r="E880" s="89" t="str">
        <f>'Pokemon List'!F880</f>
        <v>Solgaleo</v>
      </c>
      <c r="F880" s="58" t="s">
        <v>136</v>
      </c>
      <c r="G880" s="58" t="s">
        <v>136</v>
      </c>
      <c r="H880" s="58" t="s">
        <v>136</v>
      </c>
      <c r="I880" s="58" t="s">
        <v>136</v>
      </c>
      <c r="J880" s="58" t="s">
        <v>136</v>
      </c>
      <c r="K880" s="58" t="s">
        <v>136</v>
      </c>
      <c r="L880" t="str">
        <f>'Pokemon List'!A880</f>
        <v>Uber</v>
      </c>
      <c r="N880" t="str">
        <f>IF('Pokemon List'!I880="NULL",'Pokemon List'!I880,CONCATENATE("'",'Pokemon List'!I880,"'",))</f>
        <v>'https://cdn.bulbagarden.net/upload/thumb/5/57/791Solgaleo.png/250px-791Solgaleo.png'</v>
      </c>
    </row>
    <row r="881">
      <c r="A881" s="58" t="str">
        <f t="shared" si="1"/>
        <v>INSERT INTO `pokemon_list` (`Generation`, `Pokedex`, `Codigo`, `Nome`, `TierGen1`, `TierGen2`, `TierGen3`, `TierGen4`, `TierGen5`, `TierGen6`, `TierGen7`, `StatusPick`, `Imagem`) VALUES ('7', '792', '792', 'Lunala', '-', '-', '-', '-', '-', '-', 'Uber', 'false', 'https://cdn.bulbagarden.net/upload/thumb/9/9d/792Lunala.png/250px-792Lunala.png');</v>
      </c>
      <c r="B881">
        <f t="shared" si="2"/>
        <v>7</v>
      </c>
      <c r="C881" s="61">
        <f>'Pokemon List'!D881</f>
        <v>792</v>
      </c>
      <c r="D881" s="61">
        <f>'Pokemon List'!E881</f>
        <v>792</v>
      </c>
      <c r="E881" s="89" t="str">
        <f>'Pokemon List'!F881</f>
        <v>Lunala</v>
      </c>
      <c r="F881" s="58" t="s">
        <v>136</v>
      </c>
      <c r="G881" s="58" t="s">
        <v>136</v>
      </c>
      <c r="H881" s="58" t="s">
        <v>136</v>
      </c>
      <c r="I881" s="58" t="s">
        <v>136</v>
      </c>
      <c r="J881" s="58" t="s">
        <v>136</v>
      </c>
      <c r="K881" s="58" t="s">
        <v>136</v>
      </c>
      <c r="L881" t="str">
        <f>'Pokemon List'!A881</f>
        <v>Uber</v>
      </c>
      <c r="N881" t="str">
        <f>IF('Pokemon List'!I881="NULL",'Pokemon List'!I881,CONCATENATE("'",'Pokemon List'!I881,"'",))</f>
        <v>'https://cdn.bulbagarden.net/upload/thumb/9/9d/792Lunala.png/250px-792Lunala.png'</v>
      </c>
    </row>
    <row r="882">
      <c r="A882" s="58" t="str">
        <f t="shared" si="1"/>
        <v>INSERT INTO `pokemon_list` (`Generation`, `Pokedex`, `Codigo`, `Nome`, `TierGen1`, `TierGen2`, `TierGen3`, `TierGen4`, `TierGen5`, `TierGen6`, `TierGen7`, `StatusPick`, `Imagem`) VALUES ('7', '793', '793', 'Nihilego', '-', '-', '-', '-', '-', '-', '1', 'false', 'https://cdn.bulbagarden.net/upload/thumb/2/2c/793Nihilego.png/250px-793Nihilego.png');</v>
      </c>
      <c r="B882">
        <f t="shared" si="2"/>
        <v>7</v>
      </c>
      <c r="C882" s="61">
        <f>'Pokemon List'!D882</f>
        <v>793</v>
      </c>
      <c r="D882" s="61">
        <f>'Pokemon List'!E882</f>
        <v>793</v>
      </c>
      <c r="E882" s="89" t="str">
        <f>'Pokemon List'!F882</f>
        <v>Nihilego</v>
      </c>
      <c r="F882" s="58" t="s">
        <v>136</v>
      </c>
      <c r="G882" s="58" t="s">
        <v>136</v>
      </c>
      <c r="H882" s="58" t="s">
        <v>136</v>
      </c>
      <c r="I882" s="58" t="s">
        <v>136</v>
      </c>
      <c r="J882" s="58" t="s">
        <v>136</v>
      </c>
      <c r="K882" s="58" t="s">
        <v>136</v>
      </c>
      <c r="L882">
        <f>'Pokemon List'!A882</f>
        <v>1</v>
      </c>
      <c r="N882" t="str">
        <f>IF('Pokemon List'!I882="NULL",'Pokemon List'!I882,CONCATENATE("'",'Pokemon List'!I882,"'",))</f>
        <v>'https://cdn.bulbagarden.net/upload/thumb/2/2c/793Nihilego.png/250px-793Nihilego.png'</v>
      </c>
    </row>
    <row r="883">
      <c r="A883" s="58" t="str">
        <f t="shared" si="1"/>
        <v>INSERT INTO `pokemon_list` (`Generation`, `Pokedex`, `Codigo`, `Nome`, `TierGen1`, `TierGen2`, `TierGen3`, `TierGen4`, `TierGen5`, `TierGen6`, `TierGen7`, `StatusPick`, `Imagem`) VALUES ('7', '794', '794', 'Buzzwole', '-', '-', '-', '-', '-', '-', '1', 'false', 'https://cdn.bulbagarden.net/upload/thumb/f/fa/794Buzzwole.png/250px-794Buzzwole.png');</v>
      </c>
      <c r="B883">
        <f t="shared" si="2"/>
        <v>7</v>
      </c>
      <c r="C883" s="61">
        <f>'Pokemon List'!D883</f>
        <v>794</v>
      </c>
      <c r="D883" s="61">
        <f>'Pokemon List'!E883</f>
        <v>794</v>
      </c>
      <c r="E883" s="89" t="str">
        <f>'Pokemon List'!F883</f>
        <v>Buzzwole</v>
      </c>
      <c r="F883" s="58" t="s">
        <v>136</v>
      </c>
      <c r="G883" s="58" t="s">
        <v>136</v>
      </c>
      <c r="H883" s="58" t="s">
        <v>136</v>
      </c>
      <c r="I883" s="58" t="s">
        <v>136</v>
      </c>
      <c r="J883" s="58" t="s">
        <v>136</v>
      </c>
      <c r="K883" s="58" t="s">
        <v>136</v>
      </c>
      <c r="L883">
        <f>'Pokemon List'!A883</f>
        <v>1</v>
      </c>
      <c r="N883" t="str">
        <f>IF('Pokemon List'!I883="NULL",'Pokemon List'!I883,CONCATENATE("'",'Pokemon List'!I883,"'",))</f>
        <v>'https://cdn.bulbagarden.net/upload/thumb/f/fa/794Buzzwole.png/250px-794Buzzwole.png'</v>
      </c>
    </row>
    <row r="884">
      <c r="A884" s="58" t="str">
        <f t="shared" si="1"/>
        <v>INSERT INTO `pokemon_list` (`Generation`, `Pokedex`, `Codigo`, `Nome`, `TierGen1`, `TierGen2`, `TierGen3`, `TierGen4`, `TierGen5`, `TierGen6`, `TierGen7`, `StatusPick`, `Imagem`) VALUES ('7', '795', '795', 'Pheromosa', '-', '-', '-', '-', '-', '-', 'Uber', 'false', 'https://cdn.bulbagarden.net/upload/thumb/c/c7/795Pheromosa.png/250px-795Pheromosa.png');</v>
      </c>
      <c r="B884">
        <f t="shared" si="2"/>
        <v>7</v>
      </c>
      <c r="C884" s="61">
        <f>'Pokemon List'!D884</f>
        <v>795</v>
      </c>
      <c r="D884" s="61">
        <f>'Pokemon List'!E884</f>
        <v>795</v>
      </c>
      <c r="E884" s="89" t="str">
        <f>'Pokemon List'!F884</f>
        <v>Pheromosa</v>
      </c>
      <c r="F884" s="58" t="s">
        <v>136</v>
      </c>
      <c r="G884" s="58" t="s">
        <v>136</v>
      </c>
      <c r="H884" s="58" t="s">
        <v>136</v>
      </c>
      <c r="I884" s="58" t="s">
        <v>136</v>
      </c>
      <c r="J884" s="58" t="s">
        <v>136</v>
      </c>
      <c r="K884" s="58" t="s">
        <v>136</v>
      </c>
      <c r="L884" t="str">
        <f>'Pokemon List'!A884</f>
        <v>Uber</v>
      </c>
      <c r="N884" t="str">
        <f>IF('Pokemon List'!I884="NULL",'Pokemon List'!I884,CONCATENATE("'",'Pokemon List'!I884,"'",))</f>
        <v>'https://cdn.bulbagarden.net/upload/thumb/c/c7/795Pheromosa.png/250px-795Pheromosa.png'</v>
      </c>
    </row>
    <row r="885">
      <c r="A885" s="58" t="str">
        <f t="shared" si="1"/>
        <v>INSERT INTO `pokemon_list` (`Generation`, `Pokedex`, `Codigo`, `Nome`, `TierGen1`, `TierGen2`, `TierGen3`, `TierGen4`, `TierGen5`, `TierGen6`, `TierGen7`, `StatusPick`, `Imagem`) VALUES ('7', '796', '796', 'Xurkitree', '-', '-', '-', '-', '-', '-', '1', 'false', 'https://cdn.bulbagarden.net/upload/thumb/d/d2/796Xurkitree.png/250px-796Xurkitree.png');</v>
      </c>
      <c r="B885">
        <f t="shared" si="2"/>
        <v>7</v>
      </c>
      <c r="C885" s="61">
        <f>'Pokemon List'!D885</f>
        <v>796</v>
      </c>
      <c r="D885" s="61">
        <f>'Pokemon List'!E885</f>
        <v>796</v>
      </c>
      <c r="E885" s="89" t="str">
        <f>'Pokemon List'!F885</f>
        <v>Xurkitree</v>
      </c>
      <c r="F885" s="58" t="s">
        <v>136</v>
      </c>
      <c r="G885" s="58" t="s">
        <v>136</v>
      </c>
      <c r="H885" s="58" t="s">
        <v>136</v>
      </c>
      <c r="I885" s="58" t="s">
        <v>136</v>
      </c>
      <c r="J885" s="58" t="s">
        <v>136</v>
      </c>
      <c r="K885" s="58" t="s">
        <v>136</v>
      </c>
      <c r="L885">
        <f>'Pokemon List'!A885</f>
        <v>1</v>
      </c>
      <c r="N885" t="str">
        <f>IF('Pokemon List'!I885="NULL",'Pokemon List'!I885,CONCATENATE("'",'Pokemon List'!I885,"'",))</f>
        <v>'https://cdn.bulbagarden.net/upload/thumb/d/d2/796Xurkitree.png/250px-796Xurkitree.png'</v>
      </c>
    </row>
    <row r="886">
      <c r="A886" s="58" t="str">
        <f t="shared" si="1"/>
        <v>INSERT INTO `pokemon_list` (`Generation`, `Pokedex`, `Codigo`, `Nome`, `TierGen1`, `TierGen2`, `TierGen3`, `TierGen4`, `TierGen5`, `TierGen6`, `TierGen7`, `StatusPick`, `Imagem`) VALUES ('7', '797', '797', 'Celesteela', '-', '-', '-', '-', '-', '-', 'Uber', 'false', 'https://cdn.bulbagarden.net/upload/thumb/8/89/797Celesteela.png/250px-797Celesteela.png');</v>
      </c>
      <c r="B886">
        <f t="shared" si="2"/>
        <v>7</v>
      </c>
      <c r="C886" s="61">
        <f>'Pokemon List'!D886</f>
        <v>797</v>
      </c>
      <c r="D886" s="61">
        <f>'Pokemon List'!E886</f>
        <v>797</v>
      </c>
      <c r="E886" s="89" t="str">
        <f>'Pokemon List'!F886</f>
        <v>Celesteela</v>
      </c>
      <c r="F886" s="58" t="s">
        <v>136</v>
      </c>
      <c r="G886" s="58" t="s">
        <v>136</v>
      </c>
      <c r="H886" s="58" t="s">
        <v>136</v>
      </c>
      <c r="I886" s="58" t="s">
        <v>136</v>
      </c>
      <c r="J886" s="58" t="s">
        <v>136</v>
      </c>
      <c r="K886" s="58" t="s">
        <v>136</v>
      </c>
      <c r="L886" t="str">
        <f>'Pokemon List'!A886</f>
        <v>Uber</v>
      </c>
      <c r="N886" t="str">
        <f>IF('Pokemon List'!I886="NULL",'Pokemon List'!I886,CONCATENATE("'",'Pokemon List'!I886,"'",))</f>
        <v>'https://cdn.bulbagarden.net/upload/thumb/8/89/797Celesteela.png/250px-797Celesteela.png'</v>
      </c>
    </row>
    <row r="887">
      <c r="A887" s="58" t="str">
        <f t="shared" si="1"/>
        <v>INSERT INTO `pokemon_list` (`Generation`, `Pokedex`, `Codigo`, `Nome`, `TierGen1`, `TierGen2`, `TierGen3`, `TierGen4`, `TierGen5`, `TierGen6`, `TierGen7`, `StatusPick`, `Imagem`) VALUES ('7', '798', '798', 'Kartana', '-', '-', '-', '-', '-', '-', 'Uber', 'false', 'https://cdn.bulbagarden.net/upload/thumb/f/fe/798Kartana.png/250px-798Kartana.png');</v>
      </c>
      <c r="B887">
        <f t="shared" si="2"/>
        <v>7</v>
      </c>
      <c r="C887" s="61">
        <f>'Pokemon List'!D887</f>
        <v>798</v>
      </c>
      <c r="D887" s="61">
        <f>'Pokemon List'!E887</f>
        <v>798</v>
      </c>
      <c r="E887" s="89" t="str">
        <f>'Pokemon List'!F887</f>
        <v>Kartana</v>
      </c>
      <c r="F887" s="58" t="s">
        <v>136</v>
      </c>
      <c r="G887" s="58" t="s">
        <v>136</v>
      </c>
      <c r="H887" s="58" t="s">
        <v>136</v>
      </c>
      <c r="I887" s="58" t="s">
        <v>136</v>
      </c>
      <c r="J887" s="58" t="s">
        <v>136</v>
      </c>
      <c r="K887" s="58" t="s">
        <v>136</v>
      </c>
      <c r="L887" t="str">
        <f>'Pokemon List'!A887</f>
        <v>Uber</v>
      </c>
      <c r="N887" t="str">
        <f>IF('Pokemon List'!I887="NULL",'Pokemon List'!I887,CONCATENATE("'",'Pokemon List'!I887,"'",))</f>
        <v>'https://cdn.bulbagarden.net/upload/thumb/f/fe/798Kartana.png/250px-798Kartana.png'</v>
      </c>
    </row>
    <row r="888">
      <c r="A888" s="58" t="str">
        <f t="shared" si="1"/>
        <v>INSERT INTO `pokemon_list` (`Generation`, `Pokedex`, `Codigo`, `Nome`, `TierGen1`, `TierGen2`, `TierGen3`, `TierGen4`, `TierGen5`, `TierGen6`, `TierGen7`, `StatusPick`, `Imagem`) VALUES ('7', '799', '799', 'Guzzlord', '-', '-', '-', '-', '-', '-', '2', 'false', 'https://cdn.bulbagarden.net/upload/thumb/4/47/799Guzzlord.png/250px-799Guzzlord.png');</v>
      </c>
      <c r="B888">
        <f t="shared" si="2"/>
        <v>7</v>
      </c>
      <c r="C888" s="61">
        <f>'Pokemon List'!D888</f>
        <v>799</v>
      </c>
      <c r="D888" s="61">
        <f>'Pokemon List'!E888</f>
        <v>799</v>
      </c>
      <c r="E888" s="89" t="str">
        <f>'Pokemon List'!F888</f>
        <v>Guzzlord</v>
      </c>
      <c r="F888" s="58" t="s">
        <v>136</v>
      </c>
      <c r="G888" s="58" t="s">
        <v>136</v>
      </c>
      <c r="H888" s="58" t="s">
        <v>136</v>
      </c>
      <c r="I888" s="58" t="s">
        <v>136</v>
      </c>
      <c r="J888" s="58" t="s">
        <v>136</v>
      </c>
      <c r="K888" s="58" t="s">
        <v>136</v>
      </c>
      <c r="L888">
        <f>'Pokemon List'!A888</f>
        <v>2</v>
      </c>
      <c r="N888" t="str">
        <f>IF('Pokemon List'!I888="NULL",'Pokemon List'!I888,CONCATENATE("'",'Pokemon List'!I888,"'",))</f>
        <v>'https://cdn.bulbagarden.net/upload/thumb/4/47/799Guzzlord.png/250px-799Guzzlord.png'</v>
      </c>
    </row>
    <row r="889">
      <c r="A889" s="58" t="str">
        <f t="shared" si="1"/>
        <v>INSERT INTO `pokemon_list` (`Generation`, `Pokedex`, `Codigo`, `Nome`, `TierGen1`, `TierGen2`, `TierGen3`, `TierGen4`, `TierGen5`, `TierGen6`, `TierGen7`, `StatusPick`, `Imagem`) VALUES ('7', '800', '800', 'Necrozma', '-', '-', '-', '-', '-', '-', 'Uber', 'false', 'https://cdn.bulbagarden.net/upload/thumb/4/44/800Necrozma.png/250px-800Necrozma.png');</v>
      </c>
      <c r="B889">
        <f t="shared" si="2"/>
        <v>7</v>
      </c>
      <c r="C889" s="61">
        <f>'Pokemon List'!D889</f>
        <v>800</v>
      </c>
      <c r="D889" s="61">
        <f>'Pokemon List'!E889</f>
        <v>800</v>
      </c>
      <c r="E889" s="89" t="str">
        <f>'Pokemon List'!F889</f>
        <v>Necrozma</v>
      </c>
      <c r="F889" s="58" t="s">
        <v>136</v>
      </c>
      <c r="G889" s="58" t="s">
        <v>136</v>
      </c>
      <c r="H889" s="58" t="s">
        <v>136</v>
      </c>
      <c r="I889" s="58" t="s">
        <v>136</v>
      </c>
      <c r="J889" s="58" t="s">
        <v>136</v>
      </c>
      <c r="K889" s="58" t="s">
        <v>136</v>
      </c>
      <c r="L889" t="str">
        <f>'Pokemon List'!A889</f>
        <v>Uber</v>
      </c>
      <c r="N889" t="str">
        <f>IF('Pokemon List'!I889="NULL",'Pokemon List'!I889,CONCATENATE("'",'Pokemon List'!I889,"'",))</f>
        <v>'https://cdn.bulbagarden.net/upload/thumb/4/44/800Necrozma.png/250px-800Necrozma.png'</v>
      </c>
    </row>
    <row r="890">
      <c r="A890" s="58" t="str">
        <f t="shared" si="1"/>
        <v>INSERT INTO `pokemon_list` (`Generation`, `Pokedex`, `Codigo`, `Nome`, `TierGen1`, `TierGen2`, `TierGen3`, `TierGen4`, `TierGen5`, `TierGen6`, `TierGen7`, `StatusPick`, `Imagem`) VALUES ('7', '801', '801', 'Magearna', '-', '-', '-', '-', '-', '-', '1', 'false', 'https://cdn.bulbagarden.net/upload/thumb/0/0a/801Magearna.png/250px-801Magearna.png');</v>
      </c>
      <c r="B890">
        <f t="shared" si="2"/>
        <v>7</v>
      </c>
      <c r="C890" s="61">
        <f>'Pokemon List'!D890</f>
        <v>801</v>
      </c>
      <c r="D890" s="61">
        <f>'Pokemon List'!E890</f>
        <v>801</v>
      </c>
      <c r="E890" s="89" t="str">
        <f>'Pokemon List'!F890</f>
        <v>Magearna</v>
      </c>
      <c r="F890" s="58" t="s">
        <v>136</v>
      </c>
      <c r="G890" s="58" t="s">
        <v>136</v>
      </c>
      <c r="H890" s="58" t="s">
        <v>136</v>
      </c>
      <c r="I890" s="58" t="s">
        <v>136</v>
      </c>
      <c r="J890" s="58" t="s">
        <v>136</v>
      </c>
      <c r="K890" s="58" t="s">
        <v>136</v>
      </c>
      <c r="L890">
        <f>'Pokemon List'!A890</f>
        <v>1</v>
      </c>
      <c r="N890" t="str">
        <f>IF('Pokemon List'!I890="NULL",'Pokemon List'!I890,CONCATENATE("'",'Pokemon List'!I890,"'",))</f>
        <v>'https://cdn.bulbagarden.net/upload/thumb/0/0a/801Magearna.png/250px-801Magearna.png'</v>
      </c>
    </row>
    <row r="891">
      <c r="A891" s="58" t="str">
        <f t="shared" si="1"/>
        <v>INSERT INTO `pokemon_list` (`Generation`, `Pokedex`, `Codigo`, `Nome`, `TierGen1`, `TierGen2`, `TierGen3`, `TierGen4`, `TierGen5`, `TierGen6`, `TierGen7`, `StatusPick`, `Imagem`) VALUES ('7', '802', '802', 'Marshadow', '-', '-', '-', '-', '-', '-', 'Uber', 'false', 'https://cdn.bulbagarden.net/upload/thumb/8/89/802Marshadow.png/250px-802Marshadow.png');</v>
      </c>
      <c r="B891">
        <f t="shared" si="2"/>
        <v>7</v>
      </c>
      <c r="C891" s="61">
        <f>'Pokemon List'!D891</f>
        <v>802</v>
      </c>
      <c r="D891" s="61">
        <f>'Pokemon List'!E891</f>
        <v>802</v>
      </c>
      <c r="E891" s="89" t="str">
        <f>'Pokemon List'!F891</f>
        <v>Marshadow</v>
      </c>
      <c r="F891" s="58" t="s">
        <v>136</v>
      </c>
      <c r="G891" s="58" t="s">
        <v>136</v>
      </c>
      <c r="H891" s="58" t="s">
        <v>136</v>
      </c>
      <c r="I891" s="58" t="s">
        <v>136</v>
      </c>
      <c r="J891" s="58" t="s">
        <v>136</v>
      </c>
      <c r="K891" s="58" t="s">
        <v>136</v>
      </c>
      <c r="L891" t="str">
        <f>'Pokemon List'!A891</f>
        <v>Uber</v>
      </c>
      <c r="N891" t="str">
        <f>IF('Pokemon List'!I891="NULL",'Pokemon List'!I891,CONCATENATE("'",'Pokemon List'!I891,"'",))</f>
        <v>'https://cdn.bulbagarden.net/upload/thumb/8/89/802Marshadow.png/250px-802Marshadow.png'</v>
      </c>
    </row>
    <row r="892">
      <c r="A892" s="58" t="str">
        <f t="shared" si="1"/>
        <v>INSERT INTO `pokemon_list` (`Generation`, `Pokedex`, `Codigo`, `Nome`, `TierGen1`, `TierGen2`, `TierGen3`, `TierGen4`, `TierGen5`, `TierGen6`, `TierGen7`, `StatusPick`, `Imagem`) VALUES ('7', '803', '803', 'Poipole', '-', '-', '-', '-', '-', '-', '0', 'false', 'https://cdn.bulbagarden.net/upload/e/e5/803Poipole.png');</v>
      </c>
      <c r="B892">
        <f t="shared" si="2"/>
        <v>7</v>
      </c>
      <c r="C892" s="61">
        <f>'Pokemon List'!D892</f>
        <v>803</v>
      </c>
      <c r="D892" s="61">
        <f>'Pokemon List'!E892</f>
        <v>803</v>
      </c>
      <c r="E892" s="89" t="str">
        <f>'Pokemon List'!F892</f>
        <v>Poipole</v>
      </c>
      <c r="F892" s="58" t="s">
        <v>136</v>
      </c>
      <c r="G892" s="58" t="s">
        <v>136</v>
      </c>
      <c r="H892" s="58" t="s">
        <v>136</v>
      </c>
      <c r="I892" s="58" t="s">
        <v>136</v>
      </c>
      <c r="J892" s="58" t="s">
        <v>136</v>
      </c>
      <c r="K892" s="58" t="s">
        <v>136</v>
      </c>
      <c r="L892">
        <f>'Pokemon List'!A892</f>
        <v>0</v>
      </c>
      <c r="N892" t="str">
        <f>IF('Pokemon List'!I892="NULL",'Pokemon List'!I892,CONCATENATE("'",'Pokemon List'!I892,"'",))</f>
        <v>'https://cdn.bulbagarden.net/upload/e/e5/803Poipole.png'</v>
      </c>
    </row>
    <row r="893">
      <c r="A893" s="58" t="str">
        <f t="shared" si="1"/>
        <v>INSERT INTO `pokemon_list` (`Generation`, `Pokedex`, `Codigo`, `Nome`, `TierGen1`, `TierGen2`, `TierGen3`, `TierGen4`, `TierGen5`, `TierGen6`, `TierGen7`, `StatusPick`, `Imagem`) VALUES ('7', '804', '804', 'Naganadel', '-', '-', '-', '-', '-', '-', 'Uber', 'false', 'https://cdn.bulbagarden.net/upload/thumb/d/de/804Naganadel.png/250px-804Naganadel.png');</v>
      </c>
      <c r="B893">
        <f t="shared" si="2"/>
        <v>7</v>
      </c>
      <c r="C893" s="61">
        <f>'Pokemon List'!D893</f>
        <v>804</v>
      </c>
      <c r="D893" s="61">
        <f>'Pokemon List'!E893</f>
        <v>804</v>
      </c>
      <c r="E893" s="89" t="str">
        <f>'Pokemon List'!F893</f>
        <v>Naganadel</v>
      </c>
      <c r="F893" s="58" t="s">
        <v>136</v>
      </c>
      <c r="G893" s="58" t="s">
        <v>136</v>
      </c>
      <c r="H893" s="58" t="s">
        <v>136</v>
      </c>
      <c r="I893" s="58" t="s">
        <v>136</v>
      </c>
      <c r="J893" s="58" t="s">
        <v>136</v>
      </c>
      <c r="K893" s="58" t="s">
        <v>136</v>
      </c>
      <c r="L893" t="str">
        <f>'Pokemon List'!A893</f>
        <v>Uber</v>
      </c>
      <c r="N893" t="str">
        <f>IF('Pokemon List'!I893="NULL",'Pokemon List'!I893,CONCATENATE("'",'Pokemon List'!I893,"'",))</f>
        <v>'https://cdn.bulbagarden.net/upload/thumb/d/de/804Naganadel.png/250px-804Naganadel.png'</v>
      </c>
    </row>
    <row r="894">
      <c r="A894" s="58" t="str">
        <f t="shared" si="1"/>
        <v>INSERT INTO `pokemon_list` (`Generation`, `Pokedex`, `Codigo`, `Nome`, `TierGen1`, `TierGen2`, `TierGen3`, `TierGen4`, `TierGen5`, `TierGen6`, `TierGen7`, `StatusPick`, `Imagem`) VALUES ('7', '805', '805', 'Stakataka', '-', '-', '-', '-', '-', '-', '1', 'false', 'https://cdn.bulbagarden.net/upload/thumb/2/27/805Stakataka.png/250px-805Stakataka.png');</v>
      </c>
      <c r="B894">
        <f t="shared" si="2"/>
        <v>7</v>
      </c>
      <c r="C894" s="61">
        <f>'Pokemon List'!D894</f>
        <v>805</v>
      </c>
      <c r="D894" s="61">
        <f>'Pokemon List'!E894</f>
        <v>805</v>
      </c>
      <c r="E894" s="89" t="str">
        <f>'Pokemon List'!F894</f>
        <v>Stakataka</v>
      </c>
      <c r="F894" s="58" t="s">
        <v>136</v>
      </c>
      <c r="G894" s="58" t="s">
        <v>136</v>
      </c>
      <c r="H894" s="58" t="s">
        <v>136</v>
      </c>
      <c r="I894" s="58" t="s">
        <v>136</v>
      </c>
      <c r="J894" s="58" t="s">
        <v>136</v>
      </c>
      <c r="K894" s="58" t="s">
        <v>136</v>
      </c>
      <c r="L894">
        <f>'Pokemon List'!A894</f>
        <v>1</v>
      </c>
      <c r="N894" t="str">
        <f>IF('Pokemon List'!I894="NULL",'Pokemon List'!I894,CONCATENATE("'",'Pokemon List'!I894,"'",))</f>
        <v>'https://cdn.bulbagarden.net/upload/thumb/2/27/805Stakataka.png/250px-805Stakataka.png'</v>
      </c>
    </row>
    <row r="895">
      <c r="A895" s="58" t="str">
        <f t="shared" si="1"/>
        <v>INSERT INTO `pokemon_list` (`Generation`, `Pokedex`, `Codigo`, `Nome`, `TierGen1`, `TierGen2`, `TierGen3`, `TierGen4`, `TierGen5`, `TierGen6`, `TierGen7`, `StatusPick`, `Imagem`) VALUES ('7', '806', '806', 'Blacephalon', '-', '-', '-', '-', '-', '-', '1', 'false', 'https://cdn.bulbagarden.net/upload/thumb/a/a5/806Blacephalon.png/250px-806Blacephalon.png');</v>
      </c>
      <c r="B895">
        <f t="shared" si="2"/>
        <v>7</v>
      </c>
      <c r="C895" s="61">
        <f>'Pokemon List'!D895</f>
        <v>806</v>
      </c>
      <c r="D895" s="61">
        <f>'Pokemon List'!E895</f>
        <v>806</v>
      </c>
      <c r="E895" s="89" t="str">
        <f>'Pokemon List'!F895</f>
        <v>Blacephalon</v>
      </c>
      <c r="F895" s="58" t="s">
        <v>136</v>
      </c>
      <c r="G895" s="58" t="s">
        <v>136</v>
      </c>
      <c r="H895" s="58" t="s">
        <v>136</v>
      </c>
      <c r="I895" s="58" t="s">
        <v>136</v>
      </c>
      <c r="J895" s="58" t="s">
        <v>136</v>
      </c>
      <c r="K895" s="58" t="s">
        <v>136</v>
      </c>
      <c r="L895">
        <f>'Pokemon List'!A895</f>
        <v>1</v>
      </c>
      <c r="N895" t="str">
        <f>IF('Pokemon List'!I895="NULL",'Pokemon List'!I895,CONCATENATE("'",'Pokemon List'!I895,"'",))</f>
        <v>'https://cdn.bulbagarden.net/upload/thumb/a/a5/806Blacephalon.png/250px-806Blacephalon.png'</v>
      </c>
    </row>
    <row r="896">
      <c r="A896" s="58" t="str">
        <f t="shared" si="1"/>
        <v>INSERT INTO `pokemon_list` (`Generation`, `Pokedex`, `Codigo`, `Nome`, `TierGen1`, `TierGen2`, `TierGen3`, `TierGen4`, `TierGen5`, `TierGen6`, `TierGen7`, `StatusPick`, `Imagem`) VALUES ('7', '807', '807', 'Zeraora', '-', '-', '-', '-', '-', '-', '1', 'false', 'https://cdn.bulbagarden.net/upload/thumb/a/a7/807Zeraora.png/250px-807Zeraora.png');</v>
      </c>
      <c r="B896">
        <f t="shared" si="2"/>
        <v>7</v>
      </c>
      <c r="C896" s="61">
        <f>'Pokemon List'!D896</f>
        <v>807</v>
      </c>
      <c r="D896" s="61">
        <f>'Pokemon List'!E896</f>
        <v>807</v>
      </c>
      <c r="E896" s="89" t="str">
        <f>'Pokemon List'!F896</f>
        <v>Zeraora</v>
      </c>
      <c r="F896" s="58" t="s">
        <v>136</v>
      </c>
      <c r="G896" s="58" t="s">
        <v>136</v>
      </c>
      <c r="H896" s="58" t="s">
        <v>136</v>
      </c>
      <c r="I896" s="58" t="s">
        <v>136</v>
      </c>
      <c r="J896" s="58" t="s">
        <v>136</v>
      </c>
      <c r="K896" s="58" t="s">
        <v>136</v>
      </c>
      <c r="L896">
        <f>'Pokemon List'!A896</f>
        <v>1</v>
      </c>
      <c r="N896" t="str">
        <f>IF('Pokemon List'!I896="NULL",'Pokemon List'!I896,CONCATENATE("'",'Pokemon List'!I896,"'",))</f>
        <v>'https://cdn.bulbagarden.net/upload/thumb/a/a7/807Zeraora.png/250px-807Zeraora.png'</v>
      </c>
    </row>
    <row r="897">
      <c r="A897" s="58" t="str">
        <f t="shared" si="1"/>
        <v>INSERT INTO `pokemon_list` (`Generation`, `Pokedex`, `Codigo`, `Nome`, `TierGen1`, `TierGen2`, `TierGen3`, `TierGen4`, `TierGen5`, `TierGen6`, `TierGen7`, `StatusPick`, `Imagem`) VALUES ('7', '808', '808', 'Meltan', '-', '-', '-', '-', '-', '-', '0', 'false', 'https://cdn.bulbagarden.net/upload/d/d1/808Meltan.png');</v>
      </c>
      <c r="B897">
        <f t="shared" si="2"/>
        <v>7</v>
      </c>
      <c r="C897" s="61">
        <f>'Pokemon List'!D897</f>
        <v>808</v>
      </c>
      <c r="D897" s="61">
        <f>'Pokemon List'!E897</f>
        <v>808</v>
      </c>
      <c r="E897" s="89" t="str">
        <f>'Pokemon List'!F897</f>
        <v>Meltan</v>
      </c>
      <c r="F897" s="58" t="s">
        <v>136</v>
      </c>
      <c r="G897" s="58" t="s">
        <v>136</v>
      </c>
      <c r="H897" s="58" t="s">
        <v>136</v>
      </c>
      <c r="I897" s="58" t="s">
        <v>136</v>
      </c>
      <c r="J897" s="58" t="s">
        <v>136</v>
      </c>
      <c r="K897" s="58" t="s">
        <v>136</v>
      </c>
      <c r="L897">
        <f>'Pokemon List'!A897</f>
        <v>0</v>
      </c>
      <c r="N897" t="str">
        <f>IF('Pokemon List'!I897="NULL",'Pokemon List'!I897,CONCATENATE("'",'Pokemon List'!I897,"'",))</f>
        <v>'https://cdn.bulbagarden.net/upload/d/d1/808Meltan.png'</v>
      </c>
    </row>
    <row r="898">
      <c r="A898" s="58" t="str">
        <f t="shared" si="1"/>
        <v>INSERT INTO `pokemon_list` (`Generation`, `Pokedex`, `Codigo`, `Nome`, `TierGen1`, `TierGen2`, `TierGen3`, `TierGen4`, `TierGen5`, `TierGen6`, `TierGen7`, `StatusPick`, `Imagem`) VALUES ('7', '809', '809', 'Melmetal', '-', '-', '-', '-', '-', '-', '0', 'false', 'https://cdn.bulbagarden.net/upload/e/ea/809Melmetal.png');</v>
      </c>
      <c r="B898">
        <f t="shared" si="2"/>
        <v>7</v>
      </c>
      <c r="C898" s="61">
        <f>'Pokemon List'!D898</f>
        <v>809</v>
      </c>
      <c r="D898" s="61">
        <f>'Pokemon List'!E898</f>
        <v>809</v>
      </c>
      <c r="E898" s="89" t="str">
        <f>'Pokemon List'!F898</f>
        <v>Melmetal</v>
      </c>
      <c r="F898" s="58" t="s">
        <v>136</v>
      </c>
      <c r="G898" s="58" t="s">
        <v>136</v>
      </c>
      <c r="H898" s="58" t="s">
        <v>136</v>
      </c>
      <c r="I898" s="58" t="s">
        <v>136</v>
      </c>
      <c r="J898" s="58" t="s">
        <v>136</v>
      </c>
      <c r="K898" s="58" t="s">
        <v>136</v>
      </c>
      <c r="L898">
        <f>'Pokemon List'!A898</f>
        <v>0</v>
      </c>
      <c r="N898" t="str">
        <f>IF('Pokemon List'!I898="NULL",'Pokemon List'!I898,CONCATENATE("'",'Pokemon List'!I898,"'",))</f>
        <v>'https://cdn.bulbagarden.net/upload/e/ea/809Melmetal.png'</v>
      </c>
    </row>
  </sheetData>
  <autoFilter ref="$A$1:$N$898">
    <sortState ref="A1:N898">
      <sortCondition ref="C1:C898"/>
      <sortCondition ref="D1:D898"/>
      <sortCondition ref="E1:E898"/>
    </sortState>
  </autoFilter>
  <drawing r:id="rId1"/>
</worksheet>
</file>