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g32\Documents\Arduino Day 2018\Proyectos\Procesamiento excel\"/>
    </mc:Choice>
  </mc:AlternateContent>
  <xr:revisionPtr revIDLastSave="0" documentId="13_ncr:1_{45E3D89C-6B46-4CDA-8EC7-88153D1D998E}" xr6:coauthVersionLast="32" xr6:coauthVersionMax="32" xr10:uidLastSave="{00000000-0000-0000-0000-000000000000}"/>
  <bookViews>
    <workbookView xWindow="0" yWindow="0" windowWidth="28800" windowHeight="12225" activeTab="1" xr2:uid="{6ED33D56-32FE-4F80-BE36-2AC3C4618FB1}"/>
  </bookViews>
  <sheets>
    <sheet name="Hoja2" sheetId="2" r:id="rId1"/>
    <sheet name="Hoja1" sheetId="1" r:id="rId2"/>
    <sheet name="Hoja3" sheetId="3" r:id="rId3"/>
  </sheets>
  <definedNames>
    <definedName name="DatosExternos_1" localSheetId="0" hidden="1">Hoja2!$A$1:$I$383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23" i="1"/>
  <c r="L24" i="1"/>
  <c r="T23" i="1"/>
  <c r="T2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A3A9A-4479-43C9-9DE6-F9D130F4BADB}" keepAlive="1" name="Consulta - DATALOG" description="Conexión a la consulta 'DATALOG' en el libro." type="5" refreshedVersion="6" background="1" saveData="1">
    <dbPr connection="Provider=Microsoft.Mashup.OleDb.1;Data Source=$Workbook$;Location=DATALOG;Extended Properties=&quot;&quot;" command="SELECT * FROM [DATALOG]"/>
  </connection>
</connections>
</file>

<file path=xl/sharedStrings.xml><?xml version="1.0" encoding="utf-8"?>
<sst xmlns="http://schemas.openxmlformats.org/spreadsheetml/2006/main" count="793" uniqueCount="446">
  <si>
    <t>Altitud</t>
  </si>
  <si>
    <t>SensorCO</t>
  </si>
  <si>
    <t>Presión barométrica</t>
  </si>
  <si>
    <t>Aceleración X</t>
  </si>
  <si>
    <t>Aceleración Y</t>
  </si>
  <si>
    <t>Aceleración Z</t>
  </si>
  <si>
    <t>Giroscopio X</t>
  </si>
  <si>
    <t>Giroscopio Y</t>
  </si>
  <si>
    <t>Tiempo (ms)</t>
  </si>
  <si>
    <t>PPM CO</t>
  </si>
  <si>
    <t>MEDICIONES SIN PROCESAR</t>
  </si>
  <si>
    <t>Tiempo</t>
  </si>
  <si>
    <t>MEDICIONES PROCESADAS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</si>
  <si>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</si>
  <si>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</si>
  <si>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</si>
  <si>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</si>
  <si>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</si>
  <si>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</si>
  <si>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</si>
  <si>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</si>
  <si>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</si>
  <si>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1384.05</t>
  </si>
  <si>
    <t>85768.61</t>
  </si>
  <si>
    <t>1384.25</t>
  </si>
  <si>
    <t>85766.50</t>
  </si>
  <si>
    <t>1384.10</t>
  </si>
  <si>
    <t>85768.09</t>
  </si>
  <si>
    <t>1384.20</t>
  </si>
  <si>
    <t>85767.05</t>
  </si>
  <si>
    <t>1384.28</t>
  </si>
  <si>
    <t>85766.19</t>
  </si>
  <si>
    <t>1384.15</t>
  </si>
  <si>
    <t>85767.58</t>
  </si>
  <si>
    <t>1384.06</t>
  </si>
  <si>
    <t>85768.44</t>
  </si>
  <si>
    <t>1384.21</t>
  </si>
  <si>
    <t>85766.88</t>
  </si>
  <si>
    <t>1383.99</t>
  </si>
  <si>
    <t>85769.16</t>
  </si>
  <si>
    <t>1384.13</t>
  </si>
  <si>
    <t>85767.77</t>
  </si>
  <si>
    <t>1383.84</t>
  </si>
  <si>
    <t>85770.77</t>
  </si>
  <si>
    <t>1384.41</t>
  </si>
  <si>
    <t>85764.83</t>
  </si>
  <si>
    <t>85766.94</t>
  </si>
  <si>
    <t>85767.75</t>
  </si>
  <si>
    <t>1384.61</t>
  </si>
  <si>
    <t>85762.74</t>
  </si>
  <si>
    <t>1384.42</t>
  </si>
  <si>
    <t>85764.65</t>
  </si>
  <si>
    <t>1384.43</t>
  </si>
  <si>
    <t>85764.63</t>
  </si>
  <si>
    <t>1384.44</t>
  </si>
  <si>
    <t>85764.48</t>
  </si>
  <si>
    <t>1384.57</t>
  </si>
  <si>
    <t>85763.09</t>
  </si>
  <si>
    <t>1384.34</t>
  </si>
  <si>
    <t>85765.57</t>
  </si>
  <si>
    <t>1384.39</t>
  </si>
  <si>
    <t>85765.00</t>
  </si>
  <si>
    <t>1384.03</t>
  </si>
  <si>
    <t>85768.81</t>
  </si>
  <si>
    <t>1384.49</t>
  </si>
  <si>
    <t>85763.98</t>
  </si>
  <si>
    <t>1384.04</t>
  </si>
  <si>
    <t>85768.69</t>
  </si>
  <si>
    <t>1384.23</t>
  </si>
  <si>
    <t>85766.70</t>
  </si>
  <si>
    <t>1384.37</t>
  </si>
  <si>
    <t>85765.20</t>
  </si>
  <si>
    <t>1384.31</t>
  </si>
  <si>
    <t>85765.89</t>
  </si>
  <si>
    <t>85766.98</t>
  </si>
  <si>
    <t>85764.70</t>
  </si>
  <si>
    <t>1384.36</t>
  </si>
  <si>
    <t>85765.34</t>
  </si>
  <si>
    <t>1384.62</t>
  </si>
  <si>
    <t>85762.63</t>
  </si>
  <si>
    <t>1384.18</t>
  </si>
  <si>
    <t>85767.16</t>
  </si>
  <si>
    <t>1384.75</t>
  </si>
  <si>
    <t>85761.23</t>
  </si>
  <si>
    <t>1384.80</t>
  </si>
  <si>
    <t>85760.72</t>
  </si>
  <si>
    <t>1384.55</t>
  </si>
  <si>
    <t>85763.29</t>
  </si>
  <si>
    <t>1384.47</t>
  </si>
  <si>
    <t>85764.19</t>
  </si>
  <si>
    <t>85765.52</t>
  </si>
  <si>
    <t>85763.95</t>
  </si>
  <si>
    <t>1384.12</t>
  </si>
  <si>
    <t>85767.85</t>
  </si>
  <si>
    <t>1384.40</t>
  </si>
  <si>
    <t>85764.88</t>
  </si>
  <si>
    <t>1384.01</t>
  </si>
  <si>
    <t>85768.34</t>
  </si>
  <si>
    <t>1384.67</t>
  </si>
  <si>
    <t>85762.05</t>
  </si>
  <si>
    <t>85765.22</t>
  </si>
  <si>
    <t>85766.44</t>
  </si>
  <si>
    <t>1384.56</t>
  </si>
  <si>
    <t>85763.27</t>
  </si>
  <si>
    <t>1384.45</t>
  </si>
  <si>
    <t>85764.36</t>
  </si>
  <si>
    <t>85765.74</t>
  </si>
  <si>
    <t>1384.19</t>
  </si>
  <si>
    <t>85768.55</t>
  </si>
  <si>
    <t>1384.02</t>
  </si>
  <si>
    <t>85768.86</t>
  </si>
  <si>
    <t>1384.30</t>
  </si>
  <si>
    <t>85765.91</t>
  </si>
  <si>
    <t>85765.55</t>
  </si>
  <si>
    <t>1384.09</t>
  </si>
  <si>
    <t>85768.17</t>
  </si>
  <si>
    <t>1384.16</t>
  </si>
  <si>
    <t>85767.42</t>
  </si>
  <si>
    <t>85767.13</t>
  </si>
  <si>
    <t>1384.35</t>
  </si>
  <si>
    <t>85765.39</t>
  </si>
  <si>
    <t>1384.58</t>
  </si>
  <si>
    <t>85762.97</t>
  </si>
  <si>
    <t>1384.14</t>
  </si>
  <si>
    <t>85767.65</t>
  </si>
  <si>
    <t>85767.48</t>
  </si>
  <si>
    <t>85764.13</t>
  </si>
  <si>
    <t>85766.21</t>
  </si>
  <si>
    <t>1384.53</t>
  </si>
  <si>
    <t>85763.59</t>
  </si>
  <si>
    <t>1384.33</t>
  </si>
  <si>
    <t>85765.69</t>
  </si>
  <si>
    <t>1384.24</t>
  </si>
  <si>
    <t>85766.53</t>
  </si>
  <si>
    <t>85763.19</t>
  </si>
  <si>
    <t>1384.11</t>
  </si>
  <si>
    <t>85767.95</t>
  </si>
  <si>
    <t>1384.46</t>
  </si>
  <si>
    <t>85764.30</t>
  </si>
  <si>
    <t>1384.27</t>
  </si>
  <si>
    <t>85766.27</t>
  </si>
  <si>
    <t>1384.51</t>
  </si>
  <si>
    <t>85763.78</t>
  </si>
  <si>
    <t>85765.27</t>
  </si>
  <si>
    <t>85765.17</t>
  </si>
  <si>
    <t>85766.61</t>
  </si>
  <si>
    <t>85766.73</t>
  </si>
  <si>
    <t>85769.02</t>
  </si>
  <si>
    <t>85768.47</t>
  </si>
  <si>
    <t>1383.95</t>
  </si>
  <si>
    <t>85769.59</t>
  </si>
  <si>
    <t>1384.00</t>
  </si>
  <si>
    <t>85769.06</t>
  </si>
  <si>
    <t>1383.89</t>
  </si>
  <si>
    <t>85770.25</t>
  </si>
  <si>
    <t>1383.94</t>
  </si>
  <si>
    <t>85769.73</t>
  </si>
  <si>
    <t>85766.64</t>
  </si>
  <si>
    <t>85769.19</t>
  </si>
  <si>
    <t>1383.79</t>
  </si>
  <si>
    <t>85771.29</t>
  </si>
  <si>
    <t>85769.23</t>
  </si>
  <si>
    <t>1383.90</t>
  </si>
  <si>
    <t>85770.11</t>
  </si>
  <si>
    <t>1384.32</t>
  </si>
  <si>
    <t>1383.96</t>
  </si>
  <si>
    <t>85769.56</t>
  </si>
  <si>
    <t>1383.81</t>
  </si>
  <si>
    <t>85771.13</t>
  </si>
  <si>
    <t>1383.77</t>
  </si>
  <si>
    <t>85771.47</t>
  </si>
  <si>
    <t>1383.86</t>
  </si>
  <si>
    <t>85770.60</t>
  </si>
  <si>
    <t>1383.71</t>
  </si>
  <si>
    <t>85772.16</t>
  </si>
  <si>
    <t>1383.82</t>
  </si>
  <si>
    <t>85770.95</t>
  </si>
  <si>
    <t>1383.68</t>
  </si>
  <si>
    <t>85772.48</t>
  </si>
  <si>
    <t>1383.69</t>
  </si>
  <si>
    <t>85772.30</t>
  </si>
  <si>
    <t>85771.30</t>
  </si>
  <si>
    <t>1383.66</t>
  </si>
  <si>
    <t>85772.68</t>
  </si>
  <si>
    <t>1383.41</t>
  </si>
  <si>
    <t>85775.28</t>
  </si>
  <si>
    <t>1383.53</t>
  </si>
  <si>
    <t>85774.02</t>
  </si>
  <si>
    <t>1383.63</t>
  </si>
  <si>
    <t>85772.98</t>
  </si>
  <si>
    <t>1383.39</t>
  </si>
  <si>
    <t>85775.45</t>
  </si>
  <si>
    <t>85773.00</t>
  </si>
  <si>
    <t>85772.36</t>
  </si>
  <si>
    <t>1383.73</t>
  </si>
  <si>
    <t>85771.94</t>
  </si>
  <si>
    <t>1383.83</t>
  </si>
  <si>
    <t>85770.89</t>
  </si>
  <si>
    <t>85768.12</t>
  </si>
  <si>
    <t>85772.11</t>
  </si>
  <si>
    <t>85774.24</t>
  </si>
  <si>
    <t>1383.91</t>
  </si>
  <si>
    <t>85770.02</t>
  </si>
  <si>
    <t>1383.60</t>
  </si>
  <si>
    <t>85773.34</t>
  </si>
  <si>
    <t>1383.98</t>
  </si>
  <si>
    <t>85769.33</t>
  </si>
  <si>
    <t>85773.98</t>
  </si>
  <si>
    <t>1383.43</t>
  </si>
  <si>
    <t>85775.11</t>
  </si>
  <si>
    <t>1383.44</t>
  </si>
  <si>
    <t>85774.94</t>
  </si>
  <si>
    <t>1383.38</t>
  </si>
  <si>
    <t>85775.63</t>
  </si>
  <si>
    <t>1383.76</t>
  </si>
  <si>
    <t>85771.59</t>
  </si>
  <si>
    <t>85770.55</t>
  </si>
  <si>
    <t>85774.04</t>
  </si>
  <si>
    <t>1383.75</t>
  </si>
  <si>
    <t>85771.76</t>
  </si>
  <si>
    <t>1383.61</t>
  </si>
  <si>
    <t>85773.20</t>
  </si>
  <si>
    <t>1383.56</t>
  </si>
  <si>
    <t>85773.72</t>
  </si>
  <si>
    <t>1383.65</t>
  </si>
  <si>
    <t>85772.80</t>
  </si>
  <si>
    <t>1384.08</t>
  </si>
  <si>
    <t>85768.29</t>
  </si>
  <si>
    <t>85769.67</t>
  </si>
  <si>
    <t>1383.70</t>
  </si>
  <si>
    <t>85772.28</t>
  </si>
  <si>
    <t>1383.57</t>
  </si>
  <si>
    <t>85773.64</t>
  </si>
  <si>
    <t>1383.50</t>
  </si>
  <si>
    <t>85774.34</t>
  </si>
  <si>
    <t>85772.63</t>
  </si>
  <si>
    <t>85772.25</t>
  </si>
  <si>
    <t>85772.45</t>
  </si>
  <si>
    <t>85770.72</t>
  </si>
  <si>
    <t>85772.95</t>
  </si>
  <si>
    <t>85770.13</t>
  </si>
  <si>
    <t>85772.42</t>
  </si>
  <si>
    <t>85771.56</t>
  </si>
  <si>
    <t>85769.66</t>
  </si>
  <si>
    <t>85770.17</t>
  </si>
  <si>
    <t>85771.04</t>
  </si>
  <si>
    <t>1383.45</t>
  </si>
  <si>
    <t>85776.41</t>
  </si>
  <si>
    <t>85771.91</t>
  </si>
  <si>
    <t>1383.55</t>
  </si>
  <si>
    <t>85773.81</t>
  </si>
  <si>
    <t>85772.77</t>
  </si>
  <si>
    <t>1383.48</t>
  </si>
  <si>
    <t>85774.59</t>
  </si>
  <si>
    <t>1383.62</t>
  </si>
  <si>
    <t>85773.13</t>
  </si>
  <si>
    <t>85770.00</t>
  </si>
  <si>
    <t>1383.74</t>
  </si>
  <si>
    <t>85771.81</t>
  </si>
  <si>
    <t>1383.54</t>
  </si>
  <si>
    <t>85773.92</t>
  </si>
  <si>
    <t>1383.33</t>
  </si>
  <si>
    <t>1383.58</t>
  </si>
  <si>
    <t>85773.55</t>
  </si>
  <si>
    <t>85773.03</t>
  </si>
  <si>
    <t>1383.59</t>
  </si>
  <si>
    <t>85773.40</t>
  </si>
  <si>
    <t>1383.36</t>
  </si>
  <si>
    <t>85775.80</t>
  </si>
  <si>
    <t>85772.67</t>
  </si>
  <si>
    <t>1383.52</t>
  </si>
  <si>
    <t>85774.09</t>
  </si>
  <si>
    <t>1383.29</t>
  </si>
  <si>
    <t>85776.52</t>
  </si>
  <si>
    <t>85773.75</t>
  </si>
  <si>
    <t>85774.30</t>
  </si>
  <si>
    <t>85774.84</t>
  </si>
  <si>
    <t>85773.45</t>
  </si>
  <si>
    <t>1383.42</t>
  </si>
  <si>
    <t>85775.19</t>
  </si>
  <si>
    <t>1383.47</t>
  </si>
  <si>
    <t>85773.80</t>
  </si>
  <si>
    <t>85771.02</t>
  </si>
  <si>
    <t>1383.80</t>
  </si>
  <si>
    <t>85771.17</t>
  </si>
  <si>
    <t>85774.49</t>
  </si>
  <si>
    <t>85773.66</t>
  </si>
  <si>
    <t>85775.88</t>
  </si>
  <si>
    <t>85772.76</t>
  </si>
  <si>
    <t>85772.56</t>
  </si>
  <si>
    <t>1383.40</t>
  </si>
  <si>
    <t>85775.36</t>
  </si>
  <si>
    <t>85774.32</t>
  </si>
  <si>
    <t>85771.66</t>
  </si>
  <si>
    <t>1383.25</t>
  </si>
  <si>
    <t>85776.92</t>
  </si>
  <si>
    <t>1383.27</t>
  </si>
  <si>
    <t>85776.75</t>
  </si>
  <si>
    <t>1383.24</t>
  </si>
  <si>
    <t>85777.09</t>
  </si>
  <si>
    <t>1383.34</t>
  </si>
  <si>
    <t>85776.00</t>
  </si>
  <si>
    <t>1383.12</t>
  </si>
  <si>
    <t>85778.31</t>
  </si>
  <si>
    <t>85774.96</t>
  </si>
  <si>
    <t>1383.17</t>
  </si>
  <si>
    <t>85777.79</t>
  </si>
  <si>
    <t>85773.58</t>
  </si>
  <si>
    <t>85775.02</t>
  </si>
  <si>
    <t>1383.46</t>
  </si>
  <si>
    <t>85774.78</t>
  </si>
  <si>
    <t>85773.48</t>
  </si>
  <si>
    <t>85775.22</t>
  </si>
  <si>
    <t>1383.10</t>
  </si>
  <si>
    <t>85778.51</t>
  </si>
  <si>
    <t>1383.21</t>
  </si>
  <si>
    <t>85774.66</t>
  </si>
  <si>
    <t>85772.61</t>
  </si>
  <si>
    <t>85773.83</t>
  </si>
  <si>
    <t>85776.08</t>
  </si>
  <si>
    <t>1383.32</t>
  </si>
  <si>
    <t>85776.25</t>
  </si>
  <si>
    <t>1383.02</t>
  </si>
  <si>
    <t>85779.40</t>
  </si>
  <si>
    <t>85774.52</t>
  </si>
  <si>
    <t>1383.37</t>
  </si>
  <si>
    <t>85775.73</t>
  </si>
  <si>
    <t>85775.56</t>
  </si>
  <si>
    <t>1383.35</t>
  </si>
  <si>
    <t>85774.55</t>
  </si>
  <si>
    <t>85775.04</t>
  </si>
  <si>
    <t>85775.41</t>
  </si>
  <si>
    <t>85773.28</t>
  </si>
  <si>
    <t>85774.89</t>
  </si>
  <si>
    <t>85776.77</t>
  </si>
  <si>
    <t>85776.95</t>
  </si>
  <si>
    <t>85774.00</t>
  </si>
  <si>
    <t>1383.67</t>
  </si>
  <si>
    <t>85772.29</t>
  </si>
  <si>
    <t>85777.81</t>
  </si>
  <si>
    <t>85773.50</t>
  </si>
  <si>
    <t>85775.59</t>
  </si>
  <si>
    <t>1383.18</t>
  </si>
  <si>
    <t>85777.66</t>
  </si>
  <si>
    <t>1383.20</t>
  </si>
  <si>
    <t>85777.49</t>
  </si>
  <si>
    <t>85771.38</t>
  </si>
  <si>
    <t>85773.08</t>
  </si>
  <si>
    <t>85774.72</t>
  </si>
  <si>
    <t>85778.36</t>
  </si>
  <si>
    <t>85776.19</t>
  </si>
  <si>
    <t>1382.96</t>
  </si>
  <si>
    <t>85780.00</t>
  </si>
  <si>
    <t>1383.08</t>
  </si>
  <si>
    <t>85778.76</t>
  </si>
  <si>
    <t>85776.28</t>
  </si>
  <si>
    <t>1382.98</t>
  </si>
  <si>
    <t>85779.80</t>
  </si>
  <si>
    <t>1383.03</t>
  </si>
  <si>
    <t>85779.28</t>
  </si>
  <si>
    <t>1382.88</t>
  </si>
  <si>
    <t>85780.87</t>
  </si>
  <si>
    <t>1383.31</t>
  </si>
  <si>
    <t>85776.30</t>
  </si>
  <si>
    <t>1383.26</t>
  </si>
  <si>
    <t>85776.85</t>
  </si>
  <si>
    <t>1383.11</t>
  </si>
  <si>
    <t>85778.41</t>
  </si>
  <si>
    <t>1383.16</t>
  </si>
  <si>
    <t>85777.89</t>
  </si>
  <si>
    <t>85776.53</t>
  </si>
  <si>
    <t>85774.38</t>
  </si>
  <si>
    <t>85772.52</t>
  </si>
  <si>
    <t>85774.58</t>
  </si>
  <si>
    <t>85773.73</t>
  </si>
  <si>
    <t>85772.69</t>
  </si>
  <si>
    <t>85776.50</t>
  </si>
  <si>
    <t>85777.02</t>
  </si>
  <si>
    <t>1383.19</t>
  </si>
  <si>
    <t>85777.55</t>
  </si>
  <si>
    <t>1383.28</t>
  </si>
  <si>
    <t>85776.67</t>
  </si>
  <si>
    <t>85775.44</t>
  </si>
  <si>
    <t>85777.94</t>
  </si>
  <si>
    <t>85779.30</t>
  </si>
  <si>
    <t>1382.93</t>
  </si>
  <si>
    <t>85780.34</t>
  </si>
  <si>
    <t>1383.09</t>
  </si>
  <si>
    <t>85778.66</t>
  </si>
  <si>
    <t>85777.75</t>
  </si>
  <si>
    <t>85775.29</t>
  </si>
  <si>
    <t>1382.99</t>
  </si>
  <si>
    <t>85779.66</t>
  </si>
  <si>
    <t>1383.51</t>
  </si>
  <si>
    <t>85774.25</t>
  </si>
  <si>
    <t>1383.49</t>
  </si>
  <si>
    <t>85774.42</t>
  </si>
  <si>
    <t>85773.23</t>
  </si>
  <si>
    <t>1383.64</t>
  </si>
  <si>
    <t>85772.89</t>
  </si>
  <si>
    <t>85773.38</t>
  </si>
  <si>
    <t>85776.88</t>
  </si>
  <si>
    <t>85777.92</t>
  </si>
  <si>
    <t>85774.10</t>
  </si>
  <si>
    <t>85776.02</t>
  </si>
  <si>
    <t>85775.66</t>
  </si>
  <si>
    <t>1383.13</t>
  </si>
  <si>
    <t>85778.27</t>
  </si>
  <si>
    <t>85774.45</t>
  </si>
  <si>
    <t>1383.30</t>
  </si>
  <si>
    <t>85776.36</t>
  </si>
  <si>
    <t>85774.77</t>
  </si>
  <si>
    <t>85777.80</t>
  </si>
  <si>
    <t>85775.14</t>
  </si>
  <si>
    <t>85774.08</t>
  </si>
  <si>
    <t>85771.67</t>
  </si>
  <si>
    <t>85774.27</t>
  </si>
  <si>
    <t>85775.20</t>
  </si>
  <si>
    <t>85777.82</t>
  </si>
  <si>
    <t>85777.48</t>
  </si>
  <si>
    <t>85773.46</t>
  </si>
  <si>
    <t>85771.90</t>
  </si>
  <si>
    <t>85776.76</t>
  </si>
  <si>
    <t>85775.38</t>
  </si>
  <si>
    <t>85775.89</t>
  </si>
  <si>
    <t>85775.05</t>
  </si>
  <si>
    <t>85774.67</t>
  </si>
  <si>
    <t>85774.03</t>
  </si>
  <si>
    <t>85771.77</t>
  </si>
  <si>
    <t>85769.47</t>
  </si>
  <si>
    <t>85771.74</t>
  </si>
  <si>
    <t>85770.01</t>
  </si>
  <si>
    <t>85776.80</t>
  </si>
  <si>
    <t>1383.00</t>
  </si>
  <si>
    <t>85779.60</t>
  </si>
  <si>
    <t>85775.48</t>
  </si>
  <si>
    <t>85778.69</t>
  </si>
  <si>
    <t>1382.89</t>
  </si>
  <si>
    <t>85780.75</t>
  </si>
  <si>
    <t>85776.23</t>
  </si>
  <si>
    <t>85773.84</t>
  </si>
  <si>
    <t>85778.22</t>
  </si>
  <si>
    <t>85776.48</t>
  </si>
  <si>
    <t>85778.42</t>
  </si>
  <si>
    <t>1383.14</t>
  </si>
  <si>
    <t>85778.08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</si>
</sst>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</a:t>
            </a:r>
            <a:r>
              <a:rPr lang="es-CR" baseline="0"/>
              <a:t> de concentración de CO en función de la altura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Hoja1!$L$6:$L$58</c:f>
              <c:numCache>
                <c:formatCode>General</c:formatCode>
                <c:ptCount val="53"/>
                <c:pt idx="0">
                  <c:v>384.05</c:v>
                </c:pt>
                <c:pt idx="1">
                  <c:v>1384.25</c:v>
                </c:pt>
                <c:pt idx="2">
                  <c:v>1384.1</c:v>
                </c:pt>
                <c:pt idx="3">
                  <c:v>1384.2</c:v>
                </c:pt>
                <c:pt idx="4">
                  <c:v>1384.28</c:v>
                </c:pt>
                <c:pt idx="5">
                  <c:v>1384.15</c:v>
                </c:pt>
                <c:pt idx="6">
                  <c:v>1384.06</c:v>
                </c:pt>
                <c:pt idx="7">
                  <c:v>1384.21</c:v>
                </c:pt>
                <c:pt idx="8">
                  <c:v>1383.99</c:v>
                </c:pt>
                <c:pt idx="9">
                  <c:v>1384.13</c:v>
                </c:pt>
                <c:pt idx="10">
                  <c:v>1384.2</c:v>
                </c:pt>
                <c:pt idx="11">
                  <c:v>1383.84</c:v>
                </c:pt>
                <c:pt idx="12">
                  <c:v>1384.41</c:v>
                </c:pt>
                <c:pt idx="13">
                  <c:v>1384.21</c:v>
                </c:pt>
                <c:pt idx="14">
                  <c:v>1384.13</c:v>
                </c:pt>
                <c:pt idx="15">
                  <c:v>1384.61</c:v>
                </c:pt>
                <c:pt idx="16">
                  <c:v>1384.42</c:v>
                </c:pt>
                <c:pt idx="17">
                  <c:v>1384.43</c:v>
                </c:pt>
                <c:pt idx="18">
                  <c:v>1384.44</c:v>
                </c:pt>
                <c:pt idx="19">
                  <c:v>1384.42</c:v>
                </c:pt>
                <c:pt idx="20">
                  <c:v>1384.57</c:v>
                </c:pt>
                <c:pt idx="21">
                  <c:v>1384.34</c:v>
                </c:pt>
                <c:pt idx="22">
                  <c:v>1384.39</c:v>
                </c:pt>
                <c:pt idx="23">
                  <c:v>1384.03</c:v>
                </c:pt>
                <c:pt idx="24">
                  <c:v>1384.49</c:v>
                </c:pt>
                <c:pt idx="25">
                  <c:v>1384.04</c:v>
                </c:pt>
                <c:pt idx="26">
                  <c:v>1384.23</c:v>
                </c:pt>
                <c:pt idx="27">
                  <c:v>1384.37</c:v>
                </c:pt>
                <c:pt idx="28">
                  <c:v>1384.31</c:v>
                </c:pt>
                <c:pt idx="29">
                  <c:v>1384.2</c:v>
                </c:pt>
                <c:pt idx="30">
                  <c:v>1384.42</c:v>
                </c:pt>
                <c:pt idx="31">
                  <c:v>1384.36</c:v>
                </c:pt>
                <c:pt idx="32">
                  <c:v>1384.62</c:v>
                </c:pt>
                <c:pt idx="33">
                  <c:v>1384.18</c:v>
                </c:pt>
                <c:pt idx="34">
                  <c:v>1384.75</c:v>
                </c:pt>
                <c:pt idx="35">
                  <c:v>1384.8</c:v>
                </c:pt>
                <c:pt idx="36">
                  <c:v>1384.42</c:v>
                </c:pt>
                <c:pt idx="37">
                  <c:v>1384.42</c:v>
                </c:pt>
                <c:pt idx="38">
                  <c:v>1384.55</c:v>
                </c:pt>
                <c:pt idx="39">
                  <c:v>1384.47</c:v>
                </c:pt>
                <c:pt idx="40">
                  <c:v>1384.34</c:v>
                </c:pt>
                <c:pt idx="41">
                  <c:v>1384.49</c:v>
                </c:pt>
                <c:pt idx="42">
                  <c:v>1384.12</c:v>
                </c:pt>
                <c:pt idx="43">
                  <c:v>1384.36</c:v>
                </c:pt>
                <c:pt idx="44">
                  <c:v>1384.4</c:v>
                </c:pt>
                <c:pt idx="45">
                  <c:v>1384.01</c:v>
                </c:pt>
                <c:pt idx="46">
                  <c:v>1384.67</c:v>
                </c:pt>
                <c:pt idx="47">
                  <c:v>1384.34</c:v>
                </c:pt>
                <c:pt idx="48">
                  <c:v>1384.49</c:v>
                </c:pt>
                <c:pt idx="49">
                  <c:v>1384.12</c:v>
                </c:pt>
                <c:pt idx="50">
                  <c:v>1384.36</c:v>
                </c:pt>
                <c:pt idx="51">
                  <c:v>1384.4</c:v>
                </c:pt>
                <c:pt idx="52">
                  <c:v>1384.01</c:v>
                </c:pt>
              </c:numCache>
            </c:numRef>
          </c:xVal>
          <c:yVal>
            <c:numRef>
              <c:f>Hoja1!$N$6:$N$58</c:f>
              <c:numCache>
                <c:formatCode>General</c:formatCode>
                <c:ptCount val="53"/>
                <c:pt idx="0">
                  <c:v>7.2105317803949127</c:v>
                </c:pt>
                <c:pt idx="1">
                  <c:v>7.098308296210833</c:v>
                </c:pt>
                <c:pt idx="2">
                  <c:v>7.135520699845884</c:v>
                </c:pt>
                <c:pt idx="3">
                  <c:v>7.135520699845884</c:v>
                </c:pt>
                <c:pt idx="4">
                  <c:v>7.0612899587193114</c:v>
                </c:pt>
                <c:pt idx="5">
                  <c:v>7.0612899587193114</c:v>
                </c:pt>
                <c:pt idx="6">
                  <c:v>7.0612899587193114</c:v>
                </c:pt>
                <c:pt idx="7">
                  <c:v>7.135520699845884</c:v>
                </c:pt>
                <c:pt idx="8">
                  <c:v>7.098308296210833</c:v>
                </c:pt>
                <c:pt idx="9">
                  <c:v>7.098308296210833</c:v>
                </c:pt>
                <c:pt idx="10">
                  <c:v>7.098308296210833</c:v>
                </c:pt>
                <c:pt idx="11">
                  <c:v>7.135520699845884</c:v>
                </c:pt>
                <c:pt idx="12">
                  <c:v>7.1729281870031638</c:v>
                </c:pt>
                <c:pt idx="13">
                  <c:v>6.9878314391530161</c:v>
                </c:pt>
                <c:pt idx="14">
                  <c:v>7.0612899587193114</c:v>
                </c:pt>
                <c:pt idx="15">
                  <c:v>7.0244646752983462</c:v>
                </c:pt>
                <c:pt idx="16">
                  <c:v>7.098308296210833</c:v>
                </c:pt>
                <c:pt idx="17">
                  <c:v>7.098308296210833</c:v>
                </c:pt>
                <c:pt idx="18">
                  <c:v>7.135520699845884</c:v>
                </c:pt>
                <c:pt idx="19">
                  <c:v>7.098308296210833</c:v>
                </c:pt>
                <c:pt idx="20">
                  <c:v>7.098308296210833</c:v>
                </c:pt>
                <c:pt idx="21">
                  <c:v>7.0612899587193114</c:v>
                </c:pt>
                <c:pt idx="22">
                  <c:v>7.0244646752983462</c:v>
                </c:pt>
                <c:pt idx="23">
                  <c:v>7.098308296210833</c:v>
                </c:pt>
                <c:pt idx="24">
                  <c:v>7.098308296210833</c:v>
                </c:pt>
                <c:pt idx="25">
                  <c:v>7.0244646752983462</c:v>
                </c:pt>
                <c:pt idx="26">
                  <c:v>7.0612899587193114</c:v>
                </c:pt>
                <c:pt idx="27">
                  <c:v>7.0612899587193114</c:v>
                </c:pt>
                <c:pt idx="28">
                  <c:v>7.098308296210833</c:v>
                </c:pt>
                <c:pt idx="29">
                  <c:v>7.098308296210833</c:v>
                </c:pt>
                <c:pt idx="30">
                  <c:v>7.098308296210833</c:v>
                </c:pt>
                <c:pt idx="31">
                  <c:v>7.135520699845884</c:v>
                </c:pt>
                <c:pt idx="32">
                  <c:v>7.098308296210833</c:v>
                </c:pt>
                <c:pt idx="33">
                  <c:v>7.098308296210833</c:v>
                </c:pt>
                <c:pt idx="34">
                  <c:v>7.0612899587193114</c:v>
                </c:pt>
                <c:pt idx="35">
                  <c:v>6.9878314391530161</c:v>
                </c:pt>
                <c:pt idx="36">
                  <c:v>7.098308296210833</c:v>
                </c:pt>
                <c:pt idx="37">
                  <c:v>7.098308296210833</c:v>
                </c:pt>
                <c:pt idx="38">
                  <c:v>7.1729281870031638</c:v>
                </c:pt>
                <c:pt idx="39">
                  <c:v>7.098308296210833</c:v>
                </c:pt>
                <c:pt idx="40">
                  <c:v>7.0612899587193114</c:v>
                </c:pt>
                <c:pt idx="41">
                  <c:v>7.0244646752983462</c:v>
                </c:pt>
                <c:pt idx="42">
                  <c:v>7.1729281870031638</c:v>
                </c:pt>
                <c:pt idx="43">
                  <c:v>7.2105317803949127</c:v>
                </c:pt>
                <c:pt idx="44">
                  <c:v>7.3245295056906592</c:v>
                </c:pt>
                <c:pt idx="45">
                  <c:v>7.0612899587193114</c:v>
                </c:pt>
                <c:pt idx="46">
                  <c:v>6.9878314391530161</c:v>
                </c:pt>
                <c:pt idx="47">
                  <c:v>7.0612899587193114</c:v>
                </c:pt>
                <c:pt idx="48">
                  <c:v>7.0244646752983462</c:v>
                </c:pt>
                <c:pt idx="49">
                  <c:v>7.1729281870031638</c:v>
                </c:pt>
                <c:pt idx="50">
                  <c:v>7.2105317803949127</c:v>
                </c:pt>
                <c:pt idx="51">
                  <c:v>7.3245295056906592</c:v>
                </c:pt>
                <c:pt idx="52">
                  <c:v>7.0612899587193114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C-4451-97AF-2B5527EA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88968"/>
        <c:axId val="555289952"/>
      </c:scatterChart>
      <c:valAx>
        <c:axId val="55528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Altura (msnm)</a:t>
                </a:r>
              </a:p>
            </c:rich>
          </c:tx>
          <c:layout>
            <c:manualLayout>
              <c:xMode val="edge"/>
              <c:yMode val="edge"/>
              <c:x val="0.457946631671041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5289952"/>
        <c:crosses val="autoZero"/>
        <c:crossBetween val="midCat"/>
      </c:valAx>
      <c:valAx>
        <c:axId val="555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Concentración</a:t>
                </a:r>
                <a:r>
                  <a:rPr lang="es-CR" baseline="0"/>
                  <a:t> CO (ppm)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528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Altura en función del tiempo de vuelo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Hoja1!$T$6:$T$58</c:f>
              <c:numCache>
                <c:formatCode>General</c:formatCode>
                <c:ptCount val="53"/>
                <c:pt idx="0">
                  <c:v>61352</c:v>
                </c:pt>
                <c:pt idx="1">
                  <c:v>62420</c:v>
                </c:pt>
                <c:pt idx="2">
                  <c:v>63406</c:v>
                </c:pt>
                <c:pt idx="3">
                  <c:v>64490</c:v>
                </c:pt>
                <c:pt idx="4">
                  <c:v>65542</c:v>
                </c:pt>
                <c:pt idx="5">
                  <c:v>66581</c:v>
                </c:pt>
                <c:pt idx="6">
                  <c:v>67606</c:v>
                </c:pt>
                <c:pt idx="7">
                  <c:v>68687</c:v>
                </c:pt>
                <c:pt idx="8">
                  <c:v>69759</c:v>
                </c:pt>
                <c:pt idx="9">
                  <c:v>70838</c:v>
                </c:pt>
                <c:pt idx="10">
                  <c:v>71878</c:v>
                </c:pt>
                <c:pt idx="11">
                  <c:v>72996</c:v>
                </c:pt>
                <c:pt idx="12">
                  <c:v>74084</c:v>
                </c:pt>
                <c:pt idx="13">
                  <c:v>75201</c:v>
                </c:pt>
                <c:pt idx="14">
                  <c:v>76312</c:v>
                </c:pt>
                <c:pt idx="15">
                  <c:v>77370</c:v>
                </c:pt>
                <c:pt idx="16">
                  <c:v>78460</c:v>
                </c:pt>
                <c:pt idx="17">
                  <c:v>79493</c:v>
                </c:pt>
                <c:pt idx="18">
                  <c:v>80523</c:v>
                </c:pt>
                <c:pt idx="19">
                  <c:v>81646</c:v>
                </c:pt>
                <c:pt idx="20">
                  <c:v>82687</c:v>
                </c:pt>
                <c:pt idx="21">
                  <c:v>83709</c:v>
                </c:pt>
                <c:pt idx="22">
                  <c:v>84797</c:v>
                </c:pt>
                <c:pt idx="23">
                  <c:v>85901</c:v>
                </c:pt>
                <c:pt idx="24">
                  <c:v>87044</c:v>
                </c:pt>
                <c:pt idx="25">
                  <c:v>88155</c:v>
                </c:pt>
                <c:pt idx="26">
                  <c:v>89191</c:v>
                </c:pt>
                <c:pt idx="27">
                  <c:v>90226</c:v>
                </c:pt>
                <c:pt idx="28">
                  <c:v>91256</c:v>
                </c:pt>
                <c:pt idx="29">
                  <c:v>92309</c:v>
                </c:pt>
                <c:pt idx="30">
                  <c:v>93349</c:v>
                </c:pt>
                <c:pt idx="31">
                  <c:v>94394</c:v>
                </c:pt>
                <c:pt idx="32">
                  <c:v>95460</c:v>
                </c:pt>
                <c:pt idx="33">
                  <c:v>96521</c:v>
                </c:pt>
                <c:pt idx="34">
                  <c:v>97597</c:v>
                </c:pt>
                <c:pt idx="35">
                  <c:v>98597</c:v>
                </c:pt>
                <c:pt idx="36">
                  <c:v>99717</c:v>
                </c:pt>
                <c:pt idx="37">
                  <c:v>100741</c:v>
                </c:pt>
                <c:pt idx="38">
                  <c:v>101840</c:v>
                </c:pt>
                <c:pt idx="39">
                  <c:v>102962</c:v>
                </c:pt>
                <c:pt idx="40">
                  <c:v>104079</c:v>
                </c:pt>
                <c:pt idx="41">
                  <c:v>105194</c:v>
                </c:pt>
                <c:pt idx="42">
                  <c:v>106205</c:v>
                </c:pt>
                <c:pt idx="43">
                  <c:v>107244</c:v>
                </c:pt>
                <c:pt idx="44">
                  <c:v>108338</c:v>
                </c:pt>
                <c:pt idx="45">
                  <c:v>109439</c:v>
                </c:pt>
                <c:pt idx="46">
                  <c:v>110507</c:v>
                </c:pt>
                <c:pt idx="47">
                  <c:v>104079</c:v>
                </c:pt>
                <c:pt idx="48">
                  <c:v>105194</c:v>
                </c:pt>
                <c:pt idx="49">
                  <c:v>106205</c:v>
                </c:pt>
                <c:pt idx="50">
                  <c:v>107244</c:v>
                </c:pt>
                <c:pt idx="51">
                  <c:v>108338</c:v>
                </c:pt>
                <c:pt idx="52">
                  <c:v>109439</c:v>
                </c:pt>
              </c:numCache>
            </c:numRef>
          </c:xVal>
          <c:yVal>
            <c:numRef>
              <c:f>Hoja1!$L$6:$L$58</c:f>
              <c:numCache>
                <c:formatCode>General</c:formatCode>
                <c:ptCount val="53"/>
                <c:pt idx="0">
                  <c:v>384.05</c:v>
                </c:pt>
                <c:pt idx="1">
                  <c:v>1384.25</c:v>
                </c:pt>
                <c:pt idx="2">
                  <c:v>1384.1</c:v>
                </c:pt>
                <c:pt idx="3">
                  <c:v>1384.2</c:v>
                </c:pt>
                <c:pt idx="4">
                  <c:v>1384.28</c:v>
                </c:pt>
                <c:pt idx="5">
                  <c:v>1384.15</c:v>
                </c:pt>
                <c:pt idx="6">
                  <c:v>1384.06</c:v>
                </c:pt>
                <c:pt idx="7">
                  <c:v>1384.21</c:v>
                </c:pt>
                <c:pt idx="8">
                  <c:v>1383.99</c:v>
                </c:pt>
                <c:pt idx="9">
                  <c:v>1384.13</c:v>
                </c:pt>
                <c:pt idx="10">
                  <c:v>1384.2</c:v>
                </c:pt>
                <c:pt idx="11">
                  <c:v>1383.84</c:v>
                </c:pt>
                <c:pt idx="12">
                  <c:v>1384.41</c:v>
                </c:pt>
                <c:pt idx="13">
                  <c:v>1384.21</c:v>
                </c:pt>
                <c:pt idx="14">
                  <c:v>1384.13</c:v>
                </c:pt>
                <c:pt idx="15">
                  <c:v>1384.61</c:v>
                </c:pt>
                <c:pt idx="16">
                  <c:v>1384.42</c:v>
                </c:pt>
                <c:pt idx="17">
                  <c:v>1384.43</c:v>
                </c:pt>
                <c:pt idx="18">
                  <c:v>1384.44</c:v>
                </c:pt>
                <c:pt idx="19">
                  <c:v>1384.42</c:v>
                </c:pt>
                <c:pt idx="20">
                  <c:v>1384.57</c:v>
                </c:pt>
                <c:pt idx="21">
                  <c:v>1384.34</c:v>
                </c:pt>
                <c:pt idx="22">
                  <c:v>1384.39</c:v>
                </c:pt>
                <c:pt idx="23">
                  <c:v>1384.03</c:v>
                </c:pt>
                <c:pt idx="24">
                  <c:v>1384.49</c:v>
                </c:pt>
                <c:pt idx="25">
                  <c:v>1384.04</c:v>
                </c:pt>
                <c:pt idx="26">
                  <c:v>1384.23</c:v>
                </c:pt>
                <c:pt idx="27">
                  <c:v>1384.37</c:v>
                </c:pt>
                <c:pt idx="28">
                  <c:v>1384.31</c:v>
                </c:pt>
                <c:pt idx="29">
                  <c:v>1384.2</c:v>
                </c:pt>
                <c:pt idx="30">
                  <c:v>1384.42</c:v>
                </c:pt>
                <c:pt idx="31">
                  <c:v>1384.36</c:v>
                </c:pt>
                <c:pt idx="32">
                  <c:v>1384.62</c:v>
                </c:pt>
                <c:pt idx="33">
                  <c:v>1384.18</c:v>
                </c:pt>
                <c:pt idx="34">
                  <c:v>1384.75</c:v>
                </c:pt>
                <c:pt idx="35">
                  <c:v>1384.8</c:v>
                </c:pt>
                <c:pt idx="36">
                  <c:v>1384.42</c:v>
                </c:pt>
                <c:pt idx="37">
                  <c:v>1384.42</c:v>
                </c:pt>
                <c:pt idx="38">
                  <c:v>1384.55</c:v>
                </c:pt>
                <c:pt idx="39">
                  <c:v>1384.47</c:v>
                </c:pt>
                <c:pt idx="40">
                  <c:v>1384.34</c:v>
                </c:pt>
                <c:pt idx="41">
                  <c:v>1384.49</c:v>
                </c:pt>
                <c:pt idx="42">
                  <c:v>1384.12</c:v>
                </c:pt>
                <c:pt idx="43">
                  <c:v>1384.36</c:v>
                </c:pt>
                <c:pt idx="44">
                  <c:v>1384.4</c:v>
                </c:pt>
                <c:pt idx="45">
                  <c:v>1384.01</c:v>
                </c:pt>
                <c:pt idx="46">
                  <c:v>1384.67</c:v>
                </c:pt>
                <c:pt idx="47">
                  <c:v>1384.34</c:v>
                </c:pt>
                <c:pt idx="48">
                  <c:v>1384.49</c:v>
                </c:pt>
                <c:pt idx="49">
                  <c:v>1384.12</c:v>
                </c:pt>
                <c:pt idx="50">
                  <c:v>1384.36</c:v>
                </c:pt>
                <c:pt idx="51">
                  <c:v>1384.4</c:v>
                </c:pt>
                <c:pt idx="52">
                  <c:v>1384.01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6-4EED-A712-3055AD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7640"/>
        <c:axId val="557381576"/>
      </c:scatterChart>
      <c:valAx>
        <c:axId val="55737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vuelo (ms)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7381576"/>
        <c:crosses val="autoZero"/>
        <c:crossBetween val="midCat"/>
      </c:valAx>
      <c:valAx>
        <c:axId val="5573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Altura</a:t>
                </a:r>
                <a:r>
                  <a:rPr lang="es-CR" baseline="0"/>
                  <a:t> (msnm)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73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60</xdr:row>
      <xdr:rowOff>23812</xdr:rowOff>
    </xdr:from>
    <xdr:to>
      <xdr:col>4</xdr:col>
      <xdr:colOff>857250</xdr:colOff>
      <xdr:row>74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AF24CF-BDAC-43E5-AA23-4DE9ADFC7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60</xdr:row>
      <xdr:rowOff>71437</xdr:rowOff>
    </xdr:from>
    <xdr:to>
      <xdr:col>10</xdr:col>
      <xdr:colOff>285750</xdr:colOff>
      <xdr:row>74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E4575A-A941-42E2-8954-F6038A8A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3BEED1-559C-4ED2-BE46-41C4BC8B582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8182B7-AA62-4452-984B-B6F0DDA25B64}" name="DATALOG" displayName="DATALOG" ref="A1:I383" tableType="queryTable" totalsRowShown="0">
  <autoFilter ref="A1:I383" xr:uid="{59C95FBA-F610-47BF-91BC-150C07A0F91A}"/>
  <tableColumns count="9">
    <tableColumn id="1" xr3:uid="{77274374-537B-43F1-B983-53144CB01334}" uniqueName="1" name="Column1" queryTableFieldId="1" dataDxfId="1"/>
    <tableColumn id="2" xr3:uid="{6C0B16A5-261D-4770-B4CC-3F63A9AC7D6E}" uniqueName="2" name="Column2" queryTableFieldId="2" dataDxfId="0"/>
    <tableColumn id="3" xr3:uid="{6623889D-D6FD-426C-B4AD-12900CDBF9C5}" uniqueName="3" name="Column3" queryTableFieldId="3"/>
    <tableColumn id="4" xr3:uid="{4C7C77E3-6D6B-4314-822B-D0375239D3B5}" uniqueName="4" name="Column4" queryTableFieldId="4"/>
    <tableColumn id="5" xr3:uid="{64DA19B2-A5B7-43F0-A61A-2D63C96C7702}" uniqueName="5" name="Column5" queryTableFieldId="5"/>
    <tableColumn id="6" xr3:uid="{74CEA5F1-AEBC-4C50-B46D-B6A15B87DEE8}" uniqueName="6" name="Column6" queryTableFieldId="6"/>
    <tableColumn id="7" xr3:uid="{552FED76-80F2-4142-B1AB-756F94F1A8B2}" uniqueName="7" name="Column7" queryTableFieldId="7"/>
    <tableColumn id="8" xr3:uid="{4C54101F-5CE0-487A-B4B2-F68E9F4BF9EB}" uniqueName="8" name="Column8" queryTableFieldId="8"/>
    <tableColumn id="9" xr3:uid="{53F4EB22-9906-4D15-A64A-9848B634771E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732F6-0B0C-46CE-8395-2B8DFEAEB4AE}" name="Tabla1" displayName="Tabla1" ref="B5:J59" totalsRowShown="0">
  <autoFilter ref="B5:J59" xr:uid="{8CA68A88-AD51-4913-AF85-6F16835D039B}"/>
  <tableColumns count="9">
    <tableColumn id="1" xr3:uid="{5571DF32-E6B8-4AAF-9A89-58EDBC13446D}" name="Altitud"/>
    <tableColumn id="2" xr3:uid="{3108ACB8-9024-48EB-B2A7-A77AB60C749F}" name="Presión barométrica"/>
    <tableColumn id="3" xr3:uid="{91358C31-D186-4328-8659-9B2E99056682}" name="SensorCO"/>
    <tableColumn id="4" xr3:uid="{7F23F815-BF5C-43EB-B436-831F04BD1AF2}" name="Aceleración X"/>
    <tableColumn id="5" xr3:uid="{12AFC497-FCB1-4109-9A8D-FF2DC7C24AB9}" name="Aceleración Y"/>
    <tableColumn id="6" xr3:uid="{EDAE3547-889E-499C-BA3C-6461515153C2}" name="Aceleración Z"/>
    <tableColumn id="7" xr3:uid="{272A8879-8658-406E-8A8B-6113F11203E2}" name="Giroscopio X"/>
    <tableColumn id="8" xr3:uid="{9F0C6866-B3A2-470B-98F4-0D128F40F8A4}" name="Giroscopio Y"/>
    <tableColumn id="9" xr3:uid="{4F749964-83B4-44D6-8B66-F237434BAFB9}" name="Tiempo (m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6E228A-FE2C-46D6-902D-6DE63EF6470B}" name="Tabla6" displayName="Tabla6" ref="L5:T58" totalsRowShown="0">
  <autoFilter ref="L5:T58" xr:uid="{C1D64764-E17D-48E1-9D2C-7416B25F6711}"/>
  <tableColumns count="9">
    <tableColumn id="1" xr3:uid="{804D5E07-2A20-44E8-90EC-8A63692A8096}" name="Altitud" dataDxfId="10">
      <calculatedColumnFormula>Tabla1[[#This Row],[Altitud]]</calculatedColumnFormula>
    </tableColumn>
    <tableColumn id="2" xr3:uid="{A45B684B-7387-499A-A948-D1EB45AD241B}" name="Presión barométrica" dataDxfId="9">
      <calculatedColumnFormula>Tabla1[[#This Row],[Presión barométrica]]</calculatedColumnFormula>
    </tableColumn>
    <tableColumn id="3" xr3:uid="{0724F65B-2CCF-4195-98C6-BDC80FD2F31F}" name="PPM CO" dataDxfId="8">
      <calculatedColumnFormula>3.027*EXP((1.0698*(Tabla1[[#This Row],[SensorCO]]*5/1023)))</calculatedColumnFormula>
    </tableColumn>
    <tableColumn id="4" xr3:uid="{5A9184A0-362B-4451-BC16-60DAC570335F}" name="Aceleración X" dataDxfId="7">
      <calculatedColumnFormula>Tabla1[[#This Row],[Aceleración X]]/-699</calculatedColumnFormula>
    </tableColumn>
    <tableColumn id="5" xr3:uid="{E464D179-7680-428A-A5B0-9160BD6D2A5E}" name="Aceleración Y" dataDxfId="6">
      <calculatedColumnFormula>Tabla1[[#This Row],[Aceleración Y]]/-874</calculatedColumnFormula>
    </tableColumn>
    <tableColumn id="6" xr3:uid="{865C3F1F-1568-46A3-9FD2-F8C03104FCEE}" name="Aceleración Z" dataDxfId="5">
      <calculatedColumnFormula>Tabla1[[#This Row],[Aceleración Z]]/16000</calculatedColumnFormula>
    </tableColumn>
    <tableColumn id="7" xr3:uid="{16BF8509-4C74-483F-ADBB-77BDD0E6B41E}" name="Giroscopio X" dataDxfId="4">
      <calculatedColumnFormula>Tabla1[[#This Row],[Giroscopio X]]/-609</calculatedColumnFormula>
    </tableColumn>
    <tableColumn id="8" xr3:uid="{7BDBF062-F0C3-43FC-8F59-A76C4C835213}" name="Giroscopio Y" dataDxfId="3">
      <calculatedColumnFormula>Tabla1[[#This Row],[Giroscopio Y]]/807</calculatedColumnFormula>
    </tableColumn>
    <tableColumn id="9" xr3:uid="{57408232-1740-42C1-B1C3-DC3D82BA9799}" name="Tiempo" dataDxfId="2">
      <calculatedColumnFormula>Tabla1[[#This Row],[Tiempo (ms)]]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F99D-3BBC-43D7-A23C-CF83154E86EC}">
  <dimension ref="A1:I383"/>
  <sheetViews>
    <sheetView workbookViewId="0">
      <selection activeCell="C16" sqref="C16"/>
    </sheetView>
  </sheetViews>
  <sheetFormatPr baseColWidth="10" defaultRowHeight="15" x14ac:dyDescent="0.25"/>
  <cols>
    <col min="1" max="9" width="11.140625" bestFit="1" customWidth="1"/>
  </cols>
  <sheetData>
    <row r="1" spans="1: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3" t="s">
        <v>22</v>
      </c>
      <c r="B2" s="3" t="s">
        <v>23</v>
      </c>
      <c r="C2">
        <v>166</v>
      </c>
      <c r="D2">
        <v>-14624</v>
      </c>
      <c r="E2">
        <v>-18060</v>
      </c>
      <c r="F2">
        <v>20596</v>
      </c>
      <c r="G2">
        <v>2330</v>
      </c>
      <c r="H2">
        <v>-2814</v>
      </c>
      <c r="I2">
        <v>61352</v>
      </c>
    </row>
    <row r="3" spans="1:9" x14ac:dyDescent="0.25">
      <c r="A3" s="3" t="s">
        <v>24</v>
      </c>
      <c r="B3" s="3" t="s">
        <v>25</v>
      </c>
      <c r="C3">
        <v>163</v>
      </c>
      <c r="D3">
        <v>-8456</v>
      </c>
      <c r="E3">
        <v>-18480</v>
      </c>
      <c r="F3">
        <v>10236</v>
      </c>
      <c r="G3">
        <v>2531</v>
      </c>
      <c r="H3">
        <v>-2712</v>
      </c>
      <c r="I3">
        <v>62420</v>
      </c>
    </row>
    <row r="4" spans="1:9" x14ac:dyDescent="0.25">
      <c r="A4" s="3" t="s">
        <v>26</v>
      </c>
      <c r="B4" s="3" t="s">
        <v>27</v>
      </c>
      <c r="C4">
        <v>164</v>
      </c>
      <c r="D4">
        <v>-5332</v>
      </c>
      <c r="E4">
        <v>-12696</v>
      </c>
      <c r="F4">
        <v>16072</v>
      </c>
      <c r="G4">
        <v>2516</v>
      </c>
      <c r="H4">
        <v>-2895</v>
      </c>
      <c r="I4">
        <v>63406</v>
      </c>
    </row>
    <row r="5" spans="1:9" x14ac:dyDescent="0.25">
      <c r="A5" s="3" t="s">
        <v>28</v>
      </c>
      <c r="B5" s="3" t="s">
        <v>29</v>
      </c>
      <c r="C5">
        <v>164</v>
      </c>
      <c r="D5">
        <v>-8176</v>
      </c>
      <c r="E5">
        <v>-17816</v>
      </c>
      <c r="F5">
        <v>13620</v>
      </c>
      <c r="G5">
        <v>2382</v>
      </c>
      <c r="H5">
        <v>-2934</v>
      </c>
      <c r="I5">
        <v>64490</v>
      </c>
    </row>
    <row r="6" spans="1:9" x14ac:dyDescent="0.25">
      <c r="A6" s="3" t="s">
        <v>30</v>
      </c>
      <c r="B6" s="3" t="s">
        <v>31</v>
      </c>
      <c r="C6">
        <v>162</v>
      </c>
      <c r="D6">
        <v>-13488</v>
      </c>
      <c r="E6">
        <v>-24696</v>
      </c>
      <c r="F6">
        <v>18032</v>
      </c>
      <c r="G6">
        <v>2366</v>
      </c>
      <c r="H6">
        <v>-2803</v>
      </c>
      <c r="I6">
        <v>65542</v>
      </c>
    </row>
    <row r="7" spans="1:9" x14ac:dyDescent="0.25">
      <c r="A7" s="3" t="s">
        <v>32</v>
      </c>
      <c r="B7" s="3" t="s">
        <v>33</v>
      </c>
      <c r="C7">
        <v>162</v>
      </c>
      <c r="D7">
        <v>-8956</v>
      </c>
      <c r="E7">
        <v>-16364</v>
      </c>
      <c r="F7">
        <v>12256</v>
      </c>
      <c r="G7">
        <v>2360</v>
      </c>
      <c r="H7">
        <v>-2846</v>
      </c>
      <c r="I7">
        <v>66581</v>
      </c>
    </row>
    <row r="8" spans="1:9" x14ac:dyDescent="0.25">
      <c r="A8" s="3" t="s">
        <v>34</v>
      </c>
      <c r="B8" s="3" t="s">
        <v>35</v>
      </c>
      <c r="C8">
        <v>162</v>
      </c>
      <c r="D8">
        <v>-12916</v>
      </c>
      <c r="E8">
        <v>-23140</v>
      </c>
      <c r="F8">
        <v>15284</v>
      </c>
      <c r="G8">
        <v>2400</v>
      </c>
      <c r="H8">
        <v>-2770</v>
      </c>
      <c r="I8">
        <v>67606</v>
      </c>
    </row>
    <row r="9" spans="1:9" x14ac:dyDescent="0.25">
      <c r="A9" s="3" t="s">
        <v>36</v>
      </c>
      <c r="B9" s="3" t="s">
        <v>37</v>
      </c>
      <c r="C9">
        <v>164</v>
      </c>
      <c r="D9">
        <v>-924</v>
      </c>
      <c r="E9">
        <v>-28636</v>
      </c>
      <c r="F9">
        <v>16376</v>
      </c>
      <c r="G9">
        <v>2409</v>
      </c>
      <c r="H9">
        <v>-2738</v>
      </c>
      <c r="I9">
        <v>68687</v>
      </c>
    </row>
    <row r="10" spans="1:9" x14ac:dyDescent="0.25">
      <c r="A10" s="3" t="s">
        <v>38</v>
      </c>
      <c r="B10" s="3" t="s">
        <v>39</v>
      </c>
      <c r="C10">
        <v>163</v>
      </c>
      <c r="D10">
        <v>-7672</v>
      </c>
      <c r="E10">
        <v>-17632</v>
      </c>
      <c r="F10">
        <v>8448</v>
      </c>
      <c r="G10">
        <v>2373</v>
      </c>
      <c r="H10">
        <v>-2860</v>
      </c>
      <c r="I10">
        <v>69759</v>
      </c>
    </row>
    <row r="11" spans="1:9" x14ac:dyDescent="0.25">
      <c r="A11" s="3" t="s">
        <v>40</v>
      </c>
      <c r="B11" s="3" t="s">
        <v>41</v>
      </c>
      <c r="C11">
        <v>163</v>
      </c>
      <c r="D11">
        <v>-10980</v>
      </c>
      <c r="E11">
        <v>-20176</v>
      </c>
      <c r="F11">
        <v>15752</v>
      </c>
      <c r="G11">
        <v>2313</v>
      </c>
      <c r="H11">
        <v>-3088</v>
      </c>
      <c r="I11">
        <v>70838</v>
      </c>
    </row>
    <row r="12" spans="1:9" x14ac:dyDescent="0.25">
      <c r="A12" s="3" t="s">
        <v>28</v>
      </c>
      <c r="B12" s="3" t="s">
        <v>29</v>
      </c>
      <c r="C12">
        <v>163</v>
      </c>
      <c r="D12">
        <v>-10572</v>
      </c>
      <c r="E12">
        <v>-32608</v>
      </c>
      <c r="F12">
        <v>16440</v>
      </c>
      <c r="G12">
        <v>2298</v>
      </c>
      <c r="H12">
        <v>-2917</v>
      </c>
      <c r="I12">
        <v>71878</v>
      </c>
    </row>
    <row r="13" spans="1:9" x14ac:dyDescent="0.25">
      <c r="A13" s="3" t="s">
        <v>42</v>
      </c>
      <c r="B13" s="3" t="s">
        <v>43</v>
      </c>
      <c r="C13">
        <v>164</v>
      </c>
      <c r="D13">
        <v>-15580</v>
      </c>
      <c r="E13">
        <v>-21680</v>
      </c>
      <c r="F13">
        <v>8940</v>
      </c>
      <c r="G13">
        <v>2356</v>
      </c>
      <c r="H13">
        <v>-2981</v>
      </c>
      <c r="I13">
        <v>72996</v>
      </c>
    </row>
    <row r="14" spans="1:9" x14ac:dyDescent="0.25">
      <c r="A14" s="3" t="s">
        <v>44</v>
      </c>
      <c r="B14" s="3" t="s">
        <v>45</v>
      </c>
      <c r="C14">
        <v>165</v>
      </c>
      <c r="D14">
        <v>-7784</v>
      </c>
      <c r="E14">
        <v>-20256</v>
      </c>
      <c r="F14">
        <v>17644</v>
      </c>
      <c r="G14">
        <v>2398</v>
      </c>
      <c r="H14">
        <v>-3053</v>
      </c>
      <c r="I14">
        <v>74084</v>
      </c>
    </row>
    <row r="15" spans="1:9" x14ac:dyDescent="0.25">
      <c r="A15" s="3" t="s">
        <v>36</v>
      </c>
      <c r="B15" s="3" t="s">
        <v>46</v>
      </c>
      <c r="C15">
        <v>160</v>
      </c>
      <c r="D15">
        <v>-4796</v>
      </c>
      <c r="E15">
        <v>-26044</v>
      </c>
      <c r="F15">
        <v>9856</v>
      </c>
      <c r="G15">
        <v>2386</v>
      </c>
      <c r="H15">
        <v>-2935</v>
      </c>
      <c r="I15">
        <v>75201</v>
      </c>
    </row>
    <row r="16" spans="1:9" x14ac:dyDescent="0.25">
      <c r="A16" s="3" t="s">
        <v>40</v>
      </c>
      <c r="B16" s="3" t="s">
        <v>47</v>
      </c>
      <c r="C16">
        <v>162</v>
      </c>
      <c r="D16">
        <v>-13392</v>
      </c>
      <c r="E16">
        <v>-25560</v>
      </c>
      <c r="F16">
        <v>18904</v>
      </c>
      <c r="G16">
        <v>2294</v>
      </c>
      <c r="H16">
        <v>-3004</v>
      </c>
      <c r="I16">
        <v>76312</v>
      </c>
    </row>
    <row r="17" spans="1:9" x14ac:dyDescent="0.25">
      <c r="A17" s="3" t="s">
        <v>48</v>
      </c>
      <c r="B17" s="3" t="s">
        <v>49</v>
      </c>
      <c r="C17">
        <v>161</v>
      </c>
      <c r="D17">
        <v>-10328</v>
      </c>
      <c r="E17">
        <v>-26720</v>
      </c>
      <c r="F17">
        <v>15276</v>
      </c>
      <c r="G17">
        <v>2481</v>
      </c>
      <c r="H17">
        <v>-2786</v>
      </c>
      <c r="I17">
        <v>77370</v>
      </c>
    </row>
    <row r="18" spans="1:9" x14ac:dyDescent="0.25">
      <c r="A18" s="3" t="s">
        <v>50</v>
      </c>
      <c r="B18" s="3" t="s">
        <v>51</v>
      </c>
      <c r="C18">
        <v>163</v>
      </c>
      <c r="D18">
        <v>-17292</v>
      </c>
      <c r="E18">
        <v>-11432</v>
      </c>
      <c r="F18">
        <v>16432</v>
      </c>
      <c r="G18">
        <v>2461</v>
      </c>
      <c r="H18">
        <v>-2760</v>
      </c>
      <c r="I18">
        <v>78460</v>
      </c>
    </row>
    <row r="19" spans="1:9" x14ac:dyDescent="0.25">
      <c r="A19" s="3" t="s">
        <v>52</v>
      </c>
      <c r="B19" s="3" t="s">
        <v>53</v>
      </c>
      <c r="C19">
        <v>163</v>
      </c>
      <c r="D19">
        <v>-16876</v>
      </c>
      <c r="E19">
        <v>-22672</v>
      </c>
      <c r="F19">
        <v>20800</v>
      </c>
      <c r="G19">
        <v>2307</v>
      </c>
      <c r="H19">
        <v>-2844</v>
      </c>
      <c r="I19">
        <v>79493</v>
      </c>
    </row>
    <row r="20" spans="1:9" x14ac:dyDescent="0.25">
      <c r="A20" s="3" t="s">
        <v>54</v>
      </c>
      <c r="B20" s="3" t="s">
        <v>55</v>
      </c>
      <c r="C20">
        <v>164</v>
      </c>
      <c r="D20">
        <v>-12952</v>
      </c>
      <c r="E20">
        <v>-22684</v>
      </c>
      <c r="F20">
        <v>10380</v>
      </c>
      <c r="G20">
        <v>2431</v>
      </c>
      <c r="H20">
        <v>-2751</v>
      </c>
      <c r="I20">
        <v>80523</v>
      </c>
    </row>
    <row r="21" spans="1:9" x14ac:dyDescent="0.25">
      <c r="A21" s="3" t="s">
        <v>50</v>
      </c>
      <c r="B21" s="3" t="s">
        <v>51</v>
      </c>
      <c r="C21">
        <v>163</v>
      </c>
      <c r="D21">
        <v>-12244</v>
      </c>
      <c r="E21">
        <v>-21712</v>
      </c>
      <c r="F21">
        <v>13876</v>
      </c>
      <c r="G21">
        <v>2268</v>
      </c>
      <c r="H21">
        <v>-3028</v>
      </c>
      <c r="I21">
        <v>81646</v>
      </c>
    </row>
    <row r="22" spans="1:9" x14ac:dyDescent="0.25">
      <c r="A22" s="3" t="s">
        <v>56</v>
      </c>
      <c r="B22" s="3" t="s">
        <v>57</v>
      </c>
      <c r="C22">
        <v>163</v>
      </c>
      <c r="D22">
        <v>-208</v>
      </c>
      <c r="E22">
        <v>-25664</v>
      </c>
      <c r="F22">
        <v>17528</v>
      </c>
      <c r="G22">
        <v>2333</v>
      </c>
      <c r="H22">
        <v>-3022</v>
      </c>
      <c r="I22">
        <v>82687</v>
      </c>
    </row>
    <row r="23" spans="1:9" x14ac:dyDescent="0.25">
      <c r="A23" s="3" t="s">
        <v>58</v>
      </c>
      <c r="B23" s="3" t="s">
        <v>59</v>
      </c>
      <c r="C23">
        <v>162</v>
      </c>
      <c r="D23">
        <v>-12</v>
      </c>
      <c r="E23">
        <v>-19788</v>
      </c>
      <c r="F23">
        <v>16484</v>
      </c>
      <c r="G23">
        <v>2351</v>
      </c>
      <c r="H23">
        <v>-2853</v>
      </c>
      <c r="I23">
        <v>83709</v>
      </c>
    </row>
    <row r="24" spans="1:9" x14ac:dyDescent="0.25">
      <c r="A24" s="3" t="s">
        <v>60</v>
      </c>
      <c r="B24" s="3" t="s">
        <v>61</v>
      </c>
      <c r="C24">
        <v>161</v>
      </c>
      <c r="D24">
        <v>-8840</v>
      </c>
      <c r="E24">
        <v>-24684</v>
      </c>
      <c r="F24">
        <v>13824</v>
      </c>
      <c r="G24">
        <v>2283</v>
      </c>
      <c r="H24">
        <v>-2857</v>
      </c>
      <c r="I24">
        <v>84797</v>
      </c>
    </row>
    <row r="25" spans="1:9" x14ac:dyDescent="0.25">
      <c r="A25" s="3" t="s">
        <v>62</v>
      </c>
      <c r="B25" s="3" t="s">
        <v>63</v>
      </c>
      <c r="C25">
        <v>163</v>
      </c>
      <c r="D25">
        <v>-11768</v>
      </c>
      <c r="E25">
        <v>-25884</v>
      </c>
      <c r="F25">
        <v>17980</v>
      </c>
      <c r="G25">
        <v>2359</v>
      </c>
      <c r="H25">
        <v>-2799</v>
      </c>
      <c r="I25">
        <v>85901</v>
      </c>
    </row>
    <row r="26" spans="1:9" x14ac:dyDescent="0.25">
      <c r="A26" s="3" t="s">
        <v>64</v>
      </c>
      <c r="B26" s="3" t="s">
        <v>65</v>
      </c>
      <c r="C26">
        <v>163</v>
      </c>
      <c r="D26">
        <v>-5548</v>
      </c>
      <c r="E26">
        <v>-11728</v>
      </c>
      <c r="F26">
        <v>20092</v>
      </c>
      <c r="G26">
        <v>2342</v>
      </c>
      <c r="H26">
        <v>-2795</v>
      </c>
      <c r="I26">
        <v>87044</v>
      </c>
    </row>
    <row r="27" spans="1:9" x14ac:dyDescent="0.25">
      <c r="A27" s="3" t="s">
        <v>66</v>
      </c>
      <c r="B27" s="3" t="s">
        <v>67</v>
      </c>
      <c r="C27">
        <v>161</v>
      </c>
      <c r="D27">
        <v>-2088</v>
      </c>
      <c r="E27">
        <v>-10832</v>
      </c>
      <c r="F27">
        <v>14040</v>
      </c>
      <c r="G27">
        <v>2420</v>
      </c>
      <c r="H27">
        <v>-2884</v>
      </c>
      <c r="I27">
        <v>88155</v>
      </c>
    </row>
    <row r="28" spans="1:9" x14ac:dyDescent="0.25">
      <c r="A28" s="3" t="s">
        <v>68</v>
      </c>
      <c r="B28" s="3" t="s">
        <v>69</v>
      </c>
      <c r="C28">
        <v>162</v>
      </c>
      <c r="D28">
        <v>-9528</v>
      </c>
      <c r="E28">
        <v>-24936</v>
      </c>
      <c r="F28">
        <v>16288</v>
      </c>
      <c r="G28">
        <v>2395</v>
      </c>
      <c r="H28">
        <v>-2676</v>
      </c>
      <c r="I28">
        <v>89191</v>
      </c>
    </row>
    <row r="29" spans="1:9" x14ac:dyDescent="0.25">
      <c r="A29" s="3" t="s">
        <v>70</v>
      </c>
      <c r="B29" s="3" t="s">
        <v>71</v>
      </c>
      <c r="C29">
        <v>162</v>
      </c>
      <c r="D29">
        <v>-10220</v>
      </c>
      <c r="E29">
        <v>-13936</v>
      </c>
      <c r="F29">
        <v>16988</v>
      </c>
      <c r="G29">
        <v>2313</v>
      </c>
      <c r="H29">
        <v>-2790</v>
      </c>
      <c r="I29">
        <v>90226</v>
      </c>
    </row>
    <row r="30" spans="1:9" x14ac:dyDescent="0.25">
      <c r="A30" s="3" t="s">
        <v>72</v>
      </c>
      <c r="B30" s="3" t="s">
        <v>73</v>
      </c>
      <c r="C30">
        <v>163</v>
      </c>
      <c r="D30">
        <v>-9692</v>
      </c>
      <c r="E30">
        <v>-18640</v>
      </c>
      <c r="F30">
        <v>18692</v>
      </c>
      <c r="G30">
        <v>2344</v>
      </c>
      <c r="H30">
        <v>-2862</v>
      </c>
      <c r="I30">
        <v>91256</v>
      </c>
    </row>
    <row r="31" spans="1:9" x14ac:dyDescent="0.25">
      <c r="A31" s="3" t="s">
        <v>28</v>
      </c>
      <c r="B31" s="3" t="s">
        <v>74</v>
      </c>
      <c r="C31">
        <v>163</v>
      </c>
      <c r="D31">
        <v>-11056</v>
      </c>
      <c r="E31">
        <v>-23796</v>
      </c>
      <c r="F31">
        <v>20244</v>
      </c>
      <c r="G31">
        <v>2371</v>
      </c>
      <c r="H31">
        <v>-2911</v>
      </c>
      <c r="I31">
        <v>92309</v>
      </c>
    </row>
    <row r="32" spans="1:9" x14ac:dyDescent="0.25">
      <c r="A32" s="3" t="s">
        <v>50</v>
      </c>
      <c r="B32" s="3" t="s">
        <v>75</v>
      </c>
      <c r="C32">
        <v>163</v>
      </c>
      <c r="D32">
        <v>-10920</v>
      </c>
      <c r="E32">
        <v>-24612</v>
      </c>
      <c r="F32">
        <v>12200</v>
      </c>
      <c r="G32">
        <v>2294</v>
      </c>
      <c r="H32">
        <v>-3044</v>
      </c>
      <c r="I32">
        <v>93349</v>
      </c>
    </row>
    <row r="33" spans="1:9" x14ac:dyDescent="0.25">
      <c r="A33" s="3" t="s">
        <v>76</v>
      </c>
      <c r="B33" s="3" t="s">
        <v>77</v>
      </c>
      <c r="C33">
        <v>164</v>
      </c>
      <c r="D33">
        <v>-13092</v>
      </c>
      <c r="E33">
        <v>-19836</v>
      </c>
      <c r="F33">
        <v>14664</v>
      </c>
      <c r="G33">
        <v>2516</v>
      </c>
      <c r="H33">
        <v>-2923</v>
      </c>
      <c r="I33">
        <v>94394</v>
      </c>
    </row>
    <row r="34" spans="1:9" x14ac:dyDescent="0.25">
      <c r="A34" s="3" t="s">
        <v>78</v>
      </c>
      <c r="B34" s="3" t="s">
        <v>79</v>
      </c>
      <c r="C34">
        <v>163</v>
      </c>
      <c r="D34">
        <v>-7136</v>
      </c>
      <c r="E34">
        <v>-19552</v>
      </c>
      <c r="F34">
        <v>15800</v>
      </c>
      <c r="G34">
        <v>2437</v>
      </c>
      <c r="H34">
        <v>-2864</v>
      </c>
      <c r="I34">
        <v>95460</v>
      </c>
    </row>
    <row r="35" spans="1:9" x14ac:dyDescent="0.25">
      <c r="A35" s="3" t="s">
        <v>80</v>
      </c>
      <c r="B35" s="3" t="s">
        <v>81</v>
      </c>
      <c r="C35">
        <v>163</v>
      </c>
      <c r="D35">
        <v>-6836</v>
      </c>
      <c r="E35">
        <v>-25648</v>
      </c>
      <c r="F35">
        <v>18304</v>
      </c>
      <c r="G35">
        <v>2311</v>
      </c>
      <c r="H35">
        <v>-2867</v>
      </c>
      <c r="I35">
        <v>96521</v>
      </c>
    </row>
    <row r="36" spans="1:9" x14ac:dyDescent="0.25">
      <c r="A36" s="3" t="s">
        <v>82</v>
      </c>
      <c r="B36" s="3" t="s">
        <v>83</v>
      </c>
      <c r="C36">
        <v>162</v>
      </c>
      <c r="D36">
        <v>-17280</v>
      </c>
      <c r="E36">
        <v>-12008</v>
      </c>
      <c r="F36">
        <v>14720</v>
      </c>
      <c r="G36">
        <v>2245</v>
      </c>
      <c r="H36">
        <v>-3074</v>
      </c>
      <c r="I36">
        <v>97597</v>
      </c>
    </row>
    <row r="37" spans="1:9" x14ac:dyDescent="0.25">
      <c r="A37" s="3" t="s">
        <v>84</v>
      </c>
      <c r="B37" s="3" t="s">
        <v>85</v>
      </c>
      <c r="C37">
        <v>160</v>
      </c>
      <c r="D37">
        <v>-15068</v>
      </c>
      <c r="E37">
        <v>-21744</v>
      </c>
      <c r="F37">
        <v>9052</v>
      </c>
      <c r="G37">
        <v>2533</v>
      </c>
      <c r="H37">
        <v>-2856</v>
      </c>
      <c r="I37">
        <v>98597</v>
      </c>
    </row>
    <row r="38" spans="1:9" x14ac:dyDescent="0.25">
      <c r="A38" s="3" t="s">
        <v>50</v>
      </c>
      <c r="B38" s="3" t="s">
        <v>75</v>
      </c>
      <c r="C38">
        <v>163</v>
      </c>
      <c r="D38">
        <v>-3384</v>
      </c>
      <c r="E38">
        <v>-23108</v>
      </c>
      <c r="F38">
        <v>26204</v>
      </c>
      <c r="G38">
        <v>2429</v>
      </c>
      <c r="H38">
        <v>-2726</v>
      </c>
      <c r="I38">
        <v>99717</v>
      </c>
    </row>
    <row r="39" spans="1:9" x14ac:dyDescent="0.25">
      <c r="A39" s="3" t="s">
        <v>50</v>
      </c>
      <c r="B39" s="3" t="s">
        <v>75</v>
      </c>
      <c r="C39">
        <v>163</v>
      </c>
      <c r="D39">
        <v>-328</v>
      </c>
      <c r="E39">
        <v>-19764</v>
      </c>
      <c r="F39">
        <v>14864</v>
      </c>
      <c r="G39">
        <v>2331</v>
      </c>
      <c r="H39">
        <v>-2795</v>
      </c>
      <c r="I39">
        <v>100741</v>
      </c>
    </row>
    <row r="40" spans="1:9" x14ac:dyDescent="0.25">
      <c r="A40" s="3" t="s">
        <v>86</v>
      </c>
      <c r="B40" s="3" t="s">
        <v>87</v>
      </c>
      <c r="C40">
        <v>165</v>
      </c>
      <c r="D40">
        <v>-12016</v>
      </c>
      <c r="E40">
        <v>-27916</v>
      </c>
      <c r="F40">
        <v>14180</v>
      </c>
      <c r="G40">
        <v>2498</v>
      </c>
      <c r="H40">
        <v>-3002</v>
      </c>
      <c r="I40">
        <v>101840</v>
      </c>
    </row>
    <row r="41" spans="1:9" x14ac:dyDescent="0.25">
      <c r="A41" s="3" t="s">
        <v>88</v>
      </c>
      <c r="B41" s="3" t="s">
        <v>89</v>
      </c>
      <c r="C41">
        <v>163</v>
      </c>
      <c r="D41">
        <v>-1984</v>
      </c>
      <c r="E41">
        <v>-28500</v>
      </c>
      <c r="F41">
        <v>20316</v>
      </c>
      <c r="G41">
        <v>2377</v>
      </c>
      <c r="H41">
        <v>-2820</v>
      </c>
      <c r="I41">
        <v>102962</v>
      </c>
    </row>
    <row r="42" spans="1:9" x14ac:dyDescent="0.25">
      <c r="A42" s="3" t="s">
        <v>58</v>
      </c>
      <c r="B42" s="3" t="s">
        <v>90</v>
      </c>
      <c r="C42">
        <v>162</v>
      </c>
      <c r="D42">
        <v>-14088</v>
      </c>
      <c r="E42">
        <v>-7576</v>
      </c>
      <c r="F42">
        <v>20728</v>
      </c>
      <c r="G42">
        <v>2408</v>
      </c>
      <c r="H42">
        <v>-2766</v>
      </c>
      <c r="I42">
        <v>104079</v>
      </c>
    </row>
    <row r="43" spans="1:9" x14ac:dyDescent="0.25">
      <c r="A43" s="3" t="s">
        <v>64</v>
      </c>
      <c r="B43" s="3" t="s">
        <v>91</v>
      </c>
      <c r="C43">
        <v>161</v>
      </c>
      <c r="D43">
        <v>-13876</v>
      </c>
      <c r="E43">
        <v>-32768</v>
      </c>
      <c r="F43">
        <v>16144</v>
      </c>
      <c r="G43">
        <v>2402</v>
      </c>
      <c r="H43">
        <v>-2955</v>
      </c>
      <c r="I43">
        <v>105194</v>
      </c>
    </row>
    <row r="44" spans="1:9" x14ac:dyDescent="0.25">
      <c r="A44" s="3" t="s">
        <v>92</v>
      </c>
      <c r="B44" s="3" t="s">
        <v>93</v>
      </c>
      <c r="C44">
        <v>165</v>
      </c>
      <c r="D44">
        <v>-6576</v>
      </c>
      <c r="E44">
        <v>-22384</v>
      </c>
      <c r="F44">
        <v>17860</v>
      </c>
      <c r="G44">
        <v>2410</v>
      </c>
      <c r="H44">
        <v>-3006</v>
      </c>
      <c r="I44">
        <v>106205</v>
      </c>
    </row>
    <row r="45" spans="1:9" x14ac:dyDescent="0.25">
      <c r="A45" s="3" t="s">
        <v>76</v>
      </c>
      <c r="B45" s="3" t="s">
        <v>77</v>
      </c>
      <c r="C45">
        <v>166</v>
      </c>
      <c r="D45">
        <v>-6796</v>
      </c>
      <c r="E45">
        <v>-20648</v>
      </c>
      <c r="F45">
        <v>8392</v>
      </c>
      <c r="G45">
        <v>2483</v>
      </c>
      <c r="H45">
        <v>-2953</v>
      </c>
      <c r="I45">
        <v>107244</v>
      </c>
    </row>
    <row r="46" spans="1:9" x14ac:dyDescent="0.25">
      <c r="A46" s="3" t="s">
        <v>94</v>
      </c>
      <c r="B46" s="3" t="s">
        <v>95</v>
      </c>
      <c r="C46">
        <v>169</v>
      </c>
      <c r="D46">
        <v>-3672</v>
      </c>
      <c r="E46">
        <v>-25004</v>
      </c>
      <c r="F46">
        <v>20804</v>
      </c>
      <c r="G46">
        <v>2269</v>
      </c>
      <c r="H46">
        <v>-2941</v>
      </c>
      <c r="I46">
        <v>108338</v>
      </c>
    </row>
    <row r="47" spans="1:9" x14ac:dyDescent="0.25">
      <c r="A47" s="3" t="s">
        <v>96</v>
      </c>
      <c r="B47" s="3" t="s">
        <v>97</v>
      </c>
      <c r="C47">
        <v>162</v>
      </c>
      <c r="D47">
        <v>-1392</v>
      </c>
      <c r="E47">
        <v>-32768</v>
      </c>
      <c r="F47">
        <v>14672</v>
      </c>
      <c r="G47">
        <v>2517</v>
      </c>
      <c r="H47">
        <v>-2954</v>
      </c>
      <c r="I47">
        <v>109439</v>
      </c>
    </row>
    <row r="48" spans="1:9" x14ac:dyDescent="0.25">
      <c r="A48" s="3" t="s">
        <v>98</v>
      </c>
      <c r="B48" s="3" t="s">
        <v>99</v>
      </c>
      <c r="C48">
        <v>160</v>
      </c>
      <c r="D48">
        <v>-8168</v>
      </c>
      <c r="E48">
        <v>-24816</v>
      </c>
      <c r="F48">
        <v>13036</v>
      </c>
      <c r="G48">
        <v>2418</v>
      </c>
      <c r="H48">
        <v>-3093</v>
      </c>
      <c r="I48">
        <v>110507</v>
      </c>
    </row>
    <row r="49" spans="1:9" x14ac:dyDescent="0.25">
      <c r="A49" s="3" t="s">
        <v>70</v>
      </c>
      <c r="B49" s="3" t="s">
        <v>100</v>
      </c>
      <c r="C49">
        <v>162</v>
      </c>
      <c r="D49">
        <v>-10020</v>
      </c>
      <c r="E49">
        <v>-16012</v>
      </c>
      <c r="F49">
        <v>17576</v>
      </c>
      <c r="G49">
        <v>2387</v>
      </c>
      <c r="H49">
        <v>-2915</v>
      </c>
      <c r="I49">
        <v>111551</v>
      </c>
    </row>
    <row r="50" spans="1:9" x14ac:dyDescent="0.25">
      <c r="A50" s="3" t="s">
        <v>24</v>
      </c>
      <c r="B50" s="3" t="s">
        <v>101</v>
      </c>
      <c r="C50">
        <v>160</v>
      </c>
      <c r="D50">
        <v>-3876</v>
      </c>
      <c r="E50">
        <v>-22848</v>
      </c>
      <c r="F50">
        <v>15632</v>
      </c>
      <c r="G50">
        <v>2321</v>
      </c>
      <c r="H50">
        <v>-2926</v>
      </c>
      <c r="I50">
        <v>112679</v>
      </c>
    </row>
    <row r="51" spans="1:9" x14ac:dyDescent="0.25">
      <c r="A51" s="3" t="s">
        <v>102</v>
      </c>
      <c r="B51" s="3" t="s">
        <v>103</v>
      </c>
      <c r="C51">
        <v>159</v>
      </c>
      <c r="D51">
        <v>-6484</v>
      </c>
      <c r="E51">
        <v>-25752</v>
      </c>
      <c r="F51">
        <v>13896</v>
      </c>
      <c r="G51">
        <v>2221</v>
      </c>
      <c r="H51">
        <v>-3006</v>
      </c>
      <c r="I51">
        <v>113729</v>
      </c>
    </row>
    <row r="52" spans="1:9" x14ac:dyDescent="0.25">
      <c r="A52" s="3" t="s">
        <v>104</v>
      </c>
      <c r="B52" s="3" t="s">
        <v>105</v>
      </c>
      <c r="C52">
        <v>159</v>
      </c>
      <c r="D52">
        <v>-3024</v>
      </c>
      <c r="E52">
        <v>-27512</v>
      </c>
      <c r="F52">
        <v>16344</v>
      </c>
      <c r="G52">
        <v>2500</v>
      </c>
      <c r="H52">
        <v>-2943</v>
      </c>
      <c r="I52">
        <v>114774</v>
      </c>
    </row>
    <row r="53" spans="1:9" x14ac:dyDescent="0.25">
      <c r="A53" s="3" t="s">
        <v>50</v>
      </c>
      <c r="B53" s="3" t="s">
        <v>51</v>
      </c>
      <c r="C53">
        <v>159</v>
      </c>
      <c r="D53">
        <v>-2616</v>
      </c>
      <c r="E53">
        <v>-23404</v>
      </c>
      <c r="F53">
        <v>13052</v>
      </c>
      <c r="G53">
        <v>2434</v>
      </c>
      <c r="H53">
        <v>-2942</v>
      </c>
      <c r="I53">
        <v>115825</v>
      </c>
    </row>
    <row r="54" spans="1:9" x14ac:dyDescent="0.25">
      <c r="A54" s="3" t="s">
        <v>50</v>
      </c>
      <c r="B54" s="3" t="s">
        <v>106</v>
      </c>
      <c r="C54">
        <v>159</v>
      </c>
      <c r="D54">
        <v>-1496</v>
      </c>
      <c r="E54">
        <v>-30748</v>
      </c>
      <c r="F54">
        <v>19004</v>
      </c>
      <c r="G54">
        <v>2545</v>
      </c>
      <c r="H54">
        <v>-2982</v>
      </c>
      <c r="I54">
        <v>116818</v>
      </c>
    </row>
    <row r="55" spans="1:9" x14ac:dyDescent="0.25">
      <c r="A55" s="3" t="s">
        <v>94</v>
      </c>
      <c r="B55" s="3" t="s">
        <v>95</v>
      </c>
      <c r="C55">
        <v>160</v>
      </c>
      <c r="D55">
        <v>-10240</v>
      </c>
      <c r="E55">
        <v>-25132</v>
      </c>
      <c r="F55">
        <v>15936</v>
      </c>
      <c r="G55">
        <v>2343</v>
      </c>
      <c r="H55">
        <v>-2762</v>
      </c>
      <c r="I55">
        <v>117886</v>
      </c>
    </row>
    <row r="56" spans="1:9" x14ac:dyDescent="0.25">
      <c r="A56" s="3" t="s">
        <v>107</v>
      </c>
      <c r="B56" s="3" t="s">
        <v>108</v>
      </c>
      <c r="C56">
        <v>159</v>
      </c>
      <c r="D56">
        <v>-10708</v>
      </c>
      <c r="E56">
        <v>-18512</v>
      </c>
      <c r="F56">
        <v>17348</v>
      </c>
      <c r="G56">
        <v>2385</v>
      </c>
      <c r="H56">
        <v>-2804</v>
      </c>
      <c r="I56">
        <v>118991</v>
      </c>
    </row>
    <row r="57" spans="1:9" x14ac:dyDescent="0.25">
      <c r="A57" s="3" t="s">
        <v>66</v>
      </c>
      <c r="B57" s="3" t="s">
        <v>67</v>
      </c>
      <c r="C57">
        <v>157</v>
      </c>
      <c r="D57">
        <v>-14428</v>
      </c>
      <c r="E57">
        <v>-24856</v>
      </c>
      <c r="F57">
        <v>12644</v>
      </c>
      <c r="G57">
        <v>2354</v>
      </c>
      <c r="H57">
        <v>-2870</v>
      </c>
      <c r="I57">
        <v>120013</v>
      </c>
    </row>
    <row r="58" spans="1:9" x14ac:dyDescent="0.25">
      <c r="A58" s="3" t="s">
        <v>109</v>
      </c>
      <c r="B58" s="3" t="s">
        <v>110</v>
      </c>
      <c r="C58">
        <v>160</v>
      </c>
      <c r="D58">
        <v>1972</v>
      </c>
      <c r="E58">
        <v>-29976</v>
      </c>
      <c r="F58">
        <v>14516</v>
      </c>
      <c r="G58">
        <v>2515</v>
      </c>
      <c r="H58">
        <v>-2822</v>
      </c>
      <c r="I58">
        <v>121101</v>
      </c>
    </row>
    <row r="59" spans="1:9" x14ac:dyDescent="0.25">
      <c r="A59" s="3" t="s">
        <v>111</v>
      </c>
      <c r="B59" s="3" t="s">
        <v>112</v>
      </c>
      <c r="C59">
        <v>159</v>
      </c>
      <c r="D59">
        <v>-9752</v>
      </c>
      <c r="E59">
        <v>-21684</v>
      </c>
      <c r="F59">
        <v>10284</v>
      </c>
      <c r="G59">
        <v>2411</v>
      </c>
      <c r="H59">
        <v>-2851</v>
      </c>
      <c r="I59">
        <v>122199</v>
      </c>
    </row>
    <row r="60" spans="1:9" x14ac:dyDescent="0.25">
      <c r="A60" s="3" t="s">
        <v>58</v>
      </c>
      <c r="B60" s="3" t="s">
        <v>113</v>
      </c>
      <c r="C60">
        <v>160</v>
      </c>
      <c r="D60">
        <v>-14108</v>
      </c>
      <c r="E60">
        <v>-22020</v>
      </c>
      <c r="F60">
        <v>17872</v>
      </c>
      <c r="G60">
        <v>2317</v>
      </c>
      <c r="H60">
        <v>-2872</v>
      </c>
      <c r="I60">
        <v>123246</v>
      </c>
    </row>
    <row r="61" spans="1:9" x14ac:dyDescent="0.25">
      <c r="A61" s="3" t="s">
        <v>114</v>
      </c>
      <c r="B61" s="3" t="s">
        <v>115</v>
      </c>
      <c r="C61">
        <v>159</v>
      </c>
      <c r="D61">
        <v>-3716</v>
      </c>
      <c r="E61">
        <v>-28756</v>
      </c>
      <c r="F61">
        <v>16572</v>
      </c>
      <c r="G61">
        <v>2400</v>
      </c>
      <c r="H61">
        <v>-2918</v>
      </c>
      <c r="I61">
        <v>124329</v>
      </c>
    </row>
    <row r="62" spans="1:9" x14ac:dyDescent="0.25">
      <c r="A62" s="3" t="s">
        <v>116</v>
      </c>
      <c r="B62" s="3" t="s">
        <v>117</v>
      </c>
      <c r="C62">
        <v>160</v>
      </c>
      <c r="D62">
        <v>-8072</v>
      </c>
      <c r="E62">
        <v>-20568</v>
      </c>
      <c r="F62">
        <v>14860</v>
      </c>
      <c r="G62">
        <v>2323</v>
      </c>
      <c r="H62">
        <v>-3008</v>
      </c>
      <c r="I62">
        <v>125445</v>
      </c>
    </row>
    <row r="63" spans="1:9" x14ac:dyDescent="0.25">
      <c r="A63" s="3" t="s">
        <v>107</v>
      </c>
      <c r="B63" s="3" t="s">
        <v>118</v>
      </c>
      <c r="C63">
        <v>160</v>
      </c>
      <c r="D63">
        <v>-6936</v>
      </c>
      <c r="E63">
        <v>-22192</v>
      </c>
      <c r="F63">
        <v>11916</v>
      </c>
      <c r="G63">
        <v>2330</v>
      </c>
      <c r="H63">
        <v>-2935</v>
      </c>
      <c r="I63">
        <v>126514</v>
      </c>
    </row>
    <row r="64" spans="1:9" x14ac:dyDescent="0.25">
      <c r="A64" s="3" t="s">
        <v>119</v>
      </c>
      <c r="B64" s="3" t="s">
        <v>120</v>
      </c>
      <c r="C64">
        <v>159</v>
      </c>
      <c r="D64">
        <v>-15976</v>
      </c>
      <c r="E64">
        <v>-18764</v>
      </c>
      <c r="F64">
        <v>10524</v>
      </c>
      <c r="G64">
        <v>2304</v>
      </c>
      <c r="H64">
        <v>-2919</v>
      </c>
      <c r="I64">
        <v>127636</v>
      </c>
    </row>
    <row r="65" spans="1:9" x14ac:dyDescent="0.25">
      <c r="A65" s="3" t="s">
        <v>121</v>
      </c>
      <c r="B65" s="3" t="s">
        <v>122</v>
      </c>
      <c r="C65">
        <v>159</v>
      </c>
      <c r="D65">
        <v>-4968</v>
      </c>
      <c r="E65">
        <v>-15620</v>
      </c>
      <c r="F65">
        <v>20032</v>
      </c>
      <c r="G65">
        <v>2390</v>
      </c>
      <c r="H65">
        <v>-2919</v>
      </c>
      <c r="I65">
        <v>128675</v>
      </c>
    </row>
    <row r="66" spans="1:9" x14ac:dyDescent="0.25">
      <c r="A66" s="3" t="s">
        <v>24</v>
      </c>
      <c r="B66" s="3" t="s">
        <v>101</v>
      </c>
      <c r="C66">
        <v>159</v>
      </c>
      <c r="D66">
        <v>-8780</v>
      </c>
      <c r="E66">
        <v>-28464</v>
      </c>
      <c r="F66">
        <v>9688</v>
      </c>
      <c r="G66">
        <v>2314</v>
      </c>
      <c r="H66">
        <v>-2974</v>
      </c>
      <c r="I66">
        <v>129748</v>
      </c>
    </row>
    <row r="67" spans="1:9" x14ac:dyDescent="0.25">
      <c r="A67" s="3" t="s">
        <v>123</v>
      </c>
      <c r="B67" s="3" t="s">
        <v>124</v>
      </c>
      <c r="C67">
        <v>159</v>
      </c>
      <c r="D67">
        <v>-7344</v>
      </c>
      <c r="E67">
        <v>-11180</v>
      </c>
      <c r="F67">
        <v>10648</v>
      </c>
      <c r="G67">
        <v>2434</v>
      </c>
      <c r="H67">
        <v>-2857</v>
      </c>
      <c r="I67">
        <v>130846</v>
      </c>
    </row>
    <row r="68" spans="1:9" x14ac:dyDescent="0.25">
      <c r="A68" s="3" t="s">
        <v>32</v>
      </c>
      <c r="B68" s="3" t="s">
        <v>125</v>
      </c>
      <c r="C68">
        <v>159</v>
      </c>
      <c r="D68">
        <v>-3072</v>
      </c>
      <c r="E68">
        <v>-21996</v>
      </c>
      <c r="F68">
        <v>5916</v>
      </c>
      <c r="G68">
        <v>2386</v>
      </c>
      <c r="H68">
        <v>-3045</v>
      </c>
      <c r="I68">
        <v>131873</v>
      </c>
    </row>
    <row r="69" spans="1:9" x14ac:dyDescent="0.25">
      <c r="A69" s="3" t="s">
        <v>88</v>
      </c>
      <c r="B69" s="3" t="s">
        <v>126</v>
      </c>
      <c r="C69">
        <v>161</v>
      </c>
      <c r="D69">
        <v>-5716</v>
      </c>
      <c r="E69">
        <v>-18200</v>
      </c>
      <c r="F69">
        <v>10576</v>
      </c>
      <c r="G69">
        <v>2373</v>
      </c>
      <c r="H69">
        <v>-2942</v>
      </c>
      <c r="I69">
        <v>132949</v>
      </c>
    </row>
    <row r="70" spans="1:9" x14ac:dyDescent="0.25">
      <c r="A70" s="3" t="s">
        <v>70</v>
      </c>
      <c r="B70" s="3" t="s">
        <v>127</v>
      </c>
      <c r="C70">
        <v>158</v>
      </c>
      <c r="D70">
        <v>-8652</v>
      </c>
      <c r="E70">
        <v>-26944</v>
      </c>
      <c r="F70">
        <v>17960</v>
      </c>
      <c r="G70">
        <v>2393</v>
      </c>
      <c r="H70">
        <v>-2804</v>
      </c>
      <c r="I70">
        <v>134031</v>
      </c>
    </row>
    <row r="71" spans="1:9" x14ac:dyDescent="0.25">
      <c r="A71" s="3" t="s">
        <v>128</v>
      </c>
      <c r="B71" s="3" t="s">
        <v>129</v>
      </c>
      <c r="C71">
        <v>158</v>
      </c>
      <c r="D71">
        <v>2384</v>
      </c>
      <c r="E71">
        <v>-22908</v>
      </c>
      <c r="F71">
        <v>7648</v>
      </c>
      <c r="G71">
        <v>2325</v>
      </c>
      <c r="H71">
        <v>-2815</v>
      </c>
      <c r="I71">
        <v>135108</v>
      </c>
    </row>
    <row r="72" spans="1:9" x14ac:dyDescent="0.25">
      <c r="A72" s="3" t="s">
        <v>130</v>
      </c>
      <c r="B72" s="3" t="s">
        <v>131</v>
      </c>
      <c r="C72">
        <v>160</v>
      </c>
      <c r="D72">
        <v>-16748</v>
      </c>
      <c r="E72">
        <v>-20104</v>
      </c>
      <c r="F72">
        <v>14020</v>
      </c>
      <c r="G72">
        <v>2369</v>
      </c>
      <c r="H72">
        <v>-2769</v>
      </c>
      <c r="I72">
        <v>136186</v>
      </c>
    </row>
    <row r="73" spans="1:9" x14ac:dyDescent="0.25">
      <c r="A73" s="3" t="s">
        <v>76</v>
      </c>
      <c r="B73" s="3" t="s">
        <v>77</v>
      </c>
      <c r="C73">
        <v>159</v>
      </c>
      <c r="D73">
        <v>-9812</v>
      </c>
      <c r="E73">
        <v>-18236</v>
      </c>
      <c r="F73">
        <v>20380</v>
      </c>
      <c r="G73">
        <v>2480</v>
      </c>
      <c r="H73">
        <v>-2926</v>
      </c>
      <c r="I73">
        <v>137288</v>
      </c>
    </row>
    <row r="74" spans="1:9" x14ac:dyDescent="0.25">
      <c r="A74" s="3" t="s">
        <v>132</v>
      </c>
      <c r="B74" s="3" t="s">
        <v>133</v>
      </c>
      <c r="C74">
        <v>160</v>
      </c>
      <c r="D74">
        <v>-5828</v>
      </c>
      <c r="E74">
        <v>-22296</v>
      </c>
      <c r="F74">
        <v>19600</v>
      </c>
      <c r="G74">
        <v>2258</v>
      </c>
      <c r="H74">
        <v>-2787</v>
      </c>
      <c r="I74">
        <v>138452</v>
      </c>
    </row>
    <row r="75" spans="1:9" x14ac:dyDescent="0.25">
      <c r="A75" s="3" t="s">
        <v>40</v>
      </c>
      <c r="B75" s="3" t="s">
        <v>47</v>
      </c>
      <c r="C75">
        <v>160</v>
      </c>
      <c r="D75">
        <v>-4908</v>
      </c>
      <c r="E75">
        <v>-19204</v>
      </c>
      <c r="F75">
        <v>11612</v>
      </c>
      <c r="G75">
        <v>2374</v>
      </c>
      <c r="H75">
        <v>-2758</v>
      </c>
      <c r="I75">
        <v>139537</v>
      </c>
    </row>
    <row r="76" spans="1:9" x14ac:dyDescent="0.25">
      <c r="A76" s="3" t="s">
        <v>102</v>
      </c>
      <c r="B76" s="3" t="s">
        <v>134</v>
      </c>
      <c r="C76">
        <v>160</v>
      </c>
      <c r="D76">
        <v>-10796</v>
      </c>
      <c r="E76">
        <v>-22476</v>
      </c>
      <c r="F76">
        <v>10584</v>
      </c>
      <c r="G76">
        <v>2407</v>
      </c>
      <c r="H76">
        <v>-2870</v>
      </c>
      <c r="I76">
        <v>140573</v>
      </c>
    </row>
    <row r="77" spans="1:9" x14ac:dyDescent="0.25">
      <c r="A77" s="3" t="s">
        <v>135</v>
      </c>
      <c r="B77" s="3" t="s">
        <v>136</v>
      </c>
      <c r="C77">
        <v>159</v>
      </c>
      <c r="D77">
        <v>-12704</v>
      </c>
      <c r="E77">
        <v>-11908</v>
      </c>
      <c r="F77">
        <v>21200</v>
      </c>
      <c r="G77">
        <v>2342</v>
      </c>
      <c r="H77">
        <v>-2970</v>
      </c>
      <c r="I77">
        <v>141648</v>
      </c>
    </row>
    <row r="78" spans="1:9" x14ac:dyDescent="0.25">
      <c r="A78" s="3" t="s">
        <v>76</v>
      </c>
      <c r="B78" s="3" t="s">
        <v>77</v>
      </c>
      <c r="C78">
        <v>160</v>
      </c>
      <c r="D78">
        <v>-9996</v>
      </c>
      <c r="E78">
        <v>-22016</v>
      </c>
      <c r="F78">
        <v>11972</v>
      </c>
      <c r="G78">
        <v>2224</v>
      </c>
      <c r="H78">
        <v>-2911</v>
      </c>
      <c r="I78">
        <v>142720</v>
      </c>
    </row>
    <row r="79" spans="1:9" x14ac:dyDescent="0.25">
      <c r="A79" s="3" t="s">
        <v>137</v>
      </c>
      <c r="B79" s="3" t="s">
        <v>138</v>
      </c>
      <c r="C79">
        <v>158</v>
      </c>
      <c r="D79">
        <v>-8836</v>
      </c>
      <c r="E79">
        <v>-15040</v>
      </c>
      <c r="F79">
        <v>14116</v>
      </c>
      <c r="G79">
        <v>2495</v>
      </c>
      <c r="H79">
        <v>-2842</v>
      </c>
      <c r="I79">
        <v>143767</v>
      </c>
    </row>
    <row r="80" spans="1:9" x14ac:dyDescent="0.25">
      <c r="A80" s="3" t="s">
        <v>139</v>
      </c>
      <c r="B80" s="3" t="s">
        <v>140</v>
      </c>
      <c r="C80">
        <v>159</v>
      </c>
      <c r="D80">
        <v>-9344</v>
      </c>
      <c r="E80">
        <v>-26804</v>
      </c>
      <c r="F80">
        <v>10556</v>
      </c>
      <c r="G80">
        <v>2275</v>
      </c>
      <c r="H80">
        <v>-2941</v>
      </c>
      <c r="I80">
        <v>144817</v>
      </c>
    </row>
    <row r="81" spans="1:9" x14ac:dyDescent="0.25">
      <c r="A81" s="3" t="s">
        <v>141</v>
      </c>
      <c r="B81" s="3" t="s">
        <v>142</v>
      </c>
      <c r="C81">
        <v>161</v>
      </c>
      <c r="D81">
        <v>-8228</v>
      </c>
      <c r="E81">
        <v>-19472</v>
      </c>
      <c r="F81">
        <v>16532</v>
      </c>
      <c r="G81">
        <v>2535</v>
      </c>
      <c r="H81">
        <v>-2958</v>
      </c>
      <c r="I81">
        <v>145872</v>
      </c>
    </row>
    <row r="82" spans="1:9" x14ac:dyDescent="0.25">
      <c r="A82" s="3" t="s">
        <v>70</v>
      </c>
      <c r="B82" s="3" t="s">
        <v>100</v>
      </c>
      <c r="C82">
        <v>161</v>
      </c>
      <c r="D82">
        <v>-8836</v>
      </c>
      <c r="E82">
        <v>-26216</v>
      </c>
      <c r="F82">
        <v>18016</v>
      </c>
      <c r="G82">
        <v>2464</v>
      </c>
      <c r="H82">
        <v>-2919</v>
      </c>
      <c r="I82">
        <v>146984</v>
      </c>
    </row>
    <row r="83" spans="1:9" x14ac:dyDescent="0.25">
      <c r="A83" s="3" t="s">
        <v>58</v>
      </c>
      <c r="B83" s="3" t="s">
        <v>90</v>
      </c>
      <c r="C83">
        <v>159</v>
      </c>
      <c r="D83">
        <v>-5132</v>
      </c>
      <c r="E83">
        <v>-18104</v>
      </c>
      <c r="F83">
        <v>9664</v>
      </c>
      <c r="G83">
        <v>2154</v>
      </c>
      <c r="H83">
        <v>-2904</v>
      </c>
      <c r="I83">
        <v>148118</v>
      </c>
    </row>
    <row r="84" spans="1:9" x14ac:dyDescent="0.25">
      <c r="A84" s="3" t="s">
        <v>70</v>
      </c>
      <c r="B84" s="3" t="s">
        <v>143</v>
      </c>
      <c r="C84">
        <v>159</v>
      </c>
      <c r="D84">
        <v>-12352</v>
      </c>
      <c r="E84">
        <v>-13456</v>
      </c>
      <c r="F84">
        <v>19800</v>
      </c>
      <c r="G84">
        <v>2410</v>
      </c>
      <c r="H84">
        <v>-2891</v>
      </c>
      <c r="I84">
        <v>149109</v>
      </c>
    </row>
    <row r="85" spans="1:9" x14ac:dyDescent="0.25">
      <c r="A85" s="3" t="s">
        <v>119</v>
      </c>
      <c r="B85" s="3" t="s">
        <v>120</v>
      </c>
      <c r="C85">
        <v>160</v>
      </c>
      <c r="D85">
        <v>-8700</v>
      </c>
      <c r="E85">
        <v>-16180</v>
      </c>
      <c r="F85">
        <v>19220</v>
      </c>
      <c r="G85">
        <v>2506</v>
      </c>
      <c r="H85">
        <v>-3058</v>
      </c>
      <c r="I85">
        <v>150102</v>
      </c>
    </row>
    <row r="86" spans="1:9" x14ac:dyDescent="0.25">
      <c r="A86" s="3" t="s">
        <v>130</v>
      </c>
      <c r="B86" s="3" t="s">
        <v>144</v>
      </c>
      <c r="C86">
        <v>159</v>
      </c>
      <c r="D86">
        <v>-10036</v>
      </c>
      <c r="E86">
        <v>-8296</v>
      </c>
      <c r="F86">
        <v>16016</v>
      </c>
      <c r="G86">
        <v>2459</v>
      </c>
      <c r="H86">
        <v>-2877</v>
      </c>
      <c r="I86">
        <v>151174</v>
      </c>
    </row>
    <row r="87" spans="1:9" x14ac:dyDescent="0.25">
      <c r="A87" s="3" t="s">
        <v>94</v>
      </c>
      <c r="B87" s="3" t="s">
        <v>145</v>
      </c>
      <c r="C87">
        <v>159</v>
      </c>
      <c r="D87">
        <v>-8936</v>
      </c>
      <c r="E87">
        <v>-23212</v>
      </c>
      <c r="F87">
        <v>9684</v>
      </c>
      <c r="G87">
        <v>2469</v>
      </c>
      <c r="H87">
        <v>-2948</v>
      </c>
      <c r="I87">
        <v>152278</v>
      </c>
    </row>
    <row r="88" spans="1:9" x14ac:dyDescent="0.25">
      <c r="A88" s="3" t="s">
        <v>68</v>
      </c>
      <c r="B88" s="3" t="s">
        <v>146</v>
      </c>
      <c r="C88">
        <v>160</v>
      </c>
      <c r="D88">
        <v>-15292</v>
      </c>
      <c r="E88">
        <v>-20060</v>
      </c>
      <c r="F88">
        <v>11984</v>
      </c>
      <c r="G88">
        <v>2396</v>
      </c>
      <c r="H88">
        <v>-2762</v>
      </c>
      <c r="I88">
        <v>153361</v>
      </c>
    </row>
    <row r="89" spans="1:9" x14ac:dyDescent="0.25">
      <c r="A89" s="3" t="s">
        <v>119</v>
      </c>
      <c r="B89" s="3" t="s">
        <v>120</v>
      </c>
      <c r="C89">
        <v>162</v>
      </c>
      <c r="D89">
        <v>408</v>
      </c>
      <c r="E89">
        <v>-23420</v>
      </c>
      <c r="F89">
        <v>13608</v>
      </c>
      <c r="G89">
        <v>2418</v>
      </c>
      <c r="H89">
        <v>-2847</v>
      </c>
      <c r="I89">
        <v>154393</v>
      </c>
    </row>
    <row r="90" spans="1:9" x14ac:dyDescent="0.25">
      <c r="A90" s="3" t="s">
        <v>38</v>
      </c>
      <c r="B90" s="3" t="s">
        <v>39</v>
      </c>
      <c r="C90">
        <v>161</v>
      </c>
      <c r="D90">
        <v>-7088</v>
      </c>
      <c r="E90">
        <v>-32768</v>
      </c>
      <c r="F90">
        <v>15804</v>
      </c>
      <c r="G90">
        <v>2399</v>
      </c>
      <c r="H90">
        <v>-3002</v>
      </c>
      <c r="I90">
        <v>155513</v>
      </c>
    </row>
    <row r="91" spans="1:9" x14ac:dyDescent="0.25">
      <c r="A91" s="3" t="s">
        <v>96</v>
      </c>
      <c r="B91" s="3" t="s">
        <v>147</v>
      </c>
      <c r="C91">
        <v>161</v>
      </c>
      <c r="D91">
        <v>-2644</v>
      </c>
      <c r="E91">
        <v>-21520</v>
      </c>
      <c r="F91">
        <v>16512</v>
      </c>
      <c r="G91">
        <v>2324</v>
      </c>
      <c r="H91">
        <v>-2759</v>
      </c>
      <c r="I91">
        <v>156513</v>
      </c>
    </row>
    <row r="92" spans="1:9" x14ac:dyDescent="0.25">
      <c r="A92" s="3" t="s">
        <v>34</v>
      </c>
      <c r="B92" s="3" t="s">
        <v>148</v>
      </c>
      <c r="C92">
        <v>161</v>
      </c>
      <c r="D92">
        <v>-3336</v>
      </c>
      <c r="E92">
        <v>-23404</v>
      </c>
      <c r="F92">
        <v>17792</v>
      </c>
      <c r="G92">
        <v>2501</v>
      </c>
      <c r="H92">
        <v>-2998</v>
      </c>
      <c r="I92">
        <v>157559</v>
      </c>
    </row>
    <row r="93" spans="1:9" x14ac:dyDescent="0.25">
      <c r="A93" s="3" t="s">
        <v>149</v>
      </c>
      <c r="B93" s="3" t="s">
        <v>150</v>
      </c>
      <c r="C93">
        <v>163</v>
      </c>
      <c r="D93">
        <v>-11388</v>
      </c>
      <c r="E93">
        <v>-17588</v>
      </c>
      <c r="F93">
        <v>13276</v>
      </c>
      <c r="G93">
        <v>2293</v>
      </c>
      <c r="H93">
        <v>-3074</v>
      </c>
      <c r="I93">
        <v>158692</v>
      </c>
    </row>
    <row r="94" spans="1:9" x14ac:dyDescent="0.25">
      <c r="A94" s="3" t="s">
        <v>151</v>
      </c>
      <c r="B94" s="3" t="s">
        <v>152</v>
      </c>
      <c r="C94">
        <v>161</v>
      </c>
      <c r="D94">
        <v>-13912</v>
      </c>
      <c r="E94">
        <v>-18420</v>
      </c>
      <c r="F94">
        <v>15364</v>
      </c>
      <c r="G94">
        <v>2383</v>
      </c>
      <c r="H94">
        <v>-2772</v>
      </c>
      <c r="I94">
        <v>159735</v>
      </c>
    </row>
    <row r="95" spans="1:9" x14ac:dyDescent="0.25">
      <c r="A95" s="3" t="s">
        <v>153</v>
      </c>
      <c r="B95" s="3" t="s">
        <v>154</v>
      </c>
      <c r="C95">
        <v>160</v>
      </c>
      <c r="D95">
        <v>-15152</v>
      </c>
      <c r="E95">
        <v>-26184</v>
      </c>
      <c r="F95">
        <v>9940</v>
      </c>
      <c r="G95">
        <v>2366</v>
      </c>
      <c r="H95">
        <v>-2917</v>
      </c>
      <c r="I95">
        <v>160782</v>
      </c>
    </row>
    <row r="96" spans="1:9" x14ac:dyDescent="0.25">
      <c r="A96" s="3" t="s">
        <v>155</v>
      </c>
      <c r="B96" s="3" t="s">
        <v>156</v>
      </c>
      <c r="C96">
        <v>162</v>
      </c>
      <c r="D96">
        <v>-7648</v>
      </c>
      <c r="E96">
        <v>-18276</v>
      </c>
      <c r="F96">
        <v>8344</v>
      </c>
      <c r="G96">
        <v>2402</v>
      </c>
      <c r="H96">
        <v>-2735</v>
      </c>
      <c r="I96">
        <v>161894</v>
      </c>
    </row>
    <row r="97" spans="1:9" x14ac:dyDescent="0.25">
      <c r="A97" s="3" t="s">
        <v>68</v>
      </c>
      <c r="B97" s="3" t="s">
        <v>157</v>
      </c>
      <c r="C97">
        <v>162</v>
      </c>
      <c r="D97">
        <v>-9020</v>
      </c>
      <c r="E97">
        <v>-20144</v>
      </c>
      <c r="F97">
        <v>13644</v>
      </c>
      <c r="G97">
        <v>2291</v>
      </c>
      <c r="H97">
        <v>-3021</v>
      </c>
      <c r="I97">
        <v>162912</v>
      </c>
    </row>
    <row r="98" spans="1:9" x14ac:dyDescent="0.25">
      <c r="A98" s="3" t="s">
        <v>38</v>
      </c>
      <c r="B98" s="3" t="s">
        <v>158</v>
      </c>
      <c r="C98">
        <v>160</v>
      </c>
      <c r="D98">
        <v>-9128</v>
      </c>
      <c r="E98">
        <v>-18936</v>
      </c>
      <c r="F98">
        <v>16320</v>
      </c>
      <c r="G98">
        <v>2269</v>
      </c>
      <c r="H98">
        <v>-2874</v>
      </c>
      <c r="I98">
        <v>163986</v>
      </c>
    </row>
    <row r="99" spans="1:9" x14ac:dyDescent="0.25">
      <c r="A99" s="3" t="s">
        <v>159</v>
      </c>
      <c r="B99" s="3" t="s">
        <v>160</v>
      </c>
      <c r="C99">
        <v>159</v>
      </c>
      <c r="D99">
        <v>-11284</v>
      </c>
      <c r="E99">
        <v>-27468</v>
      </c>
      <c r="F99">
        <v>16712</v>
      </c>
      <c r="G99">
        <v>2438</v>
      </c>
      <c r="H99">
        <v>-2757</v>
      </c>
      <c r="I99">
        <v>165012</v>
      </c>
    </row>
    <row r="100" spans="1:9" x14ac:dyDescent="0.25">
      <c r="A100" s="3" t="s">
        <v>38</v>
      </c>
      <c r="B100" s="3" t="s">
        <v>161</v>
      </c>
      <c r="C100">
        <v>160</v>
      </c>
      <c r="D100">
        <v>-1240</v>
      </c>
      <c r="E100">
        <v>-20264</v>
      </c>
      <c r="F100">
        <v>21736</v>
      </c>
      <c r="G100">
        <v>2304</v>
      </c>
      <c r="H100">
        <v>-2877</v>
      </c>
      <c r="I100">
        <v>166076</v>
      </c>
    </row>
    <row r="101" spans="1:9" x14ac:dyDescent="0.25">
      <c r="A101" s="3" t="s">
        <v>162</v>
      </c>
      <c r="B101" s="3" t="s">
        <v>163</v>
      </c>
      <c r="C101">
        <v>164</v>
      </c>
      <c r="D101">
        <v>-4496</v>
      </c>
      <c r="E101">
        <v>-26668</v>
      </c>
      <c r="F101">
        <v>15656</v>
      </c>
      <c r="G101">
        <v>2404</v>
      </c>
      <c r="H101">
        <v>-3122</v>
      </c>
      <c r="I101">
        <v>167219</v>
      </c>
    </row>
    <row r="102" spans="1:9" x14ac:dyDescent="0.25">
      <c r="A102" s="3" t="s">
        <v>153</v>
      </c>
      <c r="B102" s="3" t="s">
        <v>154</v>
      </c>
      <c r="C102">
        <v>163</v>
      </c>
      <c r="D102">
        <v>1104</v>
      </c>
      <c r="E102">
        <v>-23120</v>
      </c>
      <c r="F102">
        <v>13032</v>
      </c>
      <c r="G102">
        <v>2451</v>
      </c>
      <c r="H102">
        <v>-2830</v>
      </c>
      <c r="I102">
        <v>168301</v>
      </c>
    </row>
    <row r="103" spans="1:9" x14ac:dyDescent="0.25">
      <c r="A103" s="3" t="s">
        <v>70</v>
      </c>
      <c r="B103" s="3" t="s">
        <v>100</v>
      </c>
      <c r="C103">
        <v>161</v>
      </c>
      <c r="D103">
        <v>-12936</v>
      </c>
      <c r="E103">
        <v>-20388</v>
      </c>
      <c r="F103">
        <v>13340</v>
      </c>
      <c r="G103">
        <v>2268</v>
      </c>
      <c r="H103">
        <v>-2799</v>
      </c>
      <c r="I103">
        <v>169405</v>
      </c>
    </row>
    <row r="104" spans="1:9" x14ac:dyDescent="0.25">
      <c r="A104" s="3" t="s">
        <v>62</v>
      </c>
      <c r="B104" s="3" t="s">
        <v>63</v>
      </c>
      <c r="C104">
        <v>161</v>
      </c>
      <c r="D104">
        <v>-8472</v>
      </c>
      <c r="E104">
        <v>-25732</v>
      </c>
      <c r="F104">
        <v>22576</v>
      </c>
      <c r="G104">
        <v>2310</v>
      </c>
      <c r="H104">
        <v>-2909</v>
      </c>
      <c r="I104">
        <v>170529</v>
      </c>
    </row>
    <row r="105" spans="1:9" x14ac:dyDescent="0.25">
      <c r="A105" s="3" t="s">
        <v>164</v>
      </c>
      <c r="B105" s="3" t="s">
        <v>106</v>
      </c>
      <c r="C105">
        <v>161</v>
      </c>
      <c r="D105">
        <v>2800</v>
      </c>
      <c r="E105">
        <v>-17332</v>
      </c>
      <c r="F105">
        <v>18612</v>
      </c>
      <c r="G105">
        <v>2408</v>
      </c>
      <c r="H105">
        <v>-2751</v>
      </c>
      <c r="I105">
        <v>171556</v>
      </c>
    </row>
    <row r="106" spans="1:9" x14ac:dyDescent="0.25">
      <c r="A106" s="3" t="s">
        <v>165</v>
      </c>
      <c r="B106" s="3" t="s">
        <v>166</v>
      </c>
      <c r="C106">
        <v>161</v>
      </c>
      <c r="D106">
        <v>-13792</v>
      </c>
      <c r="E106">
        <v>-14628</v>
      </c>
      <c r="F106">
        <v>14024</v>
      </c>
      <c r="G106">
        <v>2372</v>
      </c>
      <c r="H106">
        <v>-2780</v>
      </c>
      <c r="I106">
        <v>172677</v>
      </c>
    </row>
    <row r="107" spans="1:9" x14ac:dyDescent="0.25">
      <c r="A107" s="3" t="s">
        <v>167</v>
      </c>
      <c r="B107" s="3" t="s">
        <v>168</v>
      </c>
      <c r="C107">
        <v>161</v>
      </c>
      <c r="D107">
        <v>-12784</v>
      </c>
      <c r="E107">
        <v>-14080</v>
      </c>
      <c r="F107">
        <v>20968</v>
      </c>
      <c r="G107">
        <v>2309</v>
      </c>
      <c r="H107">
        <v>-2953</v>
      </c>
      <c r="I107">
        <v>173779</v>
      </c>
    </row>
    <row r="108" spans="1:9" x14ac:dyDescent="0.25">
      <c r="A108" s="3" t="s">
        <v>153</v>
      </c>
      <c r="B108" s="3" t="s">
        <v>154</v>
      </c>
      <c r="C108">
        <v>161</v>
      </c>
      <c r="D108">
        <v>-6652</v>
      </c>
      <c r="E108">
        <v>-21648</v>
      </c>
      <c r="F108">
        <v>16348</v>
      </c>
      <c r="G108">
        <v>2459</v>
      </c>
      <c r="H108">
        <v>-3051</v>
      </c>
      <c r="I108">
        <v>174890</v>
      </c>
    </row>
    <row r="109" spans="1:9" x14ac:dyDescent="0.25">
      <c r="A109" s="3" t="s">
        <v>169</v>
      </c>
      <c r="B109" s="3" t="s">
        <v>170</v>
      </c>
      <c r="C109">
        <v>163</v>
      </c>
      <c r="D109">
        <v>1476</v>
      </c>
      <c r="E109">
        <v>-9980</v>
      </c>
      <c r="F109">
        <v>13020</v>
      </c>
      <c r="G109">
        <v>2335</v>
      </c>
      <c r="H109">
        <v>-2920</v>
      </c>
      <c r="I109">
        <v>175963</v>
      </c>
    </row>
    <row r="110" spans="1:9" x14ac:dyDescent="0.25">
      <c r="A110" s="3" t="s">
        <v>164</v>
      </c>
      <c r="B110" s="3" t="s">
        <v>106</v>
      </c>
      <c r="C110">
        <v>162</v>
      </c>
      <c r="D110">
        <v>-5576</v>
      </c>
      <c r="E110">
        <v>-18064</v>
      </c>
      <c r="F110">
        <v>10404</v>
      </c>
      <c r="G110">
        <v>2353</v>
      </c>
      <c r="H110">
        <v>-2788</v>
      </c>
      <c r="I110">
        <v>177027</v>
      </c>
    </row>
    <row r="111" spans="1:9" x14ac:dyDescent="0.25">
      <c r="A111" s="3" t="s">
        <v>171</v>
      </c>
      <c r="B111" s="3" t="s">
        <v>172</v>
      </c>
      <c r="C111">
        <v>162</v>
      </c>
      <c r="D111">
        <v>-8</v>
      </c>
      <c r="E111">
        <v>-26180</v>
      </c>
      <c r="F111">
        <v>22376</v>
      </c>
      <c r="G111">
        <v>2396</v>
      </c>
      <c r="H111">
        <v>-2827</v>
      </c>
      <c r="I111">
        <v>178080</v>
      </c>
    </row>
    <row r="112" spans="1:9" x14ac:dyDescent="0.25">
      <c r="A112" s="3" t="s">
        <v>173</v>
      </c>
      <c r="B112" s="3" t="s">
        <v>174</v>
      </c>
      <c r="C112">
        <v>162</v>
      </c>
      <c r="D112">
        <v>-3504</v>
      </c>
      <c r="E112">
        <v>-13884</v>
      </c>
      <c r="F112">
        <v>21480</v>
      </c>
      <c r="G112">
        <v>2432</v>
      </c>
      <c r="H112">
        <v>-2913</v>
      </c>
      <c r="I112">
        <v>179171</v>
      </c>
    </row>
    <row r="113" spans="1:9" x14ac:dyDescent="0.25">
      <c r="A113" s="3" t="s">
        <v>175</v>
      </c>
      <c r="B113" s="3" t="s">
        <v>176</v>
      </c>
      <c r="C113">
        <v>162</v>
      </c>
      <c r="D113">
        <v>-12856</v>
      </c>
      <c r="E113">
        <v>-8604</v>
      </c>
      <c r="F113">
        <v>15236</v>
      </c>
      <c r="G113">
        <v>2270</v>
      </c>
      <c r="H113">
        <v>-2921</v>
      </c>
      <c r="I113">
        <v>180228</v>
      </c>
    </row>
    <row r="114" spans="1:9" x14ac:dyDescent="0.25">
      <c r="A114" s="3" t="s">
        <v>177</v>
      </c>
      <c r="B114" s="3" t="s">
        <v>178</v>
      </c>
      <c r="C114">
        <v>162</v>
      </c>
      <c r="D114">
        <v>-7020</v>
      </c>
      <c r="E114">
        <v>-28340</v>
      </c>
      <c r="F114">
        <v>10716</v>
      </c>
      <c r="G114">
        <v>2412</v>
      </c>
      <c r="H114">
        <v>-2860</v>
      </c>
      <c r="I114">
        <v>181222</v>
      </c>
    </row>
    <row r="115" spans="1:9" x14ac:dyDescent="0.25">
      <c r="A115" s="3" t="s">
        <v>179</v>
      </c>
      <c r="B115" s="3" t="s">
        <v>180</v>
      </c>
      <c r="C115">
        <v>162</v>
      </c>
      <c r="D115">
        <v>-192</v>
      </c>
      <c r="E115">
        <v>-30084</v>
      </c>
      <c r="F115">
        <v>17708</v>
      </c>
      <c r="G115">
        <v>2516</v>
      </c>
      <c r="H115">
        <v>-2796</v>
      </c>
      <c r="I115">
        <v>182270</v>
      </c>
    </row>
    <row r="116" spans="1:9" x14ac:dyDescent="0.25">
      <c r="A116" s="3" t="s">
        <v>159</v>
      </c>
      <c r="B116" s="3" t="s">
        <v>181</v>
      </c>
      <c r="C116">
        <v>160</v>
      </c>
      <c r="D116">
        <v>-8628</v>
      </c>
      <c r="E116">
        <v>-26768</v>
      </c>
      <c r="F116">
        <v>18280</v>
      </c>
      <c r="G116">
        <v>2339</v>
      </c>
      <c r="H116">
        <v>-3145</v>
      </c>
      <c r="I116">
        <v>183407</v>
      </c>
    </row>
    <row r="117" spans="1:9" x14ac:dyDescent="0.25">
      <c r="A117" s="3" t="s">
        <v>159</v>
      </c>
      <c r="B117" s="3" t="s">
        <v>181</v>
      </c>
      <c r="C117">
        <v>160</v>
      </c>
      <c r="D117">
        <v>-12272</v>
      </c>
      <c r="E117">
        <v>-18148</v>
      </c>
      <c r="F117">
        <v>15496</v>
      </c>
      <c r="G117">
        <v>2182</v>
      </c>
      <c r="H117">
        <v>-2797</v>
      </c>
      <c r="I117">
        <v>184456</v>
      </c>
    </row>
    <row r="118" spans="1:9" x14ac:dyDescent="0.25">
      <c r="A118" s="3" t="s">
        <v>182</v>
      </c>
      <c r="B118" s="3" t="s">
        <v>183</v>
      </c>
      <c r="C118">
        <v>161</v>
      </c>
      <c r="D118">
        <v>-10312</v>
      </c>
      <c r="E118">
        <v>-19368</v>
      </c>
      <c r="F118">
        <v>20668</v>
      </c>
      <c r="G118">
        <v>2353</v>
      </c>
      <c r="H118">
        <v>-2801</v>
      </c>
      <c r="I118">
        <v>185518</v>
      </c>
    </row>
    <row r="119" spans="1:9" x14ac:dyDescent="0.25">
      <c r="A119" s="3" t="s">
        <v>184</v>
      </c>
      <c r="B119" s="3" t="s">
        <v>185</v>
      </c>
      <c r="C119">
        <v>160</v>
      </c>
      <c r="D119">
        <v>-3964</v>
      </c>
      <c r="E119">
        <v>-19432</v>
      </c>
      <c r="F119">
        <v>13004</v>
      </c>
      <c r="G119">
        <v>2351</v>
      </c>
      <c r="H119">
        <v>-3016</v>
      </c>
      <c r="I119">
        <v>186642</v>
      </c>
    </row>
    <row r="120" spans="1:9" x14ac:dyDescent="0.25">
      <c r="A120" s="3" t="s">
        <v>186</v>
      </c>
      <c r="B120" s="3" t="s">
        <v>187</v>
      </c>
      <c r="C120">
        <v>161</v>
      </c>
      <c r="D120">
        <v>5872</v>
      </c>
      <c r="E120">
        <v>-26108</v>
      </c>
      <c r="F120">
        <v>20056</v>
      </c>
      <c r="G120">
        <v>2409</v>
      </c>
      <c r="H120">
        <v>-2982</v>
      </c>
      <c r="I120">
        <v>187754</v>
      </c>
    </row>
    <row r="121" spans="1:9" x14ac:dyDescent="0.25">
      <c r="A121" s="3" t="s">
        <v>188</v>
      </c>
      <c r="B121" s="3" t="s">
        <v>189</v>
      </c>
      <c r="C121">
        <v>161</v>
      </c>
      <c r="D121">
        <v>-2352</v>
      </c>
      <c r="E121">
        <v>-24032</v>
      </c>
      <c r="F121">
        <v>18292</v>
      </c>
      <c r="G121">
        <v>2329</v>
      </c>
      <c r="H121">
        <v>-2842</v>
      </c>
      <c r="I121">
        <v>188806</v>
      </c>
    </row>
    <row r="122" spans="1:9" x14ac:dyDescent="0.25">
      <c r="A122" s="3" t="s">
        <v>190</v>
      </c>
      <c r="B122" s="3" t="s">
        <v>191</v>
      </c>
      <c r="C122">
        <v>160</v>
      </c>
      <c r="D122">
        <v>-11164</v>
      </c>
      <c r="E122">
        <v>-18588</v>
      </c>
      <c r="F122">
        <v>15684</v>
      </c>
      <c r="G122">
        <v>2470</v>
      </c>
      <c r="H122">
        <v>-2753</v>
      </c>
      <c r="I122">
        <v>189874</v>
      </c>
    </row>
    <row r="123" spans="1:9" x14ac:dyDescent="0.25">
      <c r="A123" s="3" t="s">
        <v>188</v>
      </c>
      <c r="B123" s="3" t="s">
        <v>192</v>
      </c>
      <c r="C123">
        <v>159</v>
      </c>
      <c r="D123">
        <v>-5468</v>
      </c>
      <c r="E123">
        <v>-28424</v>
      </c>
      <c r="F123">
        <v>16724</v>
      </c>
      <c r="G123">
        <v>2350</v>
      </c>
      <c r="H123">
        <v>-2914</v>
      </c>
      <c r="I123">
        <v>191004</v>
      </c>
    </row>
    <row r="124" spans="1:9" x14ac:dyDescent="0.25">
      <c r="A124" s="3" t="s">
        <v>179</v>
      </c>
      <c r="B124" s="3" t="s">
        <v>193</v>
      </c>
      <c r="C124">
        <v>161</v>
      </c>
      <c r="D124">
        <v>-5716</v>
      </c>
      <c r="E124">
        <v>-23348</v>
      </c>
      <c r="F124">
        <v>17300</v>
      </c>
      <c r="G124">
        <v>2344</v>
      </c>
      <c r="H124">
        <v>-2902</v>
      </c>
      <c r="I124">
        <v>192135</v>
      </c>
    </row>
    <row r="125" spans="1:9" x14ac:dyDescent="0.25">
      <c r="A125" s="3" t="s">
        <v>194</v>
      </c>
      <c r="B125" s="3" t="s">
        <v>195</v>
      </c>
      <c r="C125">
        <v>161</v>
      </c>
      <c r="D125">
        <v>-5516</v>
      </c>
      <c r="E125">
        <v>-12848</v>
      </c>
      <c r="F125">
        <v>19064</v>
      </c>
      <c r="G125">
        <v>2395</v>
      </c>
      <c r="H125">
        <v>-3080</v>
      </c>
      <c r="I125">
        <v>193143</v>
      </c>
    </row>
    <row r="126" spans="1:9" x14ac:dyDescent="0.25">
      <c r="A126" s="3" t="s">
        <v>196</v>
      </c>
      <c r="B126" s="3" t="s">
        <v>197</v>
      </c>
      <c r="C126">
        <v>161</v>
      </c>
      <c r="D126">
        <v>-7564</v>
      </c>
      <c r="E126">
        <v>-26084</v>
      </c>
      <c r="F126">
        <v>13248</v>
      </c>
      <c r="G126">
        <v>2496</v>
      </c>
      <c r="H126">
        <v>-2776</v>
      </c>
      <c r="I126">
        <v>194235</v>
      </c>
    </row>
    <row r="127" spans="1:9" x14ac:dyDescent="0.25">
      <c r="A127" s="3" t="s">
        <v>114</v>
      </c>
      <c r="B127" s="3" t="s">
        <v>198</v>
      </c>
      <c r="C127">
        <v>160</v>
      </c>
      <c r="D127">
        <v>-2112</v>
      </c>
      <c r="E127">
        <v>-23444</v>
      </c>
      <c r="F127">
        <v>15244</v>
      </c>
      <c r="G127">
        <v>2530</v>
      </c>
      <c r="H127">
        <v>-2839</v>
      </c>
      <c r="I127">
        <v>195298</v>
      </c>
    </row>
    <row r="128" spans="1:9" x14ac:dyDescent="0.25">
      <c r="A128" s="3" t="s">
        <v>173</v>
      </c>
      <c r="B128" s="3" t="s">
        <v>174</v>
      </c>
      <c r="C128">
        <v>162</v>
      </c>
      <c r="D128">
        <v>-4032</v>
      </c>
      <c r="E128">
        <v>-24460</v>
      </c>
      <c r="F128">
        <v>19512</v>
      </c>
      <c r="G128">
        <v>2376</v>
      </c>
      <c r="H128">
        <v>-2972</v>
      </c>
      <c r="I128">
        <v>196452</v>
      </c>
    </row>
    <row r="129" spans="1:9" x14ac:dyDescent="0.25">
      <c r="A129" s="3" t="s">
        <v>153</v>
      </c>
      <c r="B129" s="3" t="s">
        <v>154</v>
      </c>
      <c r="C129">
        <v>161</v>
      </c>
      <c r="D129">
        <v>-8564</v>
      </c>
      <c r="E129">
        <v>-24556</v>
      </c>
      <c r="F129">
        <v>23896</v>
      </c>
      <c r="G129">
        <v>2357</v>
      </c>
      <c r="H129">
        <v>-2915</v>
      </c>
      <c r="I129">
        <v>197539</v>
      </c>
    </row>
    <row r="130" spans="1:9" x14ac:dyDescent="0.25">
      <c r="A130" s="3" t="s">
        <v>173</v>
      </c>
      <c r="B130" s="3" t="s">
        <v>199</v>
      </c>
      <c r="C130">
        <v>162</v>
      </c>
      <c r="D130">
        <v>-14484</v>
      </c>
      <c r="E130">
        <v>-24376</v>
      </c>
      <c r="F130">
        <v>17652</v>
      </c>
      <c r="G130">
        <v>2439</v>
      </c>
      <c r="H130">
        <v>-2911</v>
      </c>
      <c r="I130">
        <v>198606</v>
      </c>
    </row>
    <row r="131" spans="1:9" x14ac:dyDescent="0.25">
      <c r="A131" s="3" t="s">
        <v>179</v>
      </c>
      <c r="B131" s="3" t="s">
        <v>200</v>
      </c>
      <c r="C131">
        <v>164</v>
      </c>
      <c r="D131">
        <v>-10280</v>
      </c>
      <c r="E131">
        <v>-27900</v>
      </c>
      <c r="F131">
        <v>18812</v>
      </c>
      <c r="G131">
        <v>2418</v>
      </c>
      <c r="H131">
        <v>-2966</v>
      </c>
      <c r="I131">
        <v>199649</v>
      </c>
    </row>
    <row r="132" spans="1:9" x14ac:dyDescent="0.25">
      <c r="A132" s="3" t="s">
        <v>201</v>
      </c>
      <c r="B132" s="3" t="s">
        <v>202</v>
      </c>
      <c r="C132">
        <v>162</v>
      </c>
      <c r="D132">
        <v>-6460</v>
      </c>
      <c r="E132">
        <v>-25816</v>
      </c>
      <c r="F132">
        <v>10536</v>
      </c>
      <c r="G132">
        <v>2213</v>
      </c>
      <c r="H132">
        <v>-2965</v>
      </c>
      <c r="I132">
        <v>200758</v>
      </c>
    </row>
    <row r="133" spans="1:9" x14ac:dyDescent="0.25">
      <c r="A133" s="3" t="s">
        <v>203</v>
      </c>
      <c r="B133" s="3" t="s">
        <v>204</v>
      </c>
      <c r="C133">
        <v>162</v>
      </c>
      <c r="D133">
        <v>-6756</v>
      </c>
      <c r="E133">
        <v>-15724</v>
      </c>
      <c r="F133">
        <v>12832</v>
      </c>
      <c r="G133">
        <v>2176</v>
      </c>
      <c r="H133">
        <v>-2884</v>
      </c>
      <c r="I133">
        <v>201810</v>
      </c>
    </row>
    <row r="134" spans="1:9" x14ac:dyDescent="0.25">
      <c r="A134" s="3" t="s">
        <v>175</v>
      </c>
      <c r="B134" s="3" t="s">
        <v>176</v>
      </c>
      <c r="C134">
        <v>162</v>
      </c>
      <c r="D134">
        <v>-5484</v>
      </c>
      <c r="E134">
        <v>-16680</v>
      </c>
      <c r="F134">
        <v>15144</v>
      </c>
      <c r="G134">
        <v>2258</v>
      </c>
      <c r="H134">
        <v>-2963</v>
      </c>
      <c r="I134">
        <v>202872</v>
      </c>
    </row>
    <row r="135" spans="1:9" x14ac:dyDescent="0.25">
      <c r="A135" s="3" t="s">
        <v>205</v>
      </c>
      <c r="B135" s="3" t="s">
        <v>206</v>
      </c>
      <c r="C135">
        <v>166</v>
      </c>
      <c r="D135">
        <v>-11668</v>
      </c>
      <c r="E135">
        <v>-15192</v>
      </c>
      <c r="F135">
        <v>13044</v>
      </c>
      <c r="G135">
        <v>2358</v>
      </c>
      <c r="H135">
        <v>-2899</v>
      </c>
      <c r="I135">
        <v>203917</v>
      </c>
    </row>
    <row r="136" spans="1:9" x14ac:dyDescent="0.25">
      <c r="A136" s="3" t="s">
        <v>186</v>
      </c>
      <c r="B136" s="3" t="s">
        <v>207</v>
      </c>
      <c r="C136">
        <v>160</v>
      </c>
      <c r="D136">
        <v>-12856</v>
      </c>
      <c r="E136">
        <v>-24216</v>
      </c>
      <c r="F136">
        <v>8972</v>
      </c>
      <c r="G136">
        <v>2442</v>
      </c>
      <c r="H136">
        <v>-2896</v>
      </c>
      <c r="I136">
        <v>204977</v>
      </c>
    </row>
    <row r="137" spans="1:9" x14ac:dyDescent="0.25">
      <c r="A137" s="3" t="s">
        <v>208</v>
      </c>
      <c r="B137" s="3" t="s">
        <v>209</v>
      </c>
      <c r="C137">
        <v>161</v>
      </c>
      <c r="D137">
        <v>-11292</v>
      </c>
      <c r="E137">
        <v>-17208</v>
      </c>
      <c r="F137">
        <v>12152</v>
      </c>
      <c r="G137">
        <v>2379</v>
      </c>
      <c r="H137">
        <v>-2923</v>
      </c>
      <c r="I137">
        <v>206043</v>
      </c>
    </row>
    <row r="138" spans="1:9" x14ac:dyDescent="0.25">
      <c r="A138" s="3" t="s">
        <v>210</v>
      </c>
      <c r="B138" s="3" t="s">
        <v>211</v>
      </c>
      <c r="C138">
        <v>162</v>
      </c>
      <c r="D138">
        <v>-11240</v>
      </c>
      <c r="E138">
        <v>-16964</v>
      </c>
      <c r="F138">
        <v>17092</v>
      </c>
      <c r="G138">
        <v>2337</v>
      </c>
      <c r="H138">
        <v>-2808</v>
      </c>
      <c r="I138">
        <v>207097</v>
      </c>
    </row>
    <row r="139" spans="1:9" x14ac:dyDescent="0.25">
      <c r="A139" s="3" t="s">
        <v>212</v>
      </c>
      <c r="B139" s="3" t="s">
        <v>213</v>
      </c>
      <c r="C139">
        <v>160</v>
      </c>
      <c r="D139">
        <v>-5992</v>
      </c>
      <c r="E139">
        <v>-24712</v>
      </c>
      <c r="F139">
        <v>11260</v>
      </c>
      <c r="G139">
        <v>2456</v>
      </c>
      <c r="H139">
        <v>-2931</v>
      </c>
      <c r="I139">
        <v>208136</v>
      </c>
    </row>
    <row r="140" spans="1:9" x14ac:dyDescent="0.25">
      <c r="A140" s="3" t="s">
        <v>214</v>
      </c>
      <c r="B140" s="3" t="s">
        <v>215</v>
      </c>
      <c r="C140">
        <v>162</v>
      </c>
      <c r="D140">
        <v>-8968</v>
      </c>
      <c r="E140">
        <v>-22720</v>
      </c>
      <c r="F140">
        <v>19112</v>
      </c>
      <c r="G140">
        <v>2340</v>
      </c>
      <c r="H140">
        <v>-3014</v>
      </c>
      <c r="I140">
        <v>209159</v>
      </c>
    </row>
    <row r="141" spans="1:9" x14ac:dyDescent="0.25">
      <c r="A141" s="3" t="s">
        <v>171</v>
      </c>
      <c r="B141" s="3" t="s">
        <v>216</v>
      </c>
      <c r="C141">
        <v>161</v>
      </c>
      <c r="D141">
        <v>-12188</v>
      </c>
      <c r="E141">
        <v>-32768</v>
      </c>
      <c r="F141">
        <v>13416</v>
      </c>
      <c r="G141">
        <v>2397</v>
      </c>
      <c r="H141">
        <v>-2809</v>
      </c>
      <c r="I141">
        <v>210215</v>
      </c>
    </row>
    <row r="142" spans="1:9" x14ac:dyDescent="0.25">
      <c r="A142" s="3" t="s">
        <v>186</v>
      </c>
      <c r="B142" s="3" t="s">
        <v>217</v>
      </c>
      <c r="C142">
        <v>161</v>
      </c>
      <c r="D142">
        <v>-7352</v>
      </c>
      <c r="E142">
        <v>-25612</v>
      </c>
      <c r="F142">
        <v>20288</v>
      </c>
      <c r="G142">
        <v>2259</v>
      </c>
      <c r="H142">
        <v>-2854</v>
      </c>
      <c r="I142">
        <v>211268</v>
      </c>
    </row>
    <row r="143" spans="1:9" x14ac:dyDescent="0.25">
      <c r="A143" s="3" t="s">
        <v>218</v>
      </c>
      <c r="B143" s="3" t="s">
        <v>219</v>
      </c>
      <c r="C143">
        <v>161</v>
      </c>
      <c r="D143">
        <v>-2208</v>
      </c>
      <c r="E143">
        <v>-28820</v>
      </c>
      <c r="F143">
        <v>13716</v>
      </c>
      <c r="G143">
        <v>2358</v>
      </c>
      <c r="H143">
        <v>-2827</v>
      </c>
      <c r="I143">
        <v>212329</v>
      </c>
    </row>
    <row r="144" spans="1:9" x14ac:dyDescent="0.25">
      <c r="A144" s="3" t="s">
        <v>220</v>
      </c>
      <c r="B144" s="3" t="s">
        <v>221</v>
      </c>
      <c r="C144">
        <v>161</v>
      </c>
      <c r="D144">
        <v>-392</v>
      </c>
      <c r="E144">
        <v>-19476</v>
      </c>
      <c r="F144">
        <v>9204</v>
      </c>
      <c r="G144">
        <v>2386</v>
      </c>
      <c r="H144">
        <v>-2815</v>
      </c>
      <c r="I144">
        <v>213389</v>
      </c>
    </row>
    <row r="145" spans="1:9" x14ac:dyDescent="0.25">
      <c r="A145" s="3" t="s">
        <v>222</v>
      </c>
      <c r="B145" s="3" t="s">
        <v>223</v>
      </c>
      <c r="C145">
        <v>161</v>
      </c>
      <c r="D145">
        <v>-9784</v>
      </c>
      <c r="E145">
        <v>-25536</v>
      </c>
      <c r="F145">
        <v>20732</v>
      </c>
      <c r="G145">
        <v>2250</v>
      </c>
      <c r="H145">
        <v>-2863</v>
      </c>
      <c r="I145">
        <v>214491</v>
      </c>
    </row>
    <row r="146" spans="1:9" x14ac:dyDescent="0.25">
      <c r="A146" s="3" t="s">
        <v>220</v>
      </c>
      <c r="B146" s="3" t="s">
        <v>221</v>
      </c>
      <c r="C146">
        <v>161</v>
      </c>
      <c r="D146">
        <v>-11388</v>
      </c>
      <c r="E146">
        <v>-29740</v>
      </c>
      <c r="F146">
        <v>20012</v>
      </c>
      <c r="G146">
        <v>2435</v>
      </c>
      <c r="H146">
        <v>-2814</v>
      </c>
      <c r="I146">
        <v>215491</v>
      </c>
    </row>
    <row r="147" spans="1:9" x14ac:dyDescent="0.25">
      <c r="A147" s="3" t="s">
        <v>224</v>
      </c>
      <c r="B147" s="3" t="s">
        <v>225</v>
      </c>
      <c r="C147">
        <v>159</v>
      </c>
      <c r="D147">
        <v>-11288</v>
      </c>
      <c r="E147">
        <v>-25064</v>
      </c>
      <c r="F147">
        <v>15164</v>
      </c>
      <c r="G147">
        <v>2486</v>
      </c>
      <c r="H147">
        <v>-2879</v>
      </c>
      <c r="I147">
        <v>216492</v>
      </c>
    </row>
    <row r="148" spans="1:9" x14ac:dyDescent="0.25">
      <c r="A148" s="3" t="s">
        <v>226</v>
      </c>
      <c r="B148" s="3" t="s">
        <v>227</v>
      </c>
      <c r="C148">
        <v>161</v>
      </c>
      <c r="D148">
        <v>-7848</v>
      </c>
      <c r="E148">
        <v>-22972</v>
      </c>
      <c r="F148">
        <v>14308</v>
      </c>
      <c r="G148">
        <v>2507</v>
      </c>
      <c r="H148">
        <v>-2948</v>
      </c>
      <c r="I148">
        <v>217514</v>
      </c>
    </row>
    <row r="149" spans="1:9" x14ac:dyDescent="0.25">
      <c r="A149" s="3" t="s">
        <v>149</v>
      </c>
      <c r="B149" s="3" t="s">
        <v>228</v>
      </c>
      <c r="C149">
        <v>160</v>
      </c>
      <c r="D149">
        <v>-2196</v>
      </c>
      <c r="E149">
        <v>-24912</v>
      </c>
      <c r="F149">
        <v>17524</v>
      </c>
      <c r="G149">
        <v>2467</v>
      </c>
      <c r="H149">
        <v>-2765</v>
      </c>
      <c r="I149">
        <v>218619</v>
      </c>
    </row>
    <row r="150" spans="1:9" x14ac:dyDescent="0.25">
      <c r="A150" s="3" t="s">
        <v>229</v>
      </c>
      <c r="B150" s="3" t="s">
        <v>230</v>
      </c>
      <c r="C150">
        <v>160</v>
      </c>
      <c r="D150">
        <v>-6128</v>
      </c>
      <c r="E150">
        <v>-32768</v>
      </c>
      <c r="F150">
        <v>15328</v>
      </c>
      <c r="G150">
        <v>2438</v>
      </c>
      <c r="H150">
        <v>-2844</v>
      </c>
      <c r="I150">
        <v>219609</v>
      </c>
    </row>
    <row r="151" spans="1:9" x14ac:dyDescent="0.25">
      <c r="A151" s="3" t="s">
        <v>231</v>
      </c>
      <c r="B151" s="3" t="s">
        <v>232</v>
      </c>
      <c r="C151">
        <v>160</v>
      </c>
      <c r="D151">
        <v>-6172</v>
      </c>
      <c r="E151">
        <v>-11064</v>
      </c>
      <c r="F151">
        <v>14740</v>
      </c>
      <c r="G151">
        <v>2428</v>
      </c>
      <c r="H151">
        <v>-2888</v>
      </c>
      <c r="I151">
        <v>220658</v>
      </c>
    </row>
    <row r="152" spans="1:9" x14ac:dyDescent="0.25">
      <c r="A152" s="3" t="s">
        <v>233</v>
      </c>
      <c r="B152" s="3" t="s">
        <v>234</v>
      </c>
      <c r="C152">
        <v>160</v>
      </c>
      <c r="D152">
        <v>-10676</v>
      </c>
      <c r="E152">
        <v>-30820</v>
      </c>
      <c r="F152">
        <v>14900</v>
      </c>
      <c r="G152">
        <v>2388</v>
      </c>
      <c r="H152">
        <v>-2874</v>
      </c>
      <c r="I152">
        <v>221705</v>
      </c>
    </row>
    <row r="153" spans="1:9" x14ac:dyDescent="0.25">
      <c r="A153" s="3" t="s">
        <v>182</v>
      </c>
      <c r="B153" s="3" t="s">
        <v>235</v>
      </c>
      <c r="C153">
        <v>160</v>
      </c>
      <c r="D153">
        <v>-5432</v>
      </c>
      <c r="E153">
        <v>-26804</v>
      </c>
      <c r="F153">
        <v>11780</v>
      </c>
      <c r="G153">
        <v>2374</v>
      </c>
      <c r="H153">
        <v>-2941</v>
      </c>
      <c r="I153">
        <v>222800</v>
      </c>
    </row>
    <row r="154" spans="1:9" x14ac:dyDescent="0.25">
      <c r="A154" s="3" t="s">
        <v>229</v>
      </c>
      <c r="B154" s="3" t="s">
        <v>236</v>
      </c>
      <c r="C154">
        <v>161</v>
      </c>
      <c r="D154">
        <v>-10956</v>
      </c>
      <c r="E154">
        <v>-11576</v>
      </c>
      <c r="F154">
        <v>18960</v>
      </c>
      <c r="G154">
        <v>2428</v>
      </c>
      <c r="H154">
        <v>-2988</v>
      </c>
      <c r="I154">
        <v>223902</v>
      </c>
    </row>
    <row r="155" spans="1:9" x14ac:dyDescent="0.25">
      <c r="A155" s="3" t="s">
        <v>177</v>
      </c>
      <c r="B155" s="3" t="s">
        <v>237</v>
      </c>
      <c r="C155">
        <v>160</v>
      </c>
      <c r="D155">
        <v>-3108</v>
      </c>
      <c r="E155">
        <v>-14048</v>
      </c>
      <c r="F155">
        <v>15084</v>
      </c>
      <c r="G155">
        <v>2417</v>
      </c>
      <c r="H155">
        <v>-3069</v>
      </c>
      <c r="I155">
        <v>224981</v>
      </c>
    </row>
    <row r="156" spans="1:9" x14ac:dyDescent="0.25">
      <c r="A156" s="3" t="s">
        <v>173</v>
      </c>
      <c r="B156" s="3" t="s">
        <v>199</v>
      </c>
      <c r="C156">
        <v>160</v>
      </c>
      <c r="D156">
        <v>-2220</v>
      </c>
      <c r="E156">
        <v>-22384</v>
      </c>
      <c r="F156">
        <v>12756</v>
      </c>
      <c r="G156">
        <v>2524</v>
      </c>
      <c r="H156">
        <v>-2849</v>
      </c>
      <c r="I156">
        <v>226016</v>
      </c>
    </row>
    <row r="157" spans="1:9" x14ac:dyDescent="0.25">
      <c r="A157" s="3" t="s">
        <v>214</v>
      </c>
      <c r="B157" s="3" t="s">
        <v>215</v>
      </c>
      <c r="C157">
        <v>161</v>
      </c>
      <c r="D157">
        <v>-3932</v>
      </c>
      <c r="E157">
        <v>-18352</v>
      </c>
      <c r="F157">
        <v>19140</v>
      </c>
      <c r="G157">
        <v>2432</v>
      </c>
      <c r="H157">
        <v>-2893</v>
      </c>
      <c r="I157">
        <v>227178</v>
      </c>
    </row>
    <row r="158" spans="1:9" x14ac:dyDescent="0.25">
      <c r="A158" s="3" t="s">
        <v>173</v>
      </c>
      <c r="B158" s="3" t="s">
        <v>238</v>
      </c>
      <c r="C158">
        <v>159</v>
      </c>
      <c r="D158">
        <v>-7072</v>
      </c>
      <c r="E158">
        <v>-16948</v>
      </c>
      <c r="F158">
        <v>18004</v>
      </c>
      <c r="G158">
        <v>2342</v>
      </c>
      <c r="H158">
        <v>-2919</v>
      </c>
      <c r="I158">
        <v>228207</v>
      </c>
    </row>
    <row r="159" spans="1:9" x14ac:dyDescent="0.25">
      <c r="A159" s="3" t="s">
        <v>229</v>
      </c>
      <c r="B159" s="3" t="s">
        <v>230</v>
      </c>
      <c r="C159">
        <v>159</v>
      </c>
      <c r="D159">
        <v>868</v>
      </c>
      <c r="E159">
        <v>-15964</v>
      </c>
      <c r="F159">
        <v>25172</v>
      </c>
      <c r="G159">
        <v>2429</v>
      </c>
      <c r="H159">
        <v>-2868</v>
      </c>
      <c r="I159">
        <v>229232</v>
      </c>
    </row>
    <row r="160" spans="1:9" x14ac:dyDescent="0.25">
      <c r="A160" s="3" t="s">
        <v>188</v>
      </c>
      <c r="B160" s="3" t="s">
        <v>239</v>
      </c>
      <c r="C160">
        <v>157</v>
      </c>
      <c r="D160">
        <v>-11476</v>
      </c>
      <c r="E160">
        <v>-25432</v>
      </c>
      <c r="F160">
        <v>17200</v>
      </c>
      <c r="G160">
        <v>2474</v>
      </c>
      <c r="H160">
        <v>-2851</v>
      </c>
      <c r="I160">
        <v>230353</v>
      </c>
    </row>
    <row r="161" spans="1:9" x14ac:dyDescent="0.25">
      <c r="A161" s="3" t="s">
        <v>162</v>
      </c>
      <c r="B161" s="3" t="s">
        <v>240</v>
      </c>
      <c r="C161">
        <v>160</v>
      </c>
      <c r="D161">
        <v>-14684</v>
      </c>
      <c r="E161">
        <v>-20652</v>
      </c>
      <c r="F161">
        <v>15616</v>
      </c>
      <c r="G161">
        <v>2378</v>
      </c>
      <c r="H161">
        <v>-2729</v>
      </c>
      <c r="I161">
        <v>231374</v>
      </c>
    </row>
    <row r="162" spans="1:9" x14ac:dyDescent="0.25">
      <c r="A162" s="3" t="s">
        <v>177</v>
      </c>
      <c r="B162" s="3" t="s">
        <v>241</v>
      </c>
      <c r="C162">
        <v>158</v>
      </c>
      <c r="D162">
        <v>-7164</v>
      </c>
      <c r="E162">
        <v>-12156</v>
      </c>
      <c r="F162">
        <v>19700</v>
      </c>
      <c r="G162">
        <v>2255</v>
      </c>
      <c r="H162">
        <v>-2841</v>
      </c>
      <c r="I162">
        <v>232420</v>
      </c>
    </row>
    <row r="163" spans="1:9" x14ac:dyDescent="0.25">
      <c r="A163" s="3" t="s">
        <v>169</v>
      </c>
      <c r="B163" s="3" t="s">
        <v>242</v>
      </c>
      <c r="C163">
        <v>158</v>
      </c>
      <c r="D163">
        <v>-2424</v>
      </c>
      <c r="E163">
        <v>-32768</v>
      </c>
      <c r="F163">
        <v>12748</v>
      </c>
      <c r="G163">
        <v>2356</v>
      </c>
      <c r="H163">
        <v>-2957</v>
      </c>
      <c r="I163">
        <v>233526</v>
      </c>
    </row>
    <row r="164" spans="1:9" x14ac:dyDescent="0.25">
      <c r="A164" s="3" t="s">
        <v>149</v>
      </c>
      <c r="B164" s="3" t="s">
        <v>243</v>
      </c>
      <c r="C164">
        <v>159</v>
      </c>
      <c r="D164">
        <v>-12928</v>
      </c>
      <c r="E164">
        <v>-17684</v>
      </c>
      <c r="F164">
        <v>6996</v>
      </c>
      <c r="G164">
        <v>2378</v>
      </c>
      <c r="H164">
        <v>-2810</v>
      </c>
      <c r="I164">
        <v>234642</v>
      </c>
    </row>
    <row r="165" spans="1:9" x14ac:dyDescent="0.25">
      <c r="A165" s="3" t="s">
        <v>162</v>
      </c>
      <c r="B165" s="3" t="s">
        <v>244</v>
      </c>
      <c r="C165">
        <v>159</v>
      </c>
      <c r="D165">
        <v>-10948</v>
      </c>
      <c r="E165">
        <v>-6464</v>
      </c>
      <c r="F165">
        <v>16552</v>
      </c>
      <c r="G165">
        <v>2354</v>
      </c>
      <c r="H165">
        <v>-2976</v>
      </c>
      <c r="I165">
        <v>235768</v>
      </c>
    </row>
    <row r="166" spans="1:9" x14ac:dyDescent="0.25">
      <c r="A166" s="3" t="s">
        <v>175</v>
      </c>
      <c r="B166" s="3" t="s">
        <v>245</v>
      </c>
      <c r="C166">
        <v>159</v>
      </c>
      <c r="D166">
        <v>-7008</v>
      </c>
      <c r="E166">
        <v>-19668</v>
      </c>
      <c r="F166">
        <v>21452</v>
      </c>
      <c r="G166">
        <v>2470</v>
      </c>
      <c r="H166">
        <v>-2848</v>
      </c>
      <c r="I166">
        <v>236818</v>
      </c>
    </row>
    <row r="167" spans="1:9" x14ac:dyDescent="0.25">
      <c r="A167" s="3" t="s">
        <v>246</v>
      </c>
      <c r="B167" s="3" t="s">
        <v>247</v>
      </c>
      <c r="C167">
        <v>159</v>
      </c>
      <c r="D167">
        <v>-7588</v>
      </c>
      <c r="E167">
        <v>-18696</v>
      </c>
      <c r="F167">
        <v>12568</v>
      </c>
      <c r="G167">
        <v>2446</v>
      </c>
      <c r="H167">
        <v>-2998</v>
      </c>
      <c r="I167">
        <v>237969</v>
      </c>
    </row>
    <row r="168" spans="1:9" x14ac:dyDescent="0.25">
      <c r="A168" s="3" t="s">
        <v>194</v>
      </c>
      <c r="B168" s="3" t="s">
        <v>248</v>
      </c>
      <c r="C168">
        <v>158</v>
      </c>
      <c r="D168">
        <v>-14276</v>
      </c>
      <c r="E168">
        <v>-14356</v>
      </c>
      <c r="F168">
        <v>16800</v>
      </c>
      <c r="G168">
        <v>2423</v>
      </c>
      <c r="H168">
        <v>-2755</v>
      </c>
      <c r="I168">
        <v>239005</v>
      </c>
    </row>
    <row r="169" spans="1:9" x14ac:dyDescent="0.25">
      <c r="A169" s="3" t="s">
        <v>249</v>
      </c>
      <c r="B169" s="3" t="s">
        <v>250</v>
      </c>
      <c r="C169">
        <v>159</v>
      </c>
      <c r="D169">
        <v>-7188</v>
      </c>
      <c r="E169">
        <v>-22312</v>
      </c>
      <c r="F169">
        <v>17576</v>
      </c>
      <c r="G169">
        <v>2373</v>
      </c>
      <c r="H169">
        <v>-2689</v>
      </c>
      <c r="I169">
        <v>240072</v>
      </c>
    </row>
    <row r="170" spans="1:9" x14ac:dyDescent="0.25">
      <c r="A170" s="3" t="s">
        <v>188</v>
      </c>
      <c r="B170" s="3" t="s">
        <v>239</v>
      </c>
      <c r="C170">
        <v>159</v>
      </c>
      <c r="D170">
        <v>-14436</v>
      </c>
      <c r="E170">
        <v>-16924</v>
      </c>
      <c r="F170">
        <v>14420</v>
      </c>
      <c r="G170">
        <v>2441</v>
      </c>
      <c r="H170">
        <v>-3084</v>
      </c>
      <c r="I170">
        <v>241126</v>
      </c>
    </row>
    <row r="171" spans="1:9" x14ac:dyDescent="0.25">
      <c r="A171" s="3" t="s">
        <v>229</v>
      </c>
      <c r="B171" s="3" t="s">
        <v>236</v>
      </c>
      <c r="C171">
        <v>159</v>
      </c>
      <c r="D171">
        <v>-9780</v>
      </c>
      <c r="E171">
        <v>-20252</v>
      </c>
      <c r="F171">
        <v>12656</v>
      </c>
      <c r="G171">
        <v>2354</v>
      </c>
      <c r="H171">
        <v>-2781</v>
      </c>
      <c r="I171">
        <v>242204</v>
      </c>
    </row>
    <row r="172" spans="1:9" x14ac:dyDescent="0.25">
      <c r="A172" s="3" t="s">
        <v>190</v>
      </c>
      <c r="B172" s="3" t="s">
        <v>191</v>
      </c>
      <c r="C172">
        <v>157</v>
      </c>
      <c r="D172">
        <v>-6036</v>
      </c>
      <c r="E172">
        <v>-9884</v>
      </c>
      <c r="F172">
        <v>16492</v>
      </c>
      <c r="G172">
        <v>2301</v>
      </c>
      <c r="H172">
        <v>-2885</v>
      </c>
      <c r="I172">
        <v>243333</v>
      </c>
    </row>
    <row r="173" spans="1:9" x14ac:dyDescent="0.25">
      <c r="A173" s="3" t="s">
        <v>224</v>
      </c>
      <c r="B173" s="3" t="s">
        <v>251</v>
      </c>
      <c r="C173">
        <v>159</v>
      </c>
      <c r="D173">
        <v>-2120</v>
      </c>
      <c r="E173">
        <v>-31404</v>
      </c>
      <c r="F173">
        <v>14172</v>
      </c>
      <c r="G173">
        <v>2452</v>
      </c>
      <c r="H173">
        <v>-2972</v>
      </c>
      <c r="I173">
        <v>244376</v>
      </c>
    </row>
    <row r="174" spans="1:9" x14ac:dyDescent="0.25">
      <c r="A174" s="3" t="s">
        <v>231</v>
      </c>
      <c r="B174" s="3" t="s">
        <v>232</v>
      </c>
      <c r="C174">
        <v>161</v>
      </c>
      <c r="D174">
        <v>-14488</v>
      </c>
      <c r="E174">
        <v>-20476</v>
      </c>
      <c r="F174">
        <v>10604</v>
      </c>
      <c r="G174">
        <v>2338</v>
      </c>
      <c r="H174">
        <v>-2953</v>
      </c>
      <c r="I174">
        <v>245484</v>
      </c>
    </row>
    <row r="175" spans="1:9" x14ac:dyDescent="0.25">
      <c r="A175" s="3" t="s">
        <v>188</v>
      </c>
      <c r="B175" s="3" t="s">
        <v>239</v>
      </c>
      <c r="C175">
        <v>162</v>
      </c>
      <c r="D175">
        <v>-4580</v>
      </c>
      <c r="E175">
        <v>-31448</v>
      </c>
      <c r="F175">
        <v>20472</v>
      </c>
      <c r="G175">
        <v>2441</v>
      </c>
      <c r="H175">
        <v>-2968</v>
      </c>
      <c r="I175">
        <v>246578</v>
      </c>
    </row>
    <row r="176" spans="1:9" x14ac:dyDescent="0.25">
      <c r="A176" s="3" t="s">
        <v>224</v>
      </c>
      <c r="B176" s="3" t="s">
        <v>251</v>
      </c>
      <c r="C176">
        <v>162</v>
      </c>
      <c r="D176">
        <v>-10508</v>
      </c>
      <c r="E176">
        <v>-32768</v>
      </c>
      <c r="F176">
        <v>18732</v>
      </c>
      <c r="G176">
        <v>2407</v>
      </c>
      <c r="H176">
        <v>-2841</v>
      </c>
      <c r="I176">
        <v>247648</v>
      </c>
    </row>
    <row r="177" spans="1:9" x14ac:dyDescent="0.25">
      <c r="A177" s="3" t="s">
        <v>175</v>
      </c>
      <c r="B177" s="3" t="s">
        <v>245</v>
      </c>
      <c r="C177">
        <v>165</v>
      </c>
      <c r="D177">
        <v>-3656</v>
      </c>
      <c r="E177">
        <v>-25880</v>
      </c>
      <c r="F177">
        <v>13540</v>
      </c>
      <c r="G177">
        <v>2350</v>
      </c>
      <c r="H177">
        <v>-2728</v>
      </c>
      <c r="I177">
        <v>248792</v>
      </c>
    </row>
    <row r="178" spans="1:9" x14ac:dyDescent="0.25">
      <c r="A178" s="3" t="s">
        <v>184</v>
      </c>
      <c r="B178" s="3" t="s">
        <v>185</v>
      </c>
      <c r="C178">
        <v>165</v>
      </c>
      <c r="D178">
        <v>-2456</v>
      </c>
      <c r="E178">
        <v>-16832</v>
      </c>
      <c r="F178">
        <v>17872</v>
      </c>
      <c r="G178">
        <v>2516</v>
      </c>
      <c r="H178">
        <v>-2965</v>
      </c>
      <c r="I178">
        <v>249926</v>
      </c>
    </row>
    <row r="179" spans="1:9" x14ac:dyDescent="0.25">
      <c r="A179" s="3" t="s">
        <v>153</v>
      </c>
      <c r="B179" s="3" t="s">
        <v>183</v>
      </c>
      <c r="C179">
        <v>165</v>
      </c>
      <c r="D179">
        <v>-12984</v>
      </c>
      <c r="E179">
        <v>-28392</v>
      </c>
      <c r="F179">
        <v>18660</v>
      </c>
      <c r="G179">
        <v>2215</v>
      </c>
      <c r="H179">
        <v>-2866</v>
      </c>
      <c r="I179">
        <v>251015</v>
      </c>
    </row>
    <row r="180" spans="1:9" x14ac:dyDescent="0.25">
      <c r="A180" s="3" t="s">
        <v>252</v>
      </c>
      <c r="B180" s="3" t="s">
        <v>253</v>
      </c>
      <c r="C180">
        <v>164</v>
      </c>
      <c r="D180">
        <v>-4568</v>
      </c>
      <c r="E180">
        <v>-23952</v>
      </c>
      <c r="F180">
        <v>17740</v>
      </c>
      <c r="G180">
        <v>2304</v>
      </c>
      <c r="H180">
        <v>-2863</v>
      </c>
      <c r="I180">
        <v>252089</v>
      </c>
    </row>
    <row r="181" spans="1:9" x14ac:dyDescent="0.25">
      <c r="A181" s="3" t="s">
        <v>201</v>
      </c>
      <c r="B181" s="3" t="s">
        <v>43</v>
      </c>
      <c r="C181">
        <v>165</v>
      </c>
      <c r="D181">
        <v>-3544</v>
      </c>
      <c r="E181">
        <v>-23872</v>
      </c>
      <c r="F181">
        <v>13376</v>
      </c>
      <c r="G181">
        <v>2264</v>
      </c>
      <c r="H181">
        <v>-2915</v>
      </c>
      <c r="I181">
        <v>253154</v>
      </c>
    </row>
    <row r="182" spans="1:9" x14ac:dyDescent="0.25">
      <c r="A182" s="3" t="s">
        <v>194</v>
      </c>
      <c r="B182" s="3" t="s">
        <v>248</v>
      </c>
      <c r="C182">
        <v>163</v>
      </c>
      <c r="D182">
        <v>-5560</v>
      </c>
      <c r="E182">
        <v>-26680</v>
      </c>
      <c r="F182">
        <v>11416</v>
      </c>
      <c r="G182">
        <v>2451</v>
      </c>
      <c r="H182">
        <v>-2941</v>
      </c>
      <c r="I182">
        <v>254203</v>
      </c>
    </row>
    <row r="183" spans="1:9" x14ac:dyDescent="0.25">
      <c r="A183" s="3" t="s">
        <v>254</v>
      </c>
      <c r="B183" s="3" t="s">
        <v>255</v>
      </c>
      <c r="C183">
        <v>161</v>
      </c>
      <c r="D183">
        <v>-7136</v>
      </c>
      <c r="E183">
        <v>-17364</v>
      </c>
      <c r="F183">
        <v>16744</v>
      </c>
      <c r="G183">
        <v>2324</v>
      </c>
      <c r="H183">
        <v>-3025</v>
      </c>
      <c r="I183">
        <v>255283</v>
      </c>
    </row>
    <row r="184" spans="1:9" x14ac:dyDescent="0.25">
      <c r="A184" s="3" t="s">
        <v>201</v>
      </c>
      <c r="B184" s="3" t="s">
        <v>256</v>
      </c>
      <c r="C184">
        <v>161</v>
      </c>
      <c r="D184">
        <v>-5136</v>
      </c>
      <c r="E184">
        <v>-23612</v>
      </c>
      <c r="F184">
        <v>18264</v>
      </c>
      <c r="G184">
        <v>2276</v>
      </c>
      <c r="H184">
        <v>-2865</v>
      </c>
      <c r="I184">
        <v>256356</v>
      </c>
    </row>
    <row r="185" spans="1:9" x14ac:dyDescent="0.25">
      <c r="A185" s="3" t="s">
        <v>257</v>
      </c>
      <c r="B185" s="3" t="s">
        <v>258</v>
      </c>
      <c r="C185">
        <v>164</v>
      </c>
      <c r="D185">
        <v>440</v>
      </c>
      <c r="E185">
        <v>-27168</v>
      </c>
      <c r="F185">
        <v>15844</v>
      </c>
      <c r="G185">
        <v>2529</v>
      </c>
      <c r="H185">
        <v>-2797</v>
      </c>
      <c r="I185">
        <v>257430</v>
      </c>
    </row>
    <row r="186" spans="1:9" x14ac:dyDescent="0.25">
      <c r="A186" s="3" t="s">
        <v>259</v>
      </c>
      <c r="B186" s="3" t="s">
        <v>260</v>
      </c>
      <c r="C186">
        <v>164</v>
      </c>
      <c r="D186">
        <v>-1308</v>
      </c>
      <c r="E186">
        <v>-4928</v>
      </c>
      <c r="F186">
        <v>13080</v>
      </c>
      <c r="G186">
        <v>2342</v>
      </c>
      <c r="H186">
        <v>-2774</v>
      </c>
      <c r="I186">
        <v>258480</v>
      </c>
    </row>
    <row r="187" spans="1:9" x14ac:dyDescent="0.25">
      <c r="A187" s="3" t="s">
        <v>167</v>
      </c>
      <c r="B187" s="3" t="s">
        <v>168</v>
      </c>
      <c r="C187">
        <v>166</v>
      </c>
      <c r="D187">
        <v>-3248</v>
      </c>
      <c r="E187">
        <v>-22708</v>
      </c>
      <c r="F187">
        <v>10788</v>
      </c>
      <c r="G187">
        <v>2208</v>
      </c>
      <c r="H187">
        <v>-3021</v>
      </c>
      <c r="I187">
        <v>259540</v>
      </c>
    </row>
    <row r="188" spans="1:9" x14ac:dyDescent="0.25">
      <c r="A188" s="3" t="s">
        <v>261</v>
      </c>
      <c r="B188" s="3" t="s">
        <v>223</v>
      </c>
      <c r="C188">
        <v>163</v>
      </c>
      <c r="D188">
        <v>-10172</v>
      </c>
      <c r="E188">
        <v>-21372</v>
      </c>
      <c r="F188">
        <v>12124</v>
      </c>
      <c r="G188">
        <v>2390</v>
      </c>
      <c r="H188">
        <v>-2865</v>
      </c>
      <c r="I188">
        <v>260605</v>
      </c>
    </row>
    <row r="189" spans="1:9" x14ac:dyDescent="0.25">
      <c r="A189" s="3" t="s">
        <v>262</v>
      </c>
      <c r="B189" s="3" t="s">
        <v>263</v>
      </c>
      <c r="C189">
        <v>163</v>
      </c>
      <c r="D189">
        <v>52</v>
      </c>
      <c r="E189">
        <v>-20776</v>
      </c>
      <c r="F189">
        <v>12624</v>
      </c>
      <c r="G189">
        <v>2333</v>
      </c>
      <c r="H189">
        <v>-2881</v>
      </c>
      <c r="I189">
        <v>261598</v>
      </c>
    </row>
    <row r="190" spans="1:9" x14ac:dyDescent="0.25">
      <c r="A190" s="3" t="s">
        <v>188</v>
      </c>
      <c r="B190" s="3" t="s">
        <v>264</v>
      </c>
      <c r="C190">
        <v>165</v>
      </c>
      <c r="D190">
        <v>-12788</v>
      </c>
      <c r="E190">
        <v>-16264</v>
      </c>
      <c r="F190">
        <v>17628</v>
      </c>
      <c r="G190">
        <v>2199</v>
      </c>
      <c r="H190">
        <v>-2979</v>
      </c>
      <c r="I190">
        <v>262669</v>
      </c>
    </row>
    <row r="191" spans="1:9" x14ac:dyDescent="0.25">
      <c r="A191" s="3" t="s">
        <v>265</v>
      </c>
      <c r="B191" s="3" t="s">
        <v>266</v>
      </c>
      <c r="C191">
        <v>164</v>
      </c>
      <c r="D191">
        <v>-3928</v>
      </c>
      <c r="E191">
        <v>-29740</v>
      </c>
      <c r="F191">
        <v>17536</v>
      </c>
      <c r="G191">
        <v>2297</v>
      </c>
      <c r="H191">
        <v>-2822</v>
      </c>
      <c r="I191">
        <v>263761</v>
      </c>
    </row>
    <row r="192" spans="1:9" x14ac:dyDescent="0.25">
      <c r="A192" s="3" t="s">
        <v>267</v>
      </c>
      <c r="B192" s="3" t="s">
        <v>268</v>
      </c>
      <c r="C192">
        <v>164</v>
      </c>
      <c r="D192">
        <v>-12016</v>
      </c>
      <c r="E192">
        <v>-20952</v>
      </c>
      <c r="F192">
        <v>22516</v>
      </c>
      <c r="G192">
        <v>2293</v>
      </c>
      <c r="H192">
        <v>-2941</v>
      </c>
      <c r="I192">
        <v>264763</v>
      </c>
    </row>
    <row r="193" spans="1:9" x14ac:dyDescent="0.25">
      <c r="A193" s="3" t="s">
        <v>177</v>
      </c>
      <c r="B193" s="3" t="s">
        <v>237</v>
      </c>
      <c r="C193">
        <v>166</v>
      </c>
      <c r="D193">
        <v>-9232</v>
      </c>
      <c r="E193">
        <v>-26064</v>
      </c>
      <c r="F193">
        <v>19724</v>
      </c>
      <c r="G193">
        <v>2357</v>
      </c>
      <c r="H193">
        <v>-2722</v>
      </c>
      <c r="I193">
        <v>265789</v>
      </c>
    </row>
    <row r="194" spans="1:9" x14ac:dyDescent="0.25">
      <c r="A194" s="3" t="s">
        <v>265</v>
      </c>
      <c r="B194" s="3" t="s">
        <v>269</v>
      </c>
      <c r="C194">
        <v>163</v>
      </c>
      <c r="D194">
        <v>-7728</v>
      </c>
      <c r="E194">
        <v>-16936</v>
      </c>
      <c r="F194">
        <v>14000</v>
      </c>
      <c r="G194">
        <v>2374</v>
      </c>
      <c r="H194">
        <v>-3018</v>
      </c>
      <c r="I194">
        <v>266772</v>
      </c>
    </row>
    <row r="195" spans="1:9" x14ac:dyDescent="0.25">
      <c r="A195" s="3" t="s">
        <v>186</v>
      </c>
      <c r="B195" s="3" t="s">
        <v>187</v>
      </c>
      <c r="C195">
        <v>165</v>
      </c>
      <c r="D195">
        <v>-5428</v>
      </c>
      <c r="E195">
        <v>-22868</v>
      </c>
      <c r="F195">
        <v>12072</v>
      </c>
      <c r="G195">
        <v>2393</v>
      </c>
      <c r="H195">
        <v>-2857</v>
      </c>
      <c r="I195">
        <v>267905</v>
      </c>
    </row>
    <row r="196" spans="1:9" x14ac:dyDescent="0.25">
      <c r="A196" s="3" t="s">
        <v>270</v>
      </c>
      <c r="B196" s="3" t="s">
        <v>271</v>
      </c>
      <c r="C196">
        <v>163</v>
      </c>
      <c r="D196">
        <v>-12288</v>
      </c>
      <c r="E196">
        <v>-25960</v>
      </c>
      <c r="F196">
        <v>13892</v>
      </c>
      <c r="G196">
        <v>2383</v>
      </c>
      <c r="H196">
        <v>-2978</v>
      </c>
      <c r="I196">
        <v>269031</v>
      </c>
    </row>
    <row r="197" spans="1:9" x14ac:dyDescent="0.25">
      <c r="A197" s="3" t="s">
        <v>272</v>
      </c>
      <c r="B197" s="3" t="s">
        <v>273</v>
      </c>
      <c r="C197">
        <v>165</v>
      </c>
      <c r="D197">
        <v>-12756</v>
      </c>
      <c r="E197">
        <v>-23148</v>
      </c>
      <c r="F197">
        <v>7796</v>
      </c>
      <c r="G197">
        <v>2302</v>
      </c>
      <c r="H197">
        <v>-2980</v>
      </c>
      <c r="I197">
        <v>270072</v>
      </c>
    </row>
    <row r="198" spans="1:9" x14ac:dyDescent="0.25">
      <c r="A198" s="3" t="s">
        <v>222</v>
      </c>
      <c r="B198" s="3" t="s">
        <v>274</v>
      </c>
      <c r="C198">
        <v>164</v>
      </c>
      <c r="D198">
        <v>-13976</v>
      </c>
      <c r="E198">
        <v>-24108</v>
      </c>
      <c r="F198">
        <v>13724</v>
      </c>
      <c r="G198">
        <v>2573</v>
      </c>
      <c r="H198">
        <v>-2819</v>
      </c>
      <c r="I198">
        <v>271171</v>
      </c>
    </row>
    <row r="199" spans="1:9" x14ac:dyDescent="0.25">
      <c r="A199" s="3" t="s">
        <v>233</v>
      </c>
      <c r="B199" s="3" t="s">
        <v>275</v>
      </c>
      <c r="C199">
        <v>165</v>
      </c>
      <c r="D199">
        <v>-10348</v>
      </c>
      <c r="E199">
        <v>-25260</v>
      </c>
      <c r="F199">
        <v>10928</v>
      </c>
      <c r="G199">
        <v>2426</v>
      </c>
      <c r="H199">
        <v>-2896</v>
      </c>
      <c r="I199">
        <v>272270</v>
      </c>
    </row>
    <row r="200" spans="1:9" x14ac:dyDescent="0.25">
      <c r="A200" s="3" t="s">
        <v>246</v>
      </c>
      <c r="B200" s="3" t="s">
        <v>276</v>
      </c>
      <c r="C200">
        <v>166</v>
      </c>
      <c r="D200">
        <v>-15652</v>
      </c>
      <c r="E200">
        <v>-21884</v>
      </c>
      <c r="F200">
        <v>16676</v>
      </c>
      <c r="G200">
        <v>2309</v>
      </c>
      <c r="H200">
        <v>-2912</v>
      </c>
      <c r="I200">
        <v>273382</v>
      </c>
    </row>
    <row r="201" spans="1:9" x14ac:dyDescent="0.25">
      <c r="A201" s="3" t="s">
        <v>262</v>
      </c>
      <c r="B201" s="3" t="s">
        <v>277</v>
      </c>
      <c r="C201">
        <v>166</v>
      </c>
      <c r="D201">
        <v>-13676</v>
      </c>
      <c r="E201">
        <v>-25412</v>
      </c>
      <c r="F201">
        <v>15428</v>
      </c>
      <c r="G201">
        <v>2335</v>
      </c>
      <c r="H201">
        <v>-2901</v>
      </c>
      <c r="I201">
        <v>274490</v>
      </c>
    </row>
    <row r="202" spans="1:9" x14ac:dyDescent="0.25">
      <c r="A202" s="3" t="s">
        <v>278</v>
      </c>
      <c r="B202" s="3" t="s">
        <v>279</v>
      </c>
      <c r="C202">
        <v>165</v>
      </c>
      <c r="D202">
        <v>-7380</v>
      </c>
      <c r="E202">
        <v>-27340</v>
      </c>
      <c r="F202">
        <v>12032</v>
      </c>
      <c r="G202">
        <v>2412</v>
      </c>
      <c r="H202">
        <v>-2916</v>
      </c>
      <c r="I202">
        <v>275573</v>
      </c>
    </row>
    <row r="203" spans="1:9" x14ac:dyDescent="0.25">
      <c r="A203" s="3" t="s">
        <v>280</v>
      </c>
      <c r="B203" s="3" t="s">
        <v>281</v>
      </c>
      <c r="C203">
        <v>164</v>
      </c>
      <c r="D203">
        <v>-9920</v>
      </c>
      <c r="E203">
        <v>-6420</v>
      </c>
      <c r="F203">
        <v>14420</v>
      </c>
      <c r="G203">
        <v>2351</v>
      </c>
      <c r="H203">
        <v>-2666</v>
      </c>
      <c r="I203">
        <v>276609</v>
      </c>
    </row>
    <row r="204" spans="1:9" x14ac:dyDescent="0.25">
      <c r="A204" s="3" t="s">
        <v>175</v>
      </c>
      <c r="B204" s="3" t="s">
        <v>282</v>
      </c>
      <c r="C204">
        <v>166</v>
      </c>
      <c r="D204">
        <v>-6940</v>
      </c>
      <c r="E204">
        <v>-7636</v>
      </c>
      <c r="F204">
        <v>6808</v>
      </c>
      <c r="G204">
        <v>2520</v>
      </c>
      <c r="H204">
        <v>-2941</v>
      </c>
      <c r="I204">
        <v>277740</v>
      </c>
    </row>
    <row r="205" spans="1:9" x14ac:dyDescent="0.25">
      <c r="A205" s="3" t="s">
        <v>283</v>
      </c>
      <c r="B205" s="3" t="s">
        <v>284</v>
      </c>
      <c r="C205">
        <v>163</v>
      </c>
      <c r="D205">
        <v>-6628</v>
      </c>
      <c r="E205">
        <v>-26412</v>
      </c>
      <c r="F205">
        <v>18456</v>
      </c>
      <c r="G205">
        <v>2486</v>
      </c>
      <c r="H205">
        <v>-2922</v>
      </c>
      <c r="I205">
        <v>278769</v>
      </c>
    </row>
    <row r="206" spans="1:9" x14ac:dyDescent="0.25">
      <c r="A206" s="3" t="s">
        <v>259</v>
      </c>
      <c r="B206" s="3" t="s">
        <v>285</v>
      </c>
      <c r="C206">
        <v>165</v>
      </c>
      <c r="D206">
        <v>-10680</v>
      </c>
      <c r="E206">
        <v>-26484</v>
      </c>
      <c r="F206">
        <v>9620</v>
      </c>
      <c r="G206">
        <v>2267</v>
      </c>
      <c r="H206">
        <v>-2800</v>
      </c>
      <c r="I206">
        <v>279852</v>
      </c>
    </row>
    <row r="207" spans="1:9" x14ac:dyDescent="0.25">
      <c r="A207" s="3" t="s">
        <v>162</v>
      </c>
      <c r="B207" s="3" t="s">
        <v>163</v>
      </c>
      <c r="C207">
        <v>165</v>
      </c>
      <c r="D207">
        <v>-1308</v>
      </c>
      <c r="E207">
        <v>-22392</v>
      </c>
      <c r="F207">
        <v>17188</v>
      </c>
      <c r="G207">
        <v>2288</v>
      </c>
      <c r="H207">
        <v>-2891</v>
      </c>
      <c r="I207">
        <v>280878</v>
      </c>
    </row>
    <row r="208" spans="1:9" x14ac:dyDescent="0.25">
      <c r="A208" s="3" t="s">
        <v>249</v>
      </c>
      <c r="B208" s="3" t="s">
        <v>281</v>
      </c>
      <c r="C208">
        <v>165</v>
      </c>
      <c r="D208">
        <v>-12332</v>
      </c>
      <c r="E208">
        <v>-7844</v>
      </c>
      <c r="F208">
        <v>16556</v>
      </c>
      <c r="G208">
        <v>2440</v>
      </c>
      <c r="H208">
        <v>-2889</v>
      </c>
      <c r="I208">
        <v>281977</v>
      </c>
    </row>
    <row r="209" spans="1:9" x14ac:dyDescent="0.25">
      <c r="A209" s="3" t="s">
        <v>231</v>
      </c>
      <c r="B209" s="3" t="s">
        <v>286</v>
      </c>
      <c r="C209">
        <v>165</v>
      </c>
      <c r="D209">
        <v>1688</v>
      </c>
      <c r="E209">
        <v>-32768</v>
      </c>
      <c r="F209">
        <v>17208</v>
      </c>
      <c r="G209">
        <v>2473</v>
      </c>
      <c r="H209">
        <v>-2858</v>
      </c>
      <c r="I209">
        <v>283095</v>
      </c>
    </row>
    <row r="210" spans="1:9" x14ac:dyDescent="0.25">
      <c r="A210" s="3" t="s">
        <v>233</v>
      </c>
      <c r="B210" s="3" t="s">
        <v>287</v>
      </c>
      <c r="C210">
        <v>165</v>
      </c>
      <c r="D210">
        <v>-10948</v>
      </c>
      <c r="E210">
        <v>-20784</v>
      </c>
      <c r="F210">
        <v>15912</v>
      </c>
      <c r="G210">
        <v>2268</v>
      </c>
      <c r="H210">
        <v>-2961</v>
      </c>
      <c r="I210">
        <v>284168</v>
      </c>
    </row>
    <row r="211" spans="1:9" x14ac:dyDescent="0.25">
      <c r="A211" s="3" t="s">
        <v>249</v>
      </c>
      <c r="B211" s="3" t="s">
        <v>281</v>
      </c>
      <c r="C211">
        <v>165</v>
      </c>
      <c r="D211">
        <v>-4004</v>
      </c>
      <c r="E211">
        <v>-22052</v>
      </c>
      <c r="F211">
        <v>10176</v>
      </c>
      <c r="G211">
        <v>2364</v>
      </c>
      <c r="H211">
        <v>-2741</v>
      </c>
      <c r="I211">
        <v>285235</v>
      </c>
    </row>
    <row r="212" spans="1:9" x14ac:dyDescent="0.25">
      <c r="A212" s="3" t="s">
        <v>224</v>
      </c>
      <c r="B212" s="3" t="s">
        <v>288</v>
      </c>
      <c r="C212">
        <v>163</v>
      </c>
      <c r="D212">
        <v>-9088</v>
      </c>
      <c r="E212">
        <v>-21748</v>
      </c>
      <c r="F212">
        <v>15700</v>
      </c>
      <c r="G212">
        <v>2490</v>
      </c>
      <c r="H212">
        <v>-2857</v>
      </c>
      <c r="I212">
        <v>286269</v>
      </c>
    </row>
    <row r="213" spans="1:9" x14ac:dyDescent="0.25">
      <c r="A213" s="3" t="s">
        <v>203</v>
      </c>
      <c r="B213" s="3" t="s">
        <v>289</v>
      </c>
      <c r="C213">
        <v>165</v>
      </c>
      <c r="D213">
        <v>-4084</v>
      </c>
      <c r="E213">
        <v>-18624</v>
      </c>
      <c r="F213">
        <v>9244</v>
      </c>
      <c r="G213">
        <v>2344</v>
      </c>
      <c r="H213">
        <v>-2915</v>
      </c>
      <c r="I213">
        <v>287341</v>
      </c>
    </row>
    <row r="214" spans="1:9" x14ac:dyDescent="0.25">
      <c r="A214" s="3" t="s">
        <v>290</v>
      </c>
      <c r="B214" s="3" t="s">
        <v>291</v>
      </c>
      <c r="C214">
        <v>166</v>
      </c>
      <c r="D214">
        <v>3096</v>
      </c>
      <c r="E214">
        <v>-32060</v>
      </c>
      <c r="F214">
        <v>12400</v>
      </c>
      <c r="G214">
        <v>2394</v>
      </c>
      <c r="H214">
        <v>-2806</v>
      </c>
      <c r="I214">
        <v>288415</v>
      </c>
    </row>
    <row r="215" spans="1:9" x14ac:dyDescent="0.25">
      <c r="A215" s="3" t="s">
        <v>233</v>
      </c>
      <c r="B215" s="3" t="s">
        <v>292</v>
      </c>
      <c r="C215">
        <v>163</v>
      </c>
      <c r="D215">
        <v>-4448</v>
      </c>
      <c r="E215">
        <v>-19836</v>
      </c>
      <c r="F215">
        <v>9672</v>
      </c>
      <c r="G215">
        <v>2222</v>
      </c>
      <c r="H215">
        <v>-2890</v>
      </c>
      <c r="I215">
        <v>289485</v>
      </c>
    </row>
    <row r="216" spans="1:9" x14ac:dyDescent="0.25">
      <c r="A216" s="3" t="s">
        <v>214</v>
      </c>
      <c r="B216" s="3" t="s">
        <v>293</v>
      </c>
      <c r="C216">
        <v>163</v>
      </c>
      <c r="D216">
        <v>-11320</v>
      </c>
      <c r="E216">
        <v>-27980</v>
      </c>
      <c r="F216">
        <v>14064</v>
      </c>
      <c r="G216">
        <v>2385</v>
      </c>
      <c r="H216">
        <v>-2790</v>
      </c>
      <c r="I216">
        <v>290577</v>
      </c>
    </row>
    <row r="217" spans="1:9" x14ac:dyDescent="0.25">
      <c r="A217" s="3" t="s">
        <v>294</v>
      </c>
      <c r="B217" s="3" t="s">
        <v>295</v>
      </c>
      <c r="C217">
        <v>164</v>
      </c>
      <c r="D217">
        <v>-19060</v>
      </c>
      <c r="E217">
        <v>-25520</v>
      </c>
      <c r="F217">
        <v>17644</v>
      </c>
      <c r="G217">
        <v>2378</v>
      </c>
      <c r="H217">
        <v>-2887</v>
      </c>
      <c r="I217">
        <v>291643</v>
      </c>
    </row>
    <row r="218" spans="1:9" x14ac:dyDescent="0.25">
      <c r="A218" s="3" t="s">
        <v>296</v>
      </c>
      <c r="B218" s="3" t="s">
        <v>297</v>
      </c>
      <c r="C218">
        <v>163</v>
      </c>
      <c r="D218">
        <v>-4092</v>
      </c>
      <c r="E218">
        <v>-25040</v>
      </c>
      <c r="F218">
        <v>18928</v>
      </c>
      <c r="G218">
        <v>2265</v>
      </c>
      <c r="H218">
        <v>-2735</v>
      </c>
      <c r="I218">
        <v>292773</v>
      </c>
    </row>
    <row r="219" spans="1:9" x14ac:dyDescent="0.25">
      <c r="A219" s="3" t="s">
        <v>298</v>
      </c>
      <c r="B219" s="3" t="s">
        <v>299</v>
      </c>
      <c r="C219">
        <v>164</v>
      </c>
      <c r="D219">
        <v>-6164</v>
      </c>
      <c r="E219">
        <v>-18456</v>
      </c>
      <c r="F219">
        <v>12296</v>
      </c>
      <c r="G219">
        <v>2314</v>
      </c>
      <c r="H219">
        <v>-3022</v>
      </c>
      <c r="I219">
        <v>293832</v>
      </c>
    </row>
    <row r="220" spans="1:9" x14ac:dyDescent="0.25">
      <c r="A220" s="3" t="s">
        <v>300</v>
      </c>
      <c r="B220" s="3" t="s">
        <v>301</v>
      </c>
      <c r="C220">
        <v>165</v>
      </c>
      <c r="D220">
        <v>-16572</v>
      </c>
      <c r="E220">
        <v>-20188</v>
      </c>
      <c r="F220">
        <v>9036</v>
      </c>
      <c r="G220">
        <v>2572</v>
      </c>
      <c r="H220">
        <v>-2918</v>
      </c>
      <c r="I220">
        <v>294983</v>
      </c>
    </row>
    <row r="221" spans="1:9" x14ac:dyDescent="0.25">
      <c r="A221" s="3" t="s">
        <v>302</v>
      </c>
      <c r="B221" s="3" t="s">
        <v>303</v>
      </c>
      <c r="C221">
        <v>163</v>
      </c>
      <c r="D221">
        <v>-9136</v>
      </c>
      <c r="E221">
        <v>-18332</v>
      </c>
      <c r="F221">
        <v>19464</v>
      </c>
      <c r="G221">
        <v>2346</v>
      </c>
      <c r="H221">
        <v>-2954</v>
      </c>
      <c r="I221">
        <v>296042</v>
      </c>
    </row>
    <row r="222" spans="1:9" x14ac:dyDescent="0.25">
      <c r="A222" s="3" t="s">
        <v>210</v>
      </c>
      <c r="B222" s="3" t="s">
        <v>304</v>
      </c>
      <c r="C222">
        <v>164</v>
      </c>
      <c r="D222">
        <v>-10188</v>
      </c>
      <c r="E222">
        <v>-21956</v>
      </c>
      <c r="F222">
        <v>19548</v>
      </c>
      <c r="G222">
        <v>2217</v>
      </c>
      <c r="H222">
        <v>-2911</v>
      </c>
      <c r="I222">
        <v>297090</v>
      </c>
    </row>
    <row r="223" spans="1:9" x14ac:dyDescent="0.25">
      <c r="A223" s="3" t="s">
        <v>305</v>
      </c>
      <c r="B223" s="3" t="s">
        <v>306</v>
      </c>
      <c r="C223">
        <v>165</v>
      </c>
      <c r="D223">
        <v>-11328</v>
      </c>
      <c r="E223">
        <v>-26812</v>
      </c>
      <c r="F223">
        <v>20848</v>
      </c>
      <c r="G223">
        <v>2289</v>
      </c>
      <c r="H223">
        <v>-2875</v>
      </c>
      <c r="I223">
        <v>298132</v>
      </c>
    </row>
    <row r="224" spans="1:9" x14ac:dyDescent="0.25">
      <c r="A224" s="3" t="s">
        <v>231</v>
      </c>
      <c r="B224" s="3" t="s">
        <v>307</v>
      </c>
      <c r="C224">
        <v>163</v>
      </c>
      <c r="D224">
        <v>-8888</v>
      </c>
      <c r="E224">
        <v>-25080</v>
      </c>
      <c r="F224">
        <v>14624</v>
      </c>
      <c r="G224">
        <v>2476</v>
      </c>
      <c r="H224">
        <v>-2838</v>
      </c>
      <c r="I224">
        <v>299238</v>
      </c>
    </row>
    <row r="225" spans="1:9" x14ac:dyDescent="0.25">
      <c r="A225" s="3" t="s">
        <v>290</v>
      </c>
      <c r="B225" s="3" t="s">
        <v>291</v>
      </c>
      <c r="C225">
        <v>163</v>
      </c>
      <c r="D225">
        <v>-15320</v>
      </c>
      <c r="E225">
        <v>-20492</v>
      </c>
      <c r="F225">
        <v>14800</v>
      </c>
      <c r="G225">
        <v>2464</v>
      </c>
      <c r="H225">
        <v>-2725</v>
      </c>
      <c r="I225">
        <v>300305</v>
      </c>
    </row>
    <row r="226" spans="1:9" x14ac:dyDescent="0.25">
      <c r="A226" s="3" t="s">
        <v>233</v>
      </c>
      <c r="B226" s="3" t="s">
        <v>292</v>
      </c>
      <c r="C226">
        <v>166</v>
      </c>
      <c r="D226">
        <v>-3952</v>
      </c>
      <c r="E226">
        <v>-13760</v>
      </c>
      <c r="F226">
        <v>20668</v>
      </c>
      <c r="G226">
        <v>2389</v>
      </c>
      <c r="H226">
        <v>-2951</v>
      </c>
      <c r="I226">
        <v>301378</v>
      </c>
    </row>
    <row r="227" spans="1:9" x14ac:dyDescent="0.25">
      <c r="A227" s="3" t="s">
        <v>210</v>
      </c>
      <c r="B227" s="3" t="s">
        <v>308</v>
      </c>
      <c r="C227">
        <v>166</v>
      </c>
      <c r="D227">
        <v>-10112</v>
      </c>
      <c r="E227">
        <v>-16808</v>
      </c>
      <c r="F227">
        <v>20284</v>
      </c>
      <c r="G227">
        <v>2309</v>
      </c>
      <c r="H227">
        <v>-3072</v>
      </c>
      <c r="I227">
        <v>302374</v>
      </c>
    </row>
    <row r="228" spans="1:9" x14ac:dyDescent="0.25">
      <c r="A228" s="3" t="s">
        <v>290</v>
      </c>
      <c r="B228" s="3" t="s">
        <v>291</v>
      </c>
      <c r="C228">
        <v>166</v>
      </c>
      <c r="D228">
        <v>-7520</v>
      </c>
      <c r="E228">
        <v>-5040</v>
      </c>
      <c r="F228">
        <v>21360</v>
      </c>
      <c r="G228">
        <v>2475</v>
      </c>
      <c r="H228">
        <v>-2870</v>
      </c>
      <c r="I228">
        <v>303499</v>
      </c>
    </row>
    <row r="229" spans="1:9" x14ac:dyDescent="0.25">
      <c r="A229" s="3" t="s">
        <v>210</v>
      </c>
      <c r="B229" s="3" t="s">
        <v>308</v>
      </c>
      <c r="C229">
        <v>166</v>
      </c>
      <c r="D229">
        <v>192</v>
      </c>
      <c r="E229">
        <v>-16564</v>
      </c>
      <c r="F229">
        <v>17128</v>
      </c>
      <c r="G229">
        <v>2546</v>
      </c>
      <c r="H229">
        <v>-2825</v>
      </c>
      <c r="I229">
        <v>304584</v>
      </c>
    </row>
    <row r="230" spans="1:9" x14ac:dyDescent="0.25">
      <c r="A230" s="3" t="s">
        <v>309</v>
      </c>
      <c r="B230" s="3" t="s">
        <v>310</v>
      </c>
      <c r="C230">
        <v>164</v>
      </c>
      <c r="D230">
        <v>-4912</v>
      </c>
      <c r="E230">
        <v>-30264</v>
      </c>
      <c r="F230">
        <v>22916</v>
      </c>
      <c r="G230">
        <v>2269</v>
      </c>
      <c r="H230">
        <v>-2739</v>
      </c>
      <c r="I230">
        <v>305596</v>
      </c>
    </row>
    <row r="231" spans="1:9" x14ac:dyDescent="0.25">
      <c r="A231" s="3" t="s">
        <v>246</v>
      </c>
      <c r="B231" s="3" t="s">
        <v>276</v>
      </c>
      <c r="C231">
        <v>166</v>
      </c>
      <c r="D231">
        <v>-10520</v>
      </c>
      <c r="E231">
        <v>-28288</v>
      </c>
      <c r="F231">
        <v>12764</v>
      </c>
      <c r="G231">
        <v>2359</v>
      </c>
      <c r="H231">
        <v>-2720</v>
      </c>
      <c r="I231">
        <v>306707</v>
      </c>
    </row>
    <row r="232" spans="1:9" x14ac:dyDescent="0.25">
      <c r="A232" s="3" t="s">
        <v>262</v>
      </c>
      <c r="B232" s="3" t="s">
        <v>311</v>
      </c>
      <c r="C232">
        <v>164</v>
      </c>
      <c r="D232">
        <v>-1948</v>
      </c>
      <c r="E232">
        <v>-6120</v>
      </c>
      <c r="F232">
        <v>19652</v>
      </c>
      <c r="G232">
        <v>2416</v>
      </c>
      <c r="H232">
        <v>-2796</v>
      </c>
      <c r="I232">
        <v>307829</v>
      </c>
    </row>
    <row r="233" spans="1:9" x14ac:dyDescent="0.25">
      <c r="A233" s="3" t="s">
        <v>294</v>
      </c>
      <c r="B233" s="3" t="s">
        <v>295</v>
      </c>
      <c r="C233">
        <v>165</v>
      </c>
      <c r="D233">
        <v>-5492</v>
      </c>
      <c r="E233">
        <v>-31380</v>
      </c>
      <c r="F233">
        <v>16300</v>
      </c>
      <c r="G233">
        <v>2387</v>
      </c>
      <c r="H233">
        <v>-2725</v>
      </c>
      <c r="I233">
        <v>308965</v>
      </c>
    </row>
    <row r="234" spans="1:9" x14ac:dyDescent="0.25">
      <c r="A234" s="3" t="s">
        <v>210</v>
      </c>
      <c r="B234" s="3" t="s">
        <v>308</v>
      </c>
      <c r="C234">
        <v>163</v>
      </c>
      <c r="D234">
        <v>-8420</v>
      </c>
      <c r="E234">
        <v>-32148</v>
      </c>
      <c r="F234">
        <v>11112</v>
      </c>
      <c r="G234">
        <v>2470</v>
      </c>
      <c r="H234">
        <v>-2739</v>
      </c>
      <c r="I234">
        <v>310003</v>
      </c>
    </row>
    <row r="235" spans="1:9" x14ac:dyDescent="0.25">
      <c r="A235" s="3" t="s">
        <v>278</v>
      </c>
      <c r="B235" s="3" t="s">
        <v>312</v>
      </c>
      <c r="C235">
        <v>163</v>
      </c>
      <c r="D235">
        <v>-3676</v>
      </c>
      <c r="E235">
        <v>-26208</v>
      </c>
      <c r="F235">
        <v>8004</v>
      </c>
      <c r="G235">
        <v>2407</v>
      </c>
      <c r="H235">
        <v>-2874</v>
      </c>
      <c r="I235">
        <v>311065</v>
      </c>
    </row>
    <row r="236" spans="1:9" x14ac:dyDescent="0.25">
      <c r="A236" s="3" t="s">
        <v>313</v>
      </c>
      <c r="B236" s="3" t="s">
        <v>314</v>
      </c>
      <c r="C236">
        <v>166</v>
      </c>
      <c r="D236">
        <v>-9116</v>
      </c>
      <c r="E236">
        <v>-8832</v>
      </c>
      <c r="F236">
        <v>10752</v>
      </c>
      <c r="G236">
        <v>2515</v>
      </c>
      <c r="H236">
        <v>-2792</v>
      </c>
      <c r="I236">
        <v>312163</v>
      </c>
    </row>
    <row r="237" spans="1:9" x14ac:dyDescent="0.25">
      <c r="A237" s="3" t="s">
        <v>315</v>
      </c>
      <c r="B237" s="3" t="s">
        <v>316</v>
      </c>
      <c r="C237">
        <v>164</v>
      </c>
      <c r="D237">
        <v>-3452</v>
      </c>
      <c r="E237">
        <v>-16676</v>
      </c>
      <c r="F237">
        <v>15112</v>
      </c>
      <c r="G237">
        <v>2295</v>
      </c>
      <c r="H237">
        <v>-2763</v>
      </c>
      <c r="I237">
        <v>313256</v>
      </c>
    </row>
    <row r="238" spans="1:9" x14ac:dyDescent="0.25">
      <c r="A238" s="3" t="s">
        <v>261</v>
      </c>
      <c r="B238" s="3" t="s">
        <v>317</v>
      </c>
      <c r="C238">
        <v>165</v>
      </c>
      <c r="D238">
        <v>-7060</v>
      </c>
      <c r="E238">
        <v>-22596</v>
      </c>
      <c r="F238">
        <v>18164</v>
      </c>
      <c r="G238">
        <v>2265</v>
      </c>
      <c r="H238">
        <v>-2922</v>
      </c>
      <c r="I238">
        <v>314326</v>
      </c>
    </row>
    <row r="239" spans="1:9" x14ac:dyDescent="0.25">
      <c r="A239" s="3" t="s">
        <v>249</v>
      </c>
      <c r="B239" s="3" t="s">
        <v>318</v>
      </c>
      <c r="C239">
        <v>165</v>
      </c>
      <c r="D239">
        <v>-600</v>
      </c>
      <c r="E239">
        <v>-23248</v>
      </c>
      <c r="F239">
        <v>20048</v>
      </c>
      <c r="G239">
        <v>2415</v>
      </c>
      <c r="H239">
        <v>-2825</v>
      </c>
      <c r="I239">
        <v>315411</v>
      </c>
    </row>
    <row r="240" spans="1:9" x14ac:dyDescent="0.25">
      <c r="A240" s="3" t="s">
        <v>261</v>
      </c>
      <c r="B240" s="3" t="s">
        <v>319</v>
      </c>
      <c r="C240">
        <v>170</v>
      </c>
      <c r="D240">
        <v>-9460</v>
      </c>
      <c r="E240">
        <v>-19716</v>
      </c>
      <c r="F240">
        <v>17436</v>
      </c>
      <c r="G240">
        <v>2481</v>
      </c>
      <c r="H240">
        <v>-2905</v>
      </c>
      <c r="I240">
        <v>316426</v>
      </c>
    </row>
    <row r="241" spans="1:9" x14ac:dyDescent="0.25">
      <c r="A241" s="3" t="s">
        <v>320</v>
      </c>
      <c r="B241" s="3" t="s">
        <v>321</v>
      </c>
      <c r="C241">
        <v>166</v>
      </c>
      <c r="D241">
        <v>-4824</v>
      </c>
      <c r="E241">
        <v>-21088</v>
      </c>
      <c r="F241">
        <v>10680</v>
      </c>
      <c r="G241">
        <v>2385</v>
      </c>
      <c r="H241">
        <v>-2831</v>
      </c>
      <c r="I241">
        <v>317502</v>
      </c>
    </row>
    <row r="242" spans="1:9" x14ac:dyDescent="0.25">
      <c r="A242" s="3" t="s">
        <v>322</v>
      </c>
      <c r="B242" s="3" t="s">
        <v>323</v>
      </c>
      <c r="C242">
        <v>166</v>
      </c>
      <c r="D242">
        <v>-5288</v>
      </c>
      <c r="E242">
        <v>-23744</v>
      </c>
      <c r="F242">
        <v>13592</v>
      </c>
      <c r="G242">
        <v>2411</v>
      </c>
      <c r="H242">
        <v>-2843</v>
      </c>
      <c r="I242">
        <v>318553</v>
      </c>
    </row>
    <row r="243" spans="1:9" x14ac:dyDescent="0.25">
      <c r="A243" s="3" t="s">
        <v>252</v>
      </c>
      <c r="B243" s="3" t="s">
        <v>324</v>
      </c>
      <c r="C243">
        <v>166</v>
      </c>
      <c r="D243">
        <v>-2276</v>
      </c>
      <c r="E243">
        <v>-13984</v>
      </c>
      <c r="F243">
        <v>15156</v>
      </c>
      <c r="G243">
        <v>2386</v>
      </c>
      <c r="H243">
        <v>-2870</v>
      </c>
      <c r="I243">
        <v>319624</v>
      </c>
    </row>
    <row r="244" spans="1:9" x14ac:dyDescent="0.25">
      <c r="A244" s="3" t="s">
        <v>278</v>
      </c>
      <c r="B244" s="3" t="s">
        <v>279</v>
      </c>
      <c r="C244">
        <v>165</v>
      </c>
      <c r="D244">
        <v>-11660</v>
      </c>
      <c r="E244">
        <v>-20676</v>
      </c>
      <c r="F244">
        <v>19236</v>
      </c>
      <c r="G244">
        <v>2426</v>
      </c>
      <c r="H244">
        <v>-2931</v>
      </c>
      <c r="I244">
        <v>320695</v>
      </c>
    </row>
    <row r="245" spans="1:9" x14ac:dyDescent="0.25">
      <c r="A245" s="3" t="s">
        <v>325</v>
      </c>
      <c r="B245" s="3" t="s">
        <v>326</v>
      </c>
      <c r="C245">
        <v>164</v>
      </c>
      <c r="D245">
        <v>-14040</v>
      </c>
      <c r="E245">
        <v>-26736</v>
      </c>
      <c r="F245">
        <v>17220</v>
      </c>
      <c r="G245">
        <v>2384</v>
      </c>
      <c r="H245">
        <v>-3088</v>
      </c>
      <c r="I245">
        <v>321788</v>
      </c>
    </row>
    <row r="246" spans="1:9" x14ac:dyDescent="0.25">
      <c r="A246" s="3" t="s">
        <v>212</v>
      </c>
      <c r="B246" s="3" t="s">
        <v>327</v>
      </c>
      <c r="C246">
        <v>165</v>
      </c>
      <c r="D246">
        <v>-13052</v>
      </c>
      <c r="E246">
        <v>-23020</v>
      </c>
      <c r="F246">
        <v>12948</v>
      </c>
      <c r="G246">
        <v>2461</v>
      </c>
      <c r="H246">
        <v>-2996</v>
      </c>
      <c r="I246">
        <v>322840</v>
      </c>
    </row>
    <row r="247" spans="1:9" x14ac:dyDescent="0.25">
      <c r="A247" s="3" t="s">
        <v>328</v>
      </c>
      <c r="B247" s="3" t="s">
        <v>287</v>
      </c>
      <c r="C247">
        <v>163</v>
      </c>
      <c r="D247">
        <v>-836</v>
      </c>
      <c r="E247">
        <v>-24160</v>
      </c>
      <c r="F247">
        <v>11872</v>
      </c>
      <c r="G247">
        <v>2490</v>
      </c>
      <c r="H247">
        <v>-2924</v>
      </c>
      <c r="I247">
        <v>323898</v>
      </c>
    </row>
    <row r="248" spans="1:9" x14ac:dyDescent="0.25">
      <c r="A248" s="3" t="s">
        <v>252</v>
      </c>
      <c r="B248" s="3" t="s">
        <v>329</v>
      </c>
      <c r="C248">
        <v>162</v>
      </c>
      <c r="D248">
        <v>-17112</v>
      </c>
      <c r="E248">
        <v>-15776</v>
      </c>
      <c r="F248">
        <v>8012</v>
      </c>
      <c r="G248">
        <v>2359</v>
      </c>
      <c r="H248">
        <v>-2856</v>
      </c>
      <c r="I248">
        <v>325026</v>
      </c>
    </row>
    <row r="249" spans="1:9" x14ac:dyDescent="0.25">
      <c r="A249" s="3" t="s">
        <v>278</v>
      </c>
      <c r="B249" s="3" t="s">
        <v>312</v>
      </c>
      <c r="C249">
        <v>163</v>
      </c>
      <c r="D249">
        <v>-4504</v>
      </c>
      <c r="E249">
        <v>-27660</v>
      </c>
      <c r="F249">
        <v>10448</v>
      </c>
      <c r="G249">
        <v>2360</v>
      </c>
      <c r="H249">
        <v>-2743</v>
      </c>
      <c r="I249">
        <v>326099</v>
      </c>
    </row>
    <row r="250" spans="1:9" x14ac:dyDescent="0.25">
      <c r="A250" s="3" t="s">
        <v>208</v>
      </c>
      <c r="B250" s="3" t="s">
        <v>330</v>
      </c>
      <c r="C250">
        <v>162</v>
      </c>
      <c r="D250">
        <v>-14068</v>
      </c>
      <c r="E250">
        <v>-19648</v>
      </c>
      <c r="F250">
        <v>11488</v>
      </c>
      <c r="G250">
        <v>2341</v>
      </c>
      <c r="H250">
        <v>-2758</v>
      </c>
      <c r="I250">
        <v>327237</v>
      </c>
    </row>
    <row r="251" spans="1:9" x14ac:dyDescent="0.25">
      <c r="A251" s="3" t="s">
        <v>290</v>
      </c>
      <c r="B251" s="3" t="s">
        <v>331</v>
      </c>
      <c r="C251">
        <v>161</v>
      </c>
      <c r="D251">
        <v>-7860</v>
      </c>
      <c r="E251">
        <v>-22844</v>
      </c>
      <c r="F251">
        <v>19752</v>
      </c>
      <c r="G251">
        <v>2392</v>
      </c>
      <c r="H251">
        <v>-2852</v>
      </c>
      <c r="I251">
        <v>328381</v>
      </c>
    </row>
    <row r="252" spans="1:9" x14ac:dyDescent="0.25">
      <c r="A252" s="3" t="s">
        <v>203</v>
      </c>
      <c r="B252" s="3" t="s">
        <v>332</v>
      </c>
      <c r="C252">
        <v>160</v>
      </c>
      <c r="D252">
        <v>-5576</v>
      </c>
      <c r="E252">
        <v>-19608</v>
      </c>
      <c r="F252">
        <v>6520</v>
      </c>
      <c r="G252">
        <v>2392</v>
      </c>
      <c r="H252">
        <v>-2914</v>
      </c>
      <c r="I252">
        <v>329413</v>
      </c>
    </row>
    <row r="253" spans="1:9" x14ac:dyDescent="0.25">
      <c r="A253" s="3" t="s">
        <v>249</v>
      </c>
      <c r="B253" s="3" t="s">
        <v>318</v>
      </c>
      <c r="C253">
        <v>161</v>
      </c>
      <c r="D253">
        <v>-10752</v>
      </c>
      <c r="E253">
        <v>-29372</v>
      </c>
      <c r="F253">
        <v>15100</v>
      </c>
      <c r="G253">
        <v>2313</v>
      </c>
      <c r="H253">
        <v>-2840</v>
      </c>
      <c r="I253">
        <v>330490</v>
      </c>
    </row>
    <row r="254" spans="1:9" x14ac:dyDescent="0.25">
      <c r="A254" s="3" t="s">
        <v>246</v>
      </c>
      <c r="B254" s="3" t="s">
        <v>333</v>
      </c>
      <c r="C254">
        <v>161</v>
      </c>
      <c r="D254">
        <v>-4464</v>
      </c>
      <c r="E254">
        <v>-24172</v>
      </c>
      <c r="F254">
        <v>13748</v>
      </c>
      <c r="G254">
        <v>2324</v>
      </c>
      <c r="H254">
        <v>-2845</v>
      </c>
      <c r="I254">
        <v>331554</v>
      </c>
    </row>
    <row r="255" spans="1:9" x14ac:dyDescent="0.25">
      <c r="A255" s="3" t="s">
        <v>296</v>
      </c>
      <c r="B255" s="3" t="s">
        <v>334</v>
      </c>
      <c r="C255">
        <v>161</v>
      </c>
      <c r="D255">
        <v>3972</v>
      </c>
      <c r="E255">
        <v>-29932</v>
      </c>
      <c r="F255">
        <v>17180</v>
      </c>
      <c r="G255">
        <v>2479</v>
      </c>
      <c r="H255">
        <v>-2873</v>
      </c>
      <c r="I255">
        <v>332674</v>
      </c>
    </row>
    <row r="256" spans="1:9" x14ac:dyDescent="0.25">
      <c r="A256" s="3" t="s">
        <v>294</v>
      </c>
      <c r="B256" s="3" t="s">
        <v>335</v>
      </c>
      <c r="C256">
        <v>162</v>
      </c>
      <c r="D256">
        <v>-2544</v>
      </c>
      <c r="E256">
        <v>-32768</v>
      </c>
      <c r="F256">
        <v>13096</v>
      </c>
      <c r="G256">
        <v>2547</v>
      </c>
      <c r="H256">
        <v>-2921</v>
      </c>
      <c r="I256">
        <v>333773</v>
      </c>
    </row>
    <row r="257" spans="1:9" x14ac:dyDescent="0.25">
      <c r="A257" s="3" t="s">
        <v>233</v>
      </c>
      <c r="B257" s="3" t="s">
        <v>234</v>
      </c>
      <c r="C257">
        <v>162</v>
      </c>
      <c r="D257">
        <v>-9688</v>
      </c>
      <c r="E257">
        <v>-19360</v>
      </c>
      <c r="F257">
        <v>12188</v>
      </c>
      <c r="G257">
        <v>2558</v>
      </c>
      <c r="H257">
        <v>-2755</v>
      </c>
      <c r="I257">
        <v>334816</v>
      </c>
    </row>
    <row r="258" spans="1:9" x14ac:dyDescent="0.25">
      <c r="A258" s="3" t="s">
        <v>208</v>
      </c>
      <c r="B258" s="3" t="s">
        <v>330</v>
      </c>
      <c r="C258">
        <v>161</v>
      </c>
      <c r="D258">
        <v>5192</v>
      </c>
      <c r="E258">
        <v>-18452</v>
      </c>
      <c r="F258">
        <v>13692</v>
      </c>
      <c r="G258">
        <v>2367</v>
      </c>
      <c r="H258">
        <v>-2821</v>
      </c>
      <c r="I258">
        <v>335826</v>
      </c>
    </row>
    <row r="259" spans="1:9" x14ac:dyDescent="0.25">
      <c r="A259" s="3" t="s">
        <v>186</v>
      </c>
      <c r="B259" s="3" t="s">
        <v>336</v>
      </c>
      <c r="C259">
        <v>161</v>
      </c>
      <c r="D259">
        <v>-8224</v>
      </c>
      <c r="E259">
        <v>-17872</v>
      </c>
      <c r="F259">
        <v>11324</v>
      </c>
      <c r="G259">
        <v>2302</v>
      </c>
      <c r="H259">
        <v>-2741</v>
      </c>
      <c r="I259">
        <v>336945</v>
      </c>
    </row>
    <row r="260" spans="1:9" x14ac:dyDescent="0.25">
      <c r="A260" s="3" t="s">
        <v>337</v>
      </c>
      <c r="B260" s="3" t="s">
        <v>317</v>
      </c>
      <c r="C260">
        <v>160</v>
      </c>
      <c r="D260">
        <v>-22900</v>
      </c>
      <c r="E260">
        <v>-32368</v>
      </c>
      <c r="F260">
        <v>15704</v>
      </c>
      <c r="G260">
        <v>2350</v>
      </c>
      <c r="H260">
        <v>-2860</v>
      </c>
      <c r="I260">
        <v>338011</v>
      </c>
    </row>
    <row r="261" spans="1:9" x14ac:dyDescent="0.25">
      <c r="A261" s="3" t="s">
        <v>278</v>
      </c>
      <c r="B261" s="3" t="s">
        <v>312</v>
      </c>
      <c r="C261">
        <v>161</v>
      </c>
      <c r="D261">
        <v>-4296</v>
      </c>
      <c r="E261">
        <v>-26212</v>
      </c>
      <c r="F261">
        <v>20848</v>
      </c>
      <c r="G261">
        <v>2472</v>
      </c>
      <c r="H261">
        <v>-2872</v>
      </c>
      <c r="I261">
        <v>339019</v>
      </c>
    </row>
    <row r="262" spans="1:9" x14ac:dyDescent="0.25">
      <c r="A262" s="3" t="s">
        <v>252</v>
      </c>
      <c r="B262" s="3" t="s">
        <v>324</v>
      </c>
      <c r="C262">
        <v>161</v>
      </c>
      <c r="D262">
        <v>-4012</v>
      </c>
      <c r="E262">
        <v>-17432</v>
      </c>
      <c r="F262">
        <v>12696</v>
      </c>
      <c r="G262">
        <v>2247</v>
      </c>
      <c r="H262">
        <v>-2749</v>
      </c>
      <c r="I262">
        <v>340122</v>
      </c>
    </row>
    <row r="263" spans="1:9" x14ac:dyDescent="0.25">
      <c r="A263" s="3" t="s">
        <v>229</v>
      </c>
      <c r="B263" s="3" t="s">
        <v>338</v>
      </c>
      <c r="C263">
        <v>159</v>
      </c>
      <c r="D263">
        <v>-11320</v>
      </c>
      <c r="E263">
        <v>-25732</v>
      </c>
      <c r="F263">
        <v>13472</v>
      </c>
      <c r="G263">
        <v>2422</v>
      </c>
      <c r="H263">
        <v>-2832</v>
      </c>
      <c r="I263">
        <v>341143</v>
      </c>
    </row>
    <row r="264" spans="1:9" x14ac:dyDescent="0.25">
      <c r="A264" s="3" t="s">
        <v>305</v>
      </c>
      <c r="B264" s="3" t="s">
        <v>339</v>
      </c>
      <c r="C264">
        <v>159</v>
      </c>
      <c r="D264">
        <v>-1432</v>
      </c>
      <c r="E264">
        <v>-19896</v>
      </c>
      <c r="F264">
        <v>7500</v>
      </c>
      <c r="G264">
        <v>2356</v>
      </c>
      <c r="H264">
        <v>-2872</v>
      </c>
      <c r="I264">
        <v>342167</v>
      </c>
    </row>
    <row r="265" spans="1:9" x14ac:dyDescent="0.25">
      <c r="A265" s="3" t="s">
        <v>246</v>
      </c>
      <c r="B265" s="3" t="s">
        <v>333</v>
      </c>
      <c r="C265">
        <v>158</v>
      </c>
      <c r="D265">
        <v>-4176</v>
      </c>
      <c r="E265">
        <v>-14692</v>
      </c>
      <c r="F265">
        <v>16652</v>
      </c>
      <c r="G265">
        <v>2252</v>
      </c>
      <c r="H265">
        <v>-2802</v>
      </c>
      <c r="I265">
        <v>343218</v>
      </c>
    </row>
    <row r="266" spans="1:9" x14ac:dyDescent="0.25">
      <c r="A266" s="3" t="s">
        <v>252</v>
      </c>
      <c r="B266" s="3" t="s">
        <v>324</v>
      </c>
      <c r="C266">
        <v>159</v>
      </c>
      <c r="D266">
        <v>-3376</v>
      </c>
      <c r="E266">
        <v>-23948</v>
      </c>
      <c r="F266">
        <v>18232</v>
      </c>
      <c r="G266">
        <v>2350</v>
      </c>
      <c r="H266">
        <v>-2817</v>
      </c>
      <c r="I266">
        <v>344298</v>
      </c>
    </row>
    <row r="267" spans="1:9" x14ac:dyDescent="0.25">
      <c r="A267" s="3" t="s">
        <v>262</v>
      </c>
      <c r="B267" s="3" t="s">
        <v>340</v>
      </c>
      <c r="C267">
        <v>160</v>
      </c>
      <c r="D267">
        <v>-11328</v>
      </c>
      <c r="E267">
        <v>-32240</v>
      </c>
      <c r="F267">
        <v>11868</v>
      </c>
      <c r="G267">
        <v>2450</v>
      </c>
      <c r="H267">
        <v>-2719</v>
      </c>
      <c r="I267">
        <v>345344</v>
      </c>
    </row>
    <row r="268" spans="1:9" x14ac:dyDescent="0.25">
      <c r="A268" s="3" t="s">
        <v>212</v>
      </c>
      <c r="B268" s="3" t="s">
        <v>341</v>
      </c>
      <c r="C268">
        <v>159</v>
      </c>
      <c r="D268">
        <v>-10184</v>
      </c>
      <c r="E268">
        <v>-27512</v>
      </c>
      <c r="F268">
        <v>17552</v>
      </c>
      <c r="G268">
        <v>2432</v>
      </c>
      <c r="H268">
        <v>-2777</v>
      </c>
      <c r="I268">
        <v>346347</v>
      </c>
    </row>
    <row r="269" spans="1:9" x14ac:dyDescent="0.25">
      <c r="A269" s="3" t="s">
        <v>342</v>
      </c>
      <c r="B269" s="3" t="s">
        <v>343</v>
      </c>
      <c r="C269">
        <v>161</v>
      </c>
      <c r="D269">
        <v>-4388</v>
      </c>
      <c r="E269">
        <v>-20772</v>
      </c>
      <c r="F269">
        <v>13680</v>
      </c>
      <c r="G269">
        <v>2502</v>
      </c>
      <c r="H269">
        <v>-2900</v>
      </c>
      <c r="I269">
        <v>347365</v>
      </c>
    </row>
    <row r="270" spans="1:9" x14ac:dyDescent="0.25">
      <c r="A270" s="3" t="s">
        <v>344</v>
      </c>
      <c r="B270" s="3" t="s">
        <v>345</v>
      </c>
      <c r="C270">
        <v>158</v>
      </c>
      <c r="D270">
        <v>1872</v>
      </c>
      <c r="E270">
        <v>-23320</v>
      </c>
      <c r="F270">
        <v>10856</v>
      </c>
      <c r="G270">
        <v>2344</v>
      </c>
      <c r="H270">
        <v>-2867</v>
      </c>
      <c r="I270">
        <v>348427</v>
      </c>
    </row>
    <row r="271" spans="1:9" x14ac:dyDescent="0.25">
      <c r="A271" s="3" t="s">
        <v>246</v>
      </c>
      <c r="B271" s="3" t="s">
        <v>276</v>
      </c>
      <c r="C271">
        <v>159</v>
      </c>
      <c r="D271">
        <v>-13972</v>
      </c>
      <c r="E271">
        <v>-20188</v>
      </c>
      <c r="F271">
        <v>12288</v>
      </c>
      <c r="G271">
        <v>2395</v>
      </c>
      <c r="H271">
        <v>-2985</v>
      </c>
      <c r="I271">
        <v>349455</v>
      </c>
    </row>
    <row r="272" spans="1:9" x14ac:dyDescent="0.25">
      <c r="A272" s="3" t="s">
        <v>252</v>
      </c>
      <c r="B272" s="3" t="s">
        <v>329</v>
      </c>
      <c r="C272">
        <v>159</v>
      </c>
      <c r="D272">
        <v>-9708</v>
      </c>
      <c r="E272">
        <v>-22252</v>
      </c>
      <c r="F272">
        <v>19144</v>
      </c>
      <c r="G272">
        <v>2145</v>
      </c>
      <c r="H272">
        <v>-2834</v>
      </c>
      <c r="I272">
        <v>350522</v>
      </c>
    </row>
    <row r="273" spans="1:9" x14ac:dyDescent="0.25">
      <c r="A273" s="3" t="s">
        <v>261</v>
      </c>
      <c r="B273" s="3" t="s">
        <v>319</v>
      </c>
      <c r="C273">
        <v>157</v>
      </c>
      <c r="D273">
        <v>-3472</v>
      </c>
      <c r="E273">
        <v>-16508</v>
      </c>
      <c r="F273">
        <v>18508</v>
      </c>
      <c r="G273">
        <v>2470</v>
      </c>
      <c r="H273">
        <v>-2839</v>
      </c>
      <c r="I273">
        <v>351639</v>
      </c>
    </row>
    <row r="274" spans="1:9" x14ac:dyDescent="0.25">
      <c r="A274" s="3" t="s">
        <v>224</v>
      </c>
      <c r="B274" s="3" t="s">
        <v>288</v>
      </c>
      <c r="C274">
        <v>157</v>
      </c>
      <c r="D274">
        <v>-5804</v>
      </c>
      <c r="E274">
        <v>-15764</v>
      </c>
      <c r="F274">
        <v>1228</v>
      </c>
      <c r="G274">
        <v>2679</v>
      </c>
      <c r="H274">
        <v>-2772</v>
      </c>
      <c r="I274">
        <v>352683</v>
      </c>
    </row>
    <row r="275" spans="1:9" x14ac:dyDescent="0.25">
      <c r="A275" s="3" t="s">
        <v>262</v>
      </c>
      <c r="B275" s="3" t="s">
        <v>346</v>
      </c>
      <c r="C275">
        <v>158</v>
      </c>
      <c r="D275">
        <v>-4276</v>
      </c>
      <c r="E275">
        <v>-32768</v>
      </c>
      <c r="F275">
        <v>13268</v>
      </c>
      <c r="G275">
        <v>2272</v>
      </c>
      <c r="H275">
        <v>-2868</v>
      </c>
      <c r="I275">
        <v>353792</v>
      </c>
    </row>
    <row r="276" spans="1:9" x14ac:dyDescent="0.25">
      <c r="A276" s="3" t="s">
        <v>254</v>
      </c>
      <c r="B276" s="3" t="s">
        <v>347</v>
      </c>
      <c r="C276">
        <v>157</v>
      </c>
      <c r="D276">
        <v>-10460</v>
      </c>
      <c r="E276">
        <v>-20148</v>
      </c>
      <c r="F276">
        <v>22808</v>
      </c>
      <c r="G276">
        <v>2399</v>
      </c>
      <c r="H276">
        <v>-2862</v>
      </c>
      <c r="I276">
        <v>354816</v>
      </c>
    </row>
    <row r="277" spans="1:9" x14ac:dyDescent="0.25">
      <c r="A277" s="3" t="s">
        <v>309</v>
      </c>
      <c r="B277" s="3" t="s">
        <v>348</v>
      </c>
      <c r="C277">
        <v>158</v>
      </c>
      <c r="D277">
        <v>-684</v>
      </c>
      <c r="E277">
        <v>-23396</v>
      </c>
      <c r="F277">
        <v>16952</v>
      </c>
      <c r="G277">
        <v>2345</v>
      </c>
      <c r="H277">
        <v>-2968</v>
      </c>
      <c r="I277">
        <v>355899</v>
      </c>
    </row>
    <row r="278" spans="1:9" x14ac:dyDescent="0.25">
      <c r="A278" s="3" t="s">
        <v>342</v>
      </c>
      <c r="B278" s="3" t="s">
        <v>343</v>
      </c>
      <c r="C278">
        <v>158</v>
      </c>
      <c r="D278">
        <v>-16436</v>
      </c>
      <c r="E278">
        <v>-23120</v>
      </c>
      <c r="F278">
        <v>15720</v>
      </c>
      <c r="G278">
        <v>2342</v>
      </c>
      <c r="H278">
        <v>-2921</v>
      </c>
      <c r="I278">
        <v>356926</v>
      </c>
    </row>
    <row r="279" spans="1:9" x14ac:dyDescent="0.25">
      <c r="A279" s="3" t="s">
        <v>302</v>
      </c>
      <c r="B279" s="3" t="s">
        <v>349</v>
      </c>
      <c r="C279">
        <v>158</v>
      </c>
      <c r="D279">
        <v>-8284</v>
      </c>
      <c r="E279">
        <v>-20548</v>
      </c>
      <c r="F279">
        <v>12208</v>
      </c>
      <c r="G279">
        <v>2313</v>
      </c>
      <c r="H279">
        <v>-2896</v>
      </c>
      <c r="I279">
        <v>357959</v>
      </c>
    </row>
    <row r="280" spans="1:9" x14ac:dyDescent="0.25">
      <c r="A280" s="3" t="s">
        <v>320</v>
      </c>
      <c r="B280" s="3" t="s">
        <v>350</v>
      </c>
      <c r="C280">
        <v>160</v>
      </c>
      <c r="D280">
        <v>-3184</v>
      </c>
      <c r="E280">
        <v>-11612</v>
      </c>
      <c r="F280">
        <v>8092</v>
      </c>
      <c r="G280">
        <v>2284</v>
      </c>
      <c r="H280">
        <v>-2718</v>
      </c>
      <c r="I280">
        <v>359011</v>
      </c>
    </row>
    <row r="281" spans="1:9" x14ac:dyDescent="0.25">
      <c r="A281" s="3" t="s">
        <v>351</v>
      </c>
      <c r="B281" s="3" t="s">
        <v>352</v>
      </c>
      <c r="C281">
        <v>158</v>
      </c>
      <c r="D281">
        <v>-2892</v>
      </c>
      <c r="E281">
        <v>-15776</v>
      </c>
      <c r="F281">
        <v>22288</v>
      </c>
      <c r="G281">
        <v>2388</v>
      </c>
      <c r="H281">
        <v>-3058</v>
      </c>
      <c r="I281">
        <v>360091</v>
      </c>
    </row>
    <row r="282" spans="1:9" x14ac:dyDescent="0.25">
      <c r="A282" s="3" t="s">
        <v>353</v>
      </c>
      <c r="B282" s="3" t="s">
        <v>354</v>
      </c>
      <c r="C282">
        <v>159</v>
      </c>
      <c r="D282">
        <v>-9060</v>
      </c>
      <c r="E282">
        <v>-25472</v>
      </c>
      <c r="F282">
        <v>23248</v>
      </c>
      <c r="G282">
        <v>2361</v>
      </c>
      <c r="H282">
        <v>-2993</v>
      </c>
      <c r="I282">
        <v>361183</v>
      </c>
    </row>
    <row r="283" spans="1:9" x14ac:dyDescent="0.25">
      <c r="A283" s="3" t="s">
        <v>320</v>
      </c>
      <c r="B283" s="3" t="s">
        <v>355</v>
      </c>
      <c r="C283">
        <v>164</v>
      </c>
      <c r="D283">
        <v>-5180</v>
      </c>
      <c r="E283">
        <v>-32768</v>
      </c>
      <c r="F283">
        <v>8292</v>
      </c>
      <c r="G283">
        <v>2384</v>
      </c>
      <c r="H283">
        <v>-2951</v>
      </c>
      <c r="I283">
        <v>362345</v>
      </c>
    </row>
    <row r="284" spans="1:9" x14ac:dyDescent="0.25">
      <c r="A284" s="3" t="s">
        <v>356</v>
      </c>
      <c r="B284" s="3" t="s">
        <v>357</v>
      </c>
      <c r="C284">
        <v>162</v>
      </c>
      <c r="D284">
        <v>60</v>
      </c>
      <c r="E284">
        <v>-14492</v>
      </c>
      <c r="F284">
        <v>18984</v>
      </c>
      <c r="G284">
        <v>2488</v>
      </c>
      <c r="H284">
        <v>-2785</v>
      </c>
      <c r="I284">
        <v>363422</v>
      </c>
    </row>
    <row r="285" spans="1:9" x14ac:dyDescent="0.25">
      <c r="A285" s="3" t="s">
        <v>358</v>
      </c>
      <c r="B285" s="3" t="s">
        <v>359</v>
      </c>
      <c r="C285">
        <v>162</v>
      </c>
      <c r="D285">
        <v>-7372</v>
      </c>
      <c r="E285">
        <v>-16208</v>
      </c>
      <c r="F285">
        <v>14412</v>
      </c>
      <c r="G285">
        <v>2408</v>
      </c>
      <c r="H285">
        <v>-2831</v>
      </c>
      <c r="I285">
        <v>364561</v>
      </c>
    </row>
    <row r="286" spans="1:9" x14ac:dyDescent="0.25">
      <c r="A286" s="3" t="s">
        <v>360</v>
      </c>
      <c r="B286" s="3" t="s">
        <v>361</v>
      </c>
      <c r="C286">
        <v>164</v>
      </c>
      <c r="D286">
        <v>-4120</v>
      </c>
      <c r="E286">
        <v>-24212</v>
      </c>
      <c r="F286">
        <v>19844</v>
      </c>
      <c r="G286">
        <v>2426</v>
      </c>
      <c r="H286">
        <v>-2899</v>
      </c>
      <c r="I286">
        <v>365668</v>
      </c>
    </row>
    <row r="287" spans="1:9" x14ac:dyDescent="0.25">
      <c r="A287" s="3" t="s">
        <v>362</v>
      </c>
      <c r="B287" s="3" t="s">
        <v>363</v>
      </c>
      <c r="C287">
        <v>164</v>
      </c>
      <c r="D287">
        <v>3304</v>
      </c>
      <c r="E287">
        <v>-20960</v>
      </c>
      <c r="F287">
        <v>17124</v>
      </c>
      <c r="G287">
        <v>2371</v>
      </c>
      <c r="H287">
        <v>-2779</v>
      </c>
      <c r="I287">
        <v>366675</v>
      </c>
    </row>
    <row r="288" spans="1:9" x14ac:dyDescent="0.25">
      <c r="A288" s="3" t="s">
        <v>364</v>
      </c>
      <c r="B288" s="3" t="s">
        <v>365</v>
      </c>
      <c r="C288">
        <v>163</v>
      </c>
      <c r="D288">
        <v>-9456</v>
      </c>
      <c r="E288">
        <v>-14516</v>
      </c>
      <c r="F288">
        <v>8660</v>
      </c>
      <c r="G288">
        <v>2575</v>
      </c>
      <c r="H288">
        <v>-2818</v>
      </c>
      <c r="I288">
        <v>367806</v>
      </c>
    </row>
    <row r="289" spans="1:9" x14ac:dyDescent="0.25">
      <c r="A289" s="3" t="s">
        <v>366</v>
      </c>
      <c r="B289" s="3" t="s">
        <v>367</v>
      </c>
      <c r="C289">
        <v>164</v>
      </c>
      <c r="D289">
        <v>-8696</v>
      </c>
      <c r="E289">
        <v>-20984</v>
      </c>
      <c r="F289">
        <v>12020</v>
      </c>
      <c r="G289">
        <v>2414</v>
      </c>
      <c r="H289">
        <v>-2951</v>
      </c>
      <c r="I289">
        <v>368941</v>
      </c>
    </row>
    <row r="290" spans="1:9" x14ac:dyDescent="0.25">
      <c r="A290" s="3" t="s">
        <v>364</v>
      </c>
      <c r="B290" s="3" t="s">
        <v>365</v>
      </c>
      <c r="C290">
        <v>163</v>
      </c>
      <c r="D290">
        <v>-8364</v>
      </c>
      <c r="E290">
        <v>-19588</v>
      </c>
      <c r="F290">
        <v>14028</v>
      </c>
      <c r="G290">
        <v>2553</v>
      </c>
      <c r="H290">
        <v>-2927</v>
      </c>
      <c r="I290">
        <v>370004</v>
      </c>
    </row>
    <row r="291" spans="1:9" x14ac:dyDescent="0.25">
      <c r="A291" s="3" t="s">
        <v>368</v>
      </c>
      <c r="B291" s="3" t="s">
        <v>369</v>
      </c>
      <c r="C291">
        <v>163</v>
      </c>
      <c r="D291">
        <v>-8184</v>
      </c>
      <c r="E291">
        <v>-2084</v>
      </c>
      <c r="F291">
        <v>16000</v>
      </c>
      <c r="G291">
        <v>2503</v>
      </c>
      <c r="H291">
        <v>-2858</v>
      </c>
      <c r="I291">
        <v>371156</v>
      </c>
    </row>
    <row r="292" spans="1:9" x14ac:dyDescent="0.25">
      <c r="A292" s="3" t="s">
        <v>186</v>
      </c>
      <c r="B292" s="3" t="s">
        <v>187</v>
      </c>
      <c r="C292">
        <v>164</v>
      </c>
      <c r="D292">
        <v>620</v>
      </c>
      <c r="E292">
        <v>-8980</v>
      </c>
      <c r="F292">
        <v>9652</v>
      </c>
      <c r="G292">
        <v>2444</v>
      </c>
      <c r="H292">
        <v>-2667</v>
      </c>
      <c r="I292">
        <v>372269</v>
      </c>
    </row>
    <row r="293" spans="1:9" x14ac:dyDescent="0.25">
      <c r="A293" s="3" t="s">
        <v>272</v>
      </c>
      <c r="B293" s="3" t="s">
        <v>370</v>
      </c>
      <c r="C293">
        <v>167</v>
      </c>
      <c r="D293">
        <v>-10280</v>
      </c>
      <c r="E293">
        <v>-25620</v>
      </c>
      <c r="F293">
        <v>16736</v>
      </c>
      <c r="G293">
        <v>2244</v>
      </c>
      <c r="H293">
        <v>-2740</v>
      </c>
      <c r="I293">
        <v>373384</v>
      </c>
    </row>
    <row r="294" spans="1:9" x14ac:dyDescent="0.25">
      <c r="A294" s="3" t="s">
        <v>233</v>
      </c>
      <c r="B294" s="3" t="s">
        <v>371</v>
      </c>
      <c r="C294">
        <v>166</v>
      </c>
      <c r="D294">
        <v>-7964</v>
      </c>
      <c r="E294">
        <v>-19000</v>
      </c>
      <c r="F294">
        <v>18012</v>
      </c>
      <c r="G294">
        <v>2312</v>
      </c>
      <c r="H294">
        <v>-2918</v>
      </c>
      <c r="I294">
        <v>374399</v>
      </c>
    </row>
    <row r="295" spans="1:9" x14ac:dyDescent="0.25">
      <c r="A295" s="3" t="s">
        <v>337</v>
      </c>
      <c r="B295" s="3" t="s">
        <v>372</v>
      </c>
      <c r="C295">
        <v>166</v>
      </c>
      <c r="D295">
        <v>-6648</v>
      </c>
      <c r="E295">
        <v>-21832</v>
      </c>
      <c r="F295">
        <v>9588</v>
      </c>
      <c r="G295">
        <v>2376</v>
      </c>
      <c r="H295">
        <v>-2909</v>
      </c>
      <c r="I295">
        <v>375470</v>
      </c>
    </row>
    <row r="296" spans="1:9" x14ac:dyDescent="0.25">
      <c r="A296" s="3" t="s">
        <v>252</v>
      </c>
      <c r="B296" s="3" t="s">
        <v>373</v>
      </c>
      <c r="C296">
        <v>164</v>
      </c>
      <c r="D296">
        <v>-8464</v>
      </c>
      <c r="E296">
        <v>-15284</v>
      </c>
      <c r="F296">
        <v>16196</v>
      </c>
      <c r="G296">
        <v>2284</v>
      </c>
      <c r="H296">
        <v>-2844</v>
      </c>
      <c r="I296">
        <v>376504</v>
      </c>
    </row>
    <row r="297" spans="1:9" x14ac:dyDescent="0.25">
      <c r="A297" s="3" t="s">
        <v>222</v>
      </c>
      <c r="B297" s="3" t="s">
        <v>374</v>
      </c>
      <c r="C297">
        <v>164</v>
      </c>
      <c r="D297">
        <v>-17824</v>
      </c>
      <c r="E297">
        <v>-15240</v>
      </c>
      <c r="F297">
        <v>13924</v>
      </c>
      <c r="G297">
        <v>2503</v>
      </c>
      <c r="H297">
        <v>-2912</v>
      </c>
      <c r="I297">
        <v>377577</v>
      </c>
    </row>
    <row r="298" spans="1:9" x14ac:dyDescent="0.25">
      <c r="A298" s="3" t="s">
        <v>252</v>
      </c>
      <c r="B298" s="3" t="s">
        <v>253</v>
      </c>
      <c r="C298">
        <v>165</v>
      </c>
      <c r="D298">
        <v>-928</v>
      </c>
      <c r="E298">
        <v>-16236</v>
      </c>
      <c r="F298">
        <v>22812</v>
      </c>
      <c r="G298">
        <v>2390</v>
      </c>
      <c r="H298">
        <v>-2803</v>
      </c>
      <c r="I298">
        <v>378713</v>
      </c>
    </row>
    <row r="299" spans="1:9" x14ac:dyDescent="0.25">
      <c r="A299" s="3" t="s">
        <v>182</v>
      </c>
      <c r="B299" s="3" t="s">
        <v>375</v>
      </c>
      <c r="C299">
        <v>166</v>
      </c>
      <c r="D299">
        <v>-10620</v>
      </c>
      <c r="E299">
        <v>-17728</v>
      </c>
      <c r="F299">
        <v>25412</v>
      </c>
      <c r="G299">
        <v>2246</v>
      </c>
      <c r="H299">
        <v>-2920</v>
      </c>
      <c r="I299">
        <v>379776</v>
      </c>
    </row>
    <row r="300" spans="1:9" x14ac:dyDescent="0.25">
      <c r="A300" s="3" t="s">
        <v>272</v>
      </c>
      <c r="B300" s="3" t="s">
        <v>376</v>
      </c>
      <c r="C300">
        <v>166</v>
      </c>
      <c r="D300">
        <v>-6600</v>
      </c>
      <c r="E300">
        <v>-28608</v>
      </c>
      <c r="F300">
        <v>9012</v>
      </c>
      <c r="G300">
        <v>2401</v>
      </c>
      <c r="H300">
        <v>-2936</v>
      </c>
      <c r="I300">
        <v>380884</v>
      </c>
    </row>
    <row r="301" spans="1:9" x14ac:dyDescent="0.25">
      <c r="A301" s="3" t="s">
        <v>364</v>
      </c>
      <c r="B301" s="3" t="s">
        <v>365</v>
      </c>
      <c r="C301">
        <v>165</v>
      </c>
      <c r="D301">
        <v>-3892</v>
      </c>
      <c r="E301">
        <v>-19468</v>
      </c>
      <c r="F301">
        <v>17404</v>
      </c>
      <c r="G301">
        <v>2314</v>
      </c>
      <c r="H301">
        <v>-2810</v>
      </c>
      <c r="I301">
        <v>382010</v>
      </c>
    </row>
    <row r="302" spans="1:9" x14ac:dyDescent="0.25">
      <c r="A302" s="3" t="s">
        <v>298</v>
      </c>
      <c r="B302" s="3" t="s">
        <v>377</v>
      </c>
      <c r="C302">
        <v>167</v>
      </c>
      <c r="D302">
        <v>-7844</v>
      </c>
      <c r="E302">
        <v>-16932</v>
      </c>
      <c r="F302">
        <v>14108</v>
      </c>
      <c r="G302">
        <v>2465</v>
      </c>
      <c r="H302">
        <v>-2923</v>
      </c>
      <c r="I302">
        <v>383091</v>
      </c>
    </row>
    <row r="303" spans="1:9" x14ac:dyDescent="0.25">
      <c r="A303" s="3" t="s">
        <v>229</v>
      </c>
      <c r="B303" s="3" t="s">
        <v>338</v>
      </c>
      <c r="C303">
        <v>169</v>
      </c>
      <c r="D303">
        <v>-12500</v>
      </c>
      <c r="E303">
        <v>-16008</v>
      </c>
      <c r="F303">
        <v>18884</v>
      </c>
      <c r="G303">
        <v>2285</v>
      </c>
      <c r="H303">
        <v>-2803</v>
      </c>
      <c r="I303">
        <v>384085</v>
      </c>
    </row>
    <row r="304" spans="1:9" x14ac:dyDescent="0.25">
      <c r="A304" s="3" t="s">
        <v>378</v>
      </c>
      <c r="B304" s="3" t="s">
        <v>379</v>
      </c>
      <c r="C304">
        <v>170</v>
      </c>
      <c r="D304">
        <v>-4496</v>
      </c>
      <c r="E304">
        <v>-19216</v>
      </c>
      <c r="F304">
        <v>13768</v>
      </c>
      <c r="G304">
        <v>2466</v>
      </c>
      <c r="H304">
        <v>-2698</v>
      </c>
      <c r="I304">
        <v>385187</v>
      </c>
    </row>
    <row r="305" spans="1:9" x14ac:dyDescent="0.25">
      <c r="A305" s="3" t="s">
        <v>380</v>
      </c>
      <c r="B305" s="3" t="s">
        <v>381</v>
      </c>
      <c r="C305">
        <v>168</v>
      </c>
      <c r="D305">
        <v>-5788</v>
      </c>
      <c r="E305">
        <v>-21712</v>
      </c>
      <c r="F305">
        <v>17308</v>
      </c>
      <c r="G305">
        <v>2355</v>
      </c>
      <c r="H305">
        <v>-2860</v>
      </c>
      <c r="I305">
        <v>386244</v>
      </c>
    </row>
    <row r="306" spans="1:9" x14ac:dyDescent="0.25">
      <c r="A306" s="3" t="s">
        <v>290</v>
      </c>
      <c r="B306" s="3" t="s">
        <v>382</v>
      </c>
      <c r="C306">
        <v>169</v>
      </c>
      <c r="D306">
        <v>-10960</v>
      </c>
      <c r="E306">
        <v>-18668</v>
      </c>
      <c r="F306">
        <v>16300</v>
      </c>
      <c r="G306">
        <v>2287</v>
      </c>
      <c r="H306">
        <v>-2789</v>
      </c>
      <c r="I306">
        <v>387351</v>
      </c>
    </row>
    <row r="307" spans="1:9" x14ac:dyDescent="0.25">
      <c r="A307" s="3" t="s">
        <v>368</v>
      </c>
      <c r="B307" s="3" t="s">
        <v>383</v>
      </c>
      <c r="C307">
        <v>170</v>
      </c>
      <c r="D307">
        <v>-3896</v>
      </c>
      <c r="E307">
        <v>-30840</v>
      </c>
      <c r="F307">
        <v>17084</v>
      </c>
      <c r="G307">
        <v>2403</v>
      </c>
      <c r="H307">
        <v>-2948</v>
      </c>
      <c r="I307">
        <v>388431</v>
      </c>
    </row>
    <row r="308" spans="1:9" x14ac:dyDescent="0.25">
      <c r="A308" s="3" t="s">
        <v>358</v>
      </c>
      <c r="B308" s="3" t="s">
        <v>384</v>
      </c>
      <c r="C308">
        <v>177</v>
      </c>
      <c r="D308">
        <v>-9000</v>
      </c>
      <c r="E308">
        <v>-23236</v>
      </c>
      <c r="F308">
        <v>16712</v>
      </c>
      <c r="G308">
        <v>2233</v>
      </c>
      <c r="H308">
        <v>-2855</v>
      </c>
      <c r="I308">
        <v>389547</v>
      </c>
    </row>
    <row r="309" spans="1:9" x14ac:dyDescent="0.25">
      <c r="A309" s="3" t="s">
        <v>272</v>
      </c>
      <c r="B309" s="3" t="s">
        <v>370</v>
      </c>
      <c r="C309">
        <v>176</v>
      </c>
      <c r="D309">
        <v>-11368</v>
      </c>
      <c r="E309">
        <v>-20172</v>
      </c>
      <c r="F309">
        <v>15892</v>
      </c>
      <c r="G309">
        <v>2285</v>
      </c>
      <c r="H309">
        <v>-2775</v>
      </c>
      <c r="I309">
        <v>390607</v>
      </c>
    </row>
    <row r="310" spans="1:9" x14ac:dyDescent="0.25">
      <c r="A310" s="3" t="s">
        <v>385</v>
      </c>
      <c r="B310" s="3" t="s">
        <v>386</v>
      </c>
      <c r="C310">
        <v>168</v>
      </c>
      <c r="D310">
        <v>-792</v>
      </c>
      <c r="E310">
        <v>-22032</v>
      </c>
      <c r="F310">
        <v>17256</v>
      </c>
      <c r="G310">
        <v>2257</v>
      </c>
      <c r="H310">
        <v>-3011</v>
      </c>
      <c r="I310">
        <v>391643</v>
      </c>
    </row>
    <row r="311" spans="1:9" x14ac:dyDescent="0.25">
      <c r="A311" s="3" t="s">
        <v>387</v>
      </c>
      <c r="B311" s="3" t="s">
        <v>388</v>
      </c>
      <c r="C311">
        <v>163</v>
      </c>
      <c r="D311">
        <v>1728</v>
      </c>
      <c r="E311">
        <v>-22120</v>
      </c>
      <c r="F311">
        <v>17712</v>
      </c>
      <c r="G311">
        <v>2273</v>
      </c>
      <c r="H311">
        <v>-2887</v>
      </c>
      <c r="I311">
        <v>392693</v>
      </c>
    </row>
    <row r="312" spans="1:9" x14ac:dyDescent="0.25">
      <c r="A312" s="3" t="s">
        <v>364</v>
      </c>
      <c r="B312" s="3" t="s">
        <v>365</v>
      </c>
      <c r="C312">
        <v>164</v>
      </c>
      <c r="D312">
        <v>-2572</v>
      </c>
      <c r="E312">
        <v>-31380</v>
      </c>
      <c r="F312">
        <v>13068</v>
      </c>
      <c r="G312">
        <v>2463</v>
      </c>
      <c r="H312">
        <v>-2755</v>
      </c>
      <c r="I312">
        <v>393750</v>
      </c>
    </row>
    <row r="313" spans="1:9" x14ac:dyDescent="0.25">
      <c r="A313" s="3" t="s">
        <v>342</v>
      </c>
      <c r="B313" s="3" t="s">
        <v>389</v>
      </c>
      <c r="C313">
        <v>164</v>
      </c>
      <c r="D313">
        <v>-1740</v>
      </c>
      <c r="E313">
        <v>-18364</v>
      </c>
      <c r="F313">
        <v>11264</v>
      </c>
      <c r="G313">
        <v>2335</v>
      </c>
      <c r="H313">
        <v>-3001</v>
      </c>
      <c r="I313">
        <v>394870</v>
      </c>
    </row>
    <row r="314" spans="1:9" x14ac:dyDescent="0.25">
      <c r="A314" s="3" t="s">
        <v>184</v>
      </c>
      <c r="B314" s="3" t="s">
        <v>390</v>
      </c>
      <c r="C314">
        <v>165</v>
      </c>
      <c r="D314">
        <v>-12036</v>
      </c>
      <c r="E314">
        <v>-21508</v>
      </c>
      <c r="F314">
        <v>15100</v>
      </c>
      <c r="G314">
        <v>2332</v>
      </c>
      <c r="H314">
        <v>-2799</v>
      </c>
      <c r="I314">
        <v>395934</v>
      </c>
    </row>
    <row r="315" spans="1:9" x14ac:dyDescent="0.25">
      <c r="A315" s="3" t="s">
        <v>391</v>
      </c>
      <c r="B315" s="3" t="s">
        <v>392</v>
      </c>
      <c r="C315">
        <v>164</v>
      </c>
      <c r="D315">
        <v>52</v>
      </c>
      <c r="E315">
        <v>-24864</v>
      </c>
      <c r="F315">
        <v>19548</v>
      </c>
      <c r="G315">
        <v>2306</v>
      </c>
      <c r="H315">
        <v>-2756</v>
      </c>
      <c r="I315">
        <v>397005</v>
      </c>
    </row>
    <row r="316" spans="1:9" x14ac:dyDescent="0.25">
      <c r="A316" s="3" t="s">
        <v>393</v>
      </c>
      <c r="B316" s="3" t="s">
        <v>394</v>
      </c>
      <c r="C316">
        <v>161</v>
      </c>
      <c r="D316">
        <v>-5496</v>
      </c>
      <c r="E316">
        <v>-25200</v>
      </c>
      <c r="F316">
        <v>19788</v>
      </c>
      <c r="G316">
        <v>2374</v>
      </c>
      <c r="H316">
        <v>-2773</v>
      </c>
      <c r="I316">
        <v>398077</v>
      </c>
    </row>
    <row r="317" spans="1:9" x14ac:dyDescent="0.25">
      <c r="A317" s="3" t="s">
        <v>395</v>
      </c>
      <c r="B317" s="3" t="s">
        <v>396</v>
      </c>
      <c r="C317">
        <v>163</v>
      </c>
      <c r="D317">
        <v>-16888</v>
      </c>
      <c r="E317">
        <v>-27828</v>
      </c>
      <c r="F317">
        <v>10464</v>
      </c>
      <c r="G317">
        <v>2272</v>
      </c>
      <c r="H317">
        <v>-2853</v>
      </c>
      <c r="I317">
        <v>399118</v>
      </c>
    </row>
    <row r="318" spans="1:9" x14ac:dyDescent="0.25">
      <c r="A318" s="3" t="s">
        <v>220</v>
      </c>
      <c r="B318" s="3" t="s">
        <v>397</v>
      </c>
      <c r="C318">
        <v>162</v>
      </c>
      <c r="D318">
        <v>-5128</v>
      </c>
      <c r="E318">
        <v>-17320</v>
      </c>
      <c r="F318">
        <v>14936</v>
      </c>
      <c r="G318">
        <v>2343</v>
      </c>
      <c r="H318">
        <v>-3145</v>
      </c>
      <c r="I318">
        <v>400273</v>
      </c>
    </row>
    <row r="319" spans="1:9" x14ac:dyDescent="0.25">
      <c r="A319" s="3" t="s">
        <v>398</v>
      </c>
      <c r="B319" s="3" t="s">
        <v>399</v>
      </c>
      <c r="C319">
        <v>164</v>
      </c>
      <c r="D319">
        <v>-9836</v>
      </c>
      <c r="E319">
        <v>-21972</v>
      </c>
      <c r="F319">
        <v>15300</v>
      </c>
      <c r="G319">
        <v>2558</v>
      </c>
      <c r="H319">
        <v>-2826</v>
      </c>
      <c r="I319">
        <v>401359</v>
      </c>
    </row>
    <row r="320" spans="1:9" x14ac:dyDescent="0.25">
      <c r="A320" s="3" t="s">
        <v>265</v>
      </c>
      <c r="B320" s="3" t="s">
        <v>400</v>
      </c>
      <c r="C320">
        <v>165</v>
      </c>
      <c r="D320">
        <v>-8916</v>
      </c>
      <c r="E320">
        <v>-15960</v>
      </c>
      <c r="F320">
        <v>18260</v>
      </c>
      <c r="G320">
        <v>2230</v>
      </c>
      <c r="H320">
        <v>-2826</v>
      </c>
      <c r="I320">
        <v>402421</v>
      </c>
    </row>
    <row r="321" spans="1:9" x14ac:dyDescent="0.25">
      <c r="A321" s="3" t="s">
        <v>364</v>
      </c>
      <c r="B321" s="3" t="s">
        <v>401</v>
      </c>
      <c r="C321">
        <v>164</v>
      </c>
      <c r="D321">
        <v>-3948</v>
      </c>
      <c r="E321">
        <v>-14356</v>
      </c>
      <c r="F321">
        <v>13808</v>
      </c>
      <c r="G321">
        <v>2374</v>
      </c>
      <c r="H321">
        <v>-2905</v>
      </c>
      <c r="I321">
        <v>403522</v>
      </c>
    </row>
    <row r="322" spans="1:9" x14ac:dyDescent="0.25">
      <c r="A322" s="3" t="s">
        <v>368</v>
      </c>
      <c r="B322" s="3" t="s">
        <v>402</v>
      </c>
      <c r="C322">
        <v>163</v>
      </c>
      <c r="D322">
        <v>-4548</v>
      </c>
      <c r="E322">
        <v>-20144</v>
      </c>
      <c r="F322">
        <v>15948</v>
      </c>
      <c r="G322">
        <v>2265</v>
      </c>
      <c r="H322">
        <v>-2720</v>
      </c>
      <c r="I322">
        <v>404665</v>
      </c>
    </row>
    <row r="323" spans="1:9" x14ac:dyDescent="0.25">
      <c r="A323" s="3" t="s">
        <v>385</v>
      </c>
      <c r="B323" s="3" t="s">
        <v>386</v>
      </c>
      <c r="C323">
        <v>165</v>
      </c>
      <c r="D323">
        <v>984</v>
      </c>
      <c r="E323">
        <v>-27488</v>
      </c>
      <c r="F323">
        <v>9504</v>
      </c>
      <c r="G323">
        <v>2336</v>
      </c>
      <c r="H323">
        <v>-2778</v>
      </c>
      <c r="I323">
        <v>405753</v>
      </c>
    </row>
    <row r="324" spans="1:9" x14ac:dyDescent="0.25">
      <c r="A324" s="3" t="s">
        <v>368</v>
      </c>
      <c r="B324" s="3" t="s">
        <v>402</v>
      </c>
      <c r="C324">
        <v>170</v>
      </c>
      <c r="D324">
        <v>-14008</v>
      </c>
      <c r="E324">
        <v>-24724</v>
      </c>
      <c r="F324">
        <v>18876</v>
      </c>
      <c r="G324">
        <v>2385</v>
      </c>
      <c r="H324">
        <v>-2853</v>
      </c>
      <c r="I324">
        <v>406852</v>
      </c>
    </row>
    <row r="325" spans="1:9" x14ac:dyDescent="0.25">
      <c r="A325" s="3" t="s">
        <v>190</v>
      </c>
      <c r="B325" s="3" t="s">
        <v>403</v>
      </c>
      <c r="C325">
        <v>165</v>
      </c>
      <c r="D325">
        <v>-5424</v>
      </c>
      <c r="E325">
        <v>-29284</v>
      </c>
      <c r="F325">
        <v>20788</v>
      </c>
      <c r="G325">
        <v>2160</v>
      </c>
      <c r="H325">
        <v>-2741</v>
      </c>
      <c r="I325">
        <v>407903</v>
      </c>
    </row>
    <row r="326" spans="1:9" x14ac:dyDescent="0.25">
      <c r="A326" s="3" t="s">
        <v>300</v>
      </c>
      <c r="B326" s="3" t="s">
        <v>404</v>
      </c>
      <c r="C326">
        <v>166</v>
      </c>
      <c r="D326">
        <v>-11152</v>
      </c>
      <c r="E326">
        <v>-24252</v>
      </c>
      <c r="F326">
        <v>7592</v>
      </c>
      <c r="G326">
        <v>2301</v>
      </c>
      <c r="H326">
        <v>-2659</v>
      </c>
      <c r="I326">
        <v>408983</v>
      </c>
    </row>
    <row r="327" spans="1:9" x14ac:dyDescent="0.25">
      <c r="A327" s="3" t="s">
        <v>364</v>
      </c>
      <c r="B327" s="3" t="s">
        <v>401</v>
      </c>
      <c r="C327">
        <v>168</v>
      </c>
      <c r="D327">
        <v>-5676</v>
      </c>
      <c r="E327">
        <v>-17580</v>
      </c>
      <c r="F327">
        <v>22440</v>
      </c>
      <c r="G327">
        <v>2326</v>
      </c>
      <c r="H327">
        <v>-2973</v>
      </c>
      <c r="I327">
        <v>410070</v>
      </c>
    </row>
    <row r="328" spans="1:9" x14ac:dyDescent="0.25">
      <c r="A328" s="3" t="s">
        <v>380</v>
      </c>
      <c r="B328" s="3" t="s">
        <v>381</v>
      </c>
      <c r="C328">
        <v>166</v>
      </c>
      <c r="D328">
        <v>-5296</v>
      </c>
      <c r="E328">
        <v>-15844</v>
      </c>
      <c r="F328">
        <v>13648</v>
      </c>
      <c r="G328">
        <v>2387</v>
      </c>
      <c r="H328">
        <v>-2769</v>
      </c>
      <c r="I328">
        <v>411220</v>
      </c>
    </row>
    <row r="329" spans="1:9" x14ac:dyDescent="0.25">
      <c r="A329" s="3" t="s">
        <v>325</v>
      </c>
      <c r="B329" s="3" t="s">
        <v>405</v>
      </c>
      <c r="C329">
        <v>166</v>
      </c>
      <c r="D329">
        <v>-6984</v>
      </c>
      <c r="E329">
        <v>-11216</v>
      </c>
      <c r="F329">
        <v>15372</v>
      </c>
      <c r="G329">
        <v>2380</v>
      </c>
      <c r="H329">
        <v>-2937</v>
      </c>
      <c r="I329">
        <v>412264</v>
      </c>
    </row>
    <row r="330" spans="1:9" x14ac:dyDescent="0.25">
      <c r="A330" s="3" t="s">
        <v>406</v>
      </c>
      <c r="B330" s="3" t="s">
        <v>407</v>
      </c>
      <c r="C330">
        <v>166</v>
      </c>
      <c r="D330">
        <v>-2508</v>
      </c>
      <c r="E330">
        <v>-25060</v>
      </c>
      <c r="F330">
        <v>14260</v>
      </c>
      <c r="G330">
        <v>2267</v>
      </c>
      <c r="H330">
        <v>-2798</v>
      </c>
      <c r="I330">
        <v>413294</v>
      </c>
    </row>
    <row r="331" spans="1:9" x14ac:dyDescent="0.25">
      <c r="A331" s="3" t="s">
        <v>342</v>
      </c>
      <c r="B331" s="3" t="s">
        <v>389</v>
      </c>
      <c r="C331">
        <v>166</v>
      </c>
      <c r="D331">
        <v>-480</v>
      </c>
      <c r="E331">
        <v>-10488</v>
      </c>
      <c r="F331">
        <v>14468</v>
      </c>
      <c r="G331">
        <v>2287</v>
      </c>
      <c r="H331">
        <v>-2869</v>
      </c>
      <c r="I331">
        <v>414382</v>
      </c>
    </row>
    <row r="332" spans="1:9" x14ac:dyDescent="0.25">
      <c r="A332" s="3" t="s">
        <v>395</v>
      </c>
      <c r="B332" s="3" t="s">
        <v>408</v>
      </c>
      <c r="C332">
        <v>167</v>
      </c>
      <c r="D332">
        <v>-8820</v>
      </c>
      <c r="E332">
        <v>-25876</v>
      </c>
      <c r="F332">
        <v>19600</v>
      </c>
      <c r="G332">
        <v>2418</v>
      </c>
      <c r="H332">
        <v>-2814</v>
      </c>
      <c r="I332">
        <v>415519</v>
      </c>
    </row>
    <row r="333" spans="1:9" x14ac:dyDescent="0.25">
      <c r="A333" s="3" t="s">
        <v>409</v>
      </c>
      <c r="B333" s="3" t="s">
        <v>247</v>
      </c>
      <c r="C333">
        <v>162</v>
      </c>
      <c r="D333">
        <v>-8920</v>
      </c>
      <c r="E333">
        <v>-15024</v>
      </c>
      <c r="F333">
        <v>20496</v>
      </c>
      <c r="G333">
        <v>2366</v>
      </c>
      <c r="H333">
        <v>-2859</v>
      </c>
      <c r="I333">
        <v>416602</v>
      </c>
    </row>
    <row r="334" spans="1:9" x14ac:dyDescent="0.25">
      <c r="A334" s="3" t="s">
        <v>231</v>
      </c>
      <c r="B334" s="3" t="s">
        <v>307</v>
      </c>
      <c r="C334">
        <v>165</v>
      </c>
      <c r="D334">
        <v>-15608</v>
      </c>
      <c r="E334">
        <v>-16892</v>
      </c>
      <c r="F334">
        <v>12924</v>
      </c>
      <c r="G334">
        <v>2391</v>
      </c>
      <c r="H334">
        <v>-2862</v>
      </c>
      <c r="I334">
        <v>417626</v>
      </c>
    </row>
    <row r="335" spans="1:9" x14ac:dyDescent="0.25">
      <c r="A335" s="3" t="s">
        <v>362</v>
      </c>
      <c r="B335" s="3" t="s">
        <v>410</v>
      </c>
      <c r="C335">
        <v>168</v>
      </c>
      <c r="D335">
        <v>-10152</v>
      </c>
      <c r="E335">
        <v>-32440</v>
      </c>
      <c r="F335">
        <v>12992</v>
      </c>
      <c r="G335">
        <v>2426</v>
      </c>
      <c r="H335">
        <v>-2864</v>
      </c>
      <c r="I335">
        <v>418688</v>
      </c>
    </row>
    <row r="336" spans="1:9" x14ac:dyDescent="0.25">
      <c r="A336" s="3" t="s">
        <v>395</v>
      </c>
      <c r="B336" s="3" t="s">
        <v>408</v>
      </c>
      <c r="C336">
        <v>169</v>
      </c>
      <c r="D336">
        <v>-13916</v>
      </c>
      <c r="E336">
        <v>-22808</v>
      </c>
      <c r="F336">
        <v>7956</v>
      </c>
      <c r="G336">
        <v>2325</v>
      </c>
      <c r="H336">
        <v>-2850</v>
      </c>
      <c r="I336">
        <v>419790</v>
      </c>
    </row>
    <row r="337" spans="1:9" x14ac:dyDescent="0.25">
      <c r="A337" s="3" t="s">
        <v>309</v>
      </c>
      <c r="B337" s="3" t="s">
        <v>411</v>
      </c>
      <c r="C337">
        <v>165</v>
      </c>
      <c r="D337">
        <v>-4924</v>
      </c>
      <c r="E337">
        <v>-15016</v>
      </c>
      <c r="F337">
        <v>18140</v>
      </c>
      <c r="G337">
        <v>2393</v>
      </c>
      <c r="H337">
        <v>-2815</v>
      </c>
      <c r="I337">
        <v>420859</v>
      </c>
    </row>
    <row r="338" spans="1:9" x14ac:dyDescent="0.25">
      <c r="A338" s="3" t="s">
        <v>305</v>
      </c>
      <c r="B338" s="3" t="s">
        <v>412</v>
      </c>
      <c r="C338">
        <v>165</v>
      </c>
      <c r="D338">
        <v>-7324</v>
      </c>
      <c r="E338">
        <v>-13076</v>
      </c>
      <c r="F338">
        <v>11732</v>
      </c>
      <c r="G338">
        <v>2263</v>
      </c>
      <c r="H338">
        <v>-2832</v>
      </c>
      <c r="I338">
        <v>422020</v>
      </c>
    </row>
    <row r="339" spans="1:9" x14ac:dyDescent="0.25">
      <c r="A339" s="3" t="s">
        <v>220</v>
      </c>
      <c r="B339" s="3" t="s">
        <v>397</v>
      </c>
      <c r="C339">
        <v>165</v>
      </c>
      <c r="D339">
        <v>-9156</v>
      </c>
      <c r="E339">
        <v>-31448</v>
      </c>
      <c r="F339">
        <v>17776</v>
      </c>
      <c r="G339">
        <v>2361</v>
      </c>
      <c r="H339">
        <v>-2813</v>
      </c>
      <c r="I339">
        <v>423085</v>
      </c>
    </row>
    <row r="340" spans="1:9" x14ac:dyDescent="0.25">
      <c r="A340" s="3" t="s">
        <v>278</v>
      </c>
      <c r="B340" s="3" t="s">
        <v>413</v>
      </c>
      <c r="C340">
        <v>164</v>
      </c>
      <c r="D340">
        <v>-13880</v>
      </c>
      <c r="E340">
        <v>-16216</v>
      </c>
      <c r="F340">
        <v>12256</v>
      </c>
      <c r="G340">
        <v>2534</v>
      </c>
      <c r="H340">
        <v>-2817</v>
      </c>
      <c r="I340">
        <v>424185</v>
      </c>
    </row>
    <row r="341" spans="1:9" x14ac:dyDescent="0.25">
      <c r="A341" s="3" t="s">
        <v>186</v>
      </c>
      <c r="B341" s="3" t="s">
        <v>414</v>
      </c>
      <c r="C341">
        <v>165</v>
      </c>
      <c r="D341">
        <v>-4064</v>
      </c>
      <c r="E341">
        <v>-22068</v>
      </c>
      <c r="F341">
        <v>15200</v>
      </c>
      <c r="G341">
        <v>2390</v>
      </c>
      <c r="H341">
        <v>-2716</v>
      </c>
      <c r="I341">
        <v>425291</v>
      </c>
    </row>
    <row r="342" spans="1:9" x14ac:dyDescent="0.25">
      <c r="A342" s="3" t="s">
        <v>218</v>
      </c>
      <c r="B342" s="3" t="s">
        <v>415</v>
      </c>
      <c r="C342">
        <v>163</v>
      </c>
      <c r="D342">
        <v>-8492</v>
      </c>
      <c r="E342">
        <v>-20316</v>
      </c>
      <c r="F342">
        <v>12268</v>
      </c>
      <c r="G342">
        <v>2408</v>
      </c>
      <c r="H342">
        <v>-2979</v>
      </c>
      <c r="I342">
        <v>426418</v>
      </c>
    </row>
    <row r="343" spans="1:9" x14ac:dyDescent="0.25">
      <c r="A343" s="3" t="s">
        <v>300</v>
      </c>
      <c r="B343" s="3" t="s">
        <v>404</v>
      </c>
      <c r="C343">
        <v>163</v>
      </c>
      <c r="D343">
        <v>-4332</v>
      </c>
      <c r="E343">
        <v>-25260</v>
      </c>
      <c r="F343">
        <v>18628</v>
      </c>
      <c r="G343">
        <v>2467</v>
      </c>
      <c r="H343">
        <v>-2913</v>
      </c>
      <c r="I343">
        <v>427519</v>
      </c>
    </row>
    <row r="344" spans="1:9" x14ac:dyDescent="0.25">
      <c r="A344" s="3" t="s">
        <v>393</v>
      </c>
      <c r="B344" s="3" t="s">
        <v>416</v>
      </c>
      <c r="C344">
        <v>163</v>
      </c>
      <c r="D344">
        <v>-2408</v>
      </c>
      <c r="E344">
        <v>-17160</v>
      </c>
      <c r="F344">
        <v>11540</v>
      </c>
      <c r="G344">
        <v>2414</v>
      </c>
      <c r="H344">
        <v>-2821</v>
      </c>
      <c r="I344">
        <v>428503</v>
      </c>
    </row>
    <row r="345" spans="1:9" x14ac:dyDescent="0.25">
      <c r="A345" s="3" t="s">
        <v>342</v>
      </c>
      <c r="B345" s="3" t="s">
        <v>389</v>
      </c>
      <c r="C345">
        <v>163</v>
      </c>
      <c r="D345">
        <v>-1480</v>
      </c>
      <c r="E345">
        <v>-27432</v>
      </c>
      <c r="F345">
        <v>17996</v>
      </c>
      <c r="G345">
        <v>2282</v>
      </c>
      <c r="H345">
        <v>-2826</v>
      </c>
      <c r="I345">
        <v>429607</v>
      </c>
    </row>
    <row r="346" spans="1:9" x14ac:dyDescent="0.25">
      <c r="A346" s="3" t="s">
        <v>278</v>
      </c>
      <c r="B346" s="3" t="s">
        <v>417</v>
      </c>
      <c r="C346">
        <v>163</v>
      </c>
      <c r="D346">
        <v>-1624</v>
      </c>
      <c r="E346">
        <v>-29856</v>
      </c>
      <c r="F346">
        <v>10556</v>
      </c>
      <c r="G346">
        <v>2517</v>
      </c>
      <c r="H346">
        <v>-2707</v>
      </c>
      <c r="I346">
        <v>430765</v>
      </c>
    </row>
    <row r="347" spans="1:9" x14ac:dyDescent="0.25">
      <c r="A347" s="3" t="s">
        <v>305</v>
      </c>
      <c r="B347" s="3" t="s">
        <v>418</v>
      </c>
      <c r="C347">
        <v>164</v>
      </c>
      <c r="D347">
        <v>-6812</v>
      </c>
      <c r="E347">
        <v>-15648</v>
      </c>
      <c r="F347">
        <v>12100</v>
      </c>
      <c r="G347">
        <v>2419</v>
      </c>
      <c r="H347">
        <v>-2911</v>
      </c>
      <c r="I347">
        <v>431912</v>
      </c>
    </row>
    <row r="348" spans="1:9" x14ac:dyDescent="0.25">
      <c r="A348" s="3" t="s">
        <v>186</v>
      </c>
      <c r="B348" s="3" t="s">
        <v>207</v>
      </c>
      <c r="C348">
        <v>164</v>
      </c>
      <c r="D348">
        <v>-4980</v>
      </c>
      <c r="E348">
        <v>-26444</v>
      </c>
      <c r="F348">
        <v>12652</v>
      </c>
      <c r="G348">
        <v>2345</v>
      </c>
      <c r="H348">
        <v>-2722</v>
      </c>
      <c r="I348">
        <v>433012</v>
      </c>
    </row>
    <row r="349" spans="1:9" x14ac:dyDescent="0.25">
      <c r="A349" s="3" t="s">
        <v>252</v>
      </c>
      <c r="B349" s="3" t="s">
        <v>329</v>
      </c>
      <c r="C349">
        <v>164</v>
      </c>
      <c r="D349">
        <v>-12384</v>
      </c>
      <c r="E349">
        <v>-19324</v>
      </c>
      <c r="F349">
        <v>9020</v>
      </c>
      <c r="G349">
        <v>2473</v>
      </c>
      <c r="H349">
        <v>-2749</v>
      </c>
      <c r="I349">
        <v>434023</v>
      </c>
    </row>
    <row r="350" spans="1:9" x14ac:dyDescent="0.25">
      <c r="A350" s="3" t="s">
        <v>231</v>
      </c>
      <c r="B350" s="3" t="s">
        <v>286</v>
      </c>
      <c r="C350">
        <v>165</v>
      </c>
      <c r="D350">
        <v>-10744</v>
      </c>
      <c r="E350">
        <v>-27544</v>
      </c>
      <c r="F350">
        <v>17084</v>
      </c>
      <c r="G350">
        <v>2479</v>
      </c>
      <c r="H350">
        <v>-2950</v>
      </c>
      <c r="I350">
        <v>435144</v>
      </c>
    </row>
    <row r="351" spans="1:9" x14ac:dyDescent="0.25">
      <c r="A351" s="3" t="s">
        <v>344</v>
      </c>
      <c r="B351" s="3" t="s">
        <v>419</v>
      </c>
      <c r="C351">
        <v>162</v>
      </c>
      <c r="D351">
        <v>-4344</v>
      </c>
      <c r="E351">
        <v>-20984</v>
      </c>
      <c r="F351">
        <v>14844</v>
      </c>
      <c r="G351">
        <v>2340</v>
      </c>
      <c r="H351">
        <v>-2919</v>
      </c>
      <c r="I351">
        <v>436229</v>
      </c>
    </row>
    <row r="352" spans="1:9" x14ac:dyDescent="0.25">
      <c r="A352" s="3" t="s">
        <v>280</v>
      </c>
      <c r="B352" s="3" t="s">
        <v>332</v>
      </c>
      <c r="C352">
        <v>168</v>
      </c>
      <c r="D352">
        <v>-6512</v>
      </c>
      <c r="E352">
        <v>-14084</v>
      </c>
      <c r="F352">
        <v>15540</v>
      </c>
      <c r="G352">
        <v>2372</v>
      </c>
      <c r="H352">
        <v>-2958</v>
      </c>
      <c r="I352">
        <v>437378</v>
      </c>
    </row>
    <row r="353" spans="1:9" x14ac:dyDescent="0.25">
      <c r="A353" s="3" t="s">
        <v>262</v>
      </c>
      <c r="B353" s="3" t="s">
        <v>420</v>
      </c>
      <c r="C353">
        <v>167</v>
      </c>
      <c r="D353">
        <v>-4400</v>
      </c>
      <c r="E353">
        <v>-19572</v>
      </c>
      <c r="F353">
        <v>13536</v>
      </c>
      <c r="G353">
        <v>2295</v>
      </c>
      <c r="H353">
        <v>-2821</v>
      </c>
      <c r="I353">
        <v>438514</v>
      </c>
    </row>
    <row r="354" spans="1:9" x14ac:dyDescent="0.25">
      <c r="A354" s="3" t="s">
        <v>194</v>
      </c>
      <c r="B354" s="3" t="s">
        <v>421</v>
      </c>
      <c r="C354">
        <v>168</v>
      </c>
      <c r="D354">
        <v>-5264</v>
      </c>
      <c r="E354">
        <v>-21880</v>
      </c>
      <c r="F354">
        <v>14352</v>
      </c>
      <c r="G354">
        <v>2369</v>
      </c>
      <c r="H354">
        <v>-2624</v>
      </c>
      <c r="I354">
        <v>439590</v>
      </c>
    </row>
    <row r="355" spans="1:9" x14ac:dyDescent="0.25">
      <c r="A355" s="3" t="s">
        <v>203</v>
      </c>
      <c r="B355" s="3" t="s">
        <v>332</v>
      </c>
      <c r="C355">
        <v>168</v>
      </c>
      <c r="D355">
        <v>-7816</v>
      </c>
      <c r="E355">
        <v>-22828</v>
      </c>
      <c r="F355">
        <v>15756</v>
      </c>
      <c r="G355">
        <v>2343</v>
      </c>
      <c r="H355">
        <v>-2641</v>
      </c>
      <c r="I355">
        <v>440715</v>
      </c>
    </row>
    <row r="356" spans="1:9" x14ac:dyDescent="0.25">
      <c r="A356" s="3" t="s">
        <v>220</v>
      </c>
      <c r="B356" s="3" t="s">
        <v>221</v>
      </c>
      <c r="C356">
        <v>169</v>
      </c>
      <c r="D356">
        <v>-7964</v>
      </c>
      <c r="E356">
        <v>-12700</v>
      </c>
      <c r="F356">
        <v>14808</v>
      </c>
      <c r="G356">
        <v>2382</v>
      </c>
      <c r="H356">
        <v>-2925</v>
      </c>
      <c r="I356">
        <v>441857</v>
      </c>
    </row>
    <row r="357" spans="1:9" x14ac:dyDescent="0.25">
      <c r="A357" s="3" t="s">
        <v>296</v>
      </c>
      <c r="B357" s="3" t="s">
        <v>422</v>
      </c>
      <c r="C357">
        <v>168</v>
      </c>
      <c r="D357">
        <v>-12692</v>
      </c>
      <c r="E357">
        <v>-26976</v>
      </c>
      <c r="F357">
        <v>17092</v>
      </c>
      <c r="G357">
        <v>2356</v>
      </c>
      <c r="H357">
        <v>-2709</v>
      </c>
      <c r="I357">
        <v>442971</v>
      </c>
    </row>
    <row r="358" spans="1:9" x14ac:dyDescent="0.25">
      <c r="A358" s="3" t="s">
        <v>290</v>
      </c>
      <c r="B358" s="3" t="s">
        <v>423</v>
      </c>
      <c r="C358">
        <v>164</v>
      </c>
      <c r="D358">
        <v>-8780</v>
      </c>
      <c r="E358">
        <v>-26580</v>
      </c>
      <c r="F358">
        <v>16848</v>
      </c>
      <c r="G358">
        <v>2269</v>
      </c>
      <c r="H358">
        <v>-2988</v>
      </c>
      <c r="I358">
        <v>444085</v>
      </c>
    </row>
    <row r="359" spans="1:9" x14ac:dyDescent="0.25">
      <c r="A359" s="3" t="s">
        <v>328</v>
      </c>
      <c r="B359" s="3" t="s">
        <v>424</v>
      </c>
      <c r="C359">
        <v>170</v>
      </c>
      <c r="D359">
        <v>-7632</v>
      </c>
      <c r="E359">
        <v>-32456</v>
      </c>
      <c r="F359">
        <v>25084</v>
      </c>
      <c r="G359">
        <v>2385</v>
      </c>
      <c r="H359">
        <v>-2849</v>
      </c>
      <c r="I359">
        <v>445190</v>
      </c>
    </row>
    <row r="360" spans="1:9" x14ac:dyDescent="0.25">
      <c r="A360" s="3" t="s">
        <v>208</v>
      </c>
      <c r="B360" s="3" t="s">
        <v>425</v>
      </c>
      <c r="C360">
        <v>168</v>
      </c>
      <c r="D360">
        <v>-7408</v>
      </c>
      <c r="E360">
        <v>-23244</v>
      </c>
      <c r="F360">
        <v>15552</v>
      </c>
      <c r="G360">
        <v>2429</v>
      </c>
      <c r="H360">
        <v>-2994</v>
      </c>
      <c r="I360">
        <v>446259</v>
      </c>
    </row>
    <row r="361" spans="1:9" x14ac:dyDescent="0.25">
      <c r="A361" s="3" t="s">
        <v>280</v>
      </c>
      <c r="B361" s="3" t="s">
        <v>426</v>
      </c>
      <c r="C361">
        <v>170</v>
      </c>
      <c r="D361">
        <v>-340</v>
      </c>
      <c r="E361">
        <v>-13860</v>
      </c>
      <c r="F361">
        <v>15340</v>
      </c>
      <c r="G361">
        <v>2451</v>
      </c>
      <c r="H361">
        <v>-2971</v>
      </c>
      <c r="I361">
        <v>447331</v>
      </c>
    </row>
    <row r="362" spans="1:9" x14ac:dyDescent="0.25">
      <c r="A362" s="3" t="s">
        <v>186</v>
      </c>
      <c r="B362" s="3" t="s">
        <v>427</v>
      </c>
      <c r="C362">
        <v>170</v>
      </c>
      <c r="D362">
        <v>-11892</v>
      </c>
      <c r="E362">
        <v>-11720</v>
      </c>
      <c r="F362">
        <v>9324</v>
      </c>
      <c r="G362">
        <v>2377</v>
      </c>
      <c r="H362">
        <v>-2877</v>
      </c>
      <c r="I362">
        <v>448394</v>
      </c>
    </row>
    <row r="363" spans="1:9" x14ac:dyDescent="0.25">
      <c r="A363" s="3" t="s">
        <v>190</v>
      </c>
      <c r="B363" s="3" t="s">
        <v>191</v>
      </c>
      <c r="C363">
        <v>170</v>
      </c>
      <c r="D363">
        <v>-17788</v>
      </c>
      <c r="E363">
        <v>-15732</v>
      </c>
      <c r="F363">
        <v>14796</v>
      </c>
      <c r="G363">
        <v>2390</v>
      </c>
      <c r="H363">
        <v>-2841</v>
      </c>
      <c r="I363">
        <v>449505</v>
      </c>
    </row>
    <row r="364" spans="1:9" x14ac:dyDescent="0.25">
      <c r="A364" s="3" t="s">
        <v>218</v>
      </c>
      <c r="B364" s="3" t="s">
        <v>428</v>
      </c>
      <c r="C364">
        <v>165</v>
      </c>
      <c r="D364">
        <v>-7612</v>
      </c>
      <c r="E364">
        <v>-12868</v>
      </c>
      <c r="F364">
        <v>14216</v>
      </c>
      <c r="G364">
        <v>2353</v>
      </c>
      <c r="H364">
        <v>-2860</v>
      </c>
      <c r="I364">
        <v>450590</v>
      </c>
    </row>
    <row r="365" spans="1:9" x14ac:dyDescent="0.25">
      <c r="A365" s="3" t="s">
        <v>309</v>
      </c>
      <c r="B365" s="3" t="s">
        <v>348</v>
      </c>
      <c r="C365">
        <v>166</v>
      </c>
      <c r="D365">
        <v>-9204</v>
      </c>
      <c r="E365">
        <v>-24676</v>
      </c>
      <c r="F365">
        <v>17128</v>
      </c>
      <c r="G365">
        <v>2492</v>
      </c>
      <c r="H365">
        <v>-2871</v>
      </c>
      <c r="I365">
        <v>451680</v>
      </c>
    </row>
    <row r="366" spans="1:9" x14ac:dyDescent="0.25">
      <c r="A366" s="3" t="s">
        <v>165</v>
      </c>
      <c r="B366" s="3" t="s">
        <v>429</v>
      </c>
      <c r="C366">
        <v>165</v>
      </c>
      <c r="D366">
        <v>-11408</v>
      </c>
      <c r="E366">
        <v>-17828</v>
      </c>
      <c r="F366">
        <v>18684</v>
      </c>
      <c r="G366">
        <v>2464</v>
      </c>
      <c r="H366">
        <v>-2846</v>
      </c>
      <c r="I366">
        <v>452761</v>
      </c>
    </row>
    <row r="367" spans="1:9" x14ac:dyDescent="0.25">
      <c r="A367" s="3" t="s">
        <v>218</v>
      </c>
      <c r="B367" s="3" t="s">
        <v>430</v>
      </c>
      <c r="C367">
        <v>164</v>
      </c>
      <c r="D367">
        <v>-11536</v>
      </c>
      <c r="E367">
        <v>-11720</v>
      </c>
      <c r="F367">
        <v>15028</v>
      </c>
      <c r="G367">
        <v>2332</v>
      </c>
      <c r="H367">
        <v>-2940</v>
      </c>
      <c r="I367">
        <v>453835</v>
      </c>
    </row>
    <row r="368" spans="1:9" x14ac:dyDescent="0.25">
      <c r="A368" s="3" t="s">
        <v>201</v>
      </c>
      <c r="B368" s="3" t="s">
        <v>431</v>
      </c>
      <c r="C368">
        <v>166</v>
      </c>
      <c r="D368">
        <v>-2784</v>
      </c>
      <c r="E368">
        <v>-21764</v>
      </c>
      <c r="F368">
        <v>12800</v>
      </c>
      <c r="G368">
        <v>2364</v>
      </c>
      <c r="H368">
        <v>-2986</v>
      </c>
      <c r="I368">
        <v>454913</v>
      </c>
    </row>
    <row r="369" spans="1:9" x14ac:dyDescent="0.25">
      <c r="A369" s="3" t="s">
        <v>296</v>
      </c>
      <c r="B369" s="3" t="s">
        <v>432</v>
      </c>
      <c r="C369">
        <v>166</v>
      </c>
      <c r="D369">
        <v>-8952</v>
      </c>
      <c r="E369">
        <v>-15376</v>
      </c>
      <c r="F369">
        <v>7032</v>
      </c>
      <c r="G369">
        <v>2369</v>
      </c>
      <c r="H369">
        <v>-2806</v>
      </c>
      <c r="I369">
        <v>456050</v>
      </c>
    </row>
    <row r="370" spans="1:9" x14ac:dyDescent="0.25">
      <c r="A370" s="3" t="s">
        <v>433</v>
      </c>
      <c r="B370" s="3" t="s">
        <v>434</v>
      </c>
      <c r="C370">
        <v>165</v>
      </c>
      <c r="D370">
        <v>-1956</v>
      </c>
      <c r="E370">
        <v>-12724</v>
      </c>
      <c r="F370">
        <v>16388</v>
      </c>
      <c r="G370">
        <v>2394</v>
      </c>
      <c r="H370">
        <v>-3046</v>
      </c>
      <c r="I370">
        <v>457080</v>
      </c>
    </row>
    <row r="371" spans="1:9" x14ac:dyDescent="0.25">
      <c r="A371" s="3" t="s">
        <v>254</v>
      </c>
      <c r="B371" s="3" t="s">
        <v>435</v>
      </c>
      <c r="C371">
        <v>168</v>
      </c>
      <c r="D371">
        <v>-13744</v>
      </c>
      <c r="E371">
        <v>-14868</v>
      </c>
      <c r="F371">
        <v>19292</v>
      </c>
      <c r="G371">
        <v>2419</v>
      </c>
      <c r="H371">
        <v>-2816</v>
      </c>
      <c r="I371">
        <v>458231</v>
      </c>
    </row>
    <row r="372" spans="1:9" x14ac:dyDescent="0.25">
      <c r="A372" s="3" t="s">
        <v>387</v>
      </c>
      <c r="B372" s="3" t="s">
        <v>436</v>
      </c>
      <c r="C372">
        <v>165</v>
      </c>
      <c r="D372">
        <v>-6348</v>
      </c>
      <c r="E372">
        <v>-14536</v>
      </c>
      <c r="F372">
        <v>18328</v>
      </c>
      <c r="G372">
        <v>2358</v>
      </c>
      <c r="H372">
        <v>-2815</v>
      </c>
      <c r="I372">
        <v>459332</v>
      </c>
    </row>
    <row r="373" spans="1:9" x14ac:dyDescent="0.25">
      <c r="A373" s="3" t="s">
        <v>437</v>
      </c>
      <c r="B373" s="3" t="s">
        <v>438</v>
      </c>
      <c r="C373">
        <v>168</v>
      </c>
      <c r="D373">
        <v>-9444</v>
      </c>
      <c r="E373">
        <v>-29032</v>
      </c>
      <c r="F373">
        <v>7852</v>
      </c>
      <c r="G373">
        <v>2380</v>
      </c>
      <c r="H373">
        <v>-2865</v>
      </c>
      <c r="I373">
        <v>460359</v>
      </c>
    </row>
    <row r="374" spans="1:9" x14ac:dyDescent="0.25">
      <c r="A374" s="3" t="s">
        <v>320</v>
      </c>
      <c r="B374" s="3" t="s">
        <v>439</v>
      </c>
      <c r="C374">
        <v>169</v>
      </c>
      <c r="D374">
        <v>-14140</v>
      </c>
      <c r="E374">
        <v>-14960</v>
      </c>
      <c r="F374">
        <v>13524</v>
      </c>
      <c r="G374">
        <v>2321</v>
      </c>
      <c r="H374">
        <v>-2818</v>
      </c>
      <c r="I374">
        <v>461507</v>
      </c>
    </row>
    <row r="375" spans="1:9" x14ac:dyDescent="0.25">
      <c r="A375" s="3" t="s">
        <v>249</v>
      </c>
      <c r="B375" s="3" t="s">
        <v>440</v>
      </c>
      <c r="C375">
        <v>168</v>
      </c>
      <c r="D375">
        <v>-7364</v>
      </c>
      <c r="E375">
        <v>-7164</v>
      </c>
      <c r="F375">
        <v>19972</v>
      </c>
      <c r="G375">
        <v>2293</v>
      </c>
      <c r="H375">
        <v>-2993</v>
      </c>
      <c r="I375">
        <v>462549</v>
      </c>
    </row>
    <row r="376" spans="1:9" x14ac:dyDescent="0.25">
      <c r="A376" s="3" t="s">
        <v>203</v>
      </c>
      <c r="B376" s="3" t="s">
        <v>332</v>
      </c>
      <c r="C376">
        <v>169</v>
      </c>
      <c r="D376">
        <v>-7252</v>
      </c>
      <c r="E376">
        <v>-14812</v>
      </c>
      <c r="F376">
        <v>9268</v>
      </c>
      <c r="G376">
        <v>2355</v>
      </c>
      <c r="H376">
        <v>-2710</v>
      </c>
      <c r="I376">
        <v>463560</v>
      </c>
    </row>
    <row r="377" spans="1:9" x14ac:dyDescent="0.25">
      <c r="A377" s="3" t="s">
        <v>252</v>
      </c>
      <c r="B377" s="3" t="s">
        <v>373</v>
      </c>
      <c r="C377">
        <v>169</v>
      </c>
      <c r="D377">
        <v>-7644</v>
      </c>
      <c r="E377">
        <v>-18240</v>
      </c>
      <c r="F377">
        <v>9908</v>
      </c>
      <c r="G377">
        <v>2228</v>
      </c>
      <c r="H377">
        <v>-2831</v>
      </c>
      <c r="I377">
        <v>464664</v>
      </c>
    </row>
    <row r="378" spans="1:9" x14ac:dyDescent="0.25">
      <c r="A378" s="3" t="s">
        <v>231</v>
      </c>
      <c r="B378" s="3" t="s">
        <v>286</v>
      </c>
      <c r="C378">
        <v>170</v>
      </c>
      <c r="D378">
        <v>-11136</v>
      </c>
      <c r="E378">
        <v>-23180</v>
      </c>
      <c r="F378">
        <v>19168</v>
      </c>
      <c r="G378">
        <v>2307</v>
      </c>
      <c r="H378">
        <v>-2795</v>
      </c>
      <c r="I378">
        <v>465741</v>
      </c>
    </row>
    <row r="379" spans="1:9" x14ac:dyDescent="0.25">
      <c r="A379" s="3" t="s">
        <v>406</v>
      </c>
      <c r="B379" s="3" t="s">
        <v>441</v>
      </c>
      <c r="C379">
        <v>170</v>
      </c>
      <c r="D379">
        <v>-1148</v>
      </c>
      <c r="E379">
        <v>-16328</v>
      </c>
      <c r="F379">
        <v>13820</v>
      </c>
      <c r="G379">
        <v>2310</v>
      </c>
      <c r="H379">
        <v>-2856</v>
      </c>
      <c r="I379">
        <v>466799</v>
      </c>
    </row>
    <row r="380" spans="1:9" x14ac:dyDescent="0.25">
      <c r="A380" s="3" t="s">
        <v>409</v>
      </c>
      <c r="B380" s="3" t="s">
        <v>442</v>
      </c>
      <c r="C380">
        <v>169</v>
      </c>
      <c r="D380">
        <v>-3996</v>
      </c>
      <c r="E380">
        <v>-17964</v>
      </c>
      <c r="F380">
        <v>22084</v>
      </c>
      <c r="G380">
        <v>2401</v>
      </c>
      <c r="H380">
        <v>-2741</v>
      </c>
      <c r="I380">
        <v>467897</v>
      </c>
    </row>
    <row r="381" spans="1:9" x14ac:dyDescent="0.25">
      <c r="A381" s="3" t="s">
        <v>272</v>
      </c>
      <c r="B381" s="3" t="s">
        <v>273</v>
      </c>
      <c r="C381">
        <v>171</v>
      </c>
      <c r="D381">
        <v>-12100</v>
      </c>
      <c r="E381">
        <v>-10520</v>
      </c>
      <c r="F381">
        <v>8888</v>
      </c>
      <c r="G381">
        <v>2316</v>
      </c>
      <c r="H381">
        <v>-2835</v>
      </c>
      <c r="I381">
        <v>468952</v>
      </c>
    </row>
    <row r="382" spans="1:9" x14ac:dyDescent="0.25">
      <c r="A382" s="3" t="s">
        <v>366</v>
      </c>
      <c r="B382" s="3" t="s">
        <v>443</v>
      </c>
      <c r="C382">
        <v>170</v>
      </c>
      <c r="D382">
        <v>-9104</v>
      </c>
      <c r="E382">
        <v>-26996</v>
      </c>
      <c r="F382">
        <v>17040</v>
      </c>
      <c r="G382">
        <v>2324</v>
      </c>
      <c r="H382">
        <v>-3042</v>
      </c>
      <c r="I382">
        <v>470055</v>
      </c>
    </row>
    <row r="383" spans="1:9" x14ac:dyDescent="0.25">
      <c r="A383" s="3" t="s">
        <v>444</v>
      </c>
      <c r="B383" s="3" t="s">
        <v>445</v>
      </c>
      <c r="C383">
        <v>170</v>
      </c>
      <c r="D383">
        <v>-6480</v>
      </c>
      <c r="E383">
        <v>-24472</v>
      </c>
      <c r="F383">
        <v>17892</v>
      </c>
      <c r="G383">
        <v>2402</v>
      </c>
      <c r="H383">
        <v>-2978</v>
      </c>
      <c r="I383">
        <v>471132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6E04-1CB6-4C4B-967E-4E2B5D87A46B}">
  <dimension ref="B3:T59"/>
  <sheetViews>
    <sheetView tabSelected="1" topLeftCell="A37" zoomScaleNormal="100" workbookViewId="0">
      <selection activeCell="A52" sqref="A52"/>
    </sheetView>
  </sheetViews>
  <sheetFormatPr baseColWidth="10" defaultRowHeight="15" x14ac:dyDescent="0.25"/>
  <cols>
    <col min="2" max="2" width="26.5703125" customWidth="1"/>
    <col min="3" max="3" width="11.7109375" customWidth="1"/>
    <col min="4" max="4" width="16.85546875" customWidth="1"/>
    <col min="5" max="5" width="16.5703125" customWidth="1"/>
    <col min="6" max="6" width="17.7109375" customWidth="1"/>
    <col min="7" max="8" width="14.140625" customWidth="1"/>
    <col min="9" max="9" width="15" customWidth="1"/>
    <col min="12" max="12" width="15.5703125" customWidth="1"/>
    <col min="13" max="13" width="25" customWidth="1"/>
    <col min="14" max="14" width="15.28515625" customWidth="1"/>
    <col min="15" max="15" width="16.42578125" customWidth="1"/>
    <col min="16" max="17" width="15" customWidth="1"/>
    <col min="18" max="18" width="14.140625" customWidth="1"/>
    <col min="19" max="19" width="14" customWidth="1"/>
  </cols>
  <sheetData>
    <row r="3" spans="2:20" x14ac:dyDescent="0.25">
      <c r="B3" s="1" t="s">
        <v>10</v>
      </c>
      <c r="C3" s="1"/>
      <c r="D3" s="1"/>
      <c r="E3" s="1"/>
      <c r="F3" s="1"/>
      <c r="G3" s="1"/>
      <c r="H3" s="1"/>
      <c r="I3" s="1"/>
      <c r="J3" s="1"/>
      <c r="L3" s="2" t="s">
        <v>12</v>
      </c>
      <c r="M3" s="2"/>
      <c r="N3" s="2"/>
      <c r="O3" s="2"/>
      <c r="P3" s="2"/>
      <c r="Q3" s="2"/>
      <c r="R3" s="2"/>
      <c r="S3" s="2"/>
      <c r="T3" s="2"/>
    </row>
    <row r="4" spans="2:20" x14ac:dyDescent="0.25">
      <c r="B4" s="1"/>
      <c r="C4" s="1"/>
      <c r="D4" s="1"/>
      <c r="E4" s="1"/>
      <c r="F4" s="1"/>
      <c r="G4" s="1"/>
      <c r="H4" s="1"/>
      <c r="I4" s="1"/>
      <c r="J4" s="1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t="s">
        <v>0</v>
      </c>
      <c r="C5" t="s">
        <v>2</v>
      </c>
      <c r="D5" t="s">
        <v>1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L5" t="s">
        <v>0</v>
      </c>
      <c r="M5" t="s">
        <v>2</v>
      </c>
      <c r="N5" t="s">
        <v>9</v>
      </c>
      <c r="O5" t="s">
        <v>3</v>
      </c>
      <c r="P5" t="s">
        <v>4</v>
      </c>
      <c r="Q5" t="s">
        <v>5</v>
      </c>
      <c r="R5" t="s">
        <v>6</v>
      </c>
      <c r="S5" t="s">
        <v>7</v>
      </c>
      <c r="T5" t="s">
        <v>11</v>
      </c>
    </row>
    <row r="6" spans="2:20" x14ac:dyDescent="0.25">
      <c r="B6">
        <v>384.05</v>
      </c>
      <c r="C6">
        <v>85768.61</v>
      </c>
      <c r="D6">
        <v>166</v>
      </c>
      <c r="E6">
        <v>-14624</v>
      </c>
      <c r="F6">
        <v>-18060</v>
      </c>
      <c r="G6">
        <v>20596</v>
      </c>
      <c r="H6">
        <v>2330</v>
      </c>
      <c r="I6">
        <v>-2814</v>
      </c>
      <c r="J6">
        <v>61352</v>
      </c>
      <c r="L6">
        <f>Tabla1[[#This Row],[Altitud]]</f>
        <v>384.05</v>
      </c>
      <c r="M6">
        <f>Tabla1[[#This Row],[Presión barométrica]]</f>
        <v>85768.61</v>
      </c>
      <c r="N6">
        <f>3.027*EXP((1.0698*(Tabla1[[#This Row],[SensorCO]]*5/1023)))</f>
        <v>7.2105317803949127</v>
      </c>
      <c r="O6">
        <f>Tabla1[[#This Row],[Aceleración X]]/-699</f>
        <v>20.92131616595136</v>
      </c>
      <c r="P6">
        <f>Tabla1[[#This Row],[Aceleración Y]]/-874</f>
        <v>20.663615560640732</v>
      </c>
      <c r="Q6">
        <f>Tabla1[[#This Row],[Aceleración Z]]/16000</f>
        <v>1.28725</v>
      </c>
      <c r="R6">
        <f>Tabla1[[#This Row],[Giroscopio X]]/-609</f>
        <v>-3.825944170771757</v>
      </c>
      <c r="S6">
        <f>Tabla1[[#This Row],[Giroscopio Y]]/807</f>
        <v>-3.486988847583643</v>
      </c>
      <c r="T6">
        <f>Tabla1[[#This Row],[Tiempo (ms)]]</f>
        <v>61352</v>
      </c>
    </row>
    <row r="7" spans="2:20" x14ac:dyDescent="0.25">
      <c r="B7">
        <v>1384.25</v>
      </c>
      <c r="C7">
        <v>85766.5</v>
      </c>
      <c r="D7">
        <v>163</v>
      </c>
      <c r="E7">
        <v>-8456</v>
      </c>
      <c r="F7">
        <v>-18480</v>
      </c>
      <c r="G7">
        <v>10236</v>
      </c>
      <c r="H7">
        <v>2531</v>
      </c>
      <c r="I7">
        <v>-2712</v>
      </c>
      <c r="J7">
        <v>62420</v>
      </c>
      <c r="L7">
        <f>Tabla1[[#This Row],[Altitud]]</f>
        <v>1384.25</v>
      </c>
      <c r="M7">
        <f>Tabla1[[#This Row],[Presión barométrica]]</f>
        <v>85766.5</v>
      </c>
      <c r="N7">
        <f>3.027*EXP((1.0698*(Tabla1[[#This Row],[SensorCO]]*5/1023)))</f>
        <v>7.098308296210833</v>
      </c>
      <c r="O7">
        <f>Tabla1[[#This Row],[Aceleración X]]/-699</f>
        <v>12.097281831187411</v>
      </c>
      <c r="P7">
        <f>Tabla1[[#This Row],[Aceleración Y]]/-874</f>
        <v>21.144164759725399</v>
      </c>
      <c r="Q7">
        <f>Tabla1[[#This Row],[Aceleración Z]]/16000</f>
        <v>0.63975000000000004</v>
      </c>
      <c r="R7">
        <f>Tabla1[[#This Row],[Giroscopio X]]/-609</f>
        <v>-4.1559934318555012</v>
      </c>
      <c r="S7">
        <f>Tabla1[[#This Row],[Giroscopio Y]]/807</f>
        <v>-3.3605947955390336</v>
      </c>
      <c r="T7">
        <f>Tabla1[[#This Row],[Tiempo (ms)]]</f>
        <v>62420</v>
      </c>
    </row>
    <row r="8" spans="2:20" x14ac:dyDescent="0.25">
      <c r="B8">
        <v>1384.1</v>
      </c>
      <c r="C8">
        <v>85768.09</v>
      </c>
      <c r="D8">
        <v>164</v>
      </c>
      <c r="E8">
        <v>-5332</v>
      </c>
      <c r="F8">
        <v>-12696</v>
      </c>
      <c r="G8">
        <v>16072</v>
      </c>
      <c r="H8">
        <v>2516</v>
      </c>
      <c r="I8">
        <v>-2895</v>
      </c>
      <c r="J8">
        <v>63406</v>
      </c>
      <c r="L8">
        <f>Tabla1[[#This Row],[Altitud]]</f>
        <v>1384.1</v>
      </c>
      <c r="M8">
        <f>Tabla1[[#This Row],[Presión barométrica]]</f>
        <v>85768.09</v>
      </c>
      <c r="N8">
        <f>3.027*EXP((1.0698*(Tabla1[[#This Row],[SensorCO]]*5/1023)))</f>
        <v>7.135520699845884</v>
      </c>
      <c r="O8">
        <f>Tabla1[[#This Row],[Aceleración X]]/-699</f>
        <v>7.6280400572246068</v>
      </c>
      <c r="P8">
        <f>Tabla1[[#This Row],[Aceleración Y]]/-874</f>
        <v>14.526315789473685</v>
      </c>
      <c r="Q8">
        <f>Tabla1[[#This Row],[Aceleración Z]]/16000</f>
        <v>1.0044999999999999</v>
      </c>
      <c r="R8">
        <f>Tabla1[[#This Row],[Giroscopio X]]/-609</f>
        <v>-4.1313628899835795</v>
      </c>
      <c r="S8">
        <f>Tabla1[[#This Row],[Giroscopio Y]]/807</f>
        <v>-3.5873605947955389</v>
      </c>
      <c r="T8">
        <f>Tabla1[[#This Row],[Tiempo (ms)]]</f>
        <v>63406</v>
      </c>
    </row>
    <row r="9" spans="2:20" x14ac:dyDescent="0.25">
      <c r="B9">
        <v>1384.2</v>
      </c>
      <c r="C9">
        <v>85767.05</v>
      </c>
      <c r="D9">
        <v>164</v>
      </c>
      <c r="E9">
        <v>-8176</v>
      </c>
      <c r="F9">
        <v>-17816</v>
      </c>
      <c r="G9">
        <v>13620</v>
      </c>
      <c r="H9">
        <v>2382</v>
      </c>
      <c r="I9">
        <v>-2934</v>
      </c>
      <c r="J9">
        <v>64490</v>
      </c>
      <c r="L9">
        <f>Tabla1[[#This Row],[Altitud]]</f>
        <v>1384.2</v>
      </c>
      <c r="M9">
        <f>Tabla1[[#This Row],[Presión barométrica]]</f>
        <v>85767.05</v>
      </c>
      <c r="N9">
        <f>3.027*EXP((1.0698*(Tabla1[[#This Row],[SensorCO]]*5/1023)))</f>
        <v>7.135520699845884</v>
      </c>
      <c r="O9">
        <f>Tabla1[[#This Row],[Aceleración X]]/-699</f>
        <v>11.696709585121603</v>
      </c>
      <c r="P9">
        <f>Tabla1[[#This Row],[Aceleración Y]]/-874</f>
        <v>20.384439359267734</v>
      </c>
      <c r="Q9">
        <f>Tabla1[[#This Row],[Aceleración Z]]/16000</f>
        <v>0.85124999999999995</v>
      </c>
      <c r="R9">
        <f>Tabla1[[#This Row],[Giroscopio X]]/-609</f>
        <v>-3.9113300492610836</v>
      </c>
      <c r="S9">
        <f>Tabla1[[#This Row],[Giroscopio Y]]/807</f>
        <v>-3.6356877323420074</v>
      </c>
      <c r="T9">
        <f>Tabla1[[#This Row],[Tiempo (ms)]]</f>
        <v>64490</v>
      </c>
    </row>
    <row r="10" spans="2:20" x14ac:dyDescent="0.25">
      <c r="B10">
        <v>1384.28</v>
      </c>
      <c r="C10">
        <v>85766.19</v>
      </c>
      <c r="D10">
        <v>162</v>
      </c>
      <c r="E10">
        <v>-13488</v>
      </c>
      <c r="F10">
        <v>-24696</v>
      </c>
      <c r="G10">
        <v>18032</v>
      </c>
      <c r="H10">
        <v>2366</v>
      </c>
      <c r="I10">
        <v>-2803</v>
      </c>
      <c r="J10">
        <v>65542</v>
      </c>
      <c r="L10">
        <f>Tabla1[[#This Row],[Altitud]]</f>
        <v>1384.28</v>
      </c>
      <c r="M10">
        <f>Tabla1[[#This Row],[Presión barométrica]]</f>
        <v>85766.19</v>
      </c>
      <c r="N10">
        <f>3.027*EXP((1.0698*(Tabla1[[#This Row],[SensorCO]]*5/1023)))</f>
        <v>7.0612899587193114</v>
      </c>
      <c r="O10">
        <f>Tabla1[[#This Row],[Aceleración X]]/-699</f>
        <v>19.296137339055793</v>
      </c>
      <c r="P10">
        <f>Tabla1[[#This Row],[Aceleración Y]]/-874</f>
        <v>28.256292906178491</v>
      </c>
      <c r="Q10">
        <f>Tabla1[[#This Row],[Aceleración Z]]/16000</f>
        <v>1.127</v>
      </c>
      <c r="R10">
        <f>Tabla1[[#This Row],[Giroscopio X]]/-609</f>
        <v>-3.8850574712643677</v>
      </c>
      <c r="S10">
        <f>Tabla1[[#This Row],[Giroscopio Y]]/807</f>
        <v>-3.4733581164807932</v>
      </c>
      <c r="T10">
        <f>Tabla1[[#This Row],[Tiempo (ms)]]</f>
        <v>65542</v>
      </c>
    </row>
    <row r="11" spans="2:20" x14ac:dyDescent="0.25">
      <c r="B11">
        <v>1384.15</v>
      </c>
      <c r="C11">
        <v>85767.58</v>
      </c>
      <c r="D11">
        <v>162</v>
      </c>
      <c r="E11">
        <v>-8956</v>
      </c>
      <c r="F11">
        <v>-16364</v>
      </c>
      <c r="G11">
        <v>12256</v>
      </c>
      <c r="H11">
        <v>2360</v>
      </c>
      <c r="I11">
        <v>-2846</v>
      </c>
      <c r="J11">
        <v>66581</v>
      </c>
      <c r="L11">
        <f>Tabla1[[#This Row],[Altitud]]</f>
        <v>1384.15</v>
      </c>
      <c r="M11">
        <f>Tabla1[[#This Row],[Presión barométrica]]</f>
        <v>85767.58</v>
      </c>
      <c r="N11">
        <f>3.027*EXP((1.0698*(Tabla1[[#This Row],[SensorCO]]*5/1023)))</f>
        <v>7.0612899587193114</v>
      </c>
      <c r="O11">
        <f>Tabla1[[#This Row],[Aceleración X]]/-699</f>
        <v>12.812589413447782</v>
      </c>
      <c r="P11">
        <f>Tabla1[[#This Row],[Aceleración Y]]/-874</f>
        <v>18.723112128146454</v>
      </c>
      <c r="Q11">
        <f>Tabla1[[#This Row],[Aceleración Z]]/16000</f>
        <v>0.76600000000000001</v>
      </c>
      <c r="R11">
        <f>Tabla1[[#This Row],[Giroscopio X]]/-609</f>
        <v>-3.8752052545155995</v>
      </c>
      <c r="S11">
        <f>Tabla1[[#This Row],[Giroscopio Y]]/807</f>
        <v>-3.5266418835192068</v>
      </c>
      <c r="T11">
        <f>Tabla1[[#This Row],[Tiempo (ms)]]</f>
        <v>66581</v>
      </c>
    </row>
    <row r="12" spans="2:20" x14ac:dyDescent="0.25">
      <c r="B12">
        <v>1384.06</v>
      </c>
      <c r="C12">
        <v>85768.44</v>
      </c>
      <c r="D12">
        <v>162</v>
      </c>
      <c r="E12">
        <v>-12916</v>
      </c>
      <c r="F12">
        <v>-23140</v>
      </c>
      <c r="G12">
        <v>15284</v>
      </c>
      <c r="H12">
        <v>2400</v>
      </c>
      <c r="I12">
        <v>-2770</v>
      </c>
      <c r="J12">
        <v>67606</v>
      </c>
      <c r="L12">
        <f>Tabla1[[#This Row],[Altitud]]</f>
        <v>1384.06</v>
      </c>
      <c r="M12">
        <f>Tabla1[[#This Row],[Presión barométrica]]</f>
        <v>85768.44</v>
      </c>
      <c r="N12">
        <f>3.027*EXP((1.0698*(Tabla1[[#This Row],[SensorCO]]*5/1023)))</f>
        <v>7.0612899587193114</v>
      </c>
      <c r="O12">
        <f>Tabla1[[#This Row],[Aceleración X]]/-699</f>
        <v>18.477825464949927</v>
      </c>
      <c r="P12">
        <f>Tabla1[[#This Row],[Aceleración Y]]/-874</f>
        <v>26.475972540045767</v>
      </c>
      <c r="Q12">
        <f>Tabla1[[#This Row],[Aceleración Z]]/16000</f>
        <v>0.95525000000000004</v>
      </c>
      <c r="R12">
        <f>Tabla1[[#This Row],[Giroscopio X]]/-609</f>
        <v>-3.9408866995073892</v>
      </c>
      <c r="S12">
        <f>Tabla1[[#This Row],[Giroscopio Y]]/807</f>
        <v>-3.4324659231722427</v>
      </c>
      <c r="T12">
        <f>Tabla1[[#This Row],[Tiempo (ms)]]</f>
        <v>67606</v>
      </c>
    </row>
    <row r="13" spans="2:20" x14ac:dyDescent="0.25">
      <c r="B13">
        <v>1384.21</v>
      </c>
      <c r="C13">
        <v>85766.88</v>
      </c>
      <c r="D13">
        <v>164</v>
      </c>
      <c r="E13">
        <v>-924</v>
      </c>
      <c r="F13">
        <v>-28636</v>
      </c>
      <c r="G13">
        <v>16376</v>
      </c>
      <c r="H13">
        <v>2409</v>
      </c>
      <c r="I13">
        <v>-2738</v>
      </c>
      <c r="J13">
        <v>68687</v>
      </c>
      <c r="L13">
        <f>Tabla1[[#This Row],[Altitud]]</f>
        <v>1384.21</v>
      </c>
      <c r="M13">
        <f>Tabla1[[#This Row],[Presión barométrica]]</f>
        <v>85766.88</v>
      </c>
      <c r="N13">
        <f>3.027*EXP((1.0698*(Tabla1[[#This Row],[SensorCO]]*5/1023)))</f>
        <v>7.135520699845884</v>
      </c>
      <c r="O13">
        <f>Tabla1[[#This Row],[Aceleración X]]/-699</f>
        <v>1.3218884120171674</v>
      </c>
      <c r="P13">
        <f>Tabla1[[#This Row],[Aceleración Y]]/-874</f>
        <v>32.764302059496565</v>
      </c>
      <c r="Q13">
        <f>Tabla1[[#This Row],[Aceleración Z]]/16000</f>
        <v>1.0235000000000001</v>
      </c>
      <c r="R13">
        <f>Tabla1[[#This Row],[Giroscopio X]]/-609</f>
        <v>-3.9556650246305418</v>
      </c>
      <c r="S13">
        <f>Tabla1[[#This Row],[Giroscopio Y]]/807</f>
        <v>-3.392812887236679</v>
      </c>
      <c r="T13">
        <f>Tabla1[[#This Row],[Tiempo (ms)]]</f>
        <v>68687</v>
      </c>
    </row>
    <row r="14" spans="2:20" x14ac:dyDescent="0.25">
      <c r="B14">
        <v>1383.99</v>
      </c>
      <c r="C14">
        <v>85769.16</v>
      </c>
      <c r="D14">
        <v>163</v>
      </c>
      <c r="E14">
        <v>-7672</v>
      </c>
      <c r="F14">
        <v>-17632</v>
      </c>
      <c r="G14">
        <v>8448</v>
      </c>
      <c r="H14">
        <v>2373</v>
      </c>
      <c r="I14">
        <v>-2860</v>
      </c>
      <c r="J14">
        <v>69759</v>
      </c>
      <c r="L14">
        <f>Tabla1[[#This Row],[Altitud]]</f>
        <v>1383.99</v>
      </c>
      <c r="M14">
        <f>Tabla1[[#This Row],[Presión barométrica]]</f>
        <v>85769.16</v>
      </c>
      <c r="N14">
        <f>3.027*EXP((1.0698*(Tabla1[[#This Row],[SensorCO]]*5/1023)))</f>
        <v>7.098308296210833</v>
      </c>
      <c r="O14">
        <f>Tabla1[[#This Row],[Aceleración X]]/-699</f>
        <v>10.975679542203148</v>
      </c>
      <c r="P14">
        <f>Tabla1[[#This Row],[Aceleración Y]]/-874</f>
        <v>20.173913043478262</v>
      </c>
      <c r="Q14">
        <f>Tabla1[[#This Row],[Aceleración Z]]/16000</f>
        <v>0.52800000000000002</v>
      </c>
      <c r="R14">
        <f>Tabla1[[#This Row],[Giroscopio X]]/-609</f>
        <v>-3.896551724137931</v>
      </c>
      <c r="S14">
        <f>Tabla1[[#This Row],[Giroscopio Y]]/807</f>
        <v>-3.5439900867410161</v>
      </c>
      <c r="T14">
        <f>Tabla1[[#This Row],[Tiempo (ms)]]</f>
        <v>69759</v>
      </c>
    </row>
    <row r="15" spans="2:20" x14ac:dyDescent="0.25">
      <c r="B15">
        <v>1384.13</v>
      </c>
      <c r="C15">
        <v>85767.77</v>
      </c>
      <c r="D15">
        <v>163</v>
      </c>
      <c r="E15">
        <v>-10980</v>
      </c>
      <c r="F15">
        <v>-20176</v>
      </c>
      <c r="G15">
        <v>15752</v>
      </c>
      <c r="H15">
        <v>2313</v>
      </c>
      <c r="I15">
        <v>-3088</v>
      </c>
      <c r="J15">
        <v>70838</v>
      </c>
      <c r="L15">
        <f>Tabla1[[#This Row],[Altitud]]</f>
        <v>1384.13</v>
      </c>
      <c r="M15">
        <f>Tabla1[[#This Row],[Presión barométrica]]</f>
        <v>85767.77</v>
      </c>
      <c r="N15">
        <f>3.027*EXP((1.0698*(Tabla1[[#This Row],[SensorCO]]*5/1023)))</f>
        <v>7.098308296210833</v>
      </c>
      <c r="O15">
        <f>Tabla1[[#This Row],[Aceleración X]]/-699</f>
        <v>15.708154506437769</v>
      </c>
      <c r="P15">
        <f>Tabla1[[#This Row],[Aceleración Y]]/-874</f>
        <v>23.084668192219681</v>
      </c>
      <c r="Q15">
        <f>Tabla1[[#This Row],[Aceleración Z]]/16000</f>
        <v>0.98450000000000004</v>
      </c>
      <c r="R15">
        <f>Tabla1[[#This Row],[Giroscopio X]]/-609</f>
        <v>-3.7980295566502464</v>
      </c>
      <c r="S15">
        <f>Tabla1[[#This Row],[Giroscopio Y]]/807</f>
        <v>-3.8265179677819083</v>
      </c>
      <c r="T15">
        <f>Tabla1[[#This Row],[Tiempo (ms)]]</f>
        <v>70838</v>
      </c>
    </row>
    <row r="16" spans="2:20" x14ac:dyDescent="0.25">
      <c r="B16">
        <v>1384.2</v>
      </c>
      <c r="C16">
        <v>85767.05</v>
      </c>
      <c r="D16">
        <v>163</v>
      </c>
      <c r="E16">
        <v>-10572</v>
      </c>
      <c r="F16">
        <v>-32608</v>
      </c>
      <c r="G16">
        <v>16440</v>
      </c>
      <c r="H16">
        <v>2298</v>
      </c>
      <c r="I16">
        <v>-2917</v>
      </c>
      <c r="J16">
        <v>71878</v>
      </c>
      <c r="L16">
        <f>Tabla1[[#This Row],[Altitud]]</f>
        <v>1384.2</v>
      </c>
      <c r="M16">
        <f>Tabla1[[#This Row],[Presión barométrica]]</f>
        <v>85767.05</v>
      </c>
      <c r="N16">
        <f>3.027*EXP((1.0698*(Tabla1[[#This Row],[SensorCO]]*5/1023)))</f>
        <v>7.098308296210833</v>
      </c>
      <c r="O16">
        <f>Tabla1[[#This Row],[Aceleración X]]/-699</f>
        <v>15.124463519313304</v>
      </c>
      <c r="P16">
        <f>Tabla1[[#This Row],[Aceleración Y]]/-874</f>
        <v>37.308924485125857</v>
      </c>
      <c r="Q16">
        <f>Tabla1[[#This Row],[Aceleración Z]]/16000</f>
        <v>1.0275000000000001</v>
      </c>
      <c r="R16">
        <f>Tabla1[[#This Row],[Giroscopio X]]/-609</f>
        <v>-3.7733990147783252</v>
      </c>
      <c r="S16">
        <f>Tabla1[[#This Row],[Giroscopio Y]]/807</f>
        <v>-3.6146220570012391</v>
      </c>
      <c r="T16">
        <f>Tabla1[[#This Row],[Tiempo (ms)]]</f>
        <v>71878</v>
      </c>
    </row>
    <row r="17" spans="2:20" x14ac:dyDescent="0.25">
      <c r="B17">
        <v>1383.84</v>
      </c>
      <c r="C17">
        <v>85770.77</v>
      </c>
      <c r="D17">
        <v>164</v>
      </c>
      <c r="E17">
        <v>-15580</v>
      </c>
      <c r="F17">
        <v>-21680</v>
      </c>
      <c r="G17">
        <v>8940</v>
      </c>
      <c r="H17">
        <v>2356</v>
      </c>
      <c r="I17">
        <v>-2981</v>
      </c>
      <c r="J17">
        <v>72996</v>
      </c>
      <c r="L17">
        <f>Tabla1[[#This Row],[Altitud]]</f>
        <v>1383.84</v>
      </c>
      <c r="M17">
        <f>Tabla1[[#This Row],[Presión barométrica]]</f>
        <v>85770.77</v>
      </c>
      <c r="N17">
        <f>3.027*EXP((1.0698*(Tabla1[[#This Row],[SensorCO]]*5/1023)))</f>
        <v>7.135520699845884</v>
      </c>
      <c r="O17">
        <f>Tabla1[[#This Row],[Aceleración X]]/-699</f>
        <v>22.288984263233189</v>
      </c>
      <c r="P17">
        <f>Tabla1[[#This Row],[Aceleración Y]]/-874</f>
        <v>24.805491990846683</v>
      </c>
      <c r="Q17">
        <f>Tabla1[[#This Row],[Aceleración Z]]/16000</f>
        <v>0.55874999999999997</v>
      </c>
      <c r="R17">
        <f>Tabla1[[#This Row],[Giroscopio X]]/-609</f>
        <v>-3.8686371100164205</v>
      </c>
      <c r="S17">
        <f>Tabla1[[#This Row],[Giroscopio Y]]/807</f>
        <v>-3.6939281288723667</v>
      </c>
      <c r="T17">
        <f>Tabla1[[#This Row],[Tiempo (ms)]]</f>
        <v>72996</v>
      </c>
    </row>
    <row r="18" spans="2:20" x14ac:dyDescent="0.25">
      <c r="B18">
        <v>1384.41</v>
      </c>
      <c r="C18">
        <v>85764.83</v>
      </c>
      <c r="D18">
        <v>165</v>
      </c>
      <c r="E18">
        <v>-7784</v>
      </c>
      <c r="F18">
        <v>-20256</v>
      </c>
      <c r="G18">
        <v>17644</v>
      </c>
      <c r="H18">
        <v>2398</v>
      </c>
      <c r="I18">
        <v>-3053</v>
      </c>
      <c r="J18">
        <v>74084</v>
      </c>
      <c r="L18">
        <f>Tabla1[[#This Row],[Altitud]]</f>
        <v>1384.41</v>
      </c>
      <c r="M18">
        <f>Tabla1[[#This Row],[Presión barométrica]]</f>
        <v>85764.83</v>
      </c>
      <c r="N18">
        <f>3.027*EXP((1.0698*(Tabla1[[#This Row],[SensorCO]]*5/1023)))</f>
        <v>7.1729281870031638</v>
      </c>
      <c r="O18">
        <f>Tabla1[[#This Row],[Aceleración X]]/-699</f>
        <v>11.135908440629471</v>
      </c>
      <c r="P18">
        <f>Tabla1[[#This Row],[Aceleración Y]]/-874</f>
        <v>23.176201372997713</v>
      </c>
      <c r="Q18">
        <f>Tabla1[[#This Row],[Aceleración Z]]/16000</f>
        <v>1.1027499999999999</v>
      </c>
      <c r="R18">
        <f>Tabla1[[#This Row],[Giroscopio X]]/-609</f>
        <v>-3.9376026272577995</v>
      </c>
      <c r="S18">
        <f>Tabla1[[#This Row],[Giroscopio Y]]/807</f>
        <v>-3.7831474597273855</v>
      </c>
      <c r="T18">
        <f>Tabla1[[#This Row],[Tiempo (ms)]]</f>
        <v>74084</v>
      </c>
    </row>
    <row r="19" spans="2:20" x14ac:dyDescent="0.25">
      <c r="B19">
        <v>1384.21</v>
      </c>
      <c r="C19">
        <v>85766.94</v>
      </c>
      <c r="D19">
        <v>160</v>
      </c>
      <c r="E19">
        <v>-4796</v>
      </c>
      <c r="F19">
        <v>-26044</v>
      </c>
      <c r="G19">
        <v>9856</v>
      </c>
      <c r="H19">
        <v>2386</v>
      </c>
      <c r="I19">
        <v>-2935</v>
      </c>
      <c r="J19">
        <v>75201</v>
      </c>
      <c r="L19">
        <f>Tabla1[[#This Row],[Altitud]]</f>
        <v>1384.21</v>
      </c>
      <c r="M19">
        <f>Tabla1[[#This Row],[Presión barométrica]]</f>
        <v>85766.94</v>
      </c>
      <c r="N19">
        <f>3.027*EXP((1.0698*(Tabla1[[#This Row],[SensorCO]]*5/1023)))</f>
        <v>6.9878314391530161</v>
      </c>
      <c r="O19">
        <f>Tabla1[[#This Row],[Aceleración X]]/-699</f>
        <v>6.8612303290414882</v>
      </c>
      <c r="P19">
        <f>Tabla1[[#This Row],[Aceleración Y]]/-874</f>
        <v>29.798627002288331</v>
      </c>
      <c r="Q19">
        <f>Tabla1[[#This Row],[Aceleración Z]]/16000</f>
        <v>0.61599999999999999</v>
      </c>
      <c r="R19">
        <f>Tabla1[[#This Row],[Giroscopio X]]/-609</f>
        <v>-3.9178981937602626</v>
      </c>
      <c r="S19">
        <f>Tabla1[[#This Row],[Giroscopio Y]]/807</f>
        <v>-3.636926889714994</v>
      </c>
      <c r="T19">
        <f>Tabla1[[#This Row],[Tiempo (ms)]]</f>
        <v>75201</v>
      </c>
    </row>
    <row r="20" spans="2:20" x14ac:dyDescent="0.25">
      <c r="B20">
        <v>1384.13</v>
      </c>
      <c r="C20">
        <v>85767.75</v>
      </c>
      <c r="D20">
        <v>162</v>
      </c>
      <c r="E20">
        <v>-13392</v>
      </c>
      <c r="F20">
        <v>-25560</v>
      </c>
      <c r="G20">
        <v>18904</v>
      </c>
      <c r="H20">
        <v>2294</v>
      </c>
      <c r="I20">
        <v>-3004</v>
      </c>
      <c r="J20">
        <v>76312</v>
      </c>
      <c r="L20">
        <f>Tabla1[[#This Row],[Altitud]]</f>
        <v>1384.13</v>
      </c>
      <c r="M20">
        <f>Tabla1[[#This Row],[Presión barométrica]]</f>
        <v>85767.75</v>
      </c>
      <c r="N20">
        <f>3.027*EXP((1.0698*(Tabla1[[#This Row],[SensorCO]]*5/1023)))</f>
        <v>7.0612899587193114</v>
      </c>
      <c r="O20">
        <f>Tabla1[[#This Row],[Aceleración X]]/-699</f>
        <v>19.158798283261802</v>
      </c>
      <c r="P20">
        <f>Tabla1[[#This Row],[Aceleración Y]]/-874</f>
        <v>29.244851258581235</v>
      </c>
      <c r="Q20">
        <f>Tabla1[[#This Row],[Aceleración Z]]/16000</f>
        <v>1.1815</v>
      </c>
      <c r="R20">
        <f>Tabla1[[#This Row],[Giroscopio X]]/-609</f>
        <v>-3.7668308702791462</v>
      </c>
      <c r="S20">
        <f>Tabla1[[#This Row],[Giroscopio Y]]/807</f>
        <v>-3.7224287484510534</v>
      </c>
      <c r="T20">
        <f>Tabla1[[#This Row],[Tiempo (ms)]]</f>
        <v>76312</v>
      </c>
    </row>
    <row r="21" spans="2:20" x14ac:dyDescent="0.25">
      <c r="B21">
        <v>1384.61</v>
      </c>
      <c r="C21">
        <v>85762.74</v>
      </c>
      <c r="D21">
        <v>161</v>
      </c>
      <c r="E21">
        <v>-10328</v>
      </c>
      <c r="F21">
        <v>-26720</v>
      </c>
      <c r="G21">
        <v>15276</v>
      </c>
      <c r="H21">
        <v>2481</v>
      </c>
      <c r="I21">
        <v>-2786</v>
      </c>
      <c r="J21">
        <v>77370</v>
      </c>
      <c r="L21">
        <f>Tabla1[[#This Row],[Altitud]]</f>
        <v>1384.61</v>
      </c>
      <c r="M21">
        <f>Tabla1[[#This Row],[Presión barométrica]]</f>
        <v>85762.74</v>
      </c>
      <c r="N21">
        <f>3.027*EXP((1.0698*(Tabla1[[#This Row],[SensorCO]]*5/1023)))</f>
        <v>7.0244646752983462</v>
      </c>
      <c r="O21">
        <f>Tabla1[[#This Row],[Aceleración X]]/-699</f>
        <v>14.775393419170243</v>
      </c>
      <c r="P21">
        <f>Tabla1[[#This Row],[Aceleración Y]]/-874</f>
        <v>30.572082379862699</v>
      </c>
      <c r="Q21">
        <f>Tabla1[[#This Row],[Aceleración Z]]/16000</f>
        <v>0.95474999999999999</v>
      </c>
      <c r="R21">
        <f>Tabla1[[#This Row],[Giroscopio X]]/-609</f>
        <v>-4.0738916256157633</v>
      </c>
      <c r="S21">
        <f>Tabla1[[#This Row],[Giroscopio Y]]/807</f>
        <v>-3.4522924411400249</v>
      </c>
      <c r="T21">
        <f>Tabla1[[#This Row],[Tiempo (ms)]]</f>
        <v>77370</v>
      </c>
    </row>
    <row r="22" spans="2:20" x14ac:dyDescent="0.25">
      <c r="B22">
        <v>1384.42</v>
      </c>
      <c r="C22">
        <v>85764.65</v>
      </c>
      <c r="D22">
        <v>163</v>
      </c>
      <c r="E22">
        <v>-17292</v>
      </c>
      <c r="F22">
        <v>-11432</v>
      </c>
      <c r="G22">
        <v>16432</v>
      </c>
      <c r="H22">
        <v>2461</v>
      </c>
      <c r="I22">
        <v>-2760</v>
      </c>
      <c r="J22">
        <v>78460</v>
      </c>
      <c r="L22">
        <f>Tabla1[[#This Row],[Altitud]]</f>
        <v>1384.42</v>
      </c>
      <c r="M22">
        <f>Tabla1[[#This Row],[Presión barométrica]]</f>
        <v>85764.65</v>
      </c>
      <c r="N22">
        <f>3.027*EXP((1.0698*(Tabla1[[#This Row],[SensorCO]]*5/1023)))</f>
        <v>7.098308296210833</v>
      </c>
      <c r="O22">
        <f>Tabla1[[#This Row],[Aceleración X]]/-699</f>
        <v>24.738197424892704</v>
      </c>
      <c r="P22">
        <f>Tabla1[[#This Row],[Aceleración Y]]/-874</f>
        <v>13.080091533180777</v>
      </c>
      <c r="Q22">
        <f>Tabla1[[#This Row],[Aceleración Z]]/16000</f>
        <v>1.0269999999999999</v>
      </c>
      <c r="R22">
        <f>Tabla1[[#This Row],[Giroscopio X]]/-609</f>
        <v>-4.0410509031198689</v>
      </c>
      <c r="S22">
        <f>Tabla1[[#This Row],[Giroscopio Y]]/807</f>
        <v>-3.4200743494423791</v>
      </c>
      <c r="T22">
        <f>Tabla1[[#This Row],[Tiempo (ms)]]</f>
        <v>78460</v>
      </c>
    </row>
    <row r="23" spans="2:20" x14ac:dyDescent="0.25">
      <c r="B23">
        <v>1384.43</v>
      </c>
      <c r="C23">
        <v>85764.63</v>
      </c>
      <c r="D23">
        <v>163</v>
      </c>
      <c r="E23">
        <v>-16876</v>
      </c>
      <c r="F23">
        <v>-22672</v>
      </c>
      <c r="G23">
        <v>20800</v>
      </c>
      <c r="H23">
        <v>2307</v>
      </c>
      <c r="I23">
        <v>-2844</v>
      </c>
      <c r="J23">
        <v>79493</v>
      </c>
      <c r="L23" s="3">
        <f>Tabla1[[#This Row],[Altitud]]</f>
        <v>1384.43</v>
      </c>
      <c r="M23" s="3">
        <f>Tabla1[[#This Row],[Presión barométrica]]</f>
        <v>85764.63</v>
      </c>
      <c r="N23">
        <f>3.027*EXP((1.0698*(Tabla1[[#This Row],[SensorCO]]*5/1023)))</f>
        <v>7.098308296210833</v>
      </c>
      <c r="O23">
        <f>Tabla1[[#This Row],[Aceleración X]]/-699</f>
        <v>24.143061516452075</v>
      </c>
      <c r="P23">
        <f>Tabla1[[#This Row],[Aceleración Y]]/-874</f>
        <v>25.940503432494278</v>
      </c>
      <c r="Q23">
        <f>Tabla1[[#This Row],[Aceleración Z]]/16000</f>
        <v>1.3</v>
      </c>
      <c r="R23">
        <f>Tabla1[[#This Row],[Giroscopio X]]/-609</f>
        <v>-3.7881773399014778</v>
      </c>
      <c r="S23">
        <f>Tabla1[[#This Row],[Giroscopio Y]]/807</f>
        <v>-3.524163568773234</v>
      </c>
      <c r="T23" s="3">
        <f>Tabla1[[#This Row],[Tiempo (ms)]]</f>
        <v>79493</v>
      </c>
    </row>
    <row r="24" spans="2:20" x14ac:dyDescent="0.25">
      <c r="B24">
        <v>1384.44</v>
      </c>
      <c r="C24">
        <v>85764.479999999996</v>
      </c>
      <c r="D24">
        <v>164</v>
      </c>
      <c r="E24">
        <v>-12952</v>
      </c>
      <c r="F24">
        <v>-22684</v>
      </c>
      <c r="G24">
        <v>10380</v>
      </c>
      <c r="H24">
        <v>2431</v>
      </c>
      <c r="I24">
        <v>-2751</v>
      </c>
      <c r="J24">
        <v>80523</v>
      </c>
      <c r="L24" s="3">
        <f>Tabla1[[#This Row],[Altitud]]</f>
        <v>1384.44</v>
      </c>
      <c r="M24" s="3">
        <f>Tabla1[[#This Row],[Presión barométrica]]</f>
        <v>85764.479999999996</v>
      </c>
      <c r="N24">
        <f>3.027*EXP((1.0698*(Tabla1[[#This Row],[SensorCO]]*5/1023)))</f>
        <v>7.135520699845884</v>
      </c>
      <c r="O24">
        <f>Tabla1[[#This Row],[Aceleración X]]/-699</f>
        <v>18.529327610872674</v>
      </c>
      <c r="P24">
        <f>Tabla1[[#This Row],[Aceleración Y]]/-874</f>
        <v>25.954233409610985</v>
      </c>
      <c r="Q24">
        <f>Tabla1[[#This Row],[Aceleración Z]]/16000</f>
        <v>0.64875000000000005</v>
      </c>
      <c r="R24">
        <f>Tabla1[[#This Row],[Giroscopio X]]/-609</f>
        <v>-3.9917898193760264</v>
      </c>
      <c r="S24">
        <f>Tabla1[[#This Row],[Giroscopio Y]]/807</f>
        <v>-3.4089219330855021</v>
      </c>
      <c r="T24" s="3">
        <f>Tabla1[[#This Row],[Tiempo (ms)]]</f>
        <v>80523</v>
      </c>
    </row>
    <row r="25" spans="2:20" x14ac:dyDescent="0.25">
      <c r="B25">
        <v>1384.42</v>
      </c>
      <c r="C25">
        <v>85764.65</v>
      </c>
      <c r="D25">
        <v>163</v>
      </c>
      <c r="E25">
        <v>-12244</v>
      </c>
      <c r="F25">
        <v>-21712</v>
      </c>
      <c r="G25">
        <v>13876</v>
      </c>
      <c r="H25">
        <v>2268</v>
      </c>
      <c r="I25">
        <v>-3028</v>
      </c>
      <c r="J25">
        <v>81646</v>
      </c>
      <c r="L25" s="3">
        <f>Tabla1[[#This Row],[Altitud]]</f>
        <v>1384.42</v>
      </c>
      <c r="M25" s="3">
        <f>Tabla1[[#This Row],[Presión barométrica]]</f>
        <v>85764.65</v>
      </c>
      <c r="N25" s="3">
        <f>3.027*EXP((1.0698*(Tabla1[[#This Row],[SensorCO]]*5/1023)))</f>
        <v>7.098308296210833</v>
      </c>
      <c r="O25" s="3">
        <f>Tabla1[[#This Row],[Aceleración X]]/-699</f>
        <v>17.516452074391989</v>
      </c>
      <c r="P25" s="3">
        <f>Tabla1[[#This Row],[Aceleración Y]]/-874</f>
        <v>24.842105263157894</v>
      </c>
      <c r="Q25" s="3">
        <f>Tabla1[[#This Row],[Aceleración Z]]/16000</f>
        <v>0.86724999999999997</v>
      </c>
      <c r="R25" s="3">
        <f>Tabla1[[#This Row],[Giroscopio X]]/-609</f>
        <v>-3.7241379310344827</v>
      </c>
      <c r="S25" s="3">
        <f>Tabla1[[#This Row],[Giroscopio Y]]/807</f>
        <v>-3.7521685254027259</v>
      </c>
      <c r="T25" s="3">
        <f>Tabla1[[#This Row],[Tiempo (ms)]]</f>
        <v>81646</v>
      </c>
    </row>
    <row r="26" spans="2:20" x14ac:dyDescent="0.25">
      <c r="B26">
        <v>1384.57</v>
      </c>
      <c r="C26">
        <v>85763.09</v>
      </c>
      <c r="D26">
        <v>163</v>
      </c>
      <c r="E26">
        <v>-208</v>
      </c>
      <c r="F26">
        <v>-25664</v>
      </c>
      <c r="G26">
        <v>17528</v>
      </c>
      <c r="H26">
        <v>2333</v>
      </c>
      <c r="I26">
        <v>-3022</v>
      </c>
      <c r="J26">
        <v>82687</v>
      </c>
      <c r="L26" s="3">
        <f>Tabla1[[#This Row],[Altitud]]</f>
        <v>1384.57</v>
      </c>
      <c r="M26" s="3">
        <f>Tabla1[[#This Row],[Presión barométrica]]</f>
        <v>85763.09</v>
      </c>
      <c r="N26" s="3">
        <f>3.027*EXP((1.0698*(Tabla1[[#This Row],[SensorCO]]*5/1023)))</f>
        <v>7.098308296210833</v>
      </c>
      <c r="O26" s="3">
        <f>Tabla1[[#This Row],[Aceleración X]]/-699</f>
        <v>0.29756795422031473</v>
      </c>
      <c r="P26" s="3">
        <f>Tabla1[[#This Row],[Aceleración Y]]/-874</f>
        <v>29.363844393592679</v>
      </c>
      <c r="Q26" s="3">
        <f>Tabla1[[#This Row],[Aceleración Z]]/16000</f>
        <v>1.0954999999999999</v>
      </c>
      <c r="R26" s="3">
        <f>Tabla1[[#This Row],[Giroscopio X]]/-609</f>
        <v>-3.8308702791461413</v>
      </c>
      <c r="S26" s="3">
        <f>Tabla1[[#This Row],[Giroscopio Y]]/807</f>
        <v>-3.7447335811648079</v>
      </c>
      <c r="T26" s="3">
        <f>Tabla1[[#This Row],[Tiempo (ms)]]</f>
        <v>82687</v>
      </c>
    </row>
    <row r="27" spans="2:20" x14ac:dyDescent="0.25">
      <c r="B27">
        <v>1384.34</v>
      </c>
      <c r="C27">
        <v>85765.57</v>
      </c>
      <c r="D27">
        <v>162</v>
      </c>
      <c r="E27">
        <v>-12</v>
      </c>
      <c r="F27">
        <v>-19788</v>
      </c>
      <c r="G27">
        <v>16484</v>
      </c>
      <c r="H27">
        <v>2351</v>
      </c>
      <c r="I27">
        <v>-2853</v>
      </c>
      <c r="J27">
        <v>83709</v>
      </c>
      <c r="L27" s="3">
        <f>Tabla1[[#This Row],[Altitud]]</f>
        <v>1384.34</v>
      </c>
      <c r="M27" s="3">
        <f>Tabla1[[#This Row],[Presión barométrica]]</f>
        <v>85765.57</v>
      </c>
      <c r="N27" s="3">
        <f>3.027*EXP((1.0698*(Tabla1[[#This Row],[SensorCO]]*5/1023)))</f>
        <v>7.0612899587193114</v>
      </c>
      <c r="O27" s="3">
        <f>Tabla1[[#This Row],[Aceleración X]]/-699</f>
        <v>1.7167381974248927E-2</v>
      </c>
      <c r="P27" s="3">
        <f>Tabla1[[#This Row],[Aceleración Y]]/-874</f>
        <v>22.640732265446225</v>
      </c>
      <c r="Q27" s="3">
        <f>Tabla1[[#This Row],[Aceleración Z]]/16000</f>
        <v>1.0302500000000001</v>
      </c>
      <c r="R27" s="3">
        <f>Tabla1[[#This Row],[Giroscopio X]]/-609</f>
        <v>-3.8604269293924465</v>
      </c>
      <c r="S27" s="3">
        <f>Tabla1[[#This Row],[Giroscopio Y]]/807</f>
        <v>-3.5353159851301115</v>
      </c>
      <c r="T27" s="3">
        <f>Tabla1[[#This Row],[Tiempo (ms)]]</f>
        <v>83709</v>
      </c>
    </row>
    <row r="28" spans="2:20" x14ac:dyDescent="0.25">
      <c r="B28">
        <v>1384.39</v>
      </c>
      <c r="C28">
        <v>85765</v>
      </c>
      <c r="D28">
        <v>161</v>
      </c>
      <c r="E28">
        <v>-8840</v>
      </c>
      <c r="F28">
        <v>-24684</v>
      </c>
      <c r="G28">
        <v>13824</v>
      </c>
      <c r="H28">
        <v>2283</v>
      </c>
      <c r="I28">
        <v>-2857</v>
      </c>
      <c r="J28">
        <v>84797</v>
      </c>
      <c r="L28" s="3">
        <f>Tabla1[[#This Row],[Altitud]]</f>
        <v>1384.39</v>
      </c>
      <c r="M28" s="3">
        <f>Tabla1[[#This Row],[Presión barométrica]]</f>
        <v>85765</v>
      </c>
      <c r="N28" s="3">
        <f>3.027*EXP((1.0698*(Tabla1[[#This Row],[SensorCO]]*5/1023)))</f>
        <v>7.0244646752983462</v>
      </c>
      <c r="O28" s="3">
        <f>Tabla1[[#This Row],[Aceleración X]]/-699</f>
        <v>12.646638054363375</v>
      </c>
      <c r="P28" s="3">
        <f>Tabla1[[#This Row],[Aceleración Y]]/-874</f>
        <v>28.242562929061783</v>
      </c>
      <c r="Q28" s="3">
        <f>Tabla1[[#This Row],[Aceleración Z]]/16000</f>
        <v>0.86399999999999999</v>
      </c>
      <c r="R28" s="3">
        <f>Tabla1[[#This Row],[Giroscopio X]]/-609</f>
        <v>-3.7487684729064039</v>
      </c>
      <c r="S28" s="3">
        <f>Tabla1[[#This Row],[Giroscopio Y]]/807</f>
        <v>-3.5402726146220571</v>
      </c>
      <c r="T28" s="3">
        <f>Tabla1[[#This Row],[Tiempo (ms)]]</f>
        <v>84797</v>
      </c>
    </row>
    <row r="29" spans="2:20" x14ac:dyDescent="0.25">
      <c r="B29">
        <v>1384.03</v>
      </c>
      <c r="C29">
        <v>85768.81</v>
      </c>
      <c r="D29">
        <v>163</v>
      </c>
      <c r="E29">
        <v>-11768</v>
      </c>
      <c r="F29">
        <v>-25884</v>
      </c>
      <c r="G29">
        <v>17980</v>
      </c>
      <c r="H29">
        <v>2359</v>
      </c>
      <c r="I29">
        <v>-2799</v>
      </c>
      <c r="J29">
        <v>85901</v>
      </c>
      <c r="L29" s="3">
        <f>Tabla1[[#This Row],[Altitud]]</f>
        <v>1384.03</v>
      </c>
      <c r="M29" s="3">
        <f>Tabla1[[#This Row],[Presión barométrica]]</f>
        <v>85768.81</v>
      </c>
      <c r="N29" s="3">
        <f>3.027*EXP((1.0698*(Tabla1[[#This Row],[SensorCO]]*5/1023)))</f>
        <v>7.098308296210833</v>
      </c>
      <c r="O29" s="3">
        <f>Tabla1[[#This Row],[Aceleración X]]/-699</f>
        <v>16.835479256080113</v>
      </c>
      <c r="P29" s="3">
        <f>Tabla1[[#This Row],[Aceleración Y]]/-874</f>
        <v>29.615560640732266</v>
      </c>
      <c r="Q29" s="3">
        <f>Tabla1[[#This Row],[Aceleración Z]]/16000</f>
        <v>1.12375</v>
      </c>
      <c r="R29" s="3">
        <f>Tabla1[[#This Row],[Giroscopio X]]/-609</f>
        <v>-3.8735632183908044</v>
      </c>
      <c r="S29" s="3">
        <f>Tabla1[[#This Row],[Giroscopio Y]]/807</f>
        <v>-3.4684014869888475</v>
      </c>
      <c r="T29" s="3">
        <f>Tabla1[[#This Row],[Tiempo (ms)]]</f>
        <v>85901</v>
      </c>
    </row>
    <row r="30" spans="2:20" x14ac:dyDescent="0.25">
      <c r="B30">
        <v>1384.49</v>
      </c>
      <c r="C30">
        <v>85763.98</v>
      </c>
      <c r="D30">
        <v>163</v>
      </c>
      <c r="E30">
        <v>-5548</v>
      </c>
      <c r="F30">
        <v>-11728</v>
      </c>
      <c r="G30">
        <v>20092</v>
      </c>
      <c r="H30">
        <v>2342</v>
      </c>
      <c r="I30">
        <v>-2795</v>
      </c>
      <c r="J30">
        <v>87044</v>
      </c>
      <c r="L30" s="3">
        <f>Tabla1[[#This Row],[Altitud]]</f>
        <v>1384.49</v>
      </c>
      <c r="M30" s="3">
        <f>Tabla1[[#This Row],[Presión barométrica]]</f>
        <v>85763.98</v>
      </c>
      <c r="N30" s="3">
        <f>3.027*EXP((1.0698*(Tabla1[[#This Row],[SensorCO]]*5/1023)))</f>
        <v>7.098308296210833</v>
      </c>
      <c r="O30" s="3">
        <f>Tabla1[[#This Row],[Aceleración X]]/-699</f>
        <v>7.9370529327610875</v>
      </c>
      <c r="P30" s="3">
        <f>Tabla1[[#This Row],[Aceleración Y]]/-874</f>
        <v>13.418764302059497</v>
      </c>
      <c r="Q30" s="3">
        <f>Tabla1[[#This Row],[Aceleración Z]]/16000</f>
        <v>1.2557499999999999</v>
      </c>
      <c r="R30" s="3">
        <f>Tabla1[[#This Row],[Giroscopio X]]/-609</f>
        <v>-3.8456486042692939</v>
      </c>
      <c r="S30" s="3">
        <f>Tabla1[[#This Row],[Giroscopio Y]]/807</f>
        <v>-3.4634448574969019</v>
      </c>
      <c r="T30" s="3">
        <f>Tabla1[[#This Row],[Tiempo (ms)]]</f>
        <v>87044</v>
      </c>
    </row>
    <row r="31" spans="2:20" x14ac:dyDescent="0.25">
      <c r="B31">
        <v>1384.04</v>
      </c>
      <c r="C31">
        <v>85768.69</v>
      </c>
      <c r="D31">
        <v>161</v>
      </c>
      <c r="E31">
        <v>-2088</v>
      </c>
      <c r="F31">
        <v>-10832</v>
      </c>
      <c r="G31">
        <v>14040</v>
      </c>
      <c r="H31">
        <v>2420</v>
      </c>
      <c r="I31">
        <v>-2884</v>
      </c>
      <c r="J31">
        <v>88155</v>
      </c>
      <c r="L31" s="3">
        <f>Tabla1[[#This Row],[Altitud]]</f>
        <v>1384.04</v>
      </c>
      <c r="M31" s="3">
        <f>Tabla1[[#This Row],[Presión barométrica]]</f>
        <v>85768.69</v>
      </c>
      <c r="N31" s="3">
        <f>3.027*EXP((1.0698*(Tabla1[[#This Row],[SensorCO]]*5/1023)))</f>
        <v>7.0244646752983462</v>
      </c>
      <c r="O31" s="3">
        <f>Tabla1[[#This Row],[Aceleración X]]/-699</f>
        <v>2.9871244635193133</v>
      </c>
      <c r="P31" s="3">
        <f>Tabla1[[#This Row],[Aceleración Y]]/-874</f>
        <v>12.393592677345538</v>
      </c>
      <c r="Q31" s="3">
        <f>Tabla1[[#This Row],[Aceleración Z]]/16000</f>
        <v>0.87749999999999995</v>
      </c>
      <c r="R31" s="3">
        <f>Tabla1[[#This Row],[Giroscopio X]]/-609</f>
        <v>-3.9737274220032841</v>
      </c>
      <c r="S31" s="3">
        <f>Tabla1[[#This Row],[Giroscopio Y]]/807</f>
        <v>-3.5737298636926891</v>
      </c>
      <c r="T31" s="3">
        <f>Tabla1[[#This Row],[Tiempo (ms)]]</f>
        <v>88155</v>
      </c>
    </row>
    <row r="32" spans="2:20" x14ac:dyDescent="0.25">
      <c r="B32">
        <v>1384.23</v>
      </c>
      <c r="C32">
        <v>85766.7</v>
      </c>
      <c r="D32">
        <v>162</v>
      </c>
      <c r="E32">
        <v>-9528</v>
      </c>
      <c r="F32">
        <v>-24936</v>
      </c>
      <c r="G32">
        <v>16288</v>
      </c>
      <c r="H32">
        <v>2395</v>
      </c>
      <c r="I32">
        <v>-2676</v>
      </c>
      <c r="J32">
        <v>89191</v>
      </c>
      <c r="L32" s="3">
        <f>Tabla1[[#This Row],[Altitud]]</f>
        <v>1384.23</v>
      </c>
      <c r="M32" s="3">
        <f>Tabla1[[#This Row],[Presión barométrica]]</f>
        <v>85766.7</v>
      </c>
      <c r="N32" s="3">
        <f>3.027*EXP((1.0698*(Tabla1[[#This Row],[SensorCO]]*5/1023)))</f>
        <v>7.0612899587193114</v>
      </c>
      <c r="O32" s="3">
        <f>Tabla1[[#This Row],[Aceleración X]]/-699</f>
        <v>13.630901287553648</v>
      </c>
      <c r="P32" s="3">
        <f>Tabla1[[#This Row],[Aceleración Y]]/-874</f>
        <v>28.530892448512585</v>
      </c>
      <c r="Q32" s="3">
        <f>Tabla1[[#This Row],[Aceleración Z]]/16000</f>
        <v>1.018</v>
      </c>
      <c r="R32" s="3">
        <f>Tabla1[[#This Row],[Giroscopio X]]/-609</f>
        <v>-3.9326765188834156</v>
      </c>
      <c r="S32" s="3">
        <f>Tabla1[[#This Row],[Giroscopio Y]]/807</f>
        <v>-3.3159851301115242</v>
      </c>
      <c r="T32" s="3">
        <f>Tabla1[[#This Row],[Tiempo (ms)]]</f>
        <v>89191</v>
      </c>
    </row>
    <row r="33" spans="2:20" x14ac:dyDescent="0.25">
      <c r="B33">
        <v>1384.37</v>
      </c>
      <c r="C33">
        <v>85765.2</v>
      </c>
      <c r="D33">
        <v>162</v>
      </c>
      <c r="E33">
        <v>-10220</v>
      </c>
      <c r="F33">
        <v>-13936</v>
      </c>
      <c r="G33">
        <v>16988</v>
      </c>
      <c r="H33">
        <v>2313</v>
      </c>
      <c r="I33">
        <v>-2790</v>
      </c>
      <c r="J33">
        <v>90226</v>
      </c>
      <c r="L33" s="3">
        <f>Tabla1[[#This Row],[Altitud]]</f>
        <v>1384.37</v>
      </c>
      <c r="M33" s="3">
        <f>Tabla1[[#This Row],[Presión barométrica]]</f>
        <v>85765.2</v>
      </c>
      <c r="N33" s="3">
        <f>3.027*EXP((1.0698*(Tabla1[[#This Row],[SensorCO]]*5/1023)))</f>
        <v>7.0612899587193114</v>
      </c>
      <c r="O33" s="3">
        <f>Tabla1[[#This Row],[Aceleración X]]/-699</f>
        <v>14.620886981402004</v>
      </c>
      <c r="P33" s="3">
        <f>Tabla1[[#This Row],[Aceleración Y]]/-874</f>
        <v>15.94508009153318</v>
      </c>
      <c r="Q33" s="3">
        <f>Tabla1[[#This Row],[Aceleración Z]]/16000</f>
        <v>1.06175</v>
      </c>
      <c r="R33" s="3">
        <f>Tabla1[[#This Row],[Giroscopio X]]/-609</f>
        <v>-3.7980295566502464</v>
      </c>
      <c r="S33" s="3">
        <f>Tabla1[[#This Row],[Giroscopio Y]]/807</f>
        <v>-3.4572490706319701</v>
      </c>
      <c r="T33" s="3">
        <f>Tabla1[[#This Row],[Tiempo (ms)]]</f>
        <v>90226</v>
      </c>
    </row>
    <row r="34" spans="2:20" x14ac:dyDescent="0.25">
      <c r="B34">
        <v>1384.31</v>
      </c>
      <c r="C34">
        <v>85765.89</v>
      </c>
      <c r="D34">
        <v>163</v>
      </c>
      <c r="E34">
        <v>-9692</v>
      </c>
      <c r="F34">
        <v>-18640</v>
      </c>
      <c r="G34">
        <v>18692</v>
      </c>
      <c r="H34">
        <v>2344</v>
      </c>
      <c r="I34">
        <v>-2862</v>
      </c>
      <c r="J34">
        <v>91256</v>
      </c>
      <c r="L34" s="3">
        <f>Tabla1[[#This Row],[Altitud]]</f>
        <v>1384.31</v>
      </c>
      <c r="M34" s="3">
        <f>Tabla1[[#This Row],[Presión barométrica]]</f>
        <v>85765.89</v>
      </c>
      <c r="N34" s="3">
        <f>3.027*EXP((1.0698*(Tabla1[[#This Row],[SensorCO]]*5/1023)))</f>
        <v>7.098308296210833</v>
      </c>
      <c r="O34" s="3">
        <f>Tabla1[[#This Row],[Aceleración X]]/-699</f>
        <v>13.86552217453505</v>
      </c>
      <c r="P34" s="3">
        <f>Tabla1[[#This Row],[Aceleración Y]]/-874</f>
        <v>21.327231121281464</v>
      </c>
      <c r="Q34" s="3">
        <f>Tabla1[[#This Row],[Aceleración Z]]/16000</f>
        <v>1.16825</v>
      </c>
      <c r="R34" s="3">
        <f>Tabla1[[#This Row],[Giroscopio X]]/-609</f>
        <v>-3.8489326765188836</v>
      </c>
      <c r="S34" s="3">
        <f>Tabla1[[#This Row],[Giroscopio Y]]/807</f>
        <v>-3.5464684014869889</v>
      </c>
      <c r="T34" s="3">
        <f>Tabla1[[#This Row],[Tiempo (ms)]]</f>
        <v>91256</v>
      </c>
    </row>
    <row r="35" spans="2:20" x14ac:dyDescent="0.25">
      <c r="B35">
        <v>1384.2</v>
      </c>
      <c r="C35">
        <v>85766.98</v>
      </c>
      <c r="D35">
        <v>163</v>
      </c>
      <c r="E35">
        <v>-11056</v>
      </c>
      <c r="F35">
        <v>-23796</v>
      </c>
      <c r="G35">
        <v>20244</v>
      </c>
      <c r="H35">
        <v>2371</v>
      </c>
      <c r="I35">
        <v>-2911</v>
      </c>
      <c r="J35">
        <v>92309</v>
      </c>
      <c r="L35" s="3">
        <f>Tabla1[[#This Row],[Altitud]]</f>
        <v>1384.2</v>
      </c>
      <c r="M35" s="3">
        <f>Tabla1[[#This Row],[Presión barométrica]]</f>
        <v>85766.98</v>
      </c>
      <c r="N35" s="3">
        <f>3.027*EXP((1.0698*(Tabla1[[#This Row],[SensorCO]]*5/1023)))</f>
        <v>7.098308296210833</v>
      </c>
      <c r="O35" s="3">
        <f>Tabla1[[#This Row],[Aceleración X]]/-699</f>
        <v>15.816881258941345</v>
      </c>
      <c r="P35" s="3">
        <f>Tabla1[[#This Row],[Aceleración Y]]/-874</f>
        <v>27.226544622425628</v>
      </c>
      <c r="Q35" s="3">
        <f>Tabla1[[#This Row],[Aceleración Z]]/16000</f>
        <v>1.26525</v>
      </c>
      <c r="R35" s="3">
        <f>Tabla1[[#This Row],[Giroscopio X]]/-609</f>
        <v>-3.8932676518883413</v>
      </c>
      <c r="S35" s="3">
        <f>Tabla1[[#This Row],[Giroscopio Y]]/807</f>
        <v>-3.607187112763321</v>
      </c>
      <c r="T35" s="3">
        <f>Tabla1[[#This Row],[Tiempo (ms)]]</f>
        <v>92309</v>
      </c>
    </row>
    <row r="36" spans="2:20" x14ac:dyDescent="0.25">
      <c r="B36">
        <v>1384.42</v>
      </c>
      <c r="C36">
        <v>85764.7</v>
      </c>
      <c r="D36">
        <v>163</v>
      </c>
      <c r="E36">
        <v>-10920</v>
      </c>
      <c r="F36">
        <v>-24612</v>
      </c>
      <c r="G36">
        <v>12200</v>
      </c>
      <c r="H36">
        <v>2294</v>
      </c>
      <c r="I36">
        <v>-3044</v>
      </c>
      <c r="J36">
        <v>93349</v>
      </c>
      <c r="L36" s="3">
        <f>Tabla1[[#This Row],[Altitud]]</f>
        <v>1384.42</v>
      </c>
      <c r="M36" s="3">
        <f>Tabla1[[#This Row],[Presión barométrica]]</f>
        <v>85764.7</v>
      </c>
      <c r="N36" s="3">
        <f>3.027*EXP((1.0698*(Tabla1[[#This Row],[SensorCO]]*5/1023)))</f>
        <v>7.098308296210833</v>
      </c>
      <c r="O36" s="3">
        <f>Tabla1[[#This Row],[Aceleración X]]/-699</f>
        <v>15.622317596566523</v>
      </c>
      <c r="P36" s="3">
        <f>Tabla1[[#This Row],[Aceleración Y]]/-874</f>
        <v>28.160183066361554</v>
      </c>
      <c r="Q36" s="3">
        <f>Tabla1[[#This Row],[Aceleración Z]]/16000</f>
        <v>0.76249999999999996</v>
      </c>
      <c r="R36" s="3">
        <f>Tabla1[[#This Row],[Giroscopio X]]/-609</f>
        <v>-3.7668308702791462</v>
      </c>
      <c r="S36" s="3">
        <f>Tabla1[[#This Row],[Giroscopio Y]]/807</f>
        <v>-3.7719950433705081</v>
      </c>
      <c r="T36" s="3">
        <f>Tabla1[[#This Row],[Tiempo (ms)]]</f>
        <v>93349</v>
      </c>
    </row>
    <row r="37" spans="2:20" x14ac:dyDescent="0.25">
      <c r="B37">
        <v>1384.36</v>
      </c>
      <c r="C37">
        <v>85765.34</v>
      </c>
      <c r="D37">
        <v>164</v>
      </c>
      <c r="E37">
        <v>-13092</v>
      </c>
      <c r="F37">
        <v>-19836</v>
      </c>
      <c r="G37">
        <v>14664</v>
      </c>
      <c r="H37">
        <v>2516</v>
      </c>
      <c r="I37">
        <v>-2923</v>
      </c>
      <c r="J37">
        <v>94394</v>
      </c>
      <c r="L37" s="3">
        <f>Tabla1[[#This Row],[Altitud]]</f>
        <v>1384.36</v>
      </c>
      <c r="M37" s="3">
        <f>Tabla1[[#This Row],[Presión barométrica]]</f>
        <v>85765.34</v>
      </c>
      <c r="N37" s="3">
        <f>3.027*EXP((1.0698*(Tabla1[[#This Row],[SensorCO]]*5/1023)))</f>
        <v>7.135520699845884</v>
      </c>
      <c r="O37" s="3">
        <f>Tabla1[[#This Row],[Aceleración X]]/-699</f>
        <v>18.72961373390558</v>
      </c>
      <c r="P37" s="3">
        <f>Tabla1[[#This Row],[Aceleración Y]]/-874</f>
        <v>22.695652173913043</v>
      </c>
      <c r="Q37" s="3">
        <f>Tabla1[[#This Row],[Aceleración Z]]/16000</f>
        <v>0.91649999999999998</v>
      </c>
      <c r="R37" s="3">
        <f>Tabla1[[#This Row],[Giroscopio X]]/-609</f>
        <v>-4.1313628899835795</v>
      </c>
      <c r="S37" s="3">
        <f>Tabla1[[#This Row],[Giroscopio Y]]/807</f>
        <v>-3.6220570012391575</v>
      </c>
      <c r="T37" s="3">
        <f>Tabla1[[#This Row],[Tiempo (ms)]]</f>
        <v>94394</v>
      </c>
    </row>
    <row r="38" spans="2:20" x14ac:dyDescent="0.25">
      <c r="B38">
        <v>1384.62</v>
      </c>
      <c r="C38">
        <v>85762.63</v>
      </c>
      <c r="D38">
        <v>163</v>
      </c>
      <c r="E38">
        <v>-7136</v>
      </c>
      <c r="F38">
        <v>-19552</v>
      </c>
      <c r="G38">
        <v>15800</v>
      </c>
      <c r="H38">
        <v>2437</v>
      </c>
      <c r="I38">
        <v>-2864</v>
      </c>
      <c r="J38">
        <v>95460</v>
      </c>
      <c r="L38" s="3">
        <f>Tabla1[[#This Row],[Altitud]]</f>
        <v>1384.62</v>
      </c>
      <c r="M38" s="3">
        <f>Tabla1[[#This Row],[Presión barométrica]]</f>
        <v>85762.63</v>
      </c>
      <c r="N38" s="3">
        <f>3.027*EXP((1.0698*(Tabla1[[#This Row],[SensorCO]]*5/1023)))</f>
        <v>7.098308296210833</v>
      </c>
      <c r="O38" s="3">
        <f>Tabla1[[#This Row],[Aceleración X]]/-699</f>
        <v>10.208869814020028</v>
      </c>
      <c r="P38" s="3">
        <f>Tabla1[[#This Row],[Aceleración Y]]/-874</f>
        <v>22.370709382151031</v>
      </c>
      <c r="Q38" s="3">
        <f>Tabla1[[#This Row],[Aceleración Z]]/16000</f>
        <v>0.98750000000000004</v>
      </c>
      <c r="R38" s="3">
        <f>Tabla1[[#This Row],[Giroscopio X]]/-609</f>
        <v>-4.0016420361247951</v>
      </c>
      <c r="S38" s="3">
        <f>Tabla1[[#This Row],[Giroscopio Y]]/807</f>
        <v>-3.5489467162329618</v>
      </c>
      <c r="T38" s="3">
        <f>Tabla1[[#This Row],[Tiempo (ms)]]</f>
        <v>95460</v>
      </c>
    </row>
    <row r="39" spans="2:20" x14ac:dyDescent="0.25">
      <c r="B39">
        <v>1384.18</v>
      </c>
      <c r="C39">
        <v>85767.16</v>
      </c>
      <c r="D39">
        <v>163</v>
      </c>
      <c r="E39">
        <v>-6836</v>
      </c>
      <c r="F39">
        <v>-25648</v>
      </c>
      <c r="G39">
        <v>18304</v>
      </c>
      <c r="H39">
        <v>2311</v>
      </c>
      <c r="I39">
        <v>-2867</v>
      </c>
      <c r="J39">
        <v>96521</v>
      </c>
      <c r="L39" s="3">
        <f>Tabla1[[#This Row],[Altitud]]</f>
        <v>1384.18</v>
      </c>
      <c r="M39" s="3">
        <f>Tabla1[[#This Row],[Presión barométrica]]</f>
        <v>85767.16</v>
      </c>
      <c r="N39" s="3">
        <f>3.027*EXP((1.0698*(Tabla1[[#This Row],[SensorCO]]*5/1023)))</f>
        <v>7.098308296210833</v>
      </c>
      <c r="O39" s="3">
        <f>Tabla1[[#This Row],[Aceleración X]]/-699</f>
        <v>9.7796852646638062</v>
      </c>
      <c r="P39" s="3">
        <f>Tabla1[[#This Row],[Aceleración Y]]/-874</f>
        <v>29.345537757437071</v>
      </c>
      <c r="Q39" s="3">
        <f>Tabla1[[#This Row],[Aceleración Z]]/16000</f>
        <v>1.1439999999999999</v>
      </c>
      <c r="R39" s="3">
        <f>Tabla1[[#This Row],[Giroscopio X]]/-609</f>
        <v>-3.7947454844006567</v>
      </c>
      <c r="S39" s="3">
        <f>Tabla1[[#This Row],[Giroscopio Y]]/807</f>
        <v>-3.5526641883519208</v>
      </c>
      <c r="T39" s="3">
        <f>Tabla1[[#This Row],[Tiempo (ms)]]</f>
        <v>96521</v>
      </c>
    </row>
    <row r="40" spans="2:20" x14ac:dyDescent="0.25">
      <c r="B40">
        <v>1384.75</v>
      </c>
      <c r="C40">
        <v>85761.23</v>
      </c>
      <c r="D40">
        <v>162</v>
      </c>
      <c r="E40">
        <v>-17280</v>
      </c>
      <c r="F40">
        <v>-12008</v>
      </c>
      <c r="G40">
        <v>14720</v>
      </c>
      <c r="H40">
        <v>2245</v>
      </c>
      <c r="I40">
        <v>-3074</v>
      </c>
      <c r="J40">
        <v>97597</v>
      </c>
      <c r="L40" s="3">
        <f>Tabla1[[#This Row],[Altitud]]</f>
        <v>1384.75</v>
      </c>
      <c r="M40" s="3">
        <f>Tabla1[[#This Row],[Presión barométrica]]</f>
        <v>85761.23</v>
      </c>
      <c r="N40" s="3">
        <f>3.027*EXP((1.0698*(Tabla1[[#This Row],[SensorCO]]*5/1023)))</f>
        <v>7.0612899587193114</v>
      </c>
      <c r="O40" s="3">
        <f>Tabla1[[#This Row],[Aceleración X]]/-699</f>
        <v>24.721030042918454</v>
      </c>
      <c r="P40" s="3">
        <f>Tabla1[[#This Row],[Aceleración Y]]/-874</f>
        <v>13.739130434782609</v>
      </c>
      <c r="Q40" s="3">
        <f>Tabla1[[#This Row],[Aceleración Z]]/16000</f>
        <v>0.92</v>
      </c>
      <c r="R40" s="3">
        <f>Tabla1[[#This Row],[Giroscopio X]]/-609</f>
        <v>-3.6863711001642034</v>
      </c>
      <c r="S40" s="3">
        <f>Tabla1[[#This Row],[Giroscopio Y]]/807</f>
        <v>-3.809169764560099</v>
      </c>
      <c r="T40" s="3">
        <f>Tabla1[[#This Row],[Tiempo (ms)]]</f>
        <v>97597</v>
      </c>
    </row>
    <row r="41" spans="2:20" x14ac:dyDescent="0.25">
      <c r="B41">
        <v>1384.8</v>
      </c>
      <c r="C41">
        <v>85760.72</v>
      </c>
      <c r="D41">
        <v>160</v>
      </c>
      <c r="E41">
        <v>-15068</v>
      </c>
      <c r="F41">
        <v>-21744</v>
      </c>
      <c r="G41">
        <v>9052</v>
      </c>
      <c r="H41">
        <v>2533</v>
      </c>
      <c r="I41">
        <v>-2856</v>
      </c>
      <c r="J41">
        <v>98597</v>
      </c>
      <c r="L41" s="3">
        <f>Tabla1[[#This Row],[Altitud]]</f>
        <v>1384.8</v>
      </c>
      <c r="M41" s="3">
        <f>Tabla1[[#This Row],[Presión barométrica]]</f>
        <v>85760.72</v>
      </c>
      <c r="N41" s="3">
        <f>3.027*EXP((1.0698*(Tabla1[[#This Row],[SensorCO]]*5/1023)))</f>
        <v>6.9878314391530161</v>
      </c>
      <c r="O41" s="3">
        <f>Tabla1[[#This Row],[Aceleración X]]/-699</f>
        <v>21.55650929899857</v>
      </c>
      <c r="P41" s="3">
        <f>Tabla1[[#This Row],[Aceleración Y]]/-874</f>
        <v>24.878718535469108</v>
      </c>
      <c r="Q41" s="3">
        <f>Tabla1[[#This Row],[Aceleración Z]]/16000</f>
        <v>0.56574999999999998</v>
      </c>
      <c r="R41" s="3">
        <f>Tabla1[[#This Row],[Giroscopio X]]/-609</f>
        <v>-4.1592775041050905</v>
      </c>
      <c r="S41" s="3">
        <f>Tabla1[[#This Row],[Giroscopio Y]]/807</f>
        <v>-3.5390334572490705</v>
      </c>
      <c r="T41" s="3">
        <f>Tabla1[[#This Row],[Tiempo (ms)]]</f>
        <v>98597</v>
      </c>
    </row>
    <row r="42" spans="2:20" x14ac:dyDescent="0.25">
      <c r="B42">
        <v>1384.42</v>
      </c>
      <c r="C42">
        <v>85764.7</v>
      </c>
      <c r="D42">
        <v>163</v>
      </c>
      <c r="E42">
        <v>-3384</v>
      </c>
      <c r="F42">
        <v>-23108</v>
      </c>
      <c r="G42">
        <v>26204</v>
      </c>
      <c r="H42">
        <v>2429</v>
      </c>
      <c r="I42">
        <v>-2726</v>
      </c>
      <c r="J42">
        <v>99717</v>
      </c>
      <c r="L42" s="3">
        <f>Tabla1[[#This Row],[Altitud]]</f>
        <v>1384.42</v>
      </c>
      <c r="M42" s="3">
        <f>Tabla1[[#This Row],[Presión barométrica]]</f>
        <v>85764.7</v>
      </c>
      <c r="N42" s="3">
        <f>3.027*EXP((1.0698*(Tabla1[[#This Row],[SensorCO]]*5/1023)))</f>
        <v>7.098308296210833</v>
      </c>
      <c r="O42" s="3">
        <f>Tabla1[[#This Row],[Aceleración X]]/-699</f>
        <v>4.8412017167381975</v>
      </c>
      <c r="P42" s="3">
        <f>Tabla1[[#This Row],[Aceleración Y]]/-874</f>
        <v>26.439359267734552</v>
      </c>
      <c r="Q42" s="3">
        <f>Tabla1[[#This Row],[Aceleración Z]]/16000</f>
        <v>1.63775</v>
      </c>
      <c r="R42" s="3">
        <f>Tabla1[[#This Row],[Giroscopio X]]/-609</f>
        <v>-3.9885057471264367</v>
      </c>
      <c r="S42" s="3">
        <f>Tabla1[[#This Row],[Giroscopio Y]]/807</f>
        <v>-3.3779429987608425</v>
      </c>
      <c r="T42" s="3">
        <f>Tabla1[[#This Row],[Tiempo (ms)]]</f>
        <v>99717</v>
      </c>
    </row>
    <row r="43" spans="2:20" x14ac:dyDescent="0.25">
      <c r="B43">
        <v>1384.42</v>
      </c>
      <c r="C43">
        <v>85764.7</v>
      </c>
      <c r="D43">
        <v>163</v>
      </c>
      <c r="E43">
        <v>-328</v>
      </c>
      <c r="F43">
        <v>-19764</v>
      </c>
      <c r="G43">
        <v>14864</v>
      </c>
      <c r="H43">
        <v>2331</v>
      </c>
      <c r="I43">
        <v>-2795</v>
      </c>
      <c r="J43">
        <v>100741</v>
      </c>
      <c r="L43" s="3">
        <f>Tabla1[[#This Row],[Altitud]]</f>
        <v>1384.42</v>
      </c>
      <c r="M43" s="3">
        <f>Tabla1[[#This Row],[Presión barométrica]]</f>
        <v>85764.7</v>
      </c>
      <c r="N43" s="3">
        <f>3.027*EXP((1.0698*(Tabla1[[#This Row],[SensorCO]]*5/1023)))</f>
        <v>7.098308296210833</v>
      </c>
      <c r="O43" s="3">
        <f>Tabla1[[#This Row],[Aceleración X]]/-699</f>
        <v>0.46924177396280403</v>
      </c>
      <c r="P43" s="3">
        <f>Tabla1[[#This Row],[Aceleración Y]]/-874</f>
        <v>22.613272311212814</v>
      </c>
      <c r="Q43" s="3">
        <f>Tabla1[[#This Row],[Aceleración Z]]/16000</f>
        <v>0.92900000000000005</v>
      </c>
      <c r="R43" s="3">
        <f>Tabla1[[#This Row],[Giroscopio X]]/-609</f>
        <v>-3.8275862068965516</v>
      </c>
      <c r="S43" s="3">
        <f>Tabla1[[#This Row],[Giroscopio Y]]/807</f>
        <v>-3.4634448574969019</v>
      </c>
      <c r="T43" s="3">
        <f>Tabla1[[#This Row],[Tiempo (ms)]]</f>
        <v>100741</v>
      </c>
    </row>
    <row r="44" spans="2:20" x14ac:dyDescent="0.25">
      <c r="B44">
        <v>1384.55</v>
      </c>
      <c r="C44">
        <v>85763.29</v>
      </c>
      <c r="D44">
        <v>165</v>
      </c>
      <c r="E44">
        <v>-12016</v>
      </c>
      <c r="F44">
        <v>-27916</v>
      </c>
      <c r="G44">
        <v>14180</v>
      </c>
      <c r="H44">
        <v>2498</v>
      </c>
      <c r="I44">
        <v>-3002</v>
      </c>
      <c r="J44">
        <v>101840</v>
      </c>
      <c r="L44" s="3">
        <f>Tabla1[[#This Row],[Altitud]]</f>
        <v>1384.55</v>
      </c>
      <c r="M44" s="3">
        <f>Tabla1[[#This Row],[Presión barométrica]]</f>
        <v>85763.29</v>
      </c>
      <c r="N44" s="3">
        <f>3.027*EXP((1.0698*(Tabla1[[#This Row],[SensorCO]]*5/1023)))</f>
        <v>7.1729281870031638</v>
      </c>
      <c r="O44" s="3">
        <f>Tabla1[[#This Row],[Aceleración X]]/-699</f>
        <v>17.19027181688126</v>
      </c>
      <c r="P44" s="3">
        <f>Tabla1[[#This Row],[Aceleración Y]]/-874</f>
        <v>31.940503432494278</v>
      </c>
      <c r="Q44" s="3">
        <f>Tabla1[[#This Row],[Aceleración Z]]/16000</f>
        <v>0.88624999999999998</v>
      </c>
      <c r="R44" s="3">
        <f>Tabla1[[#This Row],[Giroscopio X]]/-609</f>
        <v>-4.1018062397372743</v>
      </c>
      <c r="S44" s="3">
        <f>Tabla1[[#This Row],[Giroscopio Y]]/807</f>
        <v>-3.7199504337050806</v>
      </c>
      <c r="T44" s="3">
        <f>Tabla1[[#This Row],[Tiempo (ms)]]</f>
        <v>101840</v>
      </c>
    </row>
    <row r="45" spans="2:20" x14ac:dyDescent="0.25">
      <c r="B45">
        <v>1384.47</v>
      </c>
      <c r="C45">
        <v>85764.19</v>
      </c>
      <c r="D45">
        <v>163</v>
      </c>
      <c r="E45">
        <v>-1984</v>
      </c>
      <c r="F45">
        <v>-28500</v>
      </c>
      <c r="G45">
        <v>20316</v>
      </c>
      <c r="H45">
        <v>2377</v>
      </c>
      <c r="I45">
        <v>-2820</v>
      </c>
      <c r="J45">
        <v>102962</v>
      </c>
      <c r="L45" s="3">
        <f>Tabla1[[#This Row],[Altitud]]</f>
        <v>1384.47</v>
      </c>
      <c r="M45" s="3">
        <f>Tabla1[[#This Row],[Presión barométrica]]</f>
        <v>85764.19</v>
      </c>
      <c r="N45" s="3">
        <f>3.027*EXP((1.0698*(Tabla1[[#This Row],[SensorCO]]*5/1023)))</f>
        <v>7.098308296210833</v>
      </c>
      <c r="O45" s="3">
        <f>Tabla1[[#This Row],[Aceleración X]]/-699</f>
        <v>2.8383404864091561</v>
      </c>
      <c r="P45" s="3">
        <f>Tabla1[[#This Row],[Aceleración Y]]/-874</f>
        <v>32.608695652173914</v>
      </c>
      <c r="Q45" s="3">
        <f>Tabla1[[#This Row],[Aceleración Z]]/16000</f>
        <v>1.2697499999999999</v>
      </c>
      <c r="R45" s="3">
        <f>Tabla1[[#This Row],[Giroscopio X]]/-609</f>
        <v>-3.90311986863711</v>
      </c>
      <c r="S45" s="3">
        <f>Tabla1[[#This Row],[Giroscopio Y]]/807</f>
        <v>-3.4944237918215615</v>
      </c>
      <c r="T45" s="3">
        <f>Tabla1[[#This Row],[Tiempo (ms)]]</f>
        <v>102962</v>
      </c>
    </row>
    <row r="46" spans="2:20" x14ac:dyDescent="0.25">
      <c r="B46">
        <v>1384.34</v>
      </c>
      <c r="C46">
        <v>85765.52</v>
      </c>
      <c r="D46">
        <v>162</v>
      </c>
      <c r="E46">
        <v>-14088</v>
      </c>
      <c r="F46">
        <v>-7576</v>
      </c>
      <c r="G46">
        <v>20728</v>
      </c>
      <c r="H46">
        <v>2408</v>
      </c>
      <c r="I46">
        <v>-2766</v>
      </c>
      <c r="J46">
        <v>104079</v>
      </c>
      <c r="L46" s="3">
        <f>Tabla1[[#This Row],[Altitud]]</f>
        <v>1384.34</v>
      </c>
      <c r="M46" s="3">
        <f>Tabla1[[#This Row],[Presión barométrica]]</f>
        <v>85765.52</v>
      </c>
      <c r="N46" s="3">
        <f>3.027*EXP((1.0698*(Tabla1[[#This Row],[SensorCO]]*5/1023)))</f>
        <v>7.0612899587193114</v>
      </c>
      <c r="O46" s="3">
        <f>Tabla1[[#This Row],[Aceleración X]]/-699</f>
        <v>20.154506437768241</v>
      </c>
      <c r="P46" s="3">
        <f>Tabla1[[#This Row],[Aceleración Y]]/-874</f>
        <v>8.6681922196796339</v>
      </c>
      <c r="Q46" s="3">
        <f>Tabla1[[#This Row],[Aceleración Z]]/16000</f>
        <v>1.2955000000000001</v>
      </c>
      <c r="R46" s="3">
        <f>Tabla1[[#This Row],[Giroscopio X]]/-609</f>
        <v>-3.9540229885057472</v>
      </c>
      <c r="S46" s="3">
        <f>Tabla1[[#This Row],[Giroscopio Y]]/807</f>
        <v>-3.4275092936802976</v>
      </c>
      <c r="T46" s="3">
        <f>Tabla1[[#This Row],[Tiempo (ms)]]</f>
        <v>104079</v>
      </c>
    </row>
    <row r="47" spans="2:20" x14ac:dyDescent="0.25">
      <c r="B47">
        <v>1384.49</v>
      </c>
      <c r="C47">
        <v>85763.95</v>
      </c>
      <c r="D47">
        <v>161</v>
      </c>
      <c r="E47">
        <v>-13876</v>
      </c>
      <c r="F47">
        <v>-32768</v>
      </c>
      <c r="G47">
        <v>16144</v>
      </c>
      <c r="H47">
        <v>2402</v>
      </c>
      <c r="I47">
        <v>-2955</v>
      </c>
      <c r="J47">
        <v>105194</v>
      </c>
      <c r="L47" s="3">
        <f>Tabla1[[#This Row],[Altitud]]</f>
        <v>1384.49</v>
      </c>
      <c r="M47" s="3">
        <f>Tabla1[[#This Row],[Presión barométrica]]</f>
        <v>85763.95</v>
      </c>
      <c r="N47" s="3">
        <f>3.027*EXP((1.0698*(Tabla1[[#This Row],[SensorCO]]*5/1023)))</f>
        <v>7.0244646752983462</v>
      </c>
      <c r="O47" s="3">
        <f>Tabla1[[#This Row],[Aceleración X]]/-699</f>
        <v>19.851216022889844</v>
      </c>
      <c r="P47" s="3">
        <f>Tabla1[[#This Row],[Aceleración Y]]/-874</f>
        <v>37.491990846681922</v>
      </c>
      <c r="Q47" s="3">
        <f>Tabla1[[#This Row],[Aceleración Z]]/16000</f>
        <v>1.0089999999999999</v>
      </c>
      <c r="R47" s="3">
        <f>Tabla1[[#This Row],[Giroscopio X]]/-609</f>
        <v>-3.9441707717569785</v>
      </c>
      <c r="S47" s="3">
        <f>Tabla1[[#This Row],[Giroscopio Y]]/807</f>
        <v>-3.6617100371747213</v>
      </c>
      <c r="T47" s="3">
        <f>Tabla1[[#This Row],[Tiempo (ms)]]</f>
        <v>105194</v>
      </c>
    </row>
    <row r="48" spans="2:20" x14ac:dyDescent="0.25">
      <c r="B48">
        <v>1384.12</v>
      </c>
      <c r="C48">
        <v>85767.85</v>
      </c>
      <c r="D48">
        <v>165</v>
      </c>
      <c r="E48">
        <v>-6576</v>
      </c>
      <c r="F48">
        <v>-22384</v>
      </c>
      <c r="G48">
        <v>17860</v>
      </c>
      <c r="H48">
        <v>2410</v>
      </c>
      <c r="I48">
        <v>-3006</v>
      </c>
      <c r="J48">
        <v>106205</v>
      </c>
      <c r="L48" s="3">
        <f>Tabla1[[#This Row],[Altitud]]</f>
        <v>1384.12</v>
      </c>
      <c r="M48" s="3">
        <f>Tabla1[[#This Row],[Presión barométrica]]</f>
        <v>85767.85</v>
      </c>
      <c r="N48" s="3">
        <f>3.027*EXP((1.0698*(Tabla1[[#This Row],[SensorCO]]*5/1023)))</f>
        <v>7.1729281870031638</v>
      </c>
      <c r="O48" s="3">
        <f>Tabla1[[#This Row],[Aceleración X]]/-699</f>
        <v>9.407725321888412</v>
      </c>
      <c r="P48" s="3">
        <f>Tabla1[[#This Row],[Aceleración Y]]/-874</f>
        <v>25.610983981693362</v>
      </c>
      <c r="Q48" s="3">
        <f>Tabla1[[#This Row],[Aceleración Z]]/16000</f>
        <v>1.11625</v>
      </c>
      <c r="R48" s="3">
        <f>Tabla1[[#This Row],[Giroscopio X]]/-609</f>
        <v>-3.9573070607553364</v>
      </c>
      <c r="S48" s="3">
        <f>Tabla1[[#This Row],[Giroscopio Y]]/807</f>
        <v>-3.7249070631970258</v>
      </c>
      <c r="T48" s="3">
        <f>Tabla1[[#This Row],[Tiempo (ms)]]</f>
        <v>106205</v>
      </c>
    </row>
    <row r="49" spans="2:20" x14ac:dyDescent="0.25">
      <c r="B49">
        <v>1384.36</v>
      </c>
      <c r="C49">
        <v>85765.34</v>
      </c>
      <c r="D49">
        <v>166</v>
      </c>
      <c r="E49">
        <v>-6796</v>
      </c>
      <c r="F49">
        <v>-20648</v>
      </c>
      <c r="G49">
        <v>8392</v>
      </c>
      <c r="H49">
        <v>2483</v>
      </c>
      <c r="I49">
        <v>-2953</v>
      </c>
      <c r="J49">
        <v>107244</v>
      </c>
      <c r="L49" s="3">
        <f>Tabla1[[#This Row],[Altitud]]</f>
        <v>1384.36</v>
      </c>
      <c r="M49" s="3">
        <f>Tabla1[[#This Row],[Presión barométrica]]</f>
        <v>85765.34</v>
      </c>
      <c r="N49" s="3">
        <f>3.027*EXP((1.0698*(Tabla1[[#This Row],[SensorCO]]*5/1023)))</f>
        <v>7.2105317803949127</v>
      </c>
      <c r="O49" s="3">
        <f>Tabla1[[#This Row],[Aceleración X]]/-699</f>
        <v>9.7224606580829764</v>
      </c>
      <c r="P49" s="3">
        <f>Tabla1[[#This Row],[Aceleración Y]]/-874</f>
        <v>23.624713958810069</v>
      </c>
      <c r="Q49" s="3">
        <f>Tabla1[[#This Row],[Aceleración Z]]/16000</f>
        <v>0.52449999999999997</v>
      </c>
      <c r="R49" s="3">
        <f>Tabla1[[#This Row],[Giroscopio X]]/-609</f>
        <v>-4.0771756978653526</v>
      </c>
      <c r="S49" s="3">
        <f>Tabla1[[#This Row],[Giroscopio Y]]/807</f>
        <v>-3.6592317224287485</v>
      </c>
      <c r="T49" s="3">
        <f>Tabla1[[#This Row],[Tiempo (ms)]]</f>
        <v>107244</v>
      </c>
    </row>
    <row r="50" spans="2:20" x14ac:dyDescent="0.25">
      <c r="B50">
        <v>1384.4</v>
      </c>
      <c r="C50">
        <v>85764.88</v>
      </c>
      <c r="D50">
        <v>169</v>
      </c>
      <c r="E50">
        <v>-3672</v>
      </c>
      <c r="F50">
        <v>-25004</v>
      </c>
      <c r="G50">
        <v>20804</v>
      </c>
      <c r="H50">
        <v>2269</v>
      </c>
      <c r="I50">
        <v>-2941</v>
      </c>
      <c r="J50">
        <v>108338</v>
      </c>
      <c r="L50" s="3">
        <f>Tabla1[[#This Row],[Altitud]]</f>
        <v>1384.4</v>
      </c>
      <c r="M50" s="3">
        <f>Tabla1[[#This Row],[Presión barométrica]]</f>
        <v>85764.88</v>
      </c>
      <c r="N50" s="3">
        <f>3.027*EXP((1.0698*(Tabla1[[#This Row],[SensorCO]]*5/1023)))</f>
        <v>7.3245295056906592</v>
      </c>
      <c r="O50" s="3">
        <f>Tabla1[[#This Row],[Aceleración X]]/-699</f>
        <v>5.2532188841201712</v>
      </c>
      <c r="P50" s="3">
        <f>Tabla1[[#This Row],[Aceleración Y]]/-874</f>
        <v>28.608695652173914</v>
      </c>
      <c r="Q50" s="3">
        <f>Tabla1[[#This Row],[Aceleración Z]]/16000</f>
        <v>1.3002499999999999</v>
      </c>
      <c r="R50" s="3">
        <f>Tabla1[[#This Row],[Giroscopio X]]/-609</f>
        <v>-3.7257799671592773</v>
      </c>
      <c r="S50" s="3">
        <f>Tabla1[[#This Row],[Giroscopio Y]]/807</f>
        <v>-3.644361833952912</v>
      </c>
      <c r="T50" s="3">
        <f>Tabla1[[#This Row],[Tiempo (ms)]]</f>
        <v>108338</v>
      </c>
    </row>
    <row r="51" spans="2:20" x14ac:dyDescent="0.25">
      <c r="B51">
        <v>1384.01</v>
      </c>
      <c r="C51">
        <v>85768.34</v>
      </c>
      <c r="D51">
        <v>162</v>
      </c>
      <c r="E51">
        <v>-1392</v>
      </c>
      <c r="F51">
        <v>-32768</v>
      </c>
      <c r="G51">
        <v>14672</v>
      </c>
      <c r="H51">
        <v>2517</v>
      </c>
      <c r="I51">
        <v>-2954</v>
      </c>
      <c r="J51">
        <v>109439</v>
      </c>
      <c r="L51" s="3">
        <f>Tabla1[[#This Row],[Altitud]]</f>
        <v>1384.01</v>
      </c>
      <c r="M51" s="3">
        <f>Tabla1[[#This Row],[Presión barométrica]]</f>
        <v>85768.34</v>
      </c>
      <c r="N51" s="3">
        <f>3.027*EXP((1.0698*(Tabla1[[#This Row],[SensorCO]]*5/1023)))</f>
        <v>7.0612899587193114</v>
      </c>
      <c r="O51" s="3">
        <f>Tabla1[[#This Row],[Aceleración X]]/-699</f>
        <v>1.9914163090128756</v>
      </c>
      <c r="P51" s="3">
        <f>Tabla1[[#This Row],[Aceleración Y]]/-874</f>
        <v>37.491990846681922</v>
      </c>
      <c r="Q51" s="3">
        <f>Tabla1[[#This Row],[Aceleración Z]]/16000</f>
        <v>0.91700000000000004</v>
      </c>
      <c r="R51" s="3">
        <f>Tabla1[[#This Row],[Giroscopio X]]/-609</f>
        <v>-4.1330049261083746</v>
      </c>
      <c r="S51" s="3">
        <f>Tabla1[[#This Row],[Giroscopio Y]]/807</f>
        <v>-3.6604708798017347</v>
      </c>
      <c r="T51" s="3">
        <f>Tabla1[[#This Row],[Tiempo (ms)]]</f>
        <v>109439</v>
      </c>
    </row>
    <row r="52" spans="2:20" x14ac:dyDescent="0.25">
      <c r="B52">
        <v>1384.67</v>
      </c>
      <c r="C52">
        <v>85762.05</v>
      </c>
      <c r="D52">
        <v>160</v>
      </c>
      <c r="E52">
        <v>-8168</v>
      </c>
      <c r="F52">
        <v>-24816</v>
      </c>
      <c r="G52">
        <v>13036</v>
      </c>
      <c r="H52">
        <v>2418</v>
      </c>
      <c r="I52">
        <v>-3093</v>
      </c>
      <c r="J52">
        <v>110507</v>
      </c>
      <c r="L52" s="3">
        <f>Tabla1[[#This Row],[Altitud]]</f>
        <v>1384.67</v>
      </c>
      <c r="M52" s="3">
        <f>Tabla1[[#This Row],[Presión barométrica]]</f>
        <v>85762.05</v>
      </c>
      <c r="N52" s="3">
        <f>3.027*EXP((1.0698*(Tabla1[[#This Row],[SensorCO]]*5/1023)))</f>
        <v>6.9878314391530161</v>
      </c>
      <c r="O52" s="3">
        <f>Tabla1[[#This Row],[Aceleración X]]/-699</f>
        <v>11.685264663805436</v>
      </c>
      <c r="P52" s="3">
        <f>Tabla1[[#This Row],[Aceleración Y]]/-874</f>
        <v>28.393592677345538</v>
      </c>
      <c r="Q52" s="3">
        <f>Tabla1[[#This Row],[Aceleración Z]]/16000</f>
        <v>0.81474999999999997</v>
      </c>
      <c r="R52" s="3">
        <f>Tabla1[[#This Row],[Giroscopio X]]/-609</f>
        <v>-3.9704433497536944</v>
      </c>
      <c r="S52" s="3">
        <f>Tabla1[[#This Row],[Giroscopio Y]]/807</f>
        <v>-3.8327137546468402</v>
      </c>
      <c r="T52" s="3">
        <f>Tabla1[[#This Row],[Tiempo (ms)]]</f>
        <v>110507</v>
      </c>
    </row>
    <row r="53" spans="2:20" x14ac:dyDescent="0.25">
      <c r="B53">
        <v>1384.34</v>
      </c>
      <c r="C53">
        <v>85765.52</v>
      </c>
      <c r="D53">
        <v>162</v>
      </c>
      <c r="E53">
        <v>-14088</v>
      </c>
      <c r="F53">
        <v>-7576</v>
      </c>
      <c r="G53">
        <v>20728</v>
      </c>
      <c r="H53">
        <v>2408</v>
      </c>
      <c r="I53">
        <v>-2766</v>
      </c>
      <c r="J53">
        <v>104079</v>
      </c>
      <c r="L53" s="3">
        <f>Tabla1[[#This Row],[Altitud]]</f>
        <v>1384.34</v>
      </c>
      <c r="M53" s="3">
        <f>Tabla1[[#This Row],[Presión barométrica]]</f>
        <v>85765.52</v>
      </c>
      <c r="N53" s="3">
        <f>3.027*EXP((1.0698*(Tabla1[[#This Row],[SensorCO]]*5/1023)))</f>
        <v>7.0612899587193114</v>
      </c>
      <c r="O53" s="3">
        <f>Tabla1[[#This Row],[Aceleración X]]/-699</f>
        <v>20.154506437768241</v>
      </c>
      <c r="P53" s="3">
        <f>Tabla1[[#This Row],[Aceleración Y]]/-874</f>
        <v>8.6681922196796339</v>
      </c>
      <c r="Q53" s="3">
        <f>Tabla1[[#This Row],[Aceleración Z]]/16000</f>
        <v>1.2955000000000001</v>
      </c>
      <c r="R53" s="3">
        <f>Tabla1[[#This Row],[Giroscopio X]]/-609</f>
        <v>-3.9540229885057472</v>
      </c>
      <c r="S53" s="3">
        <f>Tabla1[[#This Row],[Giroscopio Y]]/807</f>
        <v>-3.4275092936802976</v>
      </c>
      <c r="T53" s="3">
        <f>Tabla1[[#This Row],[Tiempo (ms)]]</f>
        <v>104079</v>
      </c>
    </row>
    <row r="54" spans="2:20" x14ac:dyDescent="0.25">
      <c r="B54">
        <v>1384.49</v>
      </c>
      <c r="C54">
        <v>85763.95</v>
      </c>
      <c r="D54">
        <v>161</v>
      </c>
      <c r="E54">
        <v>-13876</v>
      </c>
      <c r="F54">
        <v>-32768</v>
      </c>
      <c r="G54">
        <v>16144</v>
      </c>
      <c r="H54">
        <v>2402</v>
      </c>
      <c r="I54">
        <v>-2955</v>
      </c>
      <c r="J54">
        <v>105194</v>
      </c>
      <c r="L54" s="3">
        <f>Tabla1[[#This Row],[Altitud]]</f>
        <v>1384.49</v>
      </c>
      <c r="M54" s="3">
        <f>Tabla1[[#This Row],[Presión barométrica]]</f>
        <v>85763.95</v>
      </c>
      <c r="N54" s="3">
        <f>3.027*EXP((1.0698*(Tabla1[[#This Row],[SensorCO]]*5/1023)))</f>
        <v>7.0244646752983462</v>
      </c>
      <c r="O54" s="3">
        <f>Tabla1[[#This Row],[Aceleración X]]/-699</f>
        <v>19.851216022889844</v>
      </c>
      <c r="P54" s="3">
        <f>Tabla1[[#This Row],[Aceleración Y]]/-874</f>
        <v>37.491990846681922</v>
      </c>
      <c r="Q54" s="3">
        <f>Tabla1[[#This Row],[Aceleración Z]]/16000</f>
        <v>1.0089999999999999</v>
      </c>
      <c r="R54" s="3">
        <f>Tabla1[[#This Row],[Giroscopio X]]/-609</f>
        <v>-3.9441707717569785</v>
      </c>
      <c r="S54" s="3">
        <f>Tabla1[[#This Row],[Giroscopio Y]]/807</f>
        <v>-3.6617100371747213</v>
      </c>
      <c r="T54" s="3">
        <f>Tabla1[[#This Row],[Tiempo (ms)]]</f>
        <v>105194</v>
      </c>
    </row>
    <row r="55" spans="2:20" x14ac:dyDescent="0.25">
      <c r="B55">
        <v>1384.12</v>
      </c>
      <c r="C55">
        <v>85767.85</v>
      </c>
      <c r="D55">
        <v>165</v>
      </c>
      <c r="E55">
        <v>-6576</v>
      </c>
      <c r="F55">
        <v>-22384</v>
      </c>
      <c r="G55">
        <v>17860</v>
      </c>
      <c r="H55">
        <v>2410</v>
      </c>
      <c r="I55">
        <v>-3006</v>
      </c>
      <c r="J55">
        <v>106205</v>
      </c>
      <c r="L55" s="3">
        <f>Tabla1[[#This Row],[Altitud]]</f>
        <v>1384.12</v>
      </c>
      <c r="M55" s="3">
        <f>Tabla1[[#This Row],[Presión barométrica]]</f>
        <v>85767.85</v>
      </c>
      <c r="N55" s="3">
        <f>3.027*EXP((1.0698*(Tabla1[[#This Row],[SensorCO]]*5/1023)))</f>
        <v>7.1729281870031638</v>
      </c>
      <c r="O55" s="3">
        <f>Tabla1[[#This Row],[Aceleración X]]/-699</f>
        <v>9.407725321888412</v>
      </c>
      <c r="P55" s="3">
        <f>Tabla1[[#This Row],[Aceleración Y]]/-874</f>
        <v>25.610983981693362</v>
      </c>
      <c r="Q55" s="3">
        <f>Tabla1[[#This Row],[Aceleración Z]]/16000</f>
        <v>1.11625</v>
      </c>
      <c r="R55" s="3">
        <f>Tabla1[[#This Row],[Giroscopio X]]/-609</f>
        <v>-3.9573070607553364</v>
      </c>
      <c r="S55" s="3">
        <f>Tabla1[[#This Row],[Giroscopio Y]]/807</f>
        <v>-3.7249070631970258</v>
      </c>
      <c r="T55" s="3">
        <f>Tabla1[[#This Row],[Tiempo (ms)]]</f>
        <v>106205</v>
      </c>
    </row>
    <row r="56" spans="2:20" x14ac:dyDescent="0.25">
      <c r="B56">
        <v>1384.36</v>
      </c>
      <c r="C56">
        <v>85765.34</v>
      </c>
      <c r="D56">
        <v>166</v>
      </c>
      <c r="E56">
        <v>-6796</v>
      </c>
      <c r="F56">
        <v>-20648</v>
      </c>
      <c r="G56">
        <v>8392</v>
      </c>
      <c r="H56">
        <v>2483</v>
      </c>
      <c r="I56">
        <v>-2953</v>
      </c>
      <c r="J56">
        <v>107244</v>
      </c>
      <c r="L56" s="3">
        <f>Tabla1[[#This Row],[Altitud]]</f>
        <v>1384.36</v>
      </c>
      <c r="M56" s="3">
        <f>Tabla1[[#This Row],[Presión barométrica]]</f>
        <v>85765.34</v>
      </c>
      <c r="N56" s="3">
        <f>3.027*EXP((1.0698*(Tabla1[[#This Row],[SensorCO]]*5/1023)))</f>
        <v>7.2105317803949127</v>
      </c>
      <c r="O56" s="3">
        <f>Tabla1[[#This Row],[Aceleración X]]/-699</f>
        <v>9.7224606580829764</v>
      </c>
      <c r="P56" s="3">
        <f>Tabla1[[#This Row],[Aceleración Y]]/-874</f>
        <v>23.624713958810069</v>
      </c>
      <c r="Q56" s="3">
        <f>Tabla1[[#This Row],[Aceleración Z]]/16000</f>
        <v>0.52449999999999997</v>
      </c>
      <c r="R56" s="3">
        <f>Tabla1[[#This Row],[Giroscopio X]]/-609</f>
        <v>-4.0771756978653526</v>
      </c>
      <c r="S56" s="3">
        <f>Tabla1[[#This Row],[Giroscopio Y]]/807</f>
        <v>-3.6592317224287485</v>
      </c>
      <c r="T56" s="3">
        <f>Tabla1[[#This Row],[Tiempo (ms)]]</f>
        <v>107244</v>
      </c>
    </row>
    <row r="57" spans="2:20" x14ac:dyDescent="0.25">
      <c r="B57">
        <v>1384.4</v>
      </c>
      <c r="C57">
        <v>85764.88</v>
      </c>
      <c r="D57">
        <v>169</v>
      </c>
      <c r="E57">
        <v>-3672</v>
      </c>
      <c r="F57">
        <v>-25004</v>
      </c>
      <c r="G57">
        <v>20804</v>
      </c>
      <c r="H57">
        <v>2269</v>
      </c>
      <c r="I57">
        <v>-2941</v>
      </c>
      <c r="J57">
        <v>108338</v>
      </c>
      <c r="L57" s="3">
        <f>Tabla1[[#This Row],[Altitud]]</f>
        <v>1384.4</v>
      </c>
      <c r="M57" s="3">
        <f>Tabla1[[#This Row],[Presión barométrica]]</f>
        <v>85764.88</v>
      </c>
      <c r="N57" s="3">
        <f>3.027*EXP((1.0698*(Tabla1[[#This Row],[SensorCO]]*5/1023)))</f>
        <v>7.3245295056906592</v>
      </c>
      <c r="O57" s="3">
        <f>Tabla1[[#This Row],[Aceleración X]]/-699</f>
        <v>5.2532188841201712</v>
      </c>
      <c r="P57" s="3">
        <f>Tabla1[[#This Row],[Aceleración Y]]/-874</f>
        <v>28.608695652173914</v>
      </c>
      <c r="Q57" s="3">
        <f>Tabla1[[#This Row],[Aceleración Z]]/16000</f>
        <v>1.3002499999999999</v>
      </c>
      <c r="R57" s="3">
        <f>Tabla1[[#This Row],[Giroscopio X]]/-609</f>
        <v>-3.7257799671592773</v>
      </c>
      <c r="S57" s="3">
        <f>Tabla1[[#This Row],[Giroscopio Y]]/807</f>
        <v>-3.644361833952912</v>
      </c>
      <c r="T57" s="3">
        <f>Tabla1[[#This Row],[Tiempo (ms)]]</f>
        <v>108338</v>
      </c>
    </row>
    <row r="58" spans="2:20" x14ac:dyDescent="0.25">
      <c r="B58">
        <v>1384.01</v>
      </c>
      <c r="C58">
        <v>85768.34</v>
      </c>
      <c r="D58">
        <v>162</v>
      </c>
      <c r="E58">
        <v>-1392</v>
      </c>
      <c r="F58">
        <v>-32768</v>
      </c>
      <c r="G58">
        <v>14672</v>
      </c>
      <c r="H58">
        <v>2517</v>
      </c>
      <c r="I58">
        <v>-2954</v>
      </c>
      <c r="J58">
        <v>109439</v>
      </c>
      <c r="L58" s="3">
        <f>Tabla1[[#This Row],[Altitud]]</f>
        <v>1384.01</v>
      </c>
      <c r="M58" s="3">
        <f>Tabla1[[#This Row],[Presión barométrica]]</f>
        <v>85768.34</v>
      </c>
      <c r="N58" s="3">
        <f>3.027*EXP((1.0698*(Tabla1[[#This Row],[SensorCO]]*5/1023)))</f>
        <v>7.0612899587193114</v>
      </c>
      <c r="O58" s="3">
        <f>Tabla1[[#This Row],[Aceleración X]]/-699</f>
        <v>1.9914163090128756</v>
      </c>
      <c r="P58" s="3">
        <f>Tabla1[[#This Row],[Aceleración Y]]/-874</f>
        <v>37.491990846681922</v>
      </c>
      <c r="Q58" s="3">
        <f>Tabla1[[#This Row],[Aceleración Z]]/16000</f>
        <v>0.91700000000000004</v>
      </c>
      <c r="R58" s="3">
        <f>Tabla1[[#This Row],[Giroscopio X]]/-609</f>
        <v>-4.1330049261083746</v>
      </c>
      <c r="S58" s="3">
        <f>Tabla1[[#This Row],[Giroscopio Y]]/807</f>
        <v>-3.6604708798017347</v>
      </c>
      <c r="T58" s="3">
        <f>Tabla1[[#This Row],[Tiempo (ms)]]</f>
        <v>109439</v>
      </c>
    </row>
    <row r="59" spans="2:20" x14ac:dyDescent="0.25">
      <c r="B59">
        <v>1384.67</v>
      </c>
      <c r="C59">
        <v>85762.05</v>
      </c>
      <c r="D59">
        <v>160</v>
      </c>
      <c r="E59">
        <v>-8168</v>
      </c>
      <c r="F59">
        <v>-24816</v>
      </c>
      <c r="G59">
        <v>13036</v>
      </c>
      <c r="H59">
        <v>2418</v>
      </c>
      <c r="I59">
        <v>-3093</v>
      </c>
      <c r="J59">
        <v>110507</v>
      </c>
    </row>
  </sheetData>
  <mergeCells count="2">
    <mergeCell ref="B3:J4"/>
    <mergeCell ref="L3:T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311F-903B-4FD3-92B3-89EAA6232102}">
  <dimension ref="A1:I47"/>
  <sheetViews>
    <sheetView workbookViewId="0">
      <selection sqref="A1:I47"/>
    </sheetView>
  </sheetViews>
  <sheetFormatPr baseColWidth="10" defaultRowHeight="15" x14ac:dyDescent="0.25"/>
  <sheetData>
    <row r="1" spans="1:9" x14ac:dyDescent="0.25">
      <c r="A1">
        <v>384.05</v>
      </c>
      <c r="B1">
        <v>85768.61</v>
      </c>
      <c r="C1">
        <v>166</v>
      </c>
      <c r="D1">
        <v>-14624</v>
      </c>
      <c r="E1">
        <v>-18060</v>
      </c>
      <c r="F1">
        <v>20596</v>
      </c>
      <c r="G1">
        <v>2330</v>
      </c>
      <c r="H1">
        <v>-2814</v>
      </c>
      <c r="I1">
        <v>61352</v>
      </c>
    </row>
    <row r="2" spans="1:9" x14ac:dyDescent="0.25">
      <c r="A2">
        <v>1384.25</v>
      </c>
      <c r="B2">
        <v>85766.5</v>
      </c>
      <c r="C2">
        <v>163</v>
      </c>
      <c r="D2">
        <v>-8456</v>
      </c>
      <c r="E2">
        <v>-18480</v>
      </c>
      <c r="F2">
        <v>10236</v>
      </c>
      <c r="G2">
        <v>2531</v>
      </c>
      <c r="H2">
        <v>-2712</v>
      </c>
      <c r="I2">
        <v>62420</v>
      </c>
    </row>
    <row r="3" spans="1:9" x14ac:dyDescent="0.25">
      <c r="A3">
        <v>1384.1</v>
      </c>
      <c r="B3">
        <v>85768.09</v>
      </c>
      <c r="C3">
        <v>164</v>
      </c>
      <c r="D3">
        <v>-5332</v>
      </c>
      <c r="E3">
        <v>-12696</v>
      </c>
      <c r="F3">
        <v>16072</v>
      </c>
      <c r="G3">
        <v>2516</v>
      </c>
      <c r="H3">
        <v>-2895</v>
      </c>
      <c r="I3">
        <v>63406</v>
      </c>
    </row>
    <row r="4" spans="1:9" x14ac:dyDescent="0.25">
      <c r="A4">
        <v>1384.2</v>
      </c>
      <c r="B4">
        <v>85767.05</v>
      </c>
      <c r="C4">
        <v>164</v>
      </c>
      <c r="D4">
        <v>-8176</v>
      </c>
      <c r="E4">
        <v>-17816</v>
      </c>
      <c r="F4">
        <v>13620</v>
      </c>
      <c r="G4">
        <v>2382</v>
      </c>
      <c r="H4">
        <v>-2934</v>
      </c>
      <c r="I4">
        <v>64490</v>
      </c>
    </row>
    <row r="5" spans="1:9" x14ac:dyDescent="0.25">
      <c r="A5">
        <v>1384.28</v>
      </c>
      <c r="B5">
        <v>85766.19</v>
      </c>
      <c r="C5">
        <v>162</v>
      </c>
      <c r="D5">
        <v>-13488</v>
      </c>
      <c r="E5">
        <v>-24696</v>
      </c>
      <c r="F5">
        <v>18032</v>
      </c>
      <c r="G5">
        <v>2366</v>
      </c>
      <c r="H5">
        <v>-2803</v>
      </c>
      <c r="I5">
        <v>65542</v>
      </c>
    </row>
    <row r="6" spans="1:9" x14ac:dyDescent="0.25">
      <c r="A6">
        <v>1384.15</v>
      </c>
      <c r="B6">
        <v>85767.58</v>
      </c>
      <c r="C6">
        <v>162</v>
      </c>
      <c r="D6">
        <v>-8956</v>
      </c>
      <c r="E6">
        <v>-16364</v>
      </c>
      <c r="F6">
        <v>12256</v>
      </c>
      <c r="G6">
        <v>2360</v>
      </c>
      <c r="H6">
        <v>-2846</v>
      </c>
      <c r="I6">
        <v>66581</v>
      </c>
    </row>
    <row r="7" spans="1:9" x14ac:dyDescent="0.25">
      <c r="A7">
        <v>1384.06</v>
      </c>
      <c r="B7">
        <v>85768.44</v>
      </c>
      <c r="C7">
        <v>162</v>
      </c>
      <c r="D7">
        <v>-12916</v>
      </c>
      <c r="E7">
        <v>-23140</v>
      </c>
      <c r="F7">
        <v>15284</v>
      </c>
      <c r="G7">
        <v>2400</v>
      </c>
      <c r="H7">
        <v>-2770</v>
      </c>
      <c r="I7">
        <v>67606</v>
      </c>
    </row>
    <row r="8" spans="1:9" x14ac:dyDescent="0.25">
      <c r="A8">
        <v>1384.21</v>
      </c>
      <c r="B8">
        <v>85766.88</v>
      </c>
      <c r="C8">
        <v>164</v>
      </c>
      <c r="D8">
        <v>-924</v>
      </c>
      <c r="E8">
        <v>-28636</v>
      </c>
      <c r="F8">
        <v>16376</v>
      </c>
      <c r="G8">
        <v>2409</v>
      </c>
      <c r="H8">
        <v>-2738</v>
      </c>
      <c r="I8">
        <v>68687</v>
      </c>
    </row>
    <row r="9" spans="1:9" x14ac:dyDescent="0.25">
      <c r="A9">
        <v>1383.99</v>
      </c>
      <c r="B9">
        <v>85769.16</v>
      </c>
      <c r="C9">
        <v>163</v>
      </c>
      <c r="D9">
        <v>-7672</v>
      </c>
      <c r="E9">
        <v>-17632</v>
      </c>
      <c r="F9">
        <v>8448</v>
      </c>
      <c r="G9">
        <v>2373</v>
      </c>
      <c r="H9">
        <v>-2860</v>
      </c>
      <c r="I9">
        <v>69759</v>
      </c>
    </row>
    <row r="10" spans="1:9" x14ac:dyDescent="0.25">
      <c r="A10">
        <v>1384.13</v>
      </c>
      <c r="B10">
        <v>85767.77</v>
      </c>
      <c r="C10">
        <v>163</v>
      </c>
      <c r="D10">
        <v>-10980</v>
      </c>
      <c r="E10">
        <v>-20176</v>
      </c>
      <c r="F10">
        <v>15752</v>
      </c>
      <c r="G10">
        <v>2313</v>
      </c>
      <c r="H10">
        <v>-3088</v>
      </c>
      <c r="I10">
        <v>70838</v>
      </c>
    </row>
    <row r="11" spans="1:9" x14ac:dyDescent="0.25">
      <c r="A11">
        <v>1384.2</v>
      </c>
      <c r="B11">
        <v>85767.05</v>
      </c>
      <c r="C11">
        <v>163</v>
      </c>
      <c r="D11">
        <v>-10572</v>
      </c>
      <c r="E11">
        <v>-32608</v>
      </c>
      <c r="F11">
        <v>16440</v>
      </c>
      <c r="G11">
        <v>2298</v>
      </c>
      <c r="H11">
        <v>-2917</v>
      </c>
      <c r="I11">
        <v>71878</v>
      </c>
    </row>
    <row r="12" spans="1:9" x14ac:dyDescent="0.25">
      <c r="A12">
        <v>1383.84</v>
      </c>
      <c r="B12">
        <v>85770.77</v>
      </c>
      <c r="C12">
        <v>164</v>
      </c>
      <c r="D12">
        <v>-15580</v>
      </c>
      <c r="E12">
        <v>-21680</v>
      </c>
      <c r="F12">
        <v>8940</v>
      </c>
      <c r="G12">
        <v>2356</v>
      </c>
      <c r="H12">
        <v>-2981</v>
      </c>
      <c r="I12">
        <v>72996</v>
      </c>
    </row>
    <row r="13" spans="1:9" x14ac:dyDescent="0.25">
      <c r="A13">
        <v>1384.41</v>
      </c>
      <c r="B13">
        <v>85764.83</v>
      </c>
      <c r="C13">
        <v>165</v>
      </c>
      <c r="D13">
        <v>-7784</v>
      </c>
      <c r="E13">
        <v>-20256</v>
      </c>
      <c r="F13">
        <v>17644</v>
      </c>
      <c r="G13">
        <v>2398</v>
      </c>
      <c r="H13">
        <v>-3053</v>
      </c>
      <c r="I13">
        <v>74084</v>
      </c>
    </row>
    <row r="14" spans="1:9" x14ac:dyDescent="0.25">
      <c r="A14">
        <v>1384.21</v>
      </c>
      <c r="B14">
        <v>85766.94</v>
      </c>
      <c r="C14">
        <v>160</v>
      </c>
      <c r="D14">
        <v>-4796</v>
      </c>
      <c r="E14">
        <v>-26044</v>
      </c>
      <c r="F14">
        <v>9856</v>
      </c>
      <c r="G14">
        <v>2386</v>
      </c>
      <c r="H14">
        <v>-2935</v>
      </c>
      <c r="I14">
        <v>75201</v>
      </c>
    </row>
    <row r="15" spans="1:9" x14ac:dyDescent="0.25">
      <c r="A15">
        <v>1384.13</v>
      </c>
      <c r="B15">
        <v>85767.75</v>
      </c>
      <c r="C15">
        <v>162</v>
      </c>
      <c r="D15">
        <v>-13392</v>
      </c>
      <c r="E15">
        <v>-25560</v>
      </c>
      <c r="F15">
        <v>18904</v>
      </c>
      <c r="G15">
        <v>2294</v>
      </c>
      <c r="H15">
        <v>-3004</v>
      </c>
      <c r="I15">
        <v>76312</v>
      </c>
    </row>
    <row r="16" spans="1:9" x14ac:dyDescent="0.25">
      <c r="A16">
        <v>1384.61</v>
      </c>
      <c r="B16">
        <v>85762.74</v>
      </c>
      <c r="C16">
        <v>161</v>
      </c>
      <c r="D16">
        <v>-10328</v>
      </c>
      <c r="E16">
        <v>-26720</v>
      </c>
      <c r="F16">
        <v>15276</v>
      </c>
      <c r="G16">
        <v>2481</v>
      </c>
      <c r="H16">
        <v>-2786</v>
      </c>
      <c r="I16">
        <v>77370</v>
      </c>
    </row>
    <row r="17" spans="1:9" x14ac:dyDescent="0.25">
      <c r="A17">
        <v>1384.42</v>
      </c>
      <c r="B17">
        <v>85764.65</v>
      </c>
      <c r="C17">
        <v>163</v>
      </c>
      <c r="D17">
        <v>-17292</v>
      </c>
      <c r="E17">
        <v>-11432</v>
      </c>
      <c r="F17">
        <v>16432</v>
      </c>
      <c r="G17">
        <v>2461</v>
      </c>
      <c r="H17">
        <v>-2760</v>
      </c>
      <c r="I17">
        <v>78460</v>
      </c>
    </row>
    <row r="18" spans="1:9" x14ac:dyDescent="0.25">
      <c r="A18">
        <v>1384.43</v>
      </c>
      <c r="B18">
        <v>85764.63</v>
      </c>
      <c r="C18">
        <v>163</v>
      </c>
      <c r="D18">
        <v>-16876</v>
      </c>
      <c r="E18">
        <v>-22672</v>
      </c>
      <c r="F18">
        <v>20800</v>
      </c>
      <c r="G18">
        <v>2307</v>
      </c>
      <c r="H18">
        <v>-2844</v>
      </c>
      <c r="I18">
        <v>79493</v>
      </c>
    </row>
    <row r="19" spans="1:9" x14ac:dyDescent="0.25">
      <c r="A19">
        <v>1384.44</v>
      </c>
      <c r="B19">
        <v>85764.479999999996</v>
      </c>
      <c r="C19">
        <v>164</v>
      </c>
      <c r="D19">
        <v>-12952</v>
      </c>
      <c r="E19">
        <v>-22684</v>
      </c>
      <c r="F19">
        <v>10380</v>
      </c>
      <c r="G19">
        <v>2431</v>
      </c>
      <c r="H19">
        <v>-2751</v>
      </c>
      <c r="I19">
        <v>80523</v>
      </c>
    </row>
    <row r="20" spans="1:9" x14ac:dyDescent="0.25">
      <c r="A20">
        <v>1384.42</v>
      </c>
      <c r="B20">
        <v>85764.65</v>
      </c>
      <c r="C20">
        <v>163</v>
      </c>
      <c r="D20">
        <v>-12244</v>
      </c>
      <c r="E20">
        <v>-21712</v>
      </c>
      <c r="F20">
        <v>13876</v>
      </c>
      <c r="G20">
        <v>2268</v>
      </c>
      <c r="H20">
        <v>-3028</v>
      </c>
      <c r="I20">
        <v>81646</v>
      </c>
    </row>
    <row r="21" spans="1:9" x14ac:dyDescent="0.25">
      <c r="A21">
        <v>1384.57</v>
      </c>
      <c r="B21">
        <v>85763.09</v>
      </c>
      <c r="C21">
        <v>163</v>
      </c>
      <c r="D21">
        <v>-208</v>
      </c>
      <c r="E21">
        <v>-25664</v>
      </c>
      <c r="F21">
        <v>17528</v>
      </c>
      <c r="G21">
        <v>2333</v>
      </c>
      <c r="H21">
        <v>-3022</v>
      </c>
      <c r="I21">
        <v>82687</v>
      </c>
    </row>
    <row r="22" spans="1:9" x14ac:dyDescent="0.25">
      <c r="A22">
        <v>1384.34</v>
      </c>
      <c r="B22">
        <v>85765.57</v>
      </c>
      <c r="C22">
        <v>162</v>
      </c>
      <c r="D22">
        <v>-12</v>
      </c>
      <c r="E22">
        <v>-19788</v>
      </c>
      <c r="F22">
        <v>16484</v>
      </c>
      <c r="G22">
        <v>2351</v>
      </c>
      <c r="H22">
        <v>-2853</v>
      </c>
      <c r="I22">
        <v>83709</v>
      </c>
    </row>
    <row r="23" spans="1:9" x14ac:dyDescent="0.25">
      <c r="A23">
        <v>1384.39</v>
      </c>
      <c r="B23">
        <v>85765</v>
      </c>
      <c r="C23">
        <v>161</v>
      </c>
      <c r="D23">
        <v>-8840</v>
      </c>
      <c r="E23">
        <v>-24684</v>
      </c>
      <c r="F23">
        <v>13824</v>
      </c>
      <c r="G23">
        <v>2283</v>
      </c>
      <c r="H23">
        <v>-2857</v>
      </c>
      <c r="I23">
        <v>84797</v>
      </c>
    </row>
    <row r="24" spans="1:9" x14ac:dyDescent="0.25">
      <c r="A24">
        <v>1384.03</v>
      </c>
      <c r="B24">
        <v>85768.81</v>
      </c>
      <c r="C24">
        <v>163</v>
      </c>
      <c r="D24">
        <v>-11768</v>
      </c>
      <c r="E24">
        <v>-25884</v>
      </c>
      <c r="F24">
        <v>17980</v>
      </c>
      <c r="G24">
        <v>2359</v>
      </c>
      <c r="H24">
        <v>-2799</v>
      </c>
      <c r="I24">
        <v>85901</v>
      </c>
    </row>
    <row r="25" spans="1:9" x14ac:dyDescent="0.25">
      <c r="A25">
        <v>1384.49</v>
      </c>
      <c r="B25">
        <v>85763.98</v>
      </c>
      <c r="C25">
        <v>163</v>
      </c>
      <c r="D25">
        <v>-5548</v>
      </c>
      <c r="E25">
        <v>-11728</v>
      </c>
      <c r="F25">
        <v>20092</v>
      </c>
      <c r="G25">
        <v>2342</v>
      </c>
      <c r="H25">
        <v>-2795</v>
      </c>
      <c r="I25">
        <v>87044</v>
      </c>
    </row>
    <row r="26" spans="1:9" x14ac:dyDescent="0.25">
      <c r="A26">
        <v>1384.04</v>
      </c>
      <c r="B26">
        <v>85768.69</v>
      </c>
      <c r="C26">
        <v>161</v>
      </c>
      <c r="D26">
        <v>-2088</v>
      </c>
      <c r="E26">
        <v>-10832</v>
      </c>
      <c r="F26">
        <v>14040</v>
      </c>
      <c r="G26">
        <v>2420</v>
      </c>
      <c r="H26">
        <v>-2884</v>
      </c>
      <c r="I26">
        <v>88155</v>
      </c>
    </row>
    <row r="27" spans="1:9" x14ac:dyDescent="0.25">
      <c r="A27">
        <v>1384.23</v>
      </c>
      <c r="B27">
        <v>85766.7</v>
      </c>
      <c r="C27">
        <v>162</v>
      </c>
      <c r="D27">
        <v>-9528</v>
      </c>
      <c r="E27">
        <v>-24936</v>
      </c>
      <c r="F27">
        <v>16288</v>
      </c>
      <c r="G27">
        <v>2395</v>
      </c>
      <c r="H27">
        <v>-2676</v>
      </c>
      <c r="I27">
        <v>89191</v>
      </c>
    </row>
    <row r="28" spans="1:9" x14ac:dyDescent="0.25">
      <c r="A28">
        <v>1384.37</v>
      </c>
      <c r="B28">
        <v>85765.2</v>
      </c>
      <c r="C28">
        <v>162</v>
      </c>
      <c r="D28">
        <v>-10220</v>
      </c>
      <c r="E28">
        <v>-13936</v>
      </c>
      <c r="F28">
        <v>16988</v>
      </c>
      <c r="G28">
        <v>2313</v>
      </c>
      <c r="H28">
        <v>-2790</v>
      </c>
      <c r="I28">
        <v>90226</v>
      </c>
    </row>
    <row r="29" spans="1:9" x14ac:dyDescent="0.25">
      <c r="A29">
        <v>1384.31</v>
      </c>
      <c r="B29">
        <v>85765.89</v>
      </c>
      <c r="C29">
        <v>163</v>
      </c>
      <c r="D29">
        <v>-9692</v>
      </c>
      <c r="E29">
        <v>-18640</v>
      </c>
      <c r="F29">
        <v>18692</v>
      </c>
      <c r="G29">
        <v>2344</v>
      </c>
      <c r="H29">
        <v>-2862</v>
      </c>
      <c r="I29">
        <v>91256</v>
      </c>
    </row>
    <row r="30" spans="1:9" x14ac:dyDescent="0.25">
      <c r="A30">
        <v>1384.2</v>
      </c>
      <c r="B30">
        <v>85766.98</v>
      </c>
      <c r="C30">
        <v>163</v>
      </c>
      <c r="D30">
        <v>-11056</v>
      </c>
      <c r="E30">
        <v>-23796</v>
      </c>
      <c r="F30">
        <v>20244</v>
      </c>
      <c r="G30">
        <v>2371</v>
      </c>
      <c r="H30">
        <v>-2911</v>
      </c>
      <c r="I30">
        <v>92309</v>
      </c>
    </row>
    <row r="31" spans="1:9" x14ac:dyDescent="0.25">
      <c r="A31">
        <v>1384.42</v>
      </c>
      <c r="B31">
        <v>85764.7</v>
      </c>
      <c r="C31">
        <v>163</v>
      </c>
      <c r="D31">
        <v>-10920</v>
      </c>
      <c r="E31">
        <v>-24612</v>
      </c>
      <c r="F31">
        <v>12200</v>
      </c>
      <c r="G31">
        <v>2294</v>
      </c>
      <c r="H31">
        <v>-3044</v>
      </c>
      <c r="I31">
        <v>93349</v>
      </c>
    </row>
    <row r="32" spans="1:9" x14ac:dyDescent="0.25">
      <c r="A32">
        <v>1384.36</v>
      </c>
      <c r="B32">
        <v>85765.34</v>
      </c>
      <c r="C32">
        <v>164</v>
      </c>
      <c r="D32">
        <v>-13092</v>
      </c>
      <c r="E32">
        <v>-19836</v>
      </c>
      <c r="F32">
        <v>14664</v>
      </c>
      <c r="G32">
        <v>2516</v>
      </c>
      <c r="H32">
        <v>-2923</v>
      </c>
      <c r="I32">
        <v>94394</v>
      </c>
    </row>
    <row r="33" spans="1:9" x14ac:dyDescent="0.25">
      <c r="A33">
        <v>1384.62</v>
      </c>
      <c r="B33">
        <v>85762.63</v>
      </c>
      <c r="C33">
        <v>163</v>
      </c>
      <c r="D33">
        <v>-7136</v>
      </c>
      <c r="E33">
        <v>-19552</v>
      </c>
      <c r="F33">
        <v>15800</v>
      </c>
      <c r="G33">
        <v>2437</v>
      </c>
      <c r="H33">
        <v>-2864</v>
      </c>
      <c r="I33">
        <v>95460</v>
      </c>
    </row>
    <row r="34" spans="1:9" x14ac:dyDescent="0.25">
      <c r="A34">
        <v>1384.18</v>
      </c>
      <c r="B34">
        <v>85767.16</v>
      </c>
      <c r="C34">
        <v>163</v>
      </c>
      <c r="D34">
        <v>-6836</v>
      </c>
      <c r="E34">
        <v>-25648</v>
      </c>
      <c r="F34">
        <v>18304</v>
      </c>
      <c r="G34">
        <v>2311</v>
      </c>
      <c r="H34">
        <v>-2867</v>
      </c>
      <c r="I34">
        <v>96521</v>
      </c>
    </row>
    <row r="35" spans="1:9" x14ac:dyDescent="0.25">
      <c r="A35">
        <v>1384.75</v>
      </c>
      <c r="B35">
        <v>85761.23</v>
      </c>
      <c r="C35">
        <v>162</v>
      </c>
      <c r="D35">
        <v>-17280</v>
      </c>
      <c r="E35">
        <v>-12008</v>
      </c>
      <c r="F35">
        <v>14720</v>
      </c>
      <c r="G35">
        <v>2245</v>
      </c>
      <c r="H35">
        <v>-3074</v>
      </c>
      <c r="I35">
        <v>97597</v>
      </c>
    </row>
    <row r="36" spans="1:9" x14ac:dyDescent="0.25">
      <c r="A36">
        <v>1384.8</v>
      </c>
      <c r="B36">
        <v>85760.72</v>
      </c>
      <c r="C36">
        <v>160</v>
      </c>
      <c r="D36">
        <v>-15068</v>
      </c>
      <c r="E36">
        <v>-21744</v>
      </c>
      <c r="F36">
        <v>9052</v>
      </c>
      <c r="G36">
        <v>2533</v>
      </c>
      <c r="H36">
        <v>-2856</v>
      </c>
      <c r="I36">
        <v>98597</v>
      </c>
    </row>
    <row r="37" spans="1:9" x14ac:dyDescent="0.25">
      <c r="A37">
        <v>1384.42</v>
      </c>
      <c r="B37">
        <v>85764.7</v>
      </c>
      <c r="C37">
        <v>163</v>
      </c>
      <c r="D37">
        <v>-3384</v>
      </c>
      <c r="E37">
        <v>-23108</v>
      </c>
      <c r="F37">
        <v>26204</v>
      </c>
      <c r="G37">
        <v>2429</v>
      </c>
      <c r="H37">
        <v>-2726</v>
      </c>
      <c r="I37">
        <v>99717</v>
      </c>
    </row>
    <row r="38" spans="1:9" x14ac:dyDescent="0.25">
      <c r="A38">
        <v>1384.42</v>
      </c>
      <c r="B38">
        <v>85764.7</v>
      </c>
      <c r="C38">
        <v>163</v>
      </c>
      <c r="D38">
        <v>-328</v>
      </c>
      <c r="E38">
        <v>-19764</v>
      </c>
      <c r="F38">
        <v>14864</v>
      </c>
      <c r="G38">
        <v>2331</v>
      </c>
      <c r="H38">
        <v>-2795</v>
      </c>
      <c r="I38">
        <v>100741</v>
      </c>
    </row>
    <row r="39" spans="1:9" x14ac:dyDescent="0.25">
      <c r="A39">
        <v>1384.55</v>
      </c>
      <c r="B39">
        <v>85763.29</v>
      </c>
      <c r="C39">
        <v>165</v>
      </c>
      <c r="D39">
        <v>-12016</v>
      </c>
      <c r="E39">
        <v>-27916</v>
      </c>
      <c r="F39">
        <v>14180</v>
      </c>
      <c r="G39">
        <v>2498</v>
      </c>
      <c r="H39">
        <v>-3002</v>
      </c>
      <c r="I39">
        <v>101840</v>
      </c>
    </row>
    <row r="40" spans="1:9" x14ac:dyDescent="0.25">
      <c r="A40">
        <v>1384.47</v>
      </c>
      <c r="B40">
        <v>85764.19</v>
      </c>
      <c r="C40">
        <v>163</v>
      </c>
      <c r="D40">
        <v>-1984</v>
      </c>
      <c r="E40">
        <v>-28500</v>
      </c>
      <c r="F40">
        <v>20316</v>
      </c>
      <c r="G40">
        <v>2377</v>
      </c>
      <c r="H40">
        <v>-2820</v>
      </c>
      <c r="I40">
        <v>102962</v>
      </c>
    </row>
    <row r="41" spans="1:9" x14ac:dyDescent="0.25">
      <c r="A41">
        <v>1384.34</v>
      </c>
      <c r="B41">
        <v>85765.52</v>
      </c>
      <c r="C41">
        <v>162</v>
      </c>
      <c r="D41">
        <v>-14088</v>
      </c>
      <c r="E41">
        <v>-7576</v>
      </c>
      <c r="F41">
        <v>20728</v>
      </c>
      <c r="G41">
        <v>2408</v>
      </c>
      <c r="H41">
        <v>-2766</v>
      </c>
      <c r="I41">
        <v>104079</v>
      </c>
    </row>
    <row r="42" spans="1:9" x14ac:dyDescent="0.25">
      <c r="A42">
        <v>1384.49</v>
      </c>
      <c r="B42">
        <v>85763.95</v>
      </c>
      <c r="C42">
        <v>161</v>
      </c>
      <c r="D42">
        <v>-13876</v>
      </c>
      <c r="E42">
        <v>-32768</v>
      </c>
      <c r="F42">
        <v>16144</v>
      </c>
      <c r="G42">
        <v>2402</v>
      </c>
      <c r="H42">
        <v>-2955</v>
      </c>
      <c r="I42">
        <v>105194</v>
      </c>
    </row>
    <row r="43" spans="1:9" x14ac:dyDescent="0.25">
      <c r="A43">
        <v>1384.12</v>
      </c>
      <c r="B43">
        <v>85767.85</v>
      </c>
      <c r="C43">
        <v>165</v>
      </c>
      <c r="D43">
        <v>-6576</v>
      </c>
      <c r="E43">
        <v>-22384</v>
      </c>
      <c r="F43">
        <v>17860</v>
      </c>
      <c r="G43">
        <v>2410</v>
      </c>
      <c r="H43">
        <v>-3006</v>
      </c>
      <c r="I43">
        <v>106205</v>
      </c>
    </row>
    <row r="44" spans="1:9" x14ac:dyDescent="0.25">
      <c r="A44">
        <v>1384.36</v>
      </c>
      <c r="B44">
        <v>85765.34</v>
      </c>
      <c r="C44">
        <v>166</v>
      </c>
      <c r="D44">
        <v>-6796</v>
      </c>
      <c r="E44">
        <v>-20648</v>
      </c>
      <c r="F44">
        <v>8392</v>
      </c>
      <c r="G44">
        <v>2483</v>
      </c>
      <c r="H44">
        <v>-2953</v>
      </c>
      <c r="I44">
        <v>107244</v>
      </c>
    </row>
    <row r="45" spans="1:9" x14ac:dyDescent="0.25">
      <c r="A45">
        <v>1384.4</v>
      </c>
      <c r="B45">
        <v>85764.88</v>
      </c>
      <c r="C45">
        <v>169</v>
      </c>
      <c r="D45">
        <v>-3672</v>
      </c>
      <c r="E45">
        <v>-25004</v>
      </c>
      <c r="F45">
        <v>20804</v>
      </c>
      <c r="G45">
        <v>2269</v>
      </c>
      <c r="H45">
        <v>-2941</v>
      </c>
      <c r="I45">
        <v>108338</v>
      </c>
    </row>
    <row r="46" spans="1:9" x14ac:dyDescent="0.25">
      <c r="A46">
        <v>1384.01</v>
      </c>
      <c r="B46">
        <v>85768.34</v>
      </c>
      <c r="C46">
        <v>162</v>
      </c>
      <c r="D46">
        <v>-1392</v>
      </c>
      <c r="E46">
        <v>-32768</v>
      </c>
      <c r="F46">
        <v>14672</v>
      </c>
      <c r="G46">
        <v>2517</v>
      </c>
      <c r="H46">
        <v>-2954</v>
      </c>
      <c r="I46">
        <v>109439</v>
      </c>
    </row>
    <row r="47" spans="1:9" x14ac:dyDescent="0.25">
      <c r="A47">
        <v>1384.67</v>
      </c>
      <c r="B47">
        <v>85762.05</v>
      </c>
      <c r="C47">
        <v>160</v>
      </c>
      <c r="D47">
        <v>-8168</v>
      </c>
      <c r="E47">
        <v>-24816</v>
      </c>
      <c r="F47">
        <v>13036</v>
      </c>
      <c r="G47">
        <v>2418</v>
      </c>
      <c r="H47">
        <v>-3093</v>
      </c>
      <c r="I47">
        <v>110507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J 7 y n T D 1 e m 1 S n A A A A + A A A A B I A H A B D b 2 5 m a W c v U G F j a 2 F n Z S 5 4 b W w g o h g A K K A U A A A A A A A A A A A A A A A A A A A A A A A A A A A A h Y 9 N D o I w G E S v Q r q n P x i U k I + y Y C u J 0 c S 4 b W q F R i i G F s v d X H g k r y C J o u 5 c z u R N 8 u Z x u 0 M + t k 1 w V b 3 V n c k Q w x Q F y s j u q E 2 V o c G d w g T l H D Z C n k W l g g k 2 N h 2 t z l D t 3 C U l x H u P / Q J 3 f U U i S h k 5 l O u d r F U r Q m 2 s E 0 Y q 9 F k d / 6 8 Q h / 1 L h k c 4 X u G Y L h P M E g Z k r q H U 5 o t E k z G m Q H 5 K K I b G D b 3 i y o b F F s g c g b x f 8 C d Q S w M E F A A C A A g A J 7 y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8 p 0 x F 9 C i Z D A E A A P s B A A A T A B w A R m 9 y b X V s Y X M v U 2 V j d G l v b j E u b S C i G A A o o B Q A A A A A A A A A A A A A A A A A A A A A A A A A A A B 1 k F 1 L w z A U h u 8 L / Q 8 h 3 n S Q F d u t + 3 B 4 U V o U Q Z x g B C 9 y k 7 Z n M 9 A m J R / D M f b f j d a B g s 3 N I c 9 z c n h z D N R W K I l e h p p s w i A M z D v X 0 K A y p / n j 9 h 7 d o h Z s G C B / t l r s Q X p S m E N c q t p 1 I G 1 0 J 1 q I C y W t v 5 g I F z f s 1 Y A 2 b N f v Z y m 7 t B m W 6 8 Y J q V D J j y i 9 T l b s W T u o O N J g X G t 5 o w x b T r P p t 3 p y c O C o 5 r o H y 9 l P l J i + U T w h a 4 I x k a 5 t S Z J m 6 Y Q M 2 a 4 w F b 3 y T 7 p K + F n Y p 6 S 8 8 s m o 5 t L s l O 4 K 1 b p O 0 m M P J h p + Q k 4 n P N A E E 2 S 9 Q R Y + 7 J m g C 0 9 H + M z z B 2 k X 8 / h r 3 i 8 x H x P Z m F i M i e W Y W I 2 J 9 V 9 x n o S B k P + v Z / M J U E s B A i 0 A F A A C A A g A J 7 y n T D 1 e m 1 S n A A A A + A A A A B I A A A A A A A A A A A A A A A A A A A A A A E N v b m Z p Z y 9 Q Y W N r Y W d l L n h t b F B L A Q I t A B Q A A g A I A C e 8 p 0 w P y u m r p A A A A O k A A A A T A A A A A A A A A A A A A A A A A P M A A A B b Q 2 9 u d G V u d F 9 U e X B l c 1 0 u e G 1 s U E s B A i 0 A F A A C A A g A J 7 y n T E X 0 K J k M A Q A A +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D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U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R B V E F M T 0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4 V D A 1 O j M z O j E 0 L j I 2 N j Q x N j B a I i A v P j x F b n R y e S B U e X B l P S J G a W x s Q 2 9 s d W 1 u V H l w Z X M i I F Z h b H V l P S J z Q m d Z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9 U a X B v I G N h b W J p Y W R v L n t D b 2 x 1 b W 4 x L D B 9 J n F 1 b 3 Q 7 L C Z x d W 9 0 O 1 N l Y 3 R p b 2 4 x L 0 R B V E F M T 0 c v V G l w b y B j Y W 1 i a W F k b y 5 7 Q 2 9 s d W 1 u M i w x f S Z x d W 9 0 O y w m c X V v d D t T Z W N 0 a W 9 u M S 9 E Q V R B T E 9 H L 1 R p c G 8 g Y 2 F t Y m l h Z G 8 u e 0 N v b H V t b j M s M n 0 m c X V v d D s s J n F 1 b 3 Q 7 U 2 V j d G l v b j E v R E F U Q U x P R y 9 U a X B v I G N h b W J p Y W R v L n t D b 2 x 1 b W 4 0 L D N 9 J n F 1 b 3 Q 7 L C Z x d W 9 0 O 1 N l Y 3 R p b 2 4 x L 0 R B V E F M T 0 c v V G l w b y B j Y W 1 i a W F k b y 5 7 Q 2 9 s d W 1 u N S w 0 f S Z x d W 9 0 O y w m c X V v d D t T Z W N 0 a W 9 u M S 9 E Q V R B T E 9 H L 1 R p c G 8 g Y 2 F t Y m l h Z G 8 u e 0 N v b H V t b j Y s N X 0 m c X V v d D s s J n F 1 b 3 Q 7 U 2 V j d G l v b j E v R E F U Q U x P R y 9 U a X B v I G N h b W J p Y W R v L n t D b 2 x 1 b W 4 3 L D Z 9 J n F 1 b 3 Q 7 L C Z x d W 9 0 O 1 N l Y 3 R p b 2 4 x L 0 R B V E F M T 0 c v V G l w b y B j Y W 1 i a W F k b y 5 7 Q 2 9 s d W 1 u O C w 3 f S Z x d W 9 0 O y w m c X V v d D t T Z W N 0 a W 9 u M S 9 E Q V R B T E 9 H L 1 R p c G 8 g Y 2 F t Y m l h Z G 8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Q U x P R y 9 U a X B v I G N h b W J p Y W R v L n t D b 2 x 1 b W 4 x L D B 9 J n F 1 b 3 Q 7 L C Z x d W 9 0 O 1 N l Y 3 R p b 2 4 x L 0 R B V E F M T 0 c v V G l w b y B j Y W 1 i a W F k b y 5 7 Q 2 9 s d W 1 u M i w x f S Z x d W 9 0 O y w m c X V v d D t T Z W N 0 a W 9 u M S 9 E Q V R B T E 9 H L 1 R p c G 8 g Y 2 F t Y m l h Z G 8 u e 0 N v b H V t b j M s M n 0 m c X V v d D s s J n F 1 b 3 Q 7 U 2 V j d G l v b j E v R E F U Q U x P R y 9 U a X B v I G N h b W J p Y W R v L n t D b 2 x 1 b W 4 0 L D N 9 J n F 1 b 3 Q 7 L C Z x d W 9 0 O 1 N l Y 3 R p b 2 4 x L 0 R B V E F M T 0 c v V G l w b y B j Y W 1 i a W F k b y 5 7 Q 2 9 s d W 1 u N S w 0 f S Z x d W 9 0 O y w m c X V v d D t T Z W N 0 a W 9 u M S 9 E Q V R B T E 9 H L 1 R p c G 8 g Y 2 F t Y m l h Z G 8 u e 0 N v b H V t b j Y s N X 0 m c X V v d D s s J n F 1 b 3 Q 7 U 2 V j d G l v b j E v R E F U Q U x P R y 9 U a X B v I G N h b W J p Y W R v L n t D b 2 x 1 b W 4 3 L D Z 9 J n F 1 b 3 Q 7 L C Z x d W 9 0 O 1 N l Y 3 R p b 2 4 x L 0 R B V E F M T 0 c v V G l w b y B j Y W 1 i a W F k b y 5 7 Q 2 9 s d W 1 u O C w 3 f S Z x d W 9 0 O y w m c X V v d D t T Z W N 0 a W 9 u M S 9 E Q V R B T E 9 H L 1 R p c G 8 g Y 2 F t Y m l h Z G 8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K + G N 7 g b 0 W p q b H B 5 H o 0 W g A A A A A C A A A A A A A Q Z g A A A A E A A C A A A A D A s f k T b a o k e 2 b e s 5 n F e 9 G 2 s S a T H 1 r i N T / Q p a G g M T Y H R g A A A A A O g A A A A A I A A C A A A A C M R 0 h d R C o i J R V m 8 5 8 C h V N m v l f m G F r o R J D + 3 f 4 u e M G w / V A A A A B a O Q A 3 H S 2 K d E s U d d X W l b L v + b n s u W I H b K 9 u E 8 A x T C t G R a G b / E j K Y 5 i w Y Q G 4 s U a S k W y F j e I f a i p L B D n C J 6 n h q u k M G x K C 9 H 4 P / E 0 l v / 8 x / 7 h g v k A A A A A O s A K b m V r H 6 1 5 B V s c 9 c 3 i j / f H Q q b e + r a z V Y A x 7 p E W C m x l p k W y U z H N Z e P J n 6 Q R p 3 t M t L Q v i 3 l M M l y M B Y v s x W q m L < / D a t a M a s h u p > 
</file>

<file path=customXml/itemProps1.xml><?xml version="1.0" encoding="utf-8"?>
<ds:datastoreItem xmlns:ds="http://schemas.openxmlformats.org/officeDocument/2006/customXml" ds:itemID="{FE2A166A-0C02-41CC-9FF2-1A6DC9B8D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Picado</dc:creator>
  <cp:lastModifiedBy>Fabian Picado</cp:lastModifiedBy>
  <dcterms:created xsi:type="dcterms:W3CDTF">2018-05-08T04:57:44Z</dcterms:created>
  <dcterms:modified xsi:type="dcterms:W3CDTF">2018-05-08T05:36:02Z</dcterms:modified>
</cp:coreProperties>
</file>