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DE COSTOS" sheetId="1" r:id="rId4"/>
    <sheet state="visible" name="ANALISIS DE BENEFICIOS" sheetId="2" r:id="rId5"/>
    <sheet state="visible" name="BENEFICIO-COSTO" sheetId="3" r:id="rId6"/>
  </sheets>
  <definedNames/>
  <calcPr/>
</workbook>
</file>

<file path=xl/sharedStrings.xml><?xml version="1.0" encoding="utf-8"?>
<sst xmlns="http://schemas.openxmlformats.org/spreadsheetml/2006/main" count="41" uniqueCount="32">
  <si>
    <t>ANALISIS DE COSTOS DE LA ACTUALIZACIÓN DE UN PRODUCTO</t>
  </si>
  <si>
    <t>ITEM</t>
  </si>
  <si>
    <t>UNIDAD</t>
  </si>
  <si>
    <t>CANTIDAD</t>
  </si>
  <si>
    <t>VLR UNITARIO</t>
  </si>
  <si>
    <t>VLR. TOTAL</t>
  </si>
  <si>
    <t>COSTOS DIRECTOS</t>
  </si>
  <si>
    <t>FACTOR TECNOLOGICO</t>
  </si>
  <si>
    <t>Adquisición computador</t>
  </si>
  <si>
    <t>GL</t>
  </si>
  <si>
    <t>Instalacion de computadores</t>
  </si>
  <si>
    <t>PERSONAS</t>
  </si>
  <si>
    <t>Adecuación de espacios y compra de accesorios</t>
  </si>
  <si>
    <t>Accesorios</t>
  </si>
  <si>
    <t>SUBTOTAL</t>
  </si>
  <si>
    <t>COSTOS FIJOS</t>
  </si>
  <si>
    <t>COSTO ASOCIADO AL MANTENIMIENTO</t>
  </si>
  <si>
    <t>COSTOS INDIRECTOS</t>
  </si>
  <si>
    <t>CAPACITACION</t>
  </si>
  <si>
    <t>IMPREVISTOS 3%</t>
  </si>
  <si>
    <t>TOTAL COSTOS</t>
  </si>
  <si>
    <t>VALORACION</t>
  </si>
  <si>
    <t>DESCRIPCION DEL BENEFICIO</t>
  </si>
  <si>
    <t>Normalización del lenguajes</t>
  </si>
  <si>
    <t>Actualizaciones más fáciles de desarrollar</t>
  </si>
  <si>
    <t>Reducción de requerimientos</t>
  </si>
  <si>
    <t>Aumento de contratos</t>
  </si>
  <si>
    <t>TOTAL BENEFICIOS</t>
  </si>
  <si>
    <t>BENEFICIO</t>
  </si>
  <si>
    <t>COSTO</t>
  </si>
  <si>
    <t>BENEFICIO / COSTO</t>
  </si>
  <si>
    <t>DEBE SER MAYOR A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</si>
</sst>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11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  <font>
      <sz val="11.0"/>
      <color rgb="FF000000"/>
      <name val="Arial"/>
    </font>
    <font>
      <sz val="18.0"/>
      <color theme="0"/>
      <name val="Calibri"/>
    </font>
    <font>
      <sz val="18.0"/>
      <color theme="1"/>
      <name val="Calibri"/>
    </font>
    <font>
      <b/>
      <sz val="16.0"/>
      <color rgb="FF833C0B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385623"/>
        <bgColor rgb="FF385623"/>
      </patternFill>
    </fill>
    <fill>
      <patternFill patternType="solid">
        <fgColor rgb="FFC00000"/>
        <bgColor rgb="FFC000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2" fontId="4" numFmtId="0" xfId="0" applyBorder="1" applyFill="1" applyFont="1"/>
    <xf borderId="6" fillId="2" fontId="4" numFmtId="0" xfId="0" applyBorder="1" applyFont="1"/>
    <xf borderId="7" fillId="2" fontId="4" numFmtId="0" xfId="0" applyBorder="1" applyFon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4" fillId="0" fontId="4" numFmtId="164" xfId="0" applyAlignment="1" applyBorder="1" applyFont="1" applyNumberFormat="1">
      <alignment readingOrder="0"/>
    </xf>
    <xf borderId="4" fillId="0" fontId="4" numFmtId="164" xfId="0" applyBorder="1" applyFont="1" applyNumberFormat="1"/>
    <xf borderId="5" fillId="3" fontId="5" numFmtId="0" xfId="0" applyBorder="1" applyFill="1" applyFont="1"/>
    <xf borderId="6" fillId="3" fontId="5" numFmtId="0" xfId="0" applyBorder="1" applyFont="1"/>
    <xf borderId="6" fillId="3" fontId="5" numFmtId="164" xfId="0" applyBorder="1" applyFont="1" applyNumberFormat="1"/>
    <xf borderId="7" fillId="3" fontId="5" numFmtId="164" xfId="0" applyBorder="1" applyFont="1" applyNumberFormat="1"/>
    <xf borderId="8" fillId="0" fontId="4" numFmtId="0" xfId="0" applyBorder="1" applyFont="1"/>
    <xf borderId="0" fillId="0" fontId="4" numFmtId="0" xfId="0" applyFont="1"/>
    <xf borderId="0" fillId="0" fontId="4" numFmtId="164" xfId="0" applyFont="1" applyNumberFormat="1"/>
    <xf borderId="9" fillId="0" fontId="4" numFmtId="164" xfId="0" applyBorder="1" applyFont="1" applyNumberFormat="1"/>
    <xf borderId="6" fillId="2" fontId="4" numFmtId="164" xfId="0" applyBorder="1" applyFont="1" applyNumberFormat="1"/>
    <xf borderId="7" fillId="2" fontId="4" numFmtId="164" xfId="0" applyBorder="1" applyFont="1" applyNumberFormat="1"/>
    <xf borderId="0" fillId="0" fontId="6" numFmtId="0" xfId="0" applyFont="1"/>
    <xf borderId="1" fillId="4" fontId="5" numFmtId="0" xfId="0" applyAlignment="1" applyBorder="1" applyFill="1" applyFont="1">
      <alignment horizontal="center"/>
    </xf>
    <xf borderId="10" fillId="0" fontId="2" numFmtId="0" xfId="0" applyBorder="1" applyFont="1"/>
    <xf borderId="11" fillId="4" fontId="5" numFmtId="164" xfId="0" applyBorder="1" applyFont="1" applyNumberFormat="1"/>
    <xf borderId="0" fillId="0" fontId="7" numFmtId="0" xfId="0" applyAlignment="1" applyFont="1">
      <alignment readingOrder="0"/>
    </xf>
    <xf borderId="12" fillId="4" fontId="8" numFmtId="0" xfId="0" applyAlignment="1" applyBorder="1" applyFont="1">
      <alignment vertical="center"/>
    </xf>
    <xf borderId="12" fillId="4" fontId="8" numFmtId="164" xfId="0" applyBorder="1" applyFont="1" applyNumberFormat="1"/>
    <xf borderId="12" fillId="2" fontId="9" numFmtId="0" xfId="0" applyAlignment="1" applyBorder="1" applyFont="1">
      <alignment vertical="center"/>
    </xf>
    <xf borderId="12" fillId="2" fontId="9" numFmtId="164" xfId="0" applyBorder="1" applyFont="1" applyNumberFormat="1"/>
    <xf borderId="0" fillId="0" fontId="9" numFmtId="0" xfId="0" applyAlignment="1" applyFont="1">
      <alignment vertical="center"/>
    </xf>
    <xf borderId="0" fillId="0" fontId="9" numFmtId="0" xfId="0" applyFont="1"/>
    <xf borderId="12" fillId="5" fontId="8" numFmtId="0" xfId="0" applyAlignment="1" applyBorder="1" applyFill="1" applyFont="1">
      <alignment vertical="center"/>
    </xf>
    <xf borderId="12" fillId="5" fontId="8" numFmtId="0" xfId="0" applyAlignment="1" applyBorder="1" applyFont="1">
      <alignment horizontal="center" vertic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5" width="23.14"/>
    <col customWidth="1" min="6" max="6" width="10.71"/>
    <col customWidth="1" min="7" max="7" width="15.29"/>
    <col customWidth="1" min="8" max="26" width="10.71"/>
  </cols>
  <sheetData>
    <row r="1" ht="14.25" customHeight="1">
      <c r="A1" s="1" t="s">
        <v>0</v>
      </c>
      <c r="B1" s="2"/>
      <c r="C1" s="2"/>
      <c r="D1" s="2"/>
      <c r="E1" s="3"/>
    </row>
    <row r="2" ht="14.25" customHeight="1"/>
    <row r="3" ht="14.25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ht="14.25" customHeight="1">
      <c r="A4" s="5" t="s">
        <v>6</v>
      </c>
      <c r="B4" s="6"/>
      <c r="C4" s="6"/>
      <c r="D4" s="6"/>
      <c r="E4" s="7"/>
    </row>
    <row r="5" ht="14.25" customHeight="1">
      <c r="A5" s="5" t="s">
        <v>7</v>
      </c>
      <c r="B5" s="6"/>
      <c r="C5" s="6"/>
      <c r="D5" s="6"/>
      <c r="E5" s="7"/>
    </row>
    <row r="6" ht="14.25" customHeight="1">
      <c r="A6" s="8" t="s">
        <v>8</v>
      </c>
      <c r="B6" s="9" t="s">
        <v>9</v>
      </c>
      <c r="C6" s="8">
        <v>10.0</v>
      </c>
      <c r="D6" s="10">
        <v>5000000.0</v>
      </c>
      <c r="E6" s="11">
        <f t="shared" ref="E6:E10" si="1">+C6*D6</f>
        <v>50000000</v>
      </c>
    </row>
    <row r="7" ht="14.25" customHeight="1">
      <c r="A7" s="8" t="s">
        <v>10</v>
      </c>
      <c r="B7" s="8" t="s">
        <v>11</v>
      </c>
      <c r="C7" s="8">
        <v>4.0</v>
      </c>
      <c r="D7" s="10">
        <v>1000000.0</v>
      </c>
      <c r="E7" s="11">
        <f t="shared" si="1"/>
        <v>4000000</v>
      </c>
    </row>
    <row r="8" ht="14.25" customHeight="1">
      <c r="A8" s="8" t="s">
        <v>12</v>
      </c>
      <c r="B8" s="8" t="s">
        <v>13</v>
      </c>
      <c r="C8" s="8">
        <v>10.0</v>
      </c>
      <c r="D8" s="10">
        <v>1000000.0</v>
      </c>
      <c r="E8" s="11">
        <f t="shared" si="1"/>
        <v>10000000</v>
      </c>
    </row>
    <row r="9" ht="14.25" customHeight="1">
      <c r="A9" s="9"/>
      <c r="B9" s="9"/>
      <c r="C9" s="9"/>
      <c r="D9" s="11"/>
      <c r="E9" s="11">
        <f t="shared" si="1"/>
        <v>0</v>
      </c>
    </row>
    <row r="10" ht="14.25" customHeight="1">
      <c r="A10" s="9"/>
      <c r="B10" s="9"/>
      <c r="C10" s="9"/>
      <c r="D10" s="11"/>
      <c r="E10" s="11">
        <f t="shared" si="1"/>
        <v>0</v>
      </c>
    </row>
    <row r="11" ht="14.25" customHeight="1">
      <c r="A11" s="12" t="s">
        <v>14</v>
      </c>
      <c r="B11" s="13"/>
      <c r="C11" s="13"/>
      <c r="D11" s="14"/>
      <c r="E11" s="15">
        <f>SUM(E6:E10)</f>
        <v>64000000</v>
      </c>
    </row>
    <row r="12" ht="14.25" customHeight="1">
      <c r="A12" s="16"/>
      <c r="B12" s="17"/>
      <c r="C12" s="17"/>
      <c r="D12" s="18"/>
      <c r="E12" s="19"/>
    </row>
    <row r="13" ht="14.25" customHeight="1">
      <c r="A13" s="5" t="s">
        <v>15</v>
      </c>
      <c r="B13" s="6"/>
      <c r="C13" s="6"/>
      <c r="D13" s="20"/>
      <c r="E13" s="21"/>
    </row>
    <row r="14" ht="14.25" customHeight="1">
      <c r="A14" s="9" t="s">
        <v>16</v>
      </c>
      <c r="B14" s="9" t="s">
        <v>9</v>
      </c>
      <c r="C14" s="8">
        <v>10.0</v>
      </c>
      <c r="D14" s="11">
        <f>+D6*0.1</f>
        <v>500000</v>
      </c>
      <c r="E14" s="11">
        <f>+C14*D14</f>
        <v>5000000</v>
      </c>
    </row>
    <row r="15" ht="14.25" customHeight="1">
      <c r="A15" s="12" t="s">
        <v>14</v>
      </c>
      <c r="B15" s="13"/>
      <c r="C15" s="13"/>
      <c r="D15" s="14"/>
      <c r="E15" s="15">
        <f>SUM(E14)</f>
        <v>5000000</v>
      </c>
      <c r="G15" s="18">
        <f>+E15+E11+E18</f>
        <v>74000000</v>
      </c>
    </row>
    <row r="16" ht="14.25" customHeight="1">
      <c r="A16" s="16"/>
      <c r="B16" s="17"/>
      <c r="C16" s="17"/>
      <c r="D16" s="18"/>
      <c r="E16" s="19"/>
      <c r="G16" s="22">
        <f>+G15*0.03</f>
        <v>2220000</v>
      </c>
    </row>
    <row r="17" ht="14.25" customHeight="1">
      <c r="A17" s="5" t="s">
        <v>17</v>
      </c>
      <c r="B17" s="6"/>
      <c r="C17" s="6"/>
      <c r="D17" s="20"/>
      <c r="E17" s="21"/>
    </row>
    <row r="18" ht="14.25" customHeight="1">
      <c r="A18" s="9" t="s">
        <v>18</v>
      </c>
      <c r="B18" s="9" t="s">
        <v>11</v>
      </c>
      <c r="C18" s="9">
        <v>5.0</v>
      </c>
      <c r="D18" s="11">
        <v>1000000.0</v>
      </c>
      <c r="E18" s="11">
        <f t="shared" ref="E18:E19" si="2">+C18*D18</f>
        <v>5000000</v>
      </c>
    </row>
    <row r="19" ht="14.25" customHeight="1">
      <c r="A19" s="9" t="s">
        <v>19</v>
      </c>
      <c r="B19" s="9" t="s">
        <v>9</v>
      </c>
      <c r="C19" s="9">
        <v>1.0</v>
      </c>
      <c r="D19" s="11">
        <f>+G16</f>
        <v>2220000</v>
      </c>
      <c r="E19" s="11">
        <f t="shared" si="2"/>
        <v>2220000</v>
      </c>
    </row>
    <row r="20" ht="14.25" customHeight="1">
      <c r="A20" s="9"/>
      <c r="B20" s="9"/>
      <c r="C20" s="9"/>
      <c r="D20" s="11"/>
      <c r="E20" s="11"/>
    </row>
    <row r="21" ht="14.25" customHeight="1">
      <c r="A21" s="12" t="s">
        <v>14</v>
      </c>
      <c r="B21" s="13"/>
      <c r="C21" s="13"/>
      <c r="D21" s="13"/>
      <c r="E21" s="15">
        <f>SUM(E18:E20)</f>
        <v>7220000</v>
      </c>
    </row>
    <row r="22" ht="14.25" customHeight="1">
      <c r="A22" s="23" t="s">
        <v>20</v>
      </c>
      <c r="B22" s="2"/>
      <c r="C22" s="2"/>
      <c r="D22" s="24"/>
      <c r="E22" s="25">
        <f>+E21+E15+E11</f>
        <v>76220000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2">
    <mergeCell ref="A1:E1"/>
    <mergeCell ref="A22:D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4" width="23.14"/>
    <col customWidth="1" min="5" max="26" width="10.71"/>
  </cols>
  <sheetData>
    <row r="1" ht="14.25" customHeight="1">
      <c r="A1" s="1" t="s">
        <v>0</v>
      </c>
      <c r="B1" s="2"/>
      <c r="C1" s="2"/>
      <c r="D1" s="3"/>
    </row>
    <row r="2" ht="14.25" customHeight="1"/>
    <row r="3" ht="14.25" customHeight="1">
      <c r="A3" s="4" t="s">
        <v>1</v>
      </c>
      <c r="B3" s="4" t="s">
        <v>21</v>
      </c>
      <c r="C3" s="4" t="s">
        <v>3</v>
      </c>
      <c r="D3" s="4" t="s">
        <v>5</v>
      </c>
    </row>
    <row r="4" ht="14.25" customHeight="1">
      <c r="A4" s="5" t="s">
        <v>22</v>
      </c>
      <c r="B4" s="6"/>
      <c r="C4" s="6"/>
      <c r="D4" s="7"/>
    </row>
    <row r="5" ht="14.25" customHeight="1">
      <c r="A5" s="26" t="s">
        <v>23</v>
      </c>
      <c r="B5" s="8">
        <v>2500000.0</v>
      </c>
      <c r="C5" s="8">
        <v>20.0</v>
      </c>
      <c r="D5" s="11">
        <f t="shared" ref="D5:D11" si="1">+B5*C5</f>
        <v>50000000</v>
      </c>
    </row>
    <row r="6" ht="14.25" customHeight="1">
      <c r="A6" s="26" t="s">
        <v>24</v>
      </c>
      <c r="B6" s="8">
        <v>400000.0</v>
      </c>
      <c r="C6" s="8">
        <v>10.0</v>
      </c>
      <c r="D6" s="11">
        <f t="shared" si="1"/>
        <v>4000000</v>
      </c>
    </row>
    <row r="7" ht="14.25" customHeight="1">
      <c r="A7" s="26" t="s">
        <v>25</v>
      </c>
      <c r="B7" s="8">
        <v>400000.0</v>
      </c>
      <c r="C7" s="8">
        <v>30.0</v>
      </c>
      <c r="D7" s="11">
        <f t="shared" si="1"/>
        <v>12000000</v>
      </c>
    </row>
    <row r="8" ht="14.25" customHeight="1">
      <c r="A8" s="26" t="s">
        <v>26</v>
      </c>
      <c r="B8" s="8">
        <v>2000000.0</v>
      </c>
      <c r="C8" s="8">
        <v>10.0</v>
      </c>
      <c r="D8" s="11">
        <f t="shared" si="1"/>
        <v>20000000</v>
      </c>
    </row>
    <row r="9" ht="14.25" customHeight="1">
      <c r="A9" s="9"/>
      <c r="B9" s="9"/>
      <c r="C9" s="9"/>
      <c r="D9" s="11">
        <f t="shared" si="1"/>
        <v>0</v>
      </c>
    </row>
    <row r="10" ht="14.25" customHeight="1">
      <c r="A10" s="9"/>
      <c r="B10" s="9"/>
      <c r="C10" s="9"/>
      <c r="D10" s="11">
        <f t="shared" si="1"/>
        <v>0</v>
      </c>
    </row>
    <row r="11" ht="14.25" customHeight="1">
      <c r="A11" s="9"/>
      <c r="B11" s="9"/>
      <c r="C11" s="9"/>
      <c r="D11" s="11">
        <f t="shared" si="1"/>
        <v>0</v>
      </c>
    </row>
    <row r="12" ht="14.25" customHeight="1">
      <c r="A12" s="23" t="s">
        <v>27</v>
      </c>
      <c r="B12" s="2"/>
      <c r="C12" s="24"/>
      <c r="D12" s="25">
        <f>SUM(D5:D11)</f>
        <v>86000000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2">
    <mergeCell ref="A1:D1"/>
    <mergeCell ref="A12:C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8.29"/>
    <col customWidth="1" min="3" max="3" width="33.86"/>
    <col customWidth="1" min="4" max="26" width="10.71"/>
  </cols>
  <sheetData>
    <row r="1" ht="14.25" customHeight="1"/>
    <row r="2" ht="14.25" customHeight="1"/>
    <row r="3" ht="14.25" customHeight="1"/>
    <row r="4" ht="39.75" customHeight="1">
      <c r="B4" s="27" t="s">
        <v>28</v>
      </c>
      <c r="C4" s="28">
        <f>+'ANALISIS DE BENEFICIOS'!D12</f>
        <v>86000000</v>
      </c>
    </row>
    <row r="5" ht="39.75" customHeight="1">
      <c r="B5" s="29" t="s">
        <v>29</v>
      </c>
      <c r="C5" s="30">
        <f>+'ANALISIS DE COSTOS'!E22</f>
        <v>76220000</v>
      </c>
    </row>
    <row r="6" ht="39.75" customHeight="1">
      <c r="B6" s="31"/>
      <c r="C6" s="32"/>
    </row>
    <row r="7" ht="35.25" customHeight="1">
      <c r="B7" s="33" t="s">
        <v>30</v>
      </c>
      <c r="C7" s="34">
        <f>IF(C5&lt;&gt;0,C10+C4/C5,0)</f>
        <v>1.128312779</v>
      </c>
      <c r="E7" s="35" t="s">
        <v>31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