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412"/>
  <workbookPr autoCompressPictures="0"/>
  <bookViews>
    <workbookView xWindow="42100" yWindow="360" windowWidth="32680" windowHeight="20160"/>
  </bookViews>
  <sheets>
    <sheet name="Con mapa" sheetId="1" r:id="rId1"/>
    <sheet name="Sin mapa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3" i="1" l="1"/>
  <c r="P44" i="1"/>
  <c r="R147" i="2"/>
  <c r="R148" i="2"/>
  <c r="R149" i="2"/>
  <c r="R146" i="2"/>
  <c r="R143" i="2"/>
  <c r="R144" i="2"/>
  <c r="R145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02" i="2"/>
  <c r="R103" i="2"/>
  <c r="R104" i="2"/>
  <c r="R105" i="2"/>
  <c r="R106" i="2"/>
  <c r="R107" i="2"/>
  <c r="R108" i="2"/>
  <c r="R109" i="2"/>
  <c r="R110" i="2"/>
  <c r="R101" i="2"/>
  <c r="R100" i="2"/>
  <c r="R99" i="2"/>
  <c r="R98" i="2"/>
  <c r="R93" i="2"/>
  <c r="R94" i="2"/>
  <c r="R95" i="2"/>
  <c r="R96" i="2"/>
  <c r="R97" i="2"/>
  <c r="R83" i="2"/>
  <c r="R84" i="2"/>
  <c r="R85" i="2"/>
  <c r="R86" i="2"/>
  <c r="R87" i="2"/>
  <c r="R88" i="2"/>
  <c r="R89" i="2"/>
  <c r="R90" i="2"/>
  <c r="R91" i="2"/>
  <c r="R92" i="2"/>
  <c r="R79" i="2"/>
  <c r="R78" i="2"/>
  <c r="R77" i="2"/>
  <c r="R76" i="2"/>
  <c r="R75" i="2"/>
  <c r="R74" i="2"/>
  <c r="R73" i="2"/>
  <c r="R72" i="2"/>
  <c r="R71" i="2"/>
  <c r="R80" i="2"/>
  <c r="R81" i="2"/>
  <c r="R82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45" i="2"/>
  <c r="R46" i="2"/>
  <c r="R47" i="2"/>
  <c r="R48" i="2"/>
  <c r="R49" i="2"/>
  <c r="R50" i="2"/>
  <c r="R51" i="2"/>
  <c r="R52" i="2"/>
  <c r="R53" i="2"/>
  <c r="R54" i="2"/>
  <c r="R55" i="2"/>
  <c r="R44" i="2"/>
  <c r="R35" i="2"/>
  <c r="R36" i="2"/>
  <c r="R37" i="2"/>
  <c r="R38" i="2"/>
  <c r="R39" i="2"/>
  <c r="R40" i="2"/>
  <c r="R41" i="2"/>
  <c r="R42" i="2"/>
  <c r="R43" i="2"/>
  <c r="R34" i="2"/>
  <c r="R33" i="2"/>
  <c r="R32" i="2"/>
  <c r="R31" i="2"/>
  <c r="R30" i="2"/>
  <c r="R24" i="2"/>
  <c r="R25" i="2"/>
  <c r="R27" i="2"/>
  <c r="R28" i="2"/>
  <c r="R29" i="2"/>
  <c r="R23" i="2"/>
  <c r="R22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6" i="2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2" i="1"/>
  <c r="P41" i="1"/>
  <c r="P40" i="1"/>
  <c r="P39" i="1"/>
  <c r="P38" i="1"/>
  <c r="P37" i="1"/>
  <c r="P36" i="1"/>
  <c r="P35" i="1"/>
  <c r="P34" i="1"/>
  <c r="P33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F129" i="1"/>
  <c r="G129" i="1"/>
  <c r="H129" i="1"/>
  <c r="I129" i="1"/>
  <c r="J129" i="1"/>
  <c r="K129" i="1"/>
  <c r="L129" i="1"/>
  <c r="M129" i="1"/>
  <c r="N129" i="1"/>
  <c r="O129" i="1"/>
  <c r="E129" i="1"/>
  <c r="P128" i="1"/>
  <c r="P130" i="1"/>
  <c r="P127" i="1"/>
  <c r="P126" i="1"/>
  <c r="P124" i="1"/>
  <c r="P129" i="1"/>
  <c r="P123" i="1"/>
  <c r="P122" i="1"/>
  <c r="P121" i="1"/>
  <c r="P120" i="1"/>
  <c r="P119" i="1"/>
  <c r="P118" i="1"/>
  <c r="P117" i="1"/>
  <c r="P116" i="1"/>
  <c r="P114" i="1"/>
  <c r="P113" i="1"/>
  <c r="P112" i="1"/>
  <c r="P111" i="1"/>
  <c r="P110" i="1"/>
  <c r="P109" i="1"/>
  <c r="P108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<sst xmlns="http://schemas.openxmlformats.org/spreadsheetml/2006/main" count="999" uniqueCount="350">
  <si>
    <t>Tasas de cobertura neta de educación 2015</t>
  </si>
  <si>
    <t>Primaria</t>
  </si>
  <si>
    <t>Secundaria</t>
  </si>
  <si>
    <t>Media</t>
  </si>
  <si>
    <t>Producción de arroz secano manual</t>
  </si>
  <si>
    <t xml:space="preserve">Área Cosechada </t>
  </si>
  <si>
    <t xml:space="preserve">Producción </t>
  </si>
  <si>
    <t>Rendimiento</t>
  </si>
  <si>
    <t xml:space="preserve">Producción de arroz secano mecanizado  </t>
  </si>
  <si>
    <t xml:space="preserve">Rendimiento </t>
  </si>
  <si>
    <t>IPM-Condiciones de la niñez y juventud</t>
  </si>
  <si>
    <t>Analfabetismo</t>
  </si>
  <si>
    <t>Inasistencia escolar</t>
  </si>
  <si>
    <t>Rezago escolar</t>
  </si>
  <si>
    <t>Barreras al acceso servicios para cuidado de la 1ra infancia</t>
  </si>
  <si>
    <t>Trabajo infantil</t>
  </si>
  <si>
    <t>IPM-Condiciones educativas del hogar</t>
  </si>
  <si>
    <t>Bajo logro educativo</t>
  </si>
  <si>
    <t>IPM-Trabajo</t>
  </si>
  <si>
    <t>Alta dependencia económica</t>
  </si>
  <si>
    <t>Empleo informal</t>
  </si>
  <si>
    <t>IPM-Salud</t>
  </si>
  <si>
    <t>Sin aseguramiento en salud</t>
  </si>
  <si>
    <t>Barreras de acceso a servicios de salud</t>
  </si>
  <si>
    <t>IRCA</t>
  </si>
  <si>
    <t>IRCA 38</t>
  </si>
  <si>
    <t>IRCA 39</t>
  </si>
  <si>
    <t>Valor agregado municipal por (9) sectores con mayor aporte</t>
  </si>
  <si>
    <t>Total valor agregado</t>
  </si>
  <si>
    <t xml:space="preserve"> Producción pecuaria y caza incluyendo las actividades veterinarias</t>
  </si>
  <si>
    <t>Administración pública y defensa; seguridad social de afiliación obligatoria</t>
  </si>
  <si>
    <t>Comercio</t>
  </si>
  <si>
    <t>Correo y telecomunicaciones</t>
  </si>
  <si>
    <t>Construcción de edificaciones completas y de partes de edificaciones;  acondicionamiento de edificaciones</t>
  </si>
  <si>
    <t>Cultivo de otros productos agricolas</t>
  </si>
  <si>
    <t>Educación de no mercado</t>
  </si>
  <si>
    <t>Hoteles, restaurantes, bares y similares</t>
  </si>
  <si>
    <t>Servicios sociales y de salud de mercado</t>
  </si>
  <si>
    <t>Ecosistemas estratégicos</t>
  </si>
  <si>
    <t>Áreas protegidas</t>
  </si>
  <si>
    <t>Cobertura Corine Land Cover</t>
  </si>
  <si>
    <t>Uso del suelo</t>
  </si>
  <si>
    <t>Minería</t>
  </si>
  <si>
    <t>Zonas de restricción ambiental</t>
  </si>
  <si>
    <t>Amenaza inundación</t>
  </si>
  <si>
    <t>Amenaza erosión</t>
  </si>
  <si>
    <t>Recusos hidrícos</t>
  </si>
  <si>
    <t>Servicios ecosistémicos</t>
  </si>
  <si>
    <t>Acueducto</t>
  </si>
  <si>
    <t>Rural</t>
  </si>
  <si>
    <t>Alcantarillado</t>
  </si>
  <si>
    <t>Suelo</t>
  </si>
  <si>
    <t>Clasificación de Suelo Urbano Residencial</t>
  </si>
  <si>
    <t>Clasificación de Suelo Urbano Comercial</t>
  </si>
  <si>
    <t>Clasificación de Suelo Urbano Industrial</t>
  </si>
  <si>
    <t>Clasificación de Suelo Urbano Institucional</t>
  </si>
  <si>
    <t>Clasificación de Suelo Urbano Lote</t>
  </si>
  <si>
    <t>Conflictos de uso del Suelo Total</t>
  </si>
  <si>
    <t>Cobertura residencial efectiva de gas domiciliario</t>
  </si>
  <si>
    <t>Total</t>
  </si>
  <si>
    <t>General</t>
  </si>
  <si>
    <t>Area Total Municipal</t>
  </si>
  <si>
    <t>Índice de Cobertura del Servicio de Energiía Eléctrica (ICEE)</t>
  </si>
  <si>
    <t xml:space="preserve">Vivienda </t>
  </si>
  <si>
    <t>Fichas</t>
  </si>
  <si>
    <t>Hogares por Vivienda</t>
  </si>
  <si>
    <t>Hogares en Deficit</t>
  </si>
  <si>
    <t>Hogares en Déficit Cualitativo</t>
  </si>
  <si>
    <t>Hogares en Déficit Cuantitativo</t>
  </si>
  <si>
    <t xml:space="preserve">Personas por Vivienda </t>
  </si>
  <si>
    <t xml:space="preserve">Personas </t>
  </si>
  <si>
    <t>Equipamientos</t>
  </si>
  <si>
    <t>Equipamientos Rurales Totales</t>
  </si>
  <si>
    <t>Equipamientos Urbanos Totales</t>
  </si>
  <si>
    <t>Vías</t>
  </si>
  <si>
    <t>Líneas TPBC</t>
  </si>
  <si>
    <t>Penetración de Internet Total</t>
  </si>
  <si>
    <t>Sin Acceso a Fuente de Agua Mejorada</t>
  </si>
  <si>
    <t>Pisos Inadecuados</t>
  </si>
  <si>
    <t>Paredes Inadecuadas</t>
  </si>
  <si>
    <t>Hacinamiento Crítico</t>
  </si>
  <si>
    <t>Inadecuada Eliminación de Excretas</t>
  </si>
  <si>
    <t xml:space="preserve"> Inversión en Agua potable y saneamiento básico</t>
  </si>
  <si>
    <t>Presupuesto definitivo</t>
  </si>
  <si>
    <t>Compromisos</t>
  </si>
  <si>
    <t>Porcentaje ejecutado</t>
  </si>
  <si>
    <t xml:space="preserve"> Inversión en Ambiental</t>
  </si>
  <si>
    <t xml:space="preserve"> Inversión en Educación</t>
  </si>
  <si>
    <t xml:space="preserve"> Inversión en Equipamientos</t>
  </si>
  <si>
    <t xml:space="preserve"> Inversión en  Prevención y atención de desastres</t>
  </si>
  <si>
    <t xml:space="preserve"> Inversión en Salud</t>
  </si>
  <si>
    <t xml:space="preserve"> Inversión en Servicios públicos (diferentes a acueducto, alcantarillado y aseo)</t>
  </si>
  <si>
    <t xml:space="preserve"> Inversión en Transporte</t>
  </si>
  <si>
    <t xml:space="preserve"> Inversión en Vivienda</t>
  </si>
  <si>
    <t>VARIABLES</t>
  </si>
  <si>
    <t>SUBCATEGORÍAS</t>
  </si>
  <si>
    <t>CLASIFICACIÓN DENTRO DE INCUBADORA</t>
  </si>
  <si>
    <t>Zonas físicas rurales</t>
  </si>
  <si>
    <t>Zonas físicas urbanas</t>
  </si>
  <si>
    <t>Déficit fiscal</t>
  </si>
  <si>
    <t>Categorías del IPM con respecto al estado físico de las viviendas</t>
  </si>
  <si>
    <t>Líneas telefónicas fijas</t>
  </si>
  <si>
    <t>Total de UPA según asistencia técnica recibida y tema de asistencia</t>
  </si>
  <si>
    <t>Total de UPA según crédito solicitado, crédito aprobado y destino del crédito</t>
  </si>
  <si>
    <t>Unidades de producción por régimen de tenencia para el total en el área rural</t>
  </si>
  <si>
    <t>Uso predominante del suelo rural de las UPA y UPNA</t>
  </si>
  <si>
    <t>Afiliados a la  seguridad social en salud</t>
  </si>
  <si>
    <t>Asistencia escolar de personas de 5 a 24 años</t>
  </si>
  <si>
    <t>Número de hogares, personas y promedio de hogares y personas por vivienda</t>
  </si>
  <si>
    <t>Número de productores residentes según afiliación a regimen de seguridad social en salud</t>
  </si>
  <si>
    <t>Número de productores residentes según nivel educativo</t>
  </si>
  <si>
    <t>Pirámide poblacional de la población rural censada</t>
  </si>
  <si>
    <t>Pirámide poblacional de productores residentes</t>
  </si>
  <si>
    <t>Viviendas ocupadas con personas presentes, desocupadas y de uso temporal</t>
  </si>
  <si>
    <t>Componente</t>
  </si>
  <si>
    <t>Dimension</t>
  </si>
  <si>
    <t>servicios públicos</t>
  </si>
  <si>
    <t>Social</t>
  </si>
  <si>
    <t>Económico</t>
  </si>
  <si>
    <t>Ambiental</t>
  </si>
  <si>
    <t>Estructura Ecologica Principal</t>
  </si>
  <si>
    <t>Servicios públicos</t>
  </si>
  <si>
    <t>social</t>
  </si>
  <si>
    <t>Edificaciones</t>
  </si>
  <si>
    <t>Espacio Pùblico</t>
  </si>
  <si>
    <t>ambiental</t>
  </si>
  <si>
    <t>Transporte y Movilidad</t>
  </si>
  <si>
    <t>Economico</t>
  </si>
  <si>
    <t>suelo</t>
  </si>
  <si>
    <t>servicio publicos</t>
  </si>
  <si>
    <t>Nechí</t>
  </si>
  <si>
    <t>Achí</t>
  </si>
  <si>
    <t>Magangué</t>
  </si>
  <si>
    <t>San Jacinto del Cauca</t>
  </si>
  <si>
    <t>Ayapel</t>
  </si>
  <si>
    <t>Caimito</t>
  </si>
  <si>
    <t>Guaranda</t>
  </si>
  <si>
    <t>Majagual</t>
  </si>
  <si>
    <t>San Benito Abad</t>
  </si>
  <si>
    <t>San Marcos</t>
  </si>
  <si>
    <t>Sucre</t>
  </si>
  <si>
    <t>REGIONAL</t>
  </si>
  <si>
    <t>-</t>
  </si>
  <si>
    <t>Vocación del Suelo (Cuerpos de agua)</t>
  </si>
  <si>
    <t>Vocación del Suelo (Agrìcola)</t>
  </si>
  <si>
    <t>Vocación del Suelo (Agroforestal)</t>
  </si>
  <si>
    <t>Vocación del Suelo (Forestal)</t>
  </si>
  <si>
    <t>Vocación del Suelo (Ganadera)</t>
  </si>
  <si>
    <t>Pavimentada, dos o más vías</t>
  </si>
  <si>
    <t>Sin pavimentar, dos o más vías</t>
  </si>
  <si>
    <t>Pavimentadas, vía angosta</t>
  </si>
  <si>
    <t xml:space="preserve"> Sin pavimentar, vía angosta</t>
  </si>
  <si>
    <t>Transitable en tiempo seco</t>
  </si>
  <si>
    <t>Carreteable sólo para vehículos medianos</t>
  </si>
  <si>
    <t>Camino real o de herradura</t>
  </si>
  <si>
    <t>Aguas cont. naturales del helobioma Magdalena y Caribe</t>
  </si>
  <si>
    <t>Arbustales del zonobioma seco tropical del Caribe</t>
  </si>
  <si>
    <t>Bosques naturales del helobioma Magdalena y Caribe</t>
  </si>
  <si>
    <t>Bosques naturales del orobioma de la serranía de San Lucas</t>
  </si>
  <si>
    <t>Bosques naturales del zonobioma húmedo tropical del Magdalena y Caribe</t>
  </si>
  <si>
    <t>Bosques naturales del zonobioma seco tropical del Caribe</t>
  </si>
  <si>
    <t>Herbazales del helobioma Magdalena y Caribe</t>
  </si>
  <si>
    <t>Herbazales del zonobioma seco tropical del Caribe</t>
  </si>
  <si>
    <t>Hidrofitia continental del helobioma Magdalena y Caribe</t>
  </si>
  <si>
    <t>Hidrofitia continental del zonobioma h·medo tropical del Magdalena y Caribe</t>
  </si>
  <si>
    <t>Aeropuertos</t>
  </si>
  <si>
    <t>Afloramientos rocosos</t>
  </si>
  <si>
    <t>Arbustal</t>
  </si>
  <si>
    <t>Bosque de galería y ripario</t>
  </si>
  <si>
    <t>Bosque Denso</t>
  </si>
  <si>
    <t>Bosque fragmentado</t>
  </si>
  <si>
    <t>Cereales</t>
  </si>
  <si>
    <t>Cultivos permanentes arbóreos</t>
  </si>
  <si>
    <t>Cultivos permanentes herbáceos</t>
  </si>
  <si>
    <t>Herbazal</t>
  </si>
  <si>
    <t>Lagunas, lagos y ciénagas naturales</t>
  </si>
  <si>
    <t>Mosaico de cultivos</t>
  </si>
  <si>
    <t>Mosaico de cultivos, pastos y espacios naturales</t>
  </si>
  <si>
    <t>Mosaico de pastos con espacios naturales</t>
  </si>
  <si>
    <t>Mosaico de pastos y cultivos</t>
  </si>
  <si>
    <t>Nubes</t>
  </si>
  <si>
    <t>Otros cultivos transitorios</t>
  </si>
  <si>
    <t>Pastos arbolados</t>
  </si>
  <si>
    <t>Pastos enmalezados</t>
  </si>
  <si>
    <t>Pastos limpios</t>
  </si>
  <si>
    <t>Plantación forestal</t>
  </si>
  <si>
    <t>Ríos</t>
  </si>
  <si>
    <t>Tejido urbano continuo</t>
  </si>
  <si>
    <t>Tejido urbano discontinuo</t>
  </si>
  <si>
    <t>Tierras desnudas y degradadas</t>
  </si>
  <si>
    <t>Vegetación acuática sobre cuerpos de agua</t>
  </si>
  <si>
    <t>Vegetación secundaria  o en transición</t>
  </si>
  <si>
    <t>Zonas arenosas naturales</t>
  </si>
  <si>
    <t>Zonas de extracción minera</t>
  </si>
  <si>
    <t>Zonas Pantanosas</t>
  </si>
  <si>
    <t>Zonas quemadas</t>
  </si>
  <si>
    <t>Cuerpos de agua</t>
  </si>
  <si>
    <t>Agrosilvícola con cultivos permanentes</t>
  </si>
  <si>
    <t>Agrosilvícola con cultivos transitorios</t>
  </si>
  <si>
    <t>Agrosilvopastoril con cultivos permanentes</t>
  </si>
  <si>
    <t>Conservación y Recuperación Erosión</t>
  </si>
  <si>
    <t>Cultivos permanentes intensivos de clima cálido</t>
  </si>
  <si>
    <t>Cultivos permanentes semi intensivos de clima cálido</t>
  </si>
  <si>
    <t>Cultivos transitorios intensivos de clima cálido</t>
  </si>
  <si>
    <t>Cultivos transitorios semi intensivos de clima cálido</t>
  </si>
  <si>
    <t>Forestal de producción de clima cálido</t>
  </si>
  <si>
    <t>Pastoreo extensivo de clima cálido</t>
  </si>
  <si>
    <t>Pastoreo semi intensivo de clima cálido</t>
  </si>
  <si>
    <t>Protección y producción</t>
  </si>
  <si>
    <t>Silvopastoril</t>
  </si>
  <si>
    <t>Títulos Mineros concedidos</t>
  </si>
  <si>
    <t>Títulos mineros Solicitados</t>
  </si>
  <si>
    <t>Licencias ambientales</t>
  </si>
  <si>
    <t>Canales Arqueológicos</t>
  </si>
  <si>
    <t>Protección</t>
  </si>
  <si>
    <t>Cuace</t>
  </si>
  <si>
    <t>Zona Rompederos</t>
  </si>
  <si>
    <t>Zonas inundables 2001</t>
  </si>
  <si>
    <t>Inundacion 2010_2011</t>
  </si>
  <si>
    <t>Alta</t>
  </si>
  <si>
    <t>Baja</t>
  </si>
  <si>
    <t>Área ciénagas</t>
  </si>
  <si>
    <t>Ronda ciénagas</t>
  </si>
  <si>
    <t>Ronda hídrica</t>
  </si>
  <si>
    <t>Bosques - regulación</t>
  </si>
  <si>
    <t>Ciénagas - abastecimiento</t>
  </si>
  <si>
    <t>Ríos principales - abastecimiento</t>
  </si>
  <si>
    <t>Área en bosque naturales</t>
  </si>
  <si>
    <t>Área agropecuaria</t>
  </si>
  <si>
    <t>Área otros usos</t>
  </si>
  <si>
    <t>Área no agropecuaria</t>
  </si>
  <si>
    <t>Conservación y recuperación erosión</t>
  </si>
  <si>
    <t>Cultivos permanentes intensivos</t>
  </si>
  <si>
    <t>Cultivos permanentes semi intensivos</t>
  </si>
  <si>
    <t>Cultivos transitorios intensivos</t>
  </si>
  <si>
    <t>Cultivos transitorios semi intensivos</t>
  </si>
  <si>
    <t>Forestal de producción</t>
  </si>
  <si>
    <t>Forestal de protección</t>
  </si>
  <si>
    <t>Pastoreo extensivo</t>
  </si>
  <si>
    <t>Pastoreo semi intensivo</t>
  </si>
  <si>
    <t>Protección ó producción</t>
  </si>
  <si>
    <t>Porcentaje de ingresos corrientes destinados a funcionamiento</t>
  </si>
  <si>
    <t>Porcentaje de ingresos corrientes por transferencias</t>
  </si>
  <si>
    <t>Porcentaje de ingresos corrientes propios</t>
  </si>
  <si>
    <t>Porcentaje del gasto total dedicado a inversión</t>
  </si>
  <si>
    <t>Formación bruta de capital fijo</t>
  </si>
  <si>
    <t>Resto de inversiones</t>
  </si>
  <si>
    <t>Capacidad de ahorro</t>
  </si>
  <si>
    <t>Producción de cacao - Area Cos. (has)</t>
  </si>
  <si>
    <t>Producción de Maiz Sorgo - Area Cos. (has)</t>
  </si>
  <si>
    <t>Producción de Plátano - Area Cos. (has)</t>
  </si>
  <si>
    <t>Producción de Yuca - Area Cos. (has)</t>
  </si>
  <si>
    <t>Total de UPA con acceso al agua para actividades agropecuarias según las fuentes: Río, quebrada, caño, manatial</t>
  </si>
  <si>
    <t>Total de UPA con acceso al agua para actividades agropecuarias según las fuentes: Agua lluvia</t>
  </si>
  <si>
    <t>Total de UPA con acceso al agua para actividades agropecuarias según las fuentes: Acueducto</t>
  </si>
  <si>
    <t>Total de UPA con acceso al agua para actividades agropecuarias según las fuentes: Pozos, aljibes,reservorios, estanqueo jagüey</t>
  </si>
  <si>
    <t>Total de UPA con acceso al agua para actividades agropecuarias según las fuentes: Fuente natural con sistemas de captación, almacenamiento y distribución</t>
  </si>
  <si>
    <t>Total de UPA con acceso al agua para actividades agropecuarias según las fuentes: Lago o laguna</t>
  </si>
  <si>
    <t>Total de UPA con acceso al agua para actividades agropecuarias según las fuentes: Distrito de riego</t>
  </si>
  <si>
    <t>Total de UPA con acceso al agua para actividades agropecuarias según las fuentes: Ciénaga o humedal</t>
  </si>
  <si>
    <t>Total de UPA con acceso al agua para actividades agropecuarias según las fuentes: Embalse o represa</t>
  </si>
  <si>
    <t>Total de UPA con acceso al agua para actividades agropecuarias según las fuentes: Carrotanque</t>
  </si>
  <si>
    <t>Si</t>
  </si>
  <si>
    <t>No</t>
  </si>
  <si>
    <t>Buenas prácticas agrícolas</t>
  </si>
  <si>
    <t>Buenas prácticas pecuarias</t>
  </si>
  <si>
    <t>Prácticas de manejo ambiental</t>
  </si>
  <si>
    <t>Manejo de suelos</t>
  </si>
  <si>
    <t>Manejo de poscosecha</t>
  </si>
  <si>
    <t>Comercialización</t>
  </si>
  <si>
    <t>Asociatividad</t>
  </si>
  <si>
    <t>Crédito y financiamiento</t>
  </si>
  <si>
    <t>Gestión empresarial</t>
  </si>
  <si>
    <t>Conocimiento tradicional o ancestral</t>
  </si>
  <si>
    <t>Pago de mano de obra</t>
  </si>
  <si>
    <t>Compra de insumos</t>
  </si>
  <si>
    <t>Compra de maquinaría de uso agrícola</t>
  </si>
  <si>
    <t>Compra de maquinaria de uso pecuario</t>
  </si>
  <si>
    <t>Compra de animales</t>
  </si>
  <si>
    <t>Instalación de cultivo</t>
  </si>
  <si>
    <t>Compra de tierras</t>
  </si>
  <si>
    <t>Pago de alquiler y otros servicios agropecuarios</t>
  </si>
  <si>
    <t>Obras y mantenimiento de infraestructura</t>
  </si>
  <si>
    <t>Proceso poscosecha</t>
  </si>
  <si>
    <t>Otro destino</t>
  </si>
  <si>
    <t>Solicitud de crédito/ Si</t>
  </si>
  <si>
    <t>Solicitud de crédito/ No</t>
  </si>
  <si>
    <t>Aprobación del crédito/ Si</t>
  </si>
  <si>
    <t xml:space="preserve">Aprobación del crédito/ No </t>
  </si>
  <si>
    <t>Propia</t>
  </si>
  <si>
    <t>Arriendo</t>
  </si>
  <si>
    <t>Aparcería</t>
  </si>
  <si>
    <t>Usufructo</t>
  </si>
  <si>
    <t>Comodato</t>
  </si>
  <si>
    <t>Ocupación de hecho</t>
  </si>
  <si>
    <t>Propiedad colectiva</t>
  </si>
  <si>
    <t>Adjudicatario ocomunero</t>
  </si>
  <si>
    <t>Otra forma de tenencia</t>
  </si>
  <si>
    <t>Mixta</t>
  </si>
  <si>
    <t>Área total (Ha)</t>
  </si>
  <si>
    <t>Uso predominantemente agrícola</t>
  </si>
  <si>
    <t>Uso predominantemente pecuario</t>
  </si>
  <si>
    <t>Bosques naturales</t>
  </si>
  <si>
    <t>Unidades de Producción No Agrícola (UPNA)</t>
  </si>
  <si>
    <t>Unidades censadas</t>
  </si>
  <si>
    <t>Área (Ha)</t>
  </si>
  <si>
    <t>Total personas</t>
  </si>
  <si>
    <t>Régimen contributivo</t>
  </si>
  <si>
    <t>Régimen especial</t>
  </si>
  <si>
    <t>Régimen subsidiado</t>
  </si>
  <si>
    <t>No esta afiliado</t>
  </si>
  <si>
    <t>5 a 16</t>
  </si>
  <si>
    <t>SI</t>
  </si>
  <si>
    <t>Viviendas ocupadas con personas presentes</t>
  </si>
  <si>
    <t>Contributivo (EPS)</t>
  </si>
  <si>
    <t>NR</t>
  </si>
  <si>
    <t>Preescolar</t>
  </si>
  <si>
    <t>Básica primaria</t>
  </si>
  <si>
    <t>Básica secundaria</t>
  </si>
  <si>
    <t>Técnico</t>
  </si>
  <si>
    <t>Tecnológico</t>
  </si>
  <si>
    <t>Universitario</t>
  </si>
  <si>
    <t>Posgrado</t>
  </si>
  <si>
    <t>Ninguno</t>
  </si>
  <si>
    <t>De 0 a 4</t>
  </si>
  <si>
    <t>De 5 a 9</t>
  </si>
  <si>
    <t>De 10 a 14</t>
  </si>
  <si>
    <t>De 15 a 19</t>
  </si>
  <si>
    <t>De 20 a 24</t>
  </si>
  <si>
    <t>De 25 a 29</t>
  </si>
  <si>
    <t>De 30 a 34</t>
  </si>
  <si>
    <t>De 35 a 39</t>
  </si>
  <si>
    <t>De 40 a 44</t>
  </si>
  <si>
    <t>De 45 a 49</t>
  </si>
  <si>
    <t>De 50 a 54</t>
  </si>
  <si>
    <t>De 55 a 59</t>
  </si>
  <si>
    <t>De 60 a 64</t>
  </si>
  <si>
    <t>De 65 a 69</t>
  </si>
  <si>
    <t>De 70 a 74</t>
  </si>
  <si>
    <t>De 75 a 79</t>
  </si>
  <si>
    <t>80 o más</t>
  </si>
  <si>
    <t>80 o mas</t>
  </si>
  <si>
    <t>Ocupadas con personas presentes</t>
  </si>
  <si>
    <t>De uso temporal</t>
  </si>
  <si>
    <t>Desocupada</t>
  </si>
  <si>
    <t xml:space="preserve">% Viviendas (Ocupadas con personas) rurales con cobertura den energía electrica, alcantarillado y acueducto </t>
  </si>
  <si>
    <t>Energia eléctrica</t>
  </si>
  <si>
    <t>SUBCATEGORÍA</t>
  </si>
  <si>
    <t>SUB SUB CATEGORÍA</t>
  </si>
  <si>
    <t xml:space="preserve">Suelo protección basados en  el Sistema de Información Ambiental de Colombia - SIAC, POT municipio y Autoridad Regional Ambiental.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</si>
</sst>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_ ;[Red]\-#,##0.0\ "/>
    <numFmt numFmtId="165" formatCode="#,##0.00_);[Red]\(#,##0.00\)"/>
    <numFmt numFmtId="166" formatCode="0.0%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9C6500"/>
      <name val="Calibri"/>
      <family val="2"/>
      <scheme val="minor"/>
    </font>
    <font>
      <sz val="10"/>
      <color indexed="63"/>
      <name val="Arial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0">
    <xf numFmtId="0" fontId="0" fillId="0" borderId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2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8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8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8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8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8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8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" fillId="4" borderId="0" applyNumberFormat="0" applyBorder="0" applyAlignment="0" applyProtection="0"/>
    <xf numFmtId="0" fontId="18" fillId="23" borderId="0" applyNumberFormat="0" applyBorder="0" applyAlignment="0" applyProtection="0"/>
    <xf numFmtId="0" fontId="10" fillId="5" borderId="0" applyNumberFormat="0" applyBorder="0" applyAlignment="0" applyProtection="0"/>
    <xf numFmtId="43" fontId="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9" fillId="0" borderId="0"/>
    <xf numFmtId="0" fontId="2" fillId="0" borderId="0"/>
    <xf numFmtId="9" fontId="3" fillId="0" borderId="0" applyFont="0" applyFill="0" applyBorder="0" applyAlignment="0" applyProtection="0"/>
    <xf numFmtId="0" fontId="20" fillId="6" borderId="0" applyNumberFormat="0" applyBorder="0" applyAlignment="0" applyProtection="0"/>
    <xf numFmtId="0" fontId="18" fillId="14" borderId="0" applyNumberFormat="0" applyBorder="0" applyAlignment="0" applyProtection="0"/>
    <xf numFmtId="0" fontId="18" fillId="18" borderId="0" applyNumberFormat="0" applyBorder="0" applyAlignment="0" applyProtection="0"/>
    <xf numFmtId="0" fontId="18" fillId="22" borderId="0" applyNumberFormat="0" applyBorder="0" applyAlignment="0" applyProtection="0"/>
    <xf numFmtId="0" fontId="18" fillId="26" borderId="0" applyNumberFormat="0" applyBorder="0" applyAlignment="0" applyProtection="0"/>
    <xf numFmtId="0" fontId="18" fillId="30" borderId="0" applyNumberFormat="0" applyBorder="0" applyAlignment="0" applyProtection="0"/>
    <xf numFmtId="0" fontId="18" fillId="34" borderId="0" applyNumberFormat="0" applyBorder="0" applyAlignment="0" applyProtection="0"/>
    <xf numFmtId="0" fontId="21" fillId="35" borderId="11" applyNumberFormat="0" applyProtection="0">
      <alignment horizontal="left"/>
    </xf>
    <xf numFmtId="1" fontId="21" fillId="36" borderId="11" applyProtection="0">
      <alignment horizontal="left"/>
    </xf>
    <xf numFmtId="0" fontId="21" fillId="36" borderId="11" applyNumberFormat="0" applyProtection="0">
      <alignment horizontal="left"/>
    </xf>
    <xf numFmtId="40" fontId="21" fillId="36" borderId="11" applyProtection="0">
      <alignment horizontal="right"/>
    </xf>
    <xf numFmtId="1" fontId="21" fillId="37" borderId="11" applyProtection="0">
      <alignment horizontal="left"/>
    </xf>
    <xf numFmtId="0" fontId="21" fillId="37" borderId="11" applyNumberFormat="0" applyProtection="0">
      <alignment horizontal="left"/>
    </xf>
    <xf numFmtId="40" fontId="21" fillId="37" borderId="11" applyProtection="0">
      <alignment horizontal="right"/>
    </xf>
    <xf numFmtId="0" fontId="23" fillId="0" borderId="0" applyNumberFormat="0" applyFill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</cellStyleXfs>
  <cellXfs count="99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left" vertical="center" wrapText="1"/>
    </xf>
    <xf numFmtId="2" fontId="0" fillId="0" borderId="1" xfId="1" applyNumberFormat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vertical="center"/>
    </xf>
    <xf numFmtId="3" fontId="0" fillId="2" borderId="1" xfId="0" applyNumberFormat="1" applyFont="1" applyFill="1" applyBorder="1" applyAlignment="1">
      <alignment horizontal="center" vertical="center" wrapText="1"/>
    </xf>
    <xf numFmtId="0" fontId="0" fillId="2" borderId="1" xfId="3" applyFont="1" applyFill="1" applyBorder="1" applyAlignment="1">
      <alignment horizontal="center" vertical="center" wrapText="1"/>
    </xf>
    <xf numFmtId="0" fontId="1" fillId="0" borderId="1" xfId="3" applyFont="1" applyBorder="1" applyAlignment="1">
      <alignment horizontal="center" vertical="center" wrapText="1"/>
    </xf>
    <xf numFmtId="3" fontId="0" fillId="0" borderId="1" xfId="3" applyNumberFormat="1" applyFont="1" applyFill="1" applyBorder="1" applyAlignment="1">
      <alignment horizontal="center" vertical="center"/>
    </xf>
    <xf numFmtId="3" fontId="0" fillId="0" borderId="1" xfId="3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center" vertical="center"/>
    </xf>
    <xf numFmtId="166" fontId="0" fillId="0" borderId="1" xfId="2" applyNumberFormat="1" applyFont="1" applyBorder="1" applyAlignment="1">
      <alignment horizontal="center" vertical="center"/>
    </xf>
    <xf numFmtId="0" fontId="0" fillId="2" borderId="1" xfId="3" applyFont="1" applyFill="1" applyBorder="1" applyAlignment="1">
      <alignment horizontal="center" vertical="center"/>
    </xf>
    <xf numFmtId="3" fontId="0" fillId="0" borderId="0" xfId="3" applyNumberFormat="1" applyFont="1" applyFill="1" applyBorder="1" applyAlignment="1">
      <alignment horizontal="right" vertical="center"/>
    </xf>
    <xf numFmtId="2" fontId="0" fillId="0" borderId="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0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3" fontId="0" fillId="2" borderId="1" xfId="0" applyNumberFormat="1" applyFont="1" applyFill="1" applyBorder="1" applyAlignment="1">
      <alignment vertical="center" wrapText="1"/>
    </xf>
    <xf numFmtId="3" fontId="0" fillId="0" borderId="1" xfId="0" applyNumberFormat="1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3" fontId="0" fillId="2" borderId="1" xfId="3" applyNumberFormat="1" applyFont="1" applyFill="1" applyBorder="1" applyAlignment="1">
      <alignment horizontal="right" vertical="center" wrapText="1"/>
    </xf>
    <xf numFmtId="1" fontId="0" fillId="2" borderId="1" xfId="3" applyNumberFormat="1" applyFont="1" applyFill="1" applyBorder="1" applyAlignment="1">
      <alignment horizontal="right" vertical="center" wrapText="1"/>
    </xf>
    <xf numFmtId="3" fontId="0" fillId="2" borderId="1" xfId="3" applyNumberFormat="1" applyFont="1" applyFill="1" applyBorder="1" applyAlignment="1">
      <alignment vertical="center" wrapText="1"/>
    </xf>
    <xf numFmtId="0" fontId="0" fillId="0" borderId="1" xfId="3" applyFont="1" applyFill="1" applyBorder="1" applyAlignment="1">
      <alignment horizontal="center" vertical="center"/>
    </xf>
    <xf numFmtId="3" fontId="0" fillId="0" borderId="1" xfId="3" applyNumberFormat="1" applyFont="1" applyFill="1" applyBorder="1" applyAlignment="1">
      <alignment vertical="center" wrapText="1"/>
    </xf>
    <xf numFmtId="0" fontId="0" fillId="0" borderId="1" xfId="3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0" fillId="0" borderId="1" xfId="66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3" fontId="0" fillId="0" borderId="1" xfId="3" applyNumberFormat="1" applyFont="1" applyBorder="1" applyAlignment="1">
      <alignment vertical="center" wrapText="1"/>
    </xf>
    <xf numFmtId="4" fontId="0" fillId="0" borderId="1" xfId="0" applyNumberFormat="1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vertical="center"/>
    </xf>
    <xf numFmtId="0" fontId="1" fillId="0" borderId="0" xfId="3" applyFont="1" applyFill="1" applyBorder="1" applyAlignment="1">
      <alignment vertical="center" wrapText="1"/>
    </xf>
    <xf numFmtId="0" fontId="1" fillId="0" borderId="0" xfId="3" applyFont="1" applyFill="1" applyBorder="1" applyAlignment="1">
      <alignment vertical="center"/>
    </xf>
    <xf numFmtId="0" fontId="0" fillId="0" borderId="0" xfId="3" applyFont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10" fontId="0" fillId="0" borderId="1" xfId="1" applyNumberFormat="1" applyFont="1" applyBorder="1" applyAlignment="1">
      <alignment vertical="center"/>
    </xf>
    <xf numFmtId="40" fontId="0" fillId="36" borderId="1" xfId="61" applyNumberFormat="1" applyFont="1" applyFill="1" applyBorder="1" applyAlignment="1">
      <alignment horizontal="right" vertical="center"/>
    </xf>
    <xf numFmtId="40" fontId="0" fillId="37" borderId="1" xfId="64" applyNumberFormat="1" applyFont="1" applyFill="1" applyBorder="1" applyAlignment="1">
      <alignment horizontal="right" vertical="center"/>
    </xf>
    <xf numFmtId="165" fontId="0" fillId="36" borderId="1" xfId="61" applyNumberFormat="1" applyFont="1" applyFill="1" applyBorder="1" applyAlignment="1">
      <alignment horizontal="right" vertical="center"/>
    </xf>
    <xf numFmtId="165" fontId="0" fillId="37" borderId="1" xfId="64" applyNumberFormat="1" applyFont="1" applyFill="1" applyBorder="1" applyAlignment="1">
      <alignment horizontal="right" vertical="center"/>
    </xf>
    <xf numFmtId="2" fontId="0" fillId="0" borderId="1" xfId="0" applyNumberFormat="1" applyFont="1" applyBorder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/>
    </xf>
    <xf numFmtId="2" fontId="0" fillId="0" borderId="1" xfId="6" applyNumberFormat="1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 wrapText="1"/>
    </xf>
    <xf numFmtId="2" fontId="0" fillId="0" borderId="1" xfId="5" applyNumberFormat="1" applyFont="1" applyFill="1" applyBorder="1" applyAlignment="1">
      <alignment horizontal="center" vertical="center"/>
    </xf>
    <xf numFmtId="2" fontId="24" fillId="0" borderId="1" xfId="4" applyNumberFormat="1" applyFont="1" applyFill="1" applyBorder="1" applyAlignment="1">
      <alignment horizontal="center" vertical="center"/>
    </xf>
    <xf numFmtId="2" fontId="22" fillId="0" borderId="1" xfId="6" applyNumberFormat="1" applyFont="1" applyFill="1" applyBorder="1" applyAlignment="1">
      <alignment horizontal="center" vertical="center"/>
    </xf>
    <xf numFmtId="2" fontId="24" fillId="0" borderId="1" xfId="4" applyNumberFormat="1" applyFont="1" applyBorder="1" applyAlignment="1">
      <alignment horizontal="center" vertical="center"/>
    </xf>
    <xf numFmtId="2" fontId="0" fillId="0" borderId="1" xfId="3" applyNumberFormat="1" applyFont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 wrapText="1"/>
    </xf>
    <xf numFmtId="2" fontId="22" fillId="0" borderId="1" xfId="0" applyNumberFormat="1" applyFont="1" applyFill="1" applyBorder="1" applyAlignment="1" applyProtection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2" fontId="24" fillId="0" borderId="1" xfId="4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center"/>
    </xf>
    <xf numFmtId="0" fontId="0" fillId="38" borderId="12" xfId="0" applyFont="1" applyFill="1" applyBorder="1" applyAlignment="1">
      <alignment horizontal="center" vertical="center"/>
    </xf>
    <xf numFmtId="0" fontId="0" fillId="38" borderId="12" xfId="0" applyFont="1" applyFill="1" applyBorder="1" applyAlignment="1">
      <alignment horizontal="center" vertical="center" wrapText="1"/>
    </xf>
    <xf numFmtId="2" fontId="0" fillId="38" borderId="1" xfId="2" applyNumberFormat="1" applyFont="1" applyFill="1" applyBorder="1" applyAlignment="1">
      <alignment horizontal="center" vertical="center"/>
    </xf>
    <xf numFmtId="2" fontId="0" fillId="38" borderId="1" xfId="1" applyNumberFormat="1" applyFont="1" applyFill="1" applyBorder="1" applyAlignment="1">
      <alignment horizontal="center" vertical="center"/>
    </xf>
  </cellXfs>
  <cellStyles count="70">
    <cellStyle name="20% - Énfasis1" xfId="24" builtinId="30" customBuiltin="1"/>
    <cellStyle name="20% - Énfasis2" xfId="27" builtinId="34" customBuiltin="1"/>
    <cellStyle name="20% - Énfasis3" xfId="30" builtinId="38" customBuiltin="1"/>
    <cellStyle name="20% - Énfasis4" xfId="33" builtinId="42" customBuiltin="1"/>
    <cellStyle name="20% - Énfasis5" xfId="36" builtinId="46" customBuiltin="1"/>
    <cellStyle name="20% - Énfasis6" xfId="39" builtinId="50" customBuiltin="1"/>
    <cellStyle name="40% - Énfasis1" xfId="25" builtinId="31" customBuiltin="1"/>
    <cellStyle name="40% - Énfasis2" xfId="28" builtinId="35" customBuiltin="1"/>
    <cellStyle name="40% - Énfasis3" xfId="31" builtinId="39" customBuiltin="1"/>
    <cellStyle name="40% - Énfasis4" xfId="34" builtinId="43" customBuiltin="1"/>
    <cellStyle name="40% - Énfasis5" xfId="37" builtinId="47" customBuiltin="1"/>
    <cellStyle name="40% - Énfasis6" xfId="40" builtinId="51" customBuiltin="1"/>
    <cellStyle name="60% - Énfasis1 2" xfId="52"/>
    <cellStyle name="60% - Énfasis2 2" xfId="53"/>
    <cellStyle name="60% - Énfasis3 2" xfId="54"/>
    <cellStyle name="60% - Énfasis4 2" xfId="55"/>
    <cellStyle name="60% - Énfasis5 2" xfId="56"/>
    <cellStyle name="60% - Énfasis6 2" xfId="57"/>
    <cellStyle name="Advertencia" xfId="19" builtinId="11" customBuiltin="1"/>
    <cellStyle name="Calcular" xfId="16" builtinId="22" customBuiltin="1"/>
    <cellStyle name="Celda comprob." xfId="18" builtinId="23" customBuiltin="1"/>
    <cellStyle name="Celda vinculada" xfId="17" builtinId="24" customBuiltin="1"/>
    <cellStyle name="Comma 2" xfId="42"/>
    <cellStyle name="Correcto" xfId="12" builtinId="26" customBuiltin="1"/>
    <cellStyle name="Correcto 2" xfId="43"/>
    <cellStyle name="Encabez. 1" xfId="8" builtinId="16" customBuiltin="1"/>
    <cellStyle name="Encabez. 2" xfId="9" builtinId="17" customBuiltin="1"/>
    <cellStyle name="Encabezado 3" xfId="10" builtinId="18" customBuiltin="1"/>
    <cellStyle name="Encabezado 4" xfId="11" builtinId="19" customBuiltin="1"/>
    <cellStyle name="Énfasis1" xfId="23" builtinId="29" customBuiltin="1"/>
    <cellStyle name="Énfasis2" xfId="26" builtinId="33" customBuiltin="1"/>
    <cellStyle name="Énfasis3" xfId="29" builtinId="37" customBuiltin="1"/>
    <cellStyle name="Énfasis4" xfId="32" builtinId="41" customBuiltin="1"/>
    <cellStyle name="Énfasis4 2" xfId="44"/>
    <cellStyle name="Énfasis5" xfId="35" builtinId="45" customBuiltin="1"/>
    <cellStyle name="Énfasis6" xfId="38" builtinId="49" customBuiltin="1"/>
    <cellStyle name="Entrada" xfId="14" builtinId="20" customBuiltin="1"/>
    <cellStyle name="Explicación" xfId="21" builtinId="53" customBuiltin="1"/>
    <cellStyle name="Hipervínculo" xfId="68" builtinId="8" hidden="1"/>
    <cellStyle name="Hipervínculo visitado" xfId="69" builtinId="9" hidden="1"/>
    <cellStyle name="Incorrecto" xfId="13" builtinId="27" customBuiltin="1"/>
    <cellStyle name="Incorrecto 2" xfId="45"/>
    <cellStyle name="Millares 2" xfId="46"/>
    <cellStyle name="Millares 3" xfId="47"/>
    <cellStyle name="Millares 4" xfId="41"/>
    <cellStyle name="Neutral 2" xfId="51"/>
    <cellStyle name="Normal" xfId="0" builtinId="0"/>
    <cellStyle name="Normal 2" xfId="48"/>
    <cellStyle name="Normal 2 2" xfId="66"/>
    <cellStyle name="Normal 2 3" xfId="3"/>
    <cellStyle name="Normal 2 3 2" xfId="5"/>
    <cellStyle name="Normal 3" xfId="49"/>
    <cellStyle name="Normal 5 2" xfId="4"/>
    <cellStyle name="Nota" xfId="20" builtinId="10" customBuiltin="1"/>
    <cellStyle name="Notas 2" xfId="67"/>
    <cellStyle name="Porcentaje 2" xfId="2"/>
    <cellStyle name="Porcentaje 2 2" xfId="6"/>
    <cellStyle name="Porcentual" xfId="1" builtinId="5"/>
    <cellStyle name="Porcentual 2" xfId="50"/>
    <cellStyle name="Salida" xfId="15" builtinId="21" customBuiltin="1"/>
    <cellStyle name="Título" xfId="7" builtinId="15" customBuiltin="1"/>
    <cellStyle name="Título 4" xfId="65"/>
    <cellStyle name="Total" xfId="22" builtinId="25" customBuiltin="1"/>
    <cellStyle name="xls-style-1" xfId="58"/>
    <cellStyle name="xls-style-2" xfId="59"/>
    <cellStyle name="xls-style-3" xfId="60"/>
    <cellStyle name="xls-style-4" xfId="61"/>
    <cellStyle name="xls-style-5" xfId="62"/>
    <cellStyle name="xls-style-6" xfId="63"/>
    <cellStyle name="xls-style-7" xfId="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3"/>
  <sheetViews>
    <sheetView tabSelected="1" workbookViewId="0">
      <pane ySplit="1" topLeftCell="A2" activePane="bottomLeft" state="frozen"/>
      <selection pane="bottomLeft" activeCell="A5" sqref="A5:A7"/>
    </sheetView>
  </sheetViews>
  <sheetFormatPr baseColWidth="10" defaultRowHeight="14" x14ac:dyDescent="0"/>
  <cols>
    <col min="1" max="1" width="58.5" style="67" customWidth="1"/>
    <col min="2" max="2" width="63.6640625" style="67" customWidth="1"/>
    <col min="3" max="3" width="38.83203125" style="67" customWidth="1"/>
    <col min="4" max="4" width="64.33203125" style="67" customWidth="1"/>
    <col min="5" max="16" width="15.5" style="67" customWidth="1"/>
    <col min="17" max="16384" width="10.83203125" style="4"/>
  </cols>
  <sheetData>
    <row r="1" spans="1:16" ht="36" customHeight="1">
      <c r="A1" s="1" t="s">
        <v>94</v>
      </c>
      <c r="B1" s="1" t="s">
        <v>95</v>
      </c>
      <c r="C1" s="1" t="s">
        <v>115</v>
      </c>
      <c r="D1" s="1" t="s">
        <v>96</v>
      </c>
      <c r="E1" s="1" t="s">
        <v>130</v>
      </c>
      <c r="F1" s="1" t="s">
        <v>131</v>
      </c>
      <c r="G1" s="1" t="s">
        <v>132</v>
      </c>
      <c r="H1" s="2" t="s">
        <v>133</v>
      </c>
      <c r="I1" s="1" t="s">
        <v>134</v>
      </c>
      <c r="J1" s="1" t="s">
        <v>135</v>
      </c>
      <c r="K1" s="1" t="s">
        <v>136</v>
      </c>
      <c r="L1" s="1" t="s">
        <v>137</v>
      </c>
      <c r="M1" s="1" t="s">
        <v>138</v>
      </c>
      <c r="N1" s="1" t="s">
        <v>139</v>
      </c>
      <c r="O1" s="1" t="s">
        <v>140</v>
      </c>
      <c r="P1" s="1" t="s">
        <v>141</v>
      </c>
    </row>
    <row r="2" spans="1:16">
      <c r="A2" s="93" t="s">
        <v>0</v>
      </c>
      <c r="B2" s="94" t="s">
        <v>1</v>
      </c>
      <c r="C2" s="95" t="s">
        <v>117</v>
      </c>
      <c r="D2" s="96" t="s">
        <v>116</v>
      </c>
      <c r="E2" s="97">
        <v>1.096938775510204</v>
      </c>
      <c r="F2" s="97">
        <v>0.8928270042194093</v>
      </c>
      <c r="G2" s="97">
        <v>0.94548311076197955</v>
      </c>
      <c r="H2" s="97">
        <v>0.60182767624020883</v>
      </c>
      <c r="I2" s="97">
        <v>0.80830239622004729</v>
      </c>
      <c r="J2" s="97">
        <v>1.1174551386623164</v>
      </c>
      <c r="K2" s="97">
        <v>0.8858585858585859</v>
      </c>
      <c r="L2" s="97">
        <v>1.0022727272727272</v>
      </c>
      <c r="M2" s="97">
        <v>0.98336798336798337</v>
      </c>
      <c r="N2" s="97">
        <v>0.93800813008130079</v>
      </c>
      <c r="O2" s="97">
        <v>1.1158594491927825</v>
      </c>
      <c r="P2" s="98">
        <f>GEOMEAN(E2:O2)</f>
        <v>0.93184141142103705</v>
      </c>
    </row>
    <row r="3" spans="1:16">
      <c r="A3" s="93"/>
      <c r="B3" s="94" t="s">
        <v>2</v>
      </c>
      <c r="C3" s="95" t="s">
        <v>117</v>
      </c>
      <c r="D3" s="96" t="s">
        <v>116</v>
      </c>
      <c r="E3" s="97">
        <v>0.54293628808864269</v>
      </c>
      <c r="F3" s="97">
        <v>0.66050054406964087</v>
      </c>
      <c r="G3" s="97">
        <v>0.71897810218978098</v>
      </c>
      <c r="H3" s="97">
        <v>0.42711864406779659</v>
      </c>
      <c r="I3" s="97">
        <v>0.48817204301075268</v>
      </c>
      <c r="J3" s="97">
        <v>0.64430894308943087</v>
      </c>
      <c r="K3" s="97">
        <v>0.52827763496143954</v>
      </c>
      <c r="L3" s="97">
        <v>0.68642857142857139</v>
      </c>
      <c r="M3" s="97">
        <v>0.54140694568121106</v>
      </c>
      <c r="N3" s="97">
        <v>0.6</v>
      </c>
      <c r="O3" s="97">
        <v>0.60718562874251492</v>
      </c>
      <c r="P3" s="98">
        <f t="shared" ref="P3:P4" si="0">GEOMEAN(E3:O3)</f>
        <v>0.57955090108768015</v>
      </c>
    </row>
    <row r="4" spans="1:16">
      <c r="A4" s="93"/>
      <c r="B4" s="94" t="s">
        <v>3</v>
      </c>
      <c r="C4" s="95" t="s">
        <v>117</v>
      </c>
      <c r="D4" s="96" t="s">
        <v>116</v>
      </c>
      <c r="E4" s="97">
        <v>0.12252252252252252</v>
      </c>
      <c r="F4" s="97">
        <v>0.24618736383442266</v>
      </c>
      <c r="G4" s="97">
        <v>0.28901499797324687</v>
      </c>
      <c r="H4" s="97">
        <v>0.13541666666666666</v>
      </c>
      <c r="I4" s="97">
        <v>0.21453590192644484</v>
      </c>
      <c r="J4" s="97">
        <v>0.2734375</v>
      </c>
      <c r="K4" s="97">
        <v>0.19221411192214111</v>
      </c>
      <c r="L4" s="97">
        <v>0.34807417974322397</v>
      </c>
      <c r="M4" s="97">
        <v>0.22242647058823528</v>
      </c>
      <c r="N4" s="97">
        <v>0.30579216354344124</v>
      </c>
      <c r="O4" s="97">
        <v>0.21261682242990654</v>
      </c>
      <c r="P4" s="98">
        <f t="shared" si="0"/>
        <v>0.22275489247008137</v>
      </c>
    </row>
    <row r="5" spans="1:16">
      <c r="A5" s="81" t="s">
        <v>4</v>
      </c>
      <c r="B5" s="13" t="s">
        <v>5</v>
      </c>
      <c r="C5" s="86" t="s">
        <v>118</v>
      </c>
      <c r="D5" s="89" t="s">
        <v>51</v>
      </c>
      <c r="E5" s="60">
        <v>750</v>
      </c>
      <c r="F5" s="60">
        <v>2750</v>
      </c>
      <c r="G5" s="60"/>
      <c r="H5" s="60">
        <v>2700</v>
      </c>
      <c r="I5" s="60"/>
      <c r="J5" s="60">
        <v>968</v>
      </c>
      <c r="K5" s="60">
        <v>1140</v>
      </c>
      <c r="L5" s="60">
        <v>350</v>
      </c>
      <c r="M5" s="60">
        <v>320</v>
      </c>
      <c r="N5" s="60">
        <v>1480</v>
      </c>
      <c r="O5" s="60">
        <v>2820</v>
      </c>
      <c r="P5" s="60">
        <f>SUM(E5:O5)</f>
        <v>13278</v>
      </c>
    </row>
    <row r="6" spans="1:16">
      <c r="A6" s="81"/>
      <c r="B6" s="13" t="s">
        <v>6</v>
      </c>
      <c r="C6" s="86" t="s">
        <v>118</v>
      </c>
      <c r="D6" s="89" t="s">
        <v>51</v>
      </c>
      <c r="E6" s="60">
        <v>1875</v>
      </c>
      <c r="F6" s="60">
        <v>4125</v>
      </c>
      <c r="G6" s="60"/>
      <c r="H6" s="60">
        <v>4050</v>
      </c>
      <c r="I6" s="60"/>
      <c r="J6" s="60">
        <v>3775.2</v>
      </c>
      <c r="K6" s="60">
        <v>4332</v>
      </c>
      <c r="L6" s="60">
        <v>980</v>
      </c>
      <c r="M6" s="60">
        <v>960</v>
      </c>
      <c r="N6" s="60">
        <v>2960</v>
      </c>
      <c r="O6" s="60">
        <v>7050</v>
      </c>
      <c r="P6" s="60">
        <f>SUM(E6:O6)</f>
        <v>30107.200000000001</v>
      </c>
    </row>
    <row r="7" spans="1:16">
      <c r="A7" s="81"/>
      <c r="B7" s="13" t="s">
        <v>7</v>
      </c>
      <c r="C7" s="86" t="s">
        <v>118</v>
      </c>
      <c r="D7" s="89" t="s">
        <v>51</v>
      </c>
      <c r="E7" s="60">
        <v>2.5</v>
      </c>
      <c r="F7" s="60">
        <v>1.5</v>
      </c>
      <c r="G7" s="60"/>
      <c r="H7" s="60">
        <v>1.5</v>
      </c>
      <c r="I7" s="60"/>
      <c r="J7" s="60">
        <v>3.9</v>
      </c>
      <c r="K7" s="60">
        <v>3.8</v>
      </c>
      <c r="L7" s="60">
        <v>2.8</v>
      </c>
      <c r="M7" s="60">
        <v>3</v>
      </c>
      <c r="N7" s="60">
        <v>2</v>
      </c>
      <c r="O7" s="60">
        <v>2.5</v>
      </c>
      <c r="P7" s="60">
        <f>+AVERAGE(E7:O7)</f>
        <v>2.6111111111111112</v>
      </c>
    </row>
    <row r="8" spans="1:16">
      <c r="A8" s="81" t="s">
        <v>8</v>
      </c>
      <c r="B8" s="13" t="s">
        <v>5</v>
      </c>
      <c r="C8" s="86" t="s">
        <v>118</v>
      </c>
      <c r="D8" s="89" t="s">
        <v>51</v>
      </c>
      <c r="E8" s="60">
        <v>861.46360000000004</v>
      </c>
      <c r="F8" s="60">
        <v>2704.8787000000002</v>
      </c>
      <c r="G8" s="60">
        <v>640.97569999999996</v>
      </c>
      <c r="H8" s="60">
        <v>6427.8059000000003</v>
      </c>
      <c r="I8" s="60">
        <v>1663.903</v>
      </c>
      <c r="J8" s="60">
        <v>477.80990000000003</v>
      </c>
      <c r="K8" s="60">
        <v>5877.8059000000003</v>
      </c>
      <c r="L8" s="60">
        <v>7518.2457999999997</v>
      </c>
      <c r="M8" s="60">
        <v>4927.8059000000003</v>
      </c>
      <c r="N8" s="60">
        <v>1022.9272</v>
      </c>
      <c r="O8" s="60">
        <v>895.56119999999999</v>
      </c>
      <c r="P8" s="60">
        <f t="shared" ref="P8" si="1">SUM(E8:O8)</f>
        <v>33019.182799999995</v>
      </c>
    </row>
    <row r="9" spans="1:16">
      <c r="A9" s="81"/>
      <c r="B9" s="13" t="s">
        <v>6</v>
      </c>
      <c r="C9" s="86" t="s">
        <v>118</v>
      </c>
      <c r="D9" s="89" t="s">
        <v>51</v>
      </c>
      <c r="E9" s="60">
        <v>3783.8119000000002</v>
      </c>
      <c r="F9" s="60">
        <v>8435.7024000000001</v>
      </c>
      <c r="G9" s="60">
        <v>2007.1405</v>
      </c>
      <c r="H9" s="60">
        <v>22112.4791</v>
      </c>
      <c r="I9" s="60">
        <v>7240.1652000000004</v>
      </c>
      <c r="J9" s="60">
        <v>2073.4512</v>
      </c>
      <c r="K9" s="60">
        <v>23071.404699999999</v>
      </c>
      <c r="L9" s="60">
        <v>26343.282299999999</v>
      </c>
      <c r="M9" s="60">
        <v>28907.107100000001</v>
      </c>
      <c r="N9" s="60">
        <v>3435.9297000000001</v>
      </c>
      <c r="O9" s="60">
        <v>3931.0661</v>
      </c>
      <c r="P9" s="60">
        <f>SUM(E9:O9)</f>
        <v>131341.54019999999</v>
      </c>
    </row>
    <row r="10" spans="1:16">
      <c r="A10" s="81"/>
      <c r="B10" s="13" t="s">
        <v>9</v>
      </c>
      <c r="C10" s="86" t="s">
        <v>118</v>
      </c>
      <c r="D10" s="89" t="s">
        <v>51</v>
      </c>
      <c r="E10" s="60">
        <v>4.3923061868197335</v>
      </c>
      <c r="F10" s="60">
        <v>3.1186989642086353</v>
      </c>
      <c r="G10" s="60">
        <v>3.1313831397976553</v>
      </c>
      <c r="H10" s="60">
        <v>3.4401286292730151</v>
      </c>
      <c r="I10" s="60">
        <v>4.3513144696535795</v>
      </c>
      <c r="J10" s="60">
        <v>4.3394898263932999</v>
      </c>
      <c r="K10" s="60">
        <v>3.9251729459116711</v>
      </c>
      <c r="L10" s="60">
        <v>3.5039134128868201</v>
      </c>
      <c r="M10" s="60">
        <v>5.8661212893957533</v>
      </c>
      <c r="N10" s="60">
        <v>3.3589190902343784</v>
      </c>
      <c r="O10" s="60">
        <v>4.3895002373930447</v>
      </c>
      <c r="P10" s="60">
        <f>+AVERAGE(E10:O10)</f>
        <v>3.983358926542508</v>
      </c>
    </row>
    <row r="11" spans="1:16">
      <c r="A11" s="81" t="s">
        <v>10</v>
      </c>
      <c r="B11" s="13" t="s">
        <v>11</v>
      </c>
      <c r="C11" s="86" t="s">
        <v>117</v>
      </c>
      <c r="D11" s="89" t="s">
        <v>116</v>
      </c>
      <c r="E11" s="61">
        <v>38.876600000000003</v>
      </c>
      <c r="F11" s="68">
        <v>47.6233</v>
      </c>
      <c r="G11" s="68">
        <v>34.249499999999998</v>
      </c>
      <c r="H11" s="68">
        <v>46.093800000000002</v>
      </c>
      <c r="I11" s="61">
        <v>45.233600000000003</v>
      </c>
      <c r="J11" s="68">
        <v>47.6233</v>
      </c>
      <c r="K11" s="68">
        <v>42.954700000000003</v>
      </c>
      <c r="L11" s="68">
        <v>48.858699999999999</v>
      </c>
      <c r="M11" s="68">
        <v>56.584299999999999</v>
      </c>
      <c r="N11" s="68">
        <v>46.136000000000003</v>
      </c>
      <c r="O11" s="68">
        <v>48.251199999999997</v>
      </c>
      <c r="P11" s="60">
        <f t="shared" ref="P11:P22" si="2">+AVERAGE(E11:O11)</f>
        <v>45.680454545454545</v>
      </c>
    </row>
    <row r="12" spans="1:16">
      <c r="A12" s="81"/>
      <c r="B12" s="13" t="s">
        <v>12</v>
      </c>
      <c r="C12" s="86" t="s">
        <v>117</v>
      </c>
      <c r="D12" s="89" t="s">
        <v>116</v>
      </c>
      <c r="E12" s="61">
        <v>18.052</v>
      </c>
      <c r="F12" s="61">
        <v>15.385</v>
      </c>
      <c r="G12" s="61">
        <v>13.196999999999999</v>
      </c>
      <c r="H12" s="61">
        <v>12.62</v>
      </c>
      <c r="I12" s="61">
        <v>14.834</v>
      </c>
      <c r="J12" s="61">
        <v>15.385</v>
      </c>
      <c r="K12" s="61">
        <v>10.428000000000001</v>
      </c>
      <c r="L12" s="61">
        <v>12.351000000000001</v>
      </c>
      <c r="M12" s="61">
        <v>16.818000000000001</v>
      </c>
      <c r="N12" s="61">
        <v>13.06</v>
      </c>
      <c r="O12" s="61">
        <v>9.1379999999999999</v>
      </c>
      <c r="P12" s="60">
        <f t="shared" si="2"/>
        <v>13.751636363636363</v>
      </c>
    </row>
    <row r="13" spans="1:16">
      <c r="A13" s="81"/>
      <c r="B13" s="13" t="s">
        <v>13</v>
      </c>
      <c r="C13" s="86" t="s">
        <v>117</v>
      </c>
      <c r="D13" s="89" t="s">
        <v>116</v>
      </c>
      <c r="E13" s="61">
        <v>42.58</v>
      </c>
      <c r="F13" s="66">
        <v>44.161999999999999</v>
      </c>
      <c r="G13" s="66">
        <v>35.725000000000001</v>
      </c>
      <c r="H13" s="66">
        <v>40.924999999999997</v>
      </c>
      <c r="I13" s="61">
        <v>46.374000000000002</v>
      </c>
      <c r="J13" s="66">
        <v>44.161999999999999</v>
      </c>
      <c r="K13" s="66">
        <v>48.478999999999999</v>
      </c>
      <c r="L13" s="66">
        <v>43.162999999999997</v>
      </c>
      <c r="M13" s="66">
        <v>42.308</v>
      </c>
      <c r="N13" s="66">
        <v>44.383000000000003</v>
      </c>
      <c r="O13" s="66">
        <v>38.469000000000001</v>
      </c>
      <c r="P13" s="60">
        <f t="shared" si="2"/>
        <v>42.793636363636359</v>
      </c>
    </row>
    <row r="14" spans="1:16">
      <c r="A14" s="81"/>
      <c r="B14" s="13" t="s">
        <v>14</v>
      </c>
      <c r="C14" s="86" t="s">
        <v>117</v>
      </c>
      <c r="D14" s="89" t="s">
        <v>116</v>
      </c>
      <c r="E14" s="61">
        <v>30.513000000000002</v>
      </c>
      <c r="F14" s="68">
        <v>24.997</v>
      </c>
      <c r="G14" s="68">
        <v>24.777999999999999</v>
      </c>
      <c r="H14" s="68">
        <v>25.661000000000001</v>
      </c>
      <c r="I14" s="61">
        <v>34.326999999999998</v>
      </c>
      <c r="J14" s="68">
        <v>24.997</v>
      </c>
      <c r="K14" s="68">
        <v>35.164000000000001</v>
      </c>
      <c r="L14" s="68">
        <v>33.83</v>
      </c>
      <c r="M14" s="68">
        <v>36.713999999999999</v>
      </c>
      <c r="N14" s="68">
        <v>32.39</v>
      </c>
      <c r="O14" s="68">
        <v>29.533000000000001</v>
      </c>
      <c r="P14" s="60">
        <f t="shared" si="2"/>
        <v>30.263999999999999</v>
      </c>
    </row>
    <row r="15" spans="1:16">
      <c r="A15" s="81"/>
      <c r="B15" s="13" t="s">
        <v>15</v>
      </c>
      <c r="C15" s="86" t="s">
        <v>117</v>
      </c>
      <c r="D15" s="89" t="s">
        <v>116</v>
      </c>
      <c r="E15" s="61">
        <v>5.5919999999999996</v>
      </c>
      <c r="F15" s="68">
        <v>5.7649999999999997</v>
      </c>
      <c r="G15" s="68">
        <v>4.0609999999999999</v>
      </c>
      <c r="H15" s="68">
        <v>3.2450000000000001</v>
      </c>
      <c r="I15" s="61">
        <v>5.9909999999999997</v>
      </c>
      <c r="J15" s="68">
        <v>5.7649999999999997</v>
      </c>
      <c r="K15" s="68">
        <v>4.3449999999999998</v>
      </c>
      <c r="L15" s="68">
        <v>1.9319999999999999</v>
      </c>
      <c r="M15" s="68">
        <v>1.742</v>
      </c>
      <c r="N15" s="68">
        <v>5.7069999999999999</v>
      </c>
      <c r="O15" s="68">
        <v>2.5449999999999999</v>
      </c>
      <c r="P15" s="60">
        <f t="shared" si="2"/>
        <v>4.2445454545454551</v>
      </c>
    </row>
    <row r="16" spans="1:16">
      <c r="A16" s="12" t="s">
        <v>16</v>
      </c>
      <c r="B16" s="13" t="s">
        <v>17</v>
      </c>
      <c r="C16" s="14" t="s">
        <v>117</v>
      </c>
      <c r="D16" s="15" t="s">
        <v>116</v>
      </c>
      <c r="E16" s="61">
        <v>85.258799999999994</v>
      </c>
      <c r="F16" s="61">
        <v>93.152600000000007</v>
      </c>
      <c r="G16" s="61">
        <v>74.484800000000007</v>
      </c>
      <c r="H16" s="61">
        <v>88.341399999999993</v>
      </c>
      <c r="I16" s="61">
        <v>83.682199999999995</v>
      </c>
      <c r="J16" s="61">
        <v>88.693799999999996</v>
      </c>
      <c r="K16" s="61">
        <v>88.392300000000006</v>
      </c>
      <c r="L16" s="61">
        <v>89.561899999999994</v>
      </c>
      <c r="M16" s="61">
        <v>89.358599999999996</v>
      </c>
      <c r="N16" s="61">
        <v>84.825000000000003</v>
      </c>
      <c r="O16" s="61">
        <v>86.893199999999993</v>
      </c>
      <c r="P16" s="60">
        <f t="shared" si="2"/>
        <v>86.604054545454559</v>
      </c>
    </row>
    <row r="17" spans="1:16">
      <c r="A17" s="81" t="s">
        <v>18</v>
      </c>
      <c r="B17" s="13" t="s">
        <v>19</v>
      </c>
      <c r="C17" s="86" t="s">
        <v>118</v>
      </c>
      <c r="D17" s="15" t="s">
        <v>116</v>
      </c>
      <c r="E17" s="61">
        <v>55.335000000000001</v>
      </c>
      <c r="F17" s="68">
        <v>62.561</v>
      </c>
      <c r="G17" s="68">
        <v>63.09</v>
      </c>
      <c r="H17" s="68">
        <v>71.394000000000005</v>
      </c>
      <c r="I17" s="61">
        <v>64.051000000000002</v>
      </c>
      <c r="J17" s="68">
        <v>62.561</v>
      </c>
      <c r="K17" s="68">
        <v>66.697999999999993</v>
      </c>
      <c r="L17" s="68">
        <v>75.366</v>
      </c>
      <c r="M17" s="68">
        <v>75.837000000000003</v>
      </c>
      <c r="N17" s="68">
        <v>63.174999999999997</v>
      </c>
      <c r="O17" s="68">
        <v>79.256</v>
      </c>
      <c r="P17" s="60">
        <f t="shared" si="2"/>
        <v>67.211272727272714</v>
      </c>
    </row>
    <row r="18" spans="1:16">
      <c r="A18" s="81"/>
      <c r="B18" s="13" t="s">
        <v>20</v>
      </c>
      <c r="C18" s="86" t="s">
        <v>118</v>
      </c>
      <c r="D18" s="15" t="s">
        <v>116</v>
      </c>
      <c r="E18" s="61">
        <v>98.921000000000006</v>
      </c>
      <c r="F18" s="68">
        <v>98.945999999999998</v>
      </c>
      <c r="G18" s="68">
        <v>97.031999999999996</v>
      </c>
      <c r="H18" s="68">
        <v>99.578999999999994</v>
      </c>
      <c r="I18" s="61">
        <v>99.021000000000001</v>
      </c>
      <c r="J18" s="68">
        <v>98.945999999999998</v>
      </c>
      <c r="K18" s="68">
        <v>99.41</v>
      </c>
      <c r="L18" s="68">
        <v>99.361000000000004</v>
      </c>
      <c r="M18" s="68">
        <v>99.025999999999996</v>
      </c>
      <c r="N18" s="68">
        <v>98.680999999999997</v>
      </c>
      <c r="O18" s="68">
        <v>99.105999999999995</v>
      </c>
      <c r="P18" s="60">
        <f t="shared" si="2"/>
        <v>98.911727272727276</v>
      </c>
    </row>
    <row r="19" spans="1:16">
      <c r="A19" s="83" t="s">
        <v>21</v>
      </c>
      <c r="B19" s="13" t="s">
        <v>22</v>
      </c>
      <c r="C19" s="86" t="s">
        <v>117</v>
      </c>
      <c r="D19" s="90" t="s">
        <v>116</v>
      </c>
      <c r="E19" s="61">
        <v>35.762</v>
      </c>
      <c r="F19" s="68">
        <v>33.463000000000001</v>
      </c>
      <c r="G19" s="68">
        <v>35.591999999999999</v>
      </c>
      <c r="H19" s="68">
        <v>39.002000000000002</v>
      </c>
      <c r="I19" s="61">
        <v>60.915999999999997</v>
      </c>
      <c r="J19" s="68">
        <v>33.463000000000001</v>
      </c>
      <c r="K19" s="68">
        <v>60.582999999999998</v>
      </c>
      <c r="L19" s="68">
        <v>68.05</v>
      </c>
      <c r="M19" s="68">
        <v>58.767000000000003</v>
      </c>
      <c r="N19" s="68">
        <v>53.683999999999997</v>
      </c>
      <c r="O19" s="68">
        <v>70.994</v>
      </c>
      <c r="P19" s="60">
        <f t="shared" si="2"/>
        <v>50.025090909090906</v>
      </c>
    </row>
    <row r="20" spans="1:16">
      <c r="A20" s="83"/>
      <c r="B20" s="13" t="s">
        <v>23</v>
      </c>
      <c r="C20" s="86" t="s">
        <v>117</v>
      </c>
      <c r="D20" s="90" t="s">
        <v>116</v>
      </c>
      <c r="E20" s="61">
        <v>11.404999999999999</v>
      </c>
      <c r="F20" s="68">
        <v>7.9660000000000002</v>
      </c>
      <c r="G20" s="68">
        <v>4.4109999999999996</v>
      </c>
      <c r="H20" s="68">
        <v>7.5720000000000001</v>
      </c>
      <c r="I20" s="61">
        <v>5.5140000000000002</v>
      </c>
      <c r="J20" s="68">
        <v>7.9660000000000002</v>
      </c>
      <c r="K20" s="68">
        <v>19.584</v>
      </c>
      <c r="L20" s="68">
        <v>6.1669999999999998</v>
      </c>
      <c r="M20" s="68">
        <v>3.0030000000000001</v>
      </c>
      <c r="N20" s="68">
        <v>6.5940000000000003</v>
      </c>
      <c r="O20" s="68">
        <v>6.673</v>
      </c>
      <c r="P20" s="60">
        <f t="shared" si="2"/>
        <v>7.8959090909090897</v>
      </c>
    </row>
    <row r="21" spans="1:16">
      <c r="A21" s="82" t="s">
        <v>24</v>
      </c>
      <c r="B21" s="13" t="s">
        <v>25</v>
      </c>
      <c r="C21" s="86" t="s">
        <v>119</v>
      </c>
      <c r="D21" s="86" t="s">
        <v>116</v>
      </c>
      <c r="E21" s="60">
        <v>1.8875</v>
      </c>
      <c r="F21" s="60">
        <v>22.321428000000001</v>
      </c>
      <c r="G21" s="60">
        <v>7.5</v>
      </c>
      <c r="H21" s="60">
        <v>0</v>
      </c>
      <c r="I21" s="60">
        <v>1.1599999999999999</v>
      </c>
      <c r="J21" s="60">
        <v>29.975000000000001</v>
      </c>
      <c r="K21" s="60">
        <v>37.346665999999999</v>
      </c>
      <c r="L21" s="60">
        <v>19.136341000000002</v>
      </c>
      <c r="M21" s="60">
        <v>8.4778479999999998</v>
      </c>
      <c r="N21" s="60">
        <v>17.173375</v>
      </c>
      <c r="O21" s="60">
        <v>16.732727000000001</v>
      </c>
      <c r="P21" s="60">
        <f t="shared" si="2"/>
        <v>14.700989545454547</v>
      </c>
    </row>
    <row r="22" spans="1:16">
      <c r="A22" s="82"/>
      <c r="B22" s="13" t="s">
        <v>26</v>
      </c>
      <c r="C22" s="86" t="s">
        <v>119</v>
      </c>
      <c r="D22" s="86" t="s">
        <v>116</v>
      </c>
      <c r="E22" s="60">
        <v>100</v>
      </c>
      <c r="F22" s="60">
        <v>42.857142857142847</v>
      </c>
      <c r="G22" s="60">
        <v>26.666666666666668</v>
      </c>
      <c r="H22" s="60">
        <v>100</v>
      </c>
      <c r="I22" s="60">
        <v>66.666666666666671</v>
      </c>
      <c r="J22" s="60"/>
      <c r="K22" s="60">
        <v>50</v>
      </c>
      <c r="L22" s="60">
        <v>75.609756097560961</v>
      </c>
      <c r="M22" s="60">
        <v>91.139240506329116</v>
      </c>
      <c r="N22" s="60">
        <v>80</v>
      </c>
      <c r="O22" s="60">
        <v>54.54545454545454</v>
      </c>
      <c r="P22" s="60">
        <f t="shared" si="2"/>
        <v>68.748492733982076</v>
      </c>
    </row>
    <row r="23" spans="1:16">
      <c r="A23" s="81" t="s">
        <v>27</v>
      </c>
      <c r="B23" s="12" t="s">
        <v>28</v>
      </c>
      <c r="C23" s="86" t="s">
        <v>118</v>
      </c>
      <c r="D23" s="89" t="s">
        <v>51</v>
      </c>
      <c r="E23" s="60">
        <v>139.57515281741229</v>
      </c>
      <c r="F23" s="60">
        <v>115.26845650004479</v>
      </c>
      <c r="G23" s="60">
        <v>652.24830770228107</v>
      </c>
      <c r="H23" s="60">
        <v>75.170658192033969</v>
      </c>
      <c r="I23" s="60">
        <v>178.49869345356342</v>
      </c>
      <c r="J23" s="60">
        <v>43.246791908659901</v>
      </c>
      <c r="K23" s="60">
        <v>69.43912590328911</v>
      </c>
      <c r="L23" s="60">
        <v>107.9261999667383</v>
      </c>
      <c r="M23" s="60">
        <v>80.22744161577431</v>
      </c>
      <c r="N23" s="60">
        <v>185.26325534145252</v>
      </c>
      <c r="O23" s="60">
        <v>78.122502873491669</v>
      </c>
      <c r="P23" s="60">
        <f t="shared" ref="P23" si="3">SUM(E23:O23)</f>
        <v>1724.9865862747413</v>
      </c>
    </row>
    <row r="24" spans="1:16">
      <c r="A24" s="81"/>
      <c r="B24" s="12" t="s">
        <v>29</v>
      </c>
      <c r="C24" s="86" t="s">
        <v>118</v>
      </c>
      <c r="D24" s="89" t="s">
        <v>51</v>
      </c>
      <c r="E24" s="60">
        <v>24.015761981721294</v>
      </c>
      <c r="F24" s="60">
        <v>30.596457768214783</v>
      </c>
      <c r="G24" s="60">
        <v>100.81650127226072</v>
      </c>
      <c r="H24" s="60">
        <v>36.611697521728644</v>
      </c>
      <c r="I24" s="60">
        <v>27.246710081305991</v>
      </c>
      <c r="J24" s="60">
        <v>7.2479530728676522</v>
      </c>
      <c r="K24" s="60">
        <v>12.502005891730759</v>
      </c>
      <c r="L24" s="60">
        <v>18.759754487113071</v>
      </c>
      <c r="M24" s="60">
        <v>13.355132276227788</v>
      </c>
      <c r="N24" s="60">
        <v>28.425418546625703</v>
      </c>
      <c r="O24" s="60">
        <v>13.499021868645078</v>
      </c>
      <c r="P24" s="60">
        <f t="shared" ref="P24:P32" si="4">SUM(E24:O24)</f>
        <v>313.0764147684414</v>
      </c>
    </row>
    <row r="25" spans="1:16">
      <c r="A25" s="81"/>
      <c r="B25" s="12" t="s">
        <v>30</v>
      </c>
      <c r="C25" s="86" t="s">
        <v>118</v>
      </c>
      <c r="D25" s="89" t="s">
        <v>51</v>
      </c>
      <c r="E25" s="60">
        <v>13.773638154176306</v>
      </c>
      <c r="F25" s="60">
        <v>13.065999872648582</v>
      </c>
      <c r="G25" s="60">
        <v>84.54253422630299</v>
      </c>
      <c r="H25" s="60">
        <v>7.5746597691080195</v>
      </c>
      <c r="I25" s="60">
        <v>25.700038366011754</v>
      </c>
      <c r="J25" s="60">
        <v>6.8105752780594919</v>
      </c>
      <c r="K25" s="60">
        <v>9.2522054861767149</v>
      </c>
      <c r="L25" s="60">
        <v>16.666504597872347</v>
      </c>
      <c r="M25" s="60">
        <v>12.052451177022396</v>
      </c>
      <c r="N25" s="60">
        <v>21.219934712647316</v>
      </c>
      <c r="O25" s="60">
        <v>11.243136781898741</v>
      </c>
      <c r="P25" s="60">
        <f t="shared" si="4"/>
        <v>221.90167842192466</v>
      </c>
    </row>
    <row r="26" spans="1:16">
      <c r="A26" s="81"/>
      <c r="B26" s="12" t="s">
        <v>31</v>
      </c>
      <c r="C26" s="86" t="s">
        <v>118</v>
      </c>
      <c r="D26" s="89" t="s">
        <v>51</v>
      </c>
      <c r="E26" s="60">
        <v>8.4675387715400046</v>
      </c>
      <c r="F26" s="60">
        <v>8.7311814841664148</v>
      </c>
      <c r="G26" s="60">
        <v>67.778984497824538</v>
      </c>
      <c r="H26" s="60">
        <v>5.0827828900953751</v>
      </c>
      <c r="I26" s="60">
        <v>15.63328615225133</v>
      </c>
      <c r="J26" s="60">
        <v>3.1709213323492875</v>
      </c>
      <c r="K26" s="60">
        <v>6.3152802440350584</v>
      </c>
      <c r="L26" s="60">
        <v>11.072336126987913</v>
      </c>
      <c r="M26" s="60">
        <v>6.8741337164855398</v>
      </c>
      <c r="N26" s="60">
        <v>18.444031047306492</v>
      </c>
      <c r="O26" s="60">
        <v>6.1567373491981581</v>
      </c>
      <c r="P26" s="60">
        <f t="shared" si="4"/>
        <v>157.72721361224009</v>
      </c>
    </row>
    <row r="27" spans="1:16">
      <c r="A27" s="81"/>
      <c r="B27" s="12" t="s">
        <v>32</v>
      </c>
      <c r="C27" s="86" t="s">
        <v>118</v>
      </c>
      <c r="D27" s="89" t="s">
        <v>51</v>
      </c>
      <c r="E27" s="60">
        <v>7.243065854861773</v>
      </c>
      <c r="F27" s="60">
        <v>7.6319896348852296</v>
      </c>
      <c r="G27" s="60">
        <v>43.185728992157578</v>
      </c>
      <c r="H27" s="60">
        <v>3.009232384705343</v>
      </c>
      <c r="I27" s="60">
        <v>8.7952567493891731</v>
      </c>
      <c r="J27" s="60">
        <v>2.0428414543608766</v>
      </c>
      <c r="K27" s="60">
        <v>3.3369892286587799</v>
      </c>
      <c r="L27" s="60">
        <v>5.1865365828578227</v>
      </c>
      <c r="M27" s="60">
        <v>4.0188135727496537</v>
      </c>
      <c r="N27" s="60">
        <v>8.9030712800404803</v>
      </c>
      <c r="O27" s="60">
        <v>3.8209776542275753</v>
      </c>
      <c r="P27" s="60">
        <f t="shared" si="4"/>
        <v>97.17450338889428</v>
      </c>
    </row>
    <row r="28" spans="1:16" ht="28">
      <c r="A28" s="81"/>
      <c r="B28" s="12" t="s">
        <v>33</v>
      </c>
      <c r="C28" s="86" t="s">
        <v>118</v>
      </c>
      <c r="D28" s="89" t="s">
        <v>51</v>
      </c>
      <c r="E28" s="60">
        <v>7.1287836475221429</v>
      </c>
      <c r="F28" s="60">
        <v>7.0303642730225206</v>
      </c>
      <c r="G28" s="60">
        <v>40.64301024851725</v>
      </c>
      <c r="H28" s="60">
        <v>2.7889960656129946</v>
      </c>
      <c r="I28" s="60">
        <v>8.2822068433272342</v>
      </c>
      <c r="J28" s="60">
        <v>1.9771807530754058</v>
      </c>
      <c r="K28" s="60">
        <v>3.1397321522227477</v>
      </c>
      <c r="L28" s="60">
        <v>4.2831616844583085</v>
      </c>
      <c r="M28" s="60">
        <v>3.8554360388630564</v>
      </c>
      <c r="N28" s="60">
        <v>7.0906088475167657</v>
      </c>
      <c r="O28" s="60">
        <v>3.7542804177544817</v>
      </c>
      <c r="P28" s="60">
        <f t="shared" si="4"/>
        <v>89.973760971892901</v>
      </c>
    </row>
    <row r="29" spans="1:16">
      <c r="A29" s="81"/>
      <c r="B29" s="12" t="s">
        <v>34</v>
      </c>
      <c r="C29" s="86" t="s">
        <v>118</v>
      </c>
      <c r="D29" s="89" t="s">
        <v>51</v>
      </c>
      <c r="E29" s="60">
        <v>8.1601068634082505</v>
      </c>
      <c r="F29" s="60">
        <v>8.0145421812982516</v>
      </c>
      <c r="G29" s="60">
        <v>44.102800457242004</v>
      </c>
      <c r="H29" s="60">
        <v>4.9770917524941485</v>
      </c>
      <c r="I29" s="60">
        <v>11.940887940956024</v>
      </c>
      <c r="J29" s="60">
        <v>3.0129386051555049</v>
      </c>
      <c r="K29" s="60">
        <v>4.7208727882626258</v>
      </c>
      <c r="L29" s="60">
        <v>6.4742941967654319</v>
      </c>
      <c r="M29" s="60">
        <v>4.2986425554019085</v>
      </c>
      <c r="N29" s="60">
        <v>11.149121215396958</v>
      </c>
      <c r="O29" s="60">
        <v>6.0655908656529371</v>
      </c>
      <c r="P29" s="60">
        <f t="shared" si="4"/>
        <v>112.91688942203405</v>
      </c>
    </row>
    <row r="30" spans="1:16">
      <c r="A30" s="81"/>
      <c r="B30" s="12" t="s">
        <v>35</v>
      </c>
      <c r="C30" s="86" t="s">
        <v>118</v>
      </c>
      <c r="D30" s="89" t="s">
        <v>51</v>
      </c>
      <c r="E30" s="60">
        <v>7.9876302340559899</v>
      </c>
      <c r="F30" s="60">
        <v>7.7940589128461131</v>
      </c>
      <c r="G30" s="60">
        <v>43.710477162610395</v>
      </c>
      <c r="H30" s="60">
        <v>4.6462139002143754</v>
      </c>
      <c r="I30" s="60">
        <v>11.185272777920991</v>
      </c>
      <c r="J30" s="60">
        <v>2.0782819036955944</v>
      </c>
      <c r="K30" s="60">
        <v>3.3708615662393351</v>
      </c>
      <c r="L30" s="60">
        <v>5.648810130905761</v>
      </c>
      <c r="M30" s="60">
        <v>4.1604766476600261</v>
      </c>
      <c r="N30" s="60">
        <v>9.629123270580477</v>
      </c>
      <c r="O30" s="60">
        <v>4.287110177876678</v>
      </c>
      <c r="P30" s="60">
        <f t="shared" si="4"/>
        <v>104.49831668460574</v>
      </c>
    </row>
    <row r="31" spans="1:16">
      <c r="A31" s="81"/>
      <c r="B31" s="12" t="s">
        <v>36</v>
      </c>
      <c r="C31" s="86" t="s">
        <v>118</v>
      </c>
      <c r="D31" s="89" t="s">
        <v>51</v>
      </c>
      <c r="E31" s="60">
        <v>6.5028425538197903</v>
      </c>
      <c r="F31" s="60">
        <v>5.9549416260528467</v>
      </c>
      <c r="G31" s="60">
        <v>38.584395517273904</v>
      </c>
      <c r="H31" s="60">
        <v>2.6242043976993177</v>
      </c>
      <c r="I31" s="60">
        <v>6.4063915787708678</v>
      </c>
      <c r="J31" s="60">
        <v>1.4328262978503372</v>
      </c>
      <c r="K31" s="60">
        <v>2.9375452145511987</v>
      </c>
      <c r="L31" s="60">
        <v>3.9620126612602911</v>
      </c>
      <c r="M31" s="60">
        <v>3.0150201256638387</v>
      </c>
      <c r="N31" s="60">
        <v>7.0416746798452392</v>
      </c>
      <c r="O31" s="60">
        <v>3.0954699360060642</v>
      </c>
      <c r="P31" s="60">
        <f t="shared" si="4"/>
        <v>81.557324588793691</v>
      </c>
    </row>
    <row r="32" spans="1:16">
      <c r="A32" s="81"/>
      <c r="B32" s="12" t="s">
        <v>37</v>
      </c>
      <c r="C32" s="86" t="s">
        <v>118</v>
      </c>
      <c r="D32" s="89" t="s">
        <v>51</v>
      </c>
      <c r="E32" s="60">
        <v>8.7363556288658444</v>
      </c>
      <c r="F32" s="60">
        <v>10.58021120679798</v>
      </c>
      <c r="G32" s="60">
        <v>71.26060055841667</v>
      </c>
      <c r="H32" s="60">
        <v>7.1592476421531677</v>
      </c>
      <c r="I32" s="60">
        <v>19.291411154796698</v>
      </c>
      <c r="J32" s="60">
        <v>5.53528679228054</v>
      </c>
      <c r="K32" s="60">
        <v>7.321338812855001</v>
      </c>
      <c r="L32" s="60">
        <v>12.344144769669677</v>
      </c>
      <c r="M32" s="60">
        <v>11.84626985525265</v>
      </c>
      <c r="N32" s="60">
        <v>18.894965433836081</v>
      </c>
      <c r="O32" s="60">
        <v>6.6940487845088494</v>
      </c>
      <c r="P32" s="60">
        <f t="shared" si="4"/>
        <v>179.66388063943316</v>
      </c>
    </row>
    <row r="33" spans="1:16">
      <c r="A33" s="82" t="s">
        <v>38</v>
      </c>
      <c r="B33" s="87" t="s">
        <v>155</v>
      </c>
      <c r="C33" s="86" t="s">
        <v>119</v>
      </c>
      <c r="D33" s="88" t="s">
        <v>120</v>
      </c>
      <c r="E33" s="60">
        <v>5516.6925696099997</v>
      </c>
      <c r="F33" s="60">
        <v>10603.0490778</v>
      </c>
      <c r="G33" s="60">
        <v>24715.5475577</v>
      </c>
      <c r="H33" s="60">
        <v>6463.4411509000001</v>
      </c>
      <c r="I33" s="60">
        <v>16214.872391700001</v>
      </c>
      <c r="J33" s="60">
        <v>5867.6974036399997</v>
      </c>
      <c r="K33" s="60">
        <v>1398.0939401600001</v>
      </c>
      <c r="L33" s="60">
        <v>659.83232395699997</v>
      </c>
      <c r="M33" s="60">
        <v>27608.0773524</v>
      </c>
      <c r="N33" s="60">
        <v>11360.196902899999</v>
      </c>
      <c r="O33" s="60">
        <v>18493.556714499999</v>
      </c>
      <c r="P33" s="60">
        <f t="shared" ref="P33:P61" si="5">SUM(F33:O33)</f>
        <v>123384.36481565698</v>
      </c>
    </row>
    <row r="34" spans="1:16">
      <c r="A34" s="82"/>
      <c r="B34" s="87" t="s">
        <v>156</v>
      </c>
      <c r="C34" s="86" t="s">
        <v>119</v>
      </c>
      <c r="D34" s="88" t="s">
        <v>120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>
        <v>0.39930478494999999</v>
      </c>
      <c r="P34" s="60">
        <f t="shared" si="5"/>
        <v>0.39930478494999999</v>
      </c>
    </row>
    <row r="35" spans="1:16">
      <c r="A35" s="82"/>
      <c r="B35" s="87" t="s">
        <v>157</v>
      </c>
      <c r="C35" s="86" t="s">
        <v>119</v>
      </c>
      <c r="D35" s="88" t="s">
        <v>120</v>
      </c>
      <c r="E35" s="60">
        <v>9677.0117746699998</v>
      </c>
      <c r="F35" s="60">
        <v>20812.032011499999</v>
      </c>
      <c r="G35" s="60">
        <v>3396.1092831699998</v>
      </c>
      <c r="H35" s="60">
        <v>6864.9136061199997</v>
      </c>
      <c r="I35" s="60">
        <v>8790.1055502500003</v>
      </c>
      <c r="J35" s="60">
        <v>233.40206495800001</v>
      </c>
      <c r="K35" s="60">
        <v>116.721478222</v>
      </c>
      <c r="L35" s="60">
        <v>12465.390705899999</v>
      </c>
      <c r="M35" s="60">
        <v>4512.7411734200005</v>
      </c>
      <c r="N35" s="60">
        <v>2287.4449837299999</v>
      </c>
      <c r="O35" s="60">
        <v>6019.7294924999997</v>
      </c>
      <c r="P35" s="60">
        <f t="shared" si="5"/>
        <v>65498.590349769998</v>
      </c>
    </row>
    <row r="36" spans="1:16">
      <c r="A36" s="82"/>
      <c r="B36" s="87" t="s">
        <v>158</v>
      </c>
      <c r="C36" s="86" t="s">
        <v>119</v>
      </c>
      <c r="D36" s="88" t="s">
        <v>120</v>
      </c>
      <c r="E36" s="60">
        <v>7638.1613597799997</v>
      </c>
      <c r="F36" s="60">
        <v>4094.17962739</v>
      </c>
      <c r="G36" s="60"/>
      <c r="H36" s="60">
        <v>1513.34880309</v>
      </c>
      <c r="I36" s="60"/>
      <c r="J36" s="60"/>
      <c r="K36" s="60"/>
      <c r="L36" s="60"/>
      <c r="M36" s="60"/>
      <c r="N36" s="60"/>
      <c r="O36" s="60"/>
      <c r="P36" s="60">
        <f t="shared" si="5"/>
        <v>5607.5284304799998</v>
      </c>
    </row>
    <row r="37" spans="1:16">
      <c r="A37" s="82"/>
      <c r="B37" s="87" t="s">
        <v>159</v>
      </c>
      <c r="C37" s="86" t="s">
        <v>119</v>
      </c>
      <c r="D37" s="88" t="s">
        <v>120</v>
      </c>
      <c r="E37" s="60">
        <v>32360.002833099999</v>
      </c>
      <c r="F37" s="60"/>
      <c r="G37" s="60"/>
      <c r="H37" s="60">
        <v>6094.5787688500004</v>
      </c>
      <c r="I37" s="60">
        <v>23538.423093599999</v>
      </c>
      <c r="J37" s="60">
        <v>577.17447805300003</v>
      </c>
      <c r="K37" s="60"/>
      <c r="L37" s="60"/>
      <c r="M37" s="60">
        <v>501.31739350499998</v>
      </c>
      <c r="N37" s="60">
        <v>649.13491230600005</v>
      </c>
      <c r="O37" s="60"/>
      <c r="P37" s="60">
        <f t="shared" si="5"/>
        <v>31360.628646313999</v>
      </c>
    </row>
    <row r="38" spans="1:16">
      <c r="A38" s="82"/>
      <c r="B38" s="87" t="s">
        <v>160</v>
      </c>
      <c r="C38" s="86" t="s">
        <v>119</v>
      </c>
      <c r="D38" s="88" t="s">
        <v>120</v>
      </c>
      <c r="E38" s="60"/>
      <c r="F38" s="60"/>
      <c r="G38" s="60"/>
      <c r="H38" s="60"/>
      <c r="I38" s="60"/>
      <c r="J38" s="60">
        <v>1132.5830845600001</v>
      </c>
      <c r="K38" s="60"/>
      <c r="L38" s="60"/>
      <c r="M38" s="60">
        <v>230.980903267</v>
      </c>
      <c r="N38" s="60">
        <v>1305.0579051499999</v>
      </c>
      <c r="O38" s="60"/>
      <c r="P38" s="60">
        <f t="shared" si="5"/>
        <v>2668.6218929770002</v>
      </c>
    </row>
    <row r="39" spans="1:16">
      <c r="A39" s="82"/>
      <c r="B39" s="87" t="s">
        <v>161</v>
      </c>
      <c r="C39" s="86" t="s">
        <v>119</v>
      </c>
      <c r="D39" s="88" t="s">
        <v>120</v>
      </c>
      <c r="E39" s="60"/>
      <c r="F39" s="60"/>
      <c r="G39" s="60"/>
      <c r="H39" s="60"/>
      <c r="I39" s="60"/>
      <c r="J39" s="60">
        <v>263.38333485999999</v>
      </c>
      <c r="K39" s="60"/>
      <c r="L39" s="60"/>
      <c r="M39" s="60">
        <v>362.18238975899999</v>
      </c>
      <c r="N39" s="60"/>
      <c r="O39" s="60"/>
      <c r="P39" s="60">
        <f t="shared" si="5"/>
        <v>625.56572461899998</v>
      </c>
    </row>
    <row r="40" spans="1:16">
      <c r="A40" s="82"/>
      <c r="B40" s="87" t="s">
        <v>162</v>
      </c>
      <c r="C40" s="86" t="s">
        <v>119</v>
      </c>
      <c r="D40" s="88" t="s">
        <v>120</v>
      </c>
      <c r="E40" s="60"/>
      <c r="F40" s="60"/>
      <c r="G40" s="60"/>
      <c r="H40" s="60"/>
      <c r="I40" s="60"/>
      <c r="J40" s="60">
        <v>2783.3783336800002</v>
      </c>
      <c r="K40" s="60"/>
      <c r="L40" s="60"/>
      <c r="M40" s="60">
        <v>583.17721019600003</v>
      </c>
      <c r="N40" s="60">
        <v>1089.2736805100001</v>
      </c>
      <c r="O40" s="60"/>
      <c r="P40" s="60">
        <f t="shared" si="5"/>
        <v>4455.8292243860005</v>
      </c>
    </row>
    <row r="41" spans="1:16">
      <c r="A41" s="82"/>
      <c r="B41" s="87" t="s">
        <v>163</v>
      </c>
      <c r="C41" s="86" t="s">
        <v>119</v>
      </c>
      <c r="D41" s="88" t="s">
        <v>120</v>
      </c>
      <c r="E41" s="60"/>
      <c r="F41" s="60">
        <v>37982.483377600001</v>
      </c>
      <c r="G41" s="60">
        <v>24657.4574684</v>
      </c>
      <c r="H41" s="60">
        <v>159.443104707</v>
      </c>
      <c r="I41" s="60">
        <v>1647.95640112</v>
      </c>
      <c r="J41" s="60">
        <v>5898.1524673900003</v>
      </c>
      <c r="K41" s="60"/>
      <c r="L41" s="60">
        <v>16863.059146700001</v>
      </c>
      <c r="M41" s="60">
        <v>25331.910249199998</v>
      </c>
      <c r="N41" s="60">
        <v>3411.38117035</v>
      </c>
      <c r="O41" s="60">
        <v>63689.007321099998</v>
      </c>
      <c r="P41" s="60">
        <f t="shared" si="5"/>
        <v>179640.850706567</v>
      </c>
    </row>
    <row r="42" spans="1:16">
      <c r="A42" s="82"/>
      <c r="B42" s="87" t="s">
        <v>164</v>
      </c>
      <c r="C42" s="86" t="s">
        <v>119</v>
      </c>
      <c r="D42" s="88" t="s">
        <v>120</v>
      </c>
      <c r="E42" s="60">
        <v>231.836176419</v>
      </c>
      <c r="F42" s="60"/>
      <c r="G42" s="60"/>
      <c r="H42" s="60">
        <v>204.12678848900001</v>
      </c>
      <c r="I42" s="60">
        <v>335.05181433600001</v>
      </c>
      <c r="J42" s="60">
        <v>2171.86479706</v>
      </c>
      <c r="K42" s="60"/>
      <c r="L42" s="60">
        <v>492.96525258899999</v>
      </c>
      <c r="M42" s="60">
        <v>657.26228776100004</v>
      </c>
      <c r="N42" s="60">
        <v>785.65037462600003</v>
      </c>
      <c r="O42" s="60"/>
      <c r="P42" s="60">
        <f t="shared" si="5"/>
        <v>4646.9213148609997</v>
      </c>
    </row>
    <row r="43" spans="1:16" s="48" customFormat="1" ht="42">
      <c r="A43" s="13" t="s">
        <v>39</v>
      </c>
      <c r="B43" s="76" t="s">
        <v>349</v>
      </c>
      <c r="C43" s="86" t="s">
        <v>119</v>
      </c>
      <c r="D43" s="88" t="s">
        <v>120</v>
      </c>
      <c r="E43" s="63">
        <v>15903</v>
      </c>
      <c r="F43" s="63">
        <v>68659</v>
      </c>
      <c r="G43" s="63">
        <v>50181</v>
      </c>
      <c r="H43" s="63">
        <v>34638</v>
      </c>
      <c r="I43" s="63">
        <v>168835</v>
      </c>
      <c r="J43" s="63">
        <v>23938</v>
      </c>
      <c r="K43" s="63">
        <v>16729</v>
      </c>
      <c r="L43" s="63">
        <v>32765</v>
      </c>
      <c r="M43" s="63">
        <v>98715</v>
      </c>
      <c r="N43" s="63">
        <v>24080</v>
      </c>
      <c r="O43" s="63">
        <v>70746</v>
      </c>
      <c r="P43" s="63">
        <f>SUM(E43:O43)</f>
        <v>605189</v>
      </c>
    </row>
    <row r="44" spans="1:16">
      <c r="A44" s="82" t="s">
        <v>40</v>
      </c>
      <c r="B44" s="14" t="s">
        <v>165</v>
      </c>
      <c r="C44" s="86" t="s">
        <v>119</v>
      </c>
      <c r="D44" s="88" t="s">
        <v>120</v>
      </c>
      <c r="E44" s="60"/>
      <c r="F44" s="60"/>
      <c r="G44" s="60">
        <v>19.5315290719</v>
      </c>
      <c r="H44" s="60"/>
      <c r="I44" s="60"/>
      <c r="J44" s="60"/>
      <c r="K44" s="60"/>
      <c r="L44" s="60"/>
      <c r="M44" s="60"/>
      <c r="N44" s="60"/>
      <c r="O44" s="60"/>
      <c r="P44" s="60">
        <f t="shared" si="5"/>
        <v>19.5315290719</v>
      </c>
    </row>
    <row r="45" spans="1:16">
      <c r="A45" s="82"/>
      <c r="B45" s="14" t="s">
        <v>166</v>
      </c>
      <c r="C45" s="86" t="s">
        <v>119</v>
      </c>
      <c r="D45" s="88" t="s">
        <v>120</v>
      </c>
      <c r="E45" s="60"/>
      <c r="F45" s="60"/>
      <c r="G45" s="60"/>
      <c r="H45" s="60"/>
      <c r="I45" s="60"/>
      <c r="J45" s="60"/>
      <c r="K45" s="60"/>
      <c r="L45" s="60"/>
      <c r="M45" s="60"/>
      <c r="N45" s="60">
        <v>216.429115016</v>
      </c>
      <c r="O45" s="60"/>
      <c r="P45" s="60">
        <f t="shared" si="5"/>
        <v>216.429115016</v>
      </c>
    </row>
    <row r="46" spans="1:16">
      <c r="A46" s="82"/>
      <c r="B46" s="14" t="s">
        <v>167</v>
      </c>
      <c r="C46" s="86" t="s">
        <v>119</v>
      </c>
      <c r="D46" s="88" t="s">
        <v>120</v>
      </c>
      <c r="E46" s="60">
        <v>6042.0574421900001</v>
      </c>
      <c r="F46" s="60"/>
      <c r="G46" s="60">
        <v>2073.8806136600001</v>
      </c>
      <c r="H46" s="60"/>
      <c r="I46" s="60"/>
      <c r="J46" s="60">
        <v>148.745366891</v>
      </c>
      <c r="K46" s="60"/>
      <c r="L46" s="60"/>
      <c r="M46" s="60">
        <v>5521.7483191499996</v>
      </c>
      <c r="N46" s="60">
        <v>2272.4940155099998</v>
      </c>
      <c r="O46" s="60"/>
      <c r="P46" s="60">
        <f t="shared" si="5"/>
        <v>10016.868315210999</v>
      </c>
    </row>
    <row r="47" spans="1:16">
      <c r="A47" s="82"/>
      <c r="B47" s="14" t="s">
        <v>168</v>
      </c>
      <c r="C47" s="86" t="s">
        <v>119</v>
      </c>
      <c r="D47" s="88" t="s">
        <v>120</v>
      </c>
      <c r="E47" s="60">
        <v>498.30015297</v>
      </c>
      <c r="F47" s="60"/>
      <c r="G47" s="60">
        <v>302.608485745</v>
      </c>
      <c r="H47" s="60"/>
      <c r="I47" s="60">
        <v>1790.0431995599999</v>
      </c>
      <c r="J47" s="60">
        <v>284.71270136999999</v>
      </c>
      <c r="K47" s="60"/>
      <c r="L47" s="60"/>
      <c r="M47" s="60">
        <v>1188.6895452399999</v>
      </c>
      <c r="N47" s="60">
        <v>814.28063359999999</v>
      </c>
      <c r="O47" s="60"/>
      <c r="P47" s="60">
        <f t="shared" si="5"/>
        <v>4380.3345655149997</v>
      </c>
    </row>
    <row r="48" spans="1:16">
      <c r="A48" s="82"/>
      <c r="B48" s="14" t="s">
        <v>169</v>
      </c>
      <c r="C48" s="86" t="s">
        <v>119</v>
      </c>
      <c r="D48" s="88" t="s">
        <v>120</v>
      </c>
      <c r="E48" s="60">
        <v>20297.4115509</v>
      </c>
      <c r="F48" s="60">
        <v>9403.5768739600007</v>
      </c>
      <c r="G48" s="60"/>
      <c r="H48" s="60">
        <v>6907.0626737399998</v>
      </c>
      <c r="I48" s="60">
        <v>5650.7000378399998</v>
      </c>
      <c r="J48" s="60">
        <v>718.521772758</v>
      </c>
      <c r="K48" s="60">
        <v>3932.8453684000001</v>
      </c>
      <c r="L48" s="60">
        <v>544.17561658299996</v>
      </c>
      <c r="M48" s="60"/>
      <c r="N48" s="60">
        <v>3066.2112313600001</v>
      </c>
      <c r="O48" s="60">
        <v>1567.86266989</v>
      </c>
      <c r="P48" s="60">
        <f t="shared" si="5"/>
        <v>31790.956244531004</v>
      </c>
    </row>
    <row r="49" spans="1:16">
      <c r="A49" s="82"/>
      <c r="B49" s="14" t="s">
        <v>170</v>
      </c>
      <c r="C49" s="86" t="s">
        <v>119</v>
      </c>
      <c r="D49" s="88" t="s">
        <v>120</v>
      </c>
      <c r="E49" s="60">
        <v>2250.5360529300001</v>
      </c>
      <c r="F49" s="60">
        <v>1005.4712563099999</v>
      </c>
      <c r="G49" s="60"/>
      <c r="H49" s="60">
        <v>2790.70503844</v>
      </c>
      <c r="I49" s="60"/>
      <c r="J49" s="60"/>
      <c r="K49" s="60"/>
      <c r="L49" s="60"/>
      <c r="M49" s="60"/>
      <c r="N49" s="60"/>
      <c r="O49" s="60"/>
      <c r="P49" s="60">
        <f t="shared" si="5"/>
        <v>3796.1762947500001</v>
      </c>
    </row>
    <row r="50" spans="1:16">
      <c r="A50" s="82"/>
      <c r="B50" s="14" t="s">
        <v>171</v>
      </c>
      <c r="C50" s="86" t="s">
        <v>119</v>
      </c>
      <c r="D50" s="88" t="s">
        <v>120</v>
      </c>
      <c r="E50" s="60"/>
      <c r="F50" s="60"/>
      <c r="G50" s="60"/>
      <c r="H50" s="60"/>
      <c r="I50" s="60"/>
      <c r="J50" s="60"/>
      <c r="K50" s="60">
        <v>1522.64792188</v>
      </c>
      <c r="L50" s="60"/>
      <c r="M50" s="60"/>
      <c r="N50" s="60"/>
      <c r="O50" s="60"/>
      <c r="P50" s="60">
        <f t="shared" si="5"/>
        <v>1522.64792188</v>
      </c>
    </row>
    <row r="51" spans="1:16">
      <c r="A51" s="82"/>
      <c r="B51" s="14" t="s">
        <v>172</v>
      </c>
      <c r="C51" s="86" t="s">
        <v>119</v>
      </c>
      <c r="D51" s="88" t="s">
        <v>120</v>
      </c>
      <c r="E51" s="60"/>
      <c r="F51" s="60"/>
      <c r="G51" s="60"/>
      <c r="H51" s="60"/>
      <c r="I51" s="60">
        <v>510.92332067799998</v>
      </c>
      <c r="J51" s="60"/>
      <c r="K51" s="60"/>
      <c r="L51" s="60"/>
      <c r="M51" s="60"/>
      <c r="N51" s="60"/>
      <c r="O51" s="60"/>
      <c r="P51" s="60">
        <f t="shared" si="5"/>
        <v>510.92332067799998</v>
      </c>
    </row>
    <row r="52" spans="1:16">
      <c r="A52" s="82"/>
      <c r="B52" s="14" t="s">
        <v>173</v>
      </c>
      <c r="C52" s="86" t="s">
        <v>119</v>
      </c>
      <c r="D52" s="88" t="s">
        <v>120</v>
      </c>
      <c r="E52" s="60"/>
      <c r="F52" s="60"/>
      <c r="G52" s="60">
        <v>0.120471319814</v>
      </c>
      <c r="H52" s="60"/>
      <c r="I52" s="60">
        <v>58.130506178399997</v>
      </c>
      <c r="J52" s="60"/>
      <c r="K52" s="60"/>
      <c r="L52" s="60"/>
      <c r="M52" s="60"/>
      <c r="N52" s="60"/>
      <c r="O52" s="60"/>
      <c r="P52" s="60">
        <f t="shared" si="5"/>
        <v>58.250977498213999</v>
      </c>
    </row>
    <row r="53" spans="1:16">
      <c r="A53" s="82"/>
      <c r="B53" s="14" t="s">
        <v>174</v>
      </c>
      <c r="C53" s="86" t="s">
        <v>119</v>
      </c>
      <c r="D53" s="88" t="s">
        <v>120</v>
      </c>
      <c r="E53" s="60"/>
      <c r="F53" s="60">
        <v>8600.7909109100001</v>
      </c>
      <c r="G53" s="60">
        <v>551.99081741600003</v>
      </c>
      <c r="H53" s="60">
        <v>189.81291336800001</v>
      </c>
      <c r="I53" s="60"/>
      <c r="J53" s="60">
        <v>135.861372496</v>
      </c>
      <c r="K53" s="60">
        <v>201.77413057499999</v>
      </c>
      <c r="L53" s="60"/>
      <c r="M53" s="60"/>
      <c r="N53" s="60"/>
      <c r="O53" s="60"/>
      <c r="P53" s="60">
        <f t="shared" si="5"/>
        <v>9680.2301447650007</v>
      </c>
    </row>
    <row r="54" spans="1:16">
      <c r="A54" s="82"/>
      <c r="B54" s="14" t="s">
        <v>175</v>
      </c>
      <c r="C54" s="86" t="s">
        <v>119</v>
      </c>
      <c r="D54" s="88" t="s">
        <v>120</v>
      </c>
      <c r="E54" s="60">
        <v>1181.3283421399999</v>
      </c>
      <c r="F54" s="60">
        <v>13066.753668699999</v>
      </c>
      <c r="G54" s="60">
        <v>24070.1153567</v>
      </c>
      <c r="H54" s="60">
        <v>1181.2881271000001</v>
      </c>
      <c r="I54" s="60">
        <v>10264.7758447</v>
      </c>
      <c r="J54" s="60">
        <v>5632.80848797</v>
      </c>
      <c r="K54" s="60">
        <v>10.599832065699999</v>
      </c>
      <c r="L54" s="60">
        <v>528.41977711799996</v>
      </c>
      <c r="M54" s="60">
        <v>36523.1572055</v>
      </c>
      <c r="N54" s="60">
        <v>9287.6866035099993</v>
      </c>
      <c r="O54" s="60">
        <v>26713.934578100001</v>
      </c>
      <c r="P54" s="60">
        <f t="shared" si="5"/>
        <v>127279.5394814637</v>
      </c>
    </row>
    <row r="55" spans="1:16">
      <c r="A55" s="82"/>
      <c r="B55" s="14" t="s">
        <v>176</v>
      </c>
      <c r="C55" s="86" t="s">
        <v>119</v>
      </c>
      <c r="D55" s="88" t="s">
        <v>120</v>
      </c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0">
        <v>275.33869004000002</v>
      </c>
      <c r="P55" s="60">
        <f t="shared" si="5"/>
        <v>275.33869004000002</v>
      </c>
    </row>
    <row r="56" spans="1:16">
      <c r="A56" s="82"/>
      <c r="B56" s="14" t="s">
        <v>177</v>
      </c>
      <c r="C56" s="86" t="s">
        <v>119</v>
      </c>
      <c r="D56" s="88" t="s">
        <v>120</v>
      </c>
      <c r="E56" s="60">
        <v>7379.2966999199998</v>
      </c>
      <c r="F56" s="60">
        <v>3266.54113074</v>
      </c>
      <c r="G56" s="60"/>
      <c r="H56" s="60">
        <v>10671.320711799999</v>
      </c>
      <c r="I56" s="60">
        <v>12021.088253</v>
      </c>
      <c r="J56" s="60"/>
      <c r="K56" s="60">
        <v>907.585187088</v>
      </c>
      <c r="L56" s="60">
        <v>6708.0530371100003</v>
      </c>
      <c r="M56" s="60">
        <v>0.15487616308800001</v>
      </c>
      <c r="N56" s="60"/>
      <c r="O56" s="60">
        <v>10779.739447399999</v>
      </c>
      <c r="P56" s="60">
        <f t="shared" si="5"/>
        <v>44354.482643301089</v>
      </c>
    </row>
    <row r="57" spans="1:16">
      <c r="A57" s="82"/>
      <c r="B57" s="14" t="s">
        <v>178</v>
      </c>
      <c r="C57" s="86" t="s">
        <v>119</v>
      </c>
      <c r="D57" s="88" t="s">
        <v>120</v>
      </c>
      <c r="E57" s="60">
        <v>7536.1650010200001</v>
      </c>
      <c r="F57" s="60">
        <v>6241.4805425599998</v>
      </c>
      <c r="G57" s="60">
        <v>2294.9694820999998</v>
      </c>
      <c r="H57" s="60">
        <v>5877.8911331700001</v>
      </c>
      <c r="I57" s="60">
        <v>8249.4670124200002</v>
      </c>
      <c r="J57" s="60"/>
      <c r="K57" s="60">
        <v>3742.6683582800001</v>
      </c>
      <c r="L57" s="60">
        <v>5050.8322084499996</v>
      </c>
      <c r="M57" s="60">
        <v>5707.3391940299998</v>
      </c>
      <c r="N57" s="60">
        <v>1792.9262534500001</v>
      </c>
      <c r="O57" s="60">
        <v>8987.9910652399994</v>
      </c>
      <c r="P57" s="60">
        <f t="shared" si="5"/>
        <v>47945.565249699997</v>
      </c>
    </row>
    <row r="58" spans="1:16">
      <c r="A58" s="82"/>
      <c r="B58" s="14" t="s">
        <v>179</v>
      </c>
      <c r="C58" s="86" t="s">
        <v>119</v>
      </c>
      <c r="D58" s="88" t="s">
        <v>120</v>
      </c>
      <c r="E58" s="60">
        <v>3571.6641130899998</v>
      </c>
      <c r="F58" s="60">
        <v>11383.8548961</v>
      </c>
      <c r="G58" s="60">
        <v>4042.5525763999999</v>
      </c>
      <c r="H58" s="60">
        <v>3093.5187455999999</v>
      </c>
      <c r="I58" s="60">
        <v>8247.6379517099995</v>
      </c>
      <c r="J58" s="60">
        <v>75.226970191899994</v>
      </c>
      <c r="K58" s="60">
        <v>11326.9092471</v>
      </c>
      <c r="L58" s="60">
        <v>26161.9591659</v>
      </c>
      <c r="M58" s="60">
        <v>9463.6360284500006</v>
      </c>
      <c r="N58" s="60">
        <v>1465.3750497000001</v>
      </c>
      <c r="O58" s="60">
        <v>6023.1164652500001</v>
      </c>
      <c r="P58" s="60">
        <f t="shared" si="5"/>
        <v>81283.787096401895</v>
      </c>
    </row>
    <row r="59" spans="1:16">
      <c r="A59" s="82"/>
      <c r="B59" s="14" t="s">
        <v>180</v>
      </c>
      <c r="C59" s="86" t="s">
        <v>119</v>
      </c>
      <c r="D59" s="88" t="s">
        <v>120</v>
      </c>
      <c r="E59" s="60">
        <v>180.218391836</v>
      </c>
      <c r="F59" s="60">
        <v>2631.5351204499998</v>
      </c>
      <c r="G59" s="60"/>
      <c r="H59" s="60"/>
      <c r="I59" s="60"/>
      <c r="J59" s="60"/>
      <c r="K59" s="60"/>
      <c r="L59" s="60"/>
      <c r="M59" s="60"/>
      <c r="N59" s="60"/>
      <c r="O59" s="60"/>
      <c r="P59" s="60">
        <f t="shared" si="5"/>
        <v>2631.5351204499998</v>
      </c>
    </row>
    <row r="60" spans="1:16">
      <c r="A60" s="82"/>
      <c r="B60" s="14" t="s">
        <v>181</v>
      </c>
      <c r="C60" s="86" t="s">
        <v>119</v>
      </c>
      <c r="D60" s="88" t="s">
        <v>120</v>
      </c>
      <c r="E60" s="60"/>
      <c r="F60" s="60">
        <v>640.48898941899995</v>
      </c>
      <c r="G60" s="60">
        <v>2725.7805494999998</v>
      </c>
      <c r="H60" s="60">
        <v>4339.2925233100004</v>
      </c>
      <c r="I60" s="60"/>
      <c r="J60" s="60"/>
      <c r="K60" s="60">
        <v>0.885976764719</v>
      </c>
      <c r="L60" s="60">
        <v>2044.5210957700001</v>
      </c>
      <c r="M60" s="60">
        <v>2686.1622830000001</v>
      </c>
      <c r="N60" s="60"/>
      <c r="O60" s="60"/>
      <c r="P60" s="60">
        <f t="shared" si="5"/>
        <v>12437.13141776372</v>
      </c>
    </row>
    <row r="61" spans="1:16">
      <c r="A61" s="82"/>
      <c r="B61" s="14" t="s">
        <v>182</v>
      </c>
      <c r="C61" s="86" t="s">
        <v>119</v>
      </c>
      <c r="D61" s="88" t="s">
        <v>120</v>
      </c>
      <c r="E61" s="60"/>
      <c r="F61" s="60"/>
      <c r="G61" s="60">
        <v>4375.2209206400003</v>
      </c>
      <c r="H61" s="60"/>
      <c r="I61" s="60">
        <v>793.88889242100004</v>
      </c>
      <c r="J61" s="60"/>
      <c r="K61" s="60"/>
      <c r="L61" s="60"/>
      <c r="M61" s="60">
        <v>5248.3306624999996</v>
      </c>
      <c r="N61" s="60">
        <v>574.98447763399997</v>
      </c>
      <c r="O61" s="60"/>
      <c r="P61" s="60">
        <f t="shared" si="5"/>
        <v>10992.424953195001</v>
      </c>
    </row>
    <row r="62" spans="1:16">
      <c r="A62" s="82"/>
      <c r="B62" s="14" t="s">
        <v>183</v>
      </c>
      <c r="C62" s="86" t="s">
        <v>119</v>
      </c>
      <c r="D62" s="88" t="s">
        <v>120</v>
      </c>
      <c r="E62" s="60">
        <v>7048.9388439599998</v>
      </c>
      <c r="F62" s="60">
        <v>4892.9566583599999</v>
      </c>
      <c r="G62" s="60">
        <v>2246.1436637400002</v>
      </c>
      <c r="H62" s="60">
        <v>4781.8077848499997</v>
      </c>
      <c r="I62" s="60">
        <v>12212.954973100001</v>
      </c>
      <c r="J62" s="60">
        <v>4283.7339116200001</v>
      </c>
      <c r="K62" s="60">
        <v>3015.4208783899999</v>
      </c>
      <c r="L62" s="60">
        <v>2119.3657787000002</v>
      </c>
      <c r="M62" s="60">
        <v>8779.9766996599992</v>
      </c>
      <c r="N62" s="60">
        <v>11419.763483500001</v>
      </c>
      <c r="O62" s="60">
        <v>3919.9222224499999</v>
      </c>
      <c r="P62" s="60">
        <f t="shared" ref="P62:P93" si="6">SUM(F62:O62)</f>
        <v>57672.046054369996</v>
      </c>
    </row>
    <row r="63" spans="1:16">
      <c r="A63" s="82"/>
      <c r="B63" s="14" t="s">
        <v>184</v>
      </c>
      <c r="C63" s="86" t="s">
        <v>119</v>
      </c>
      <c r="D63" s="88" t="s">
        <v>120</v>
      </c>
      <c r="E63" s="60">
        <v>18741.3414256</v>
      </c>
      <c r="F63" s="60">
        <v>7899.6362729100001</v>
      </c>
      <c r="G63" s="60">
        <v>39928.3808116</v>
      </c>
      <c r="H63" s="60">
        <v>5106.0493035299996</v>
      </c>
      <c r="I63" s="60">
        <v>82860.383808300001</v>
      </c>
      <c r="J63" s="60">
        <v>21317.4802437</v>
      </c>
      <c r="K63" s="60">
        <v>650.26024070300002</v>
      </c>
      <c r="L63" s="60">
        <v>8196.6256287100005</v>
      </c>
      <c r="M63" s="60">
        <v>24815.3920473</v>
      </c>
      <c r="N63" s="60">
        <v>48739.4273675</v>
      </c>
      <c r="O63" s="60">
        <v>5426.69019828</v>
      </c>
      <c r="P63" s="60">
        <f t="shared" si="6"/>
        <v>244940.32592253303</v>
      </c>
    </row>
    <row r="64" spans="1:16">
      <c r="A64" s="82"/>
      <c r="B64" s="14" t="s">
        <v>185</v>
      </c>
      <c r="C64" s="86" t="s">
        <v>119</v>
      </c>
      <c r="D64" s="88" t="s">
        <v>120</v>
      </c>
      <c r="E64" s="60"/>
      <c r="F64" s="60">
        <v>331.77923199999998</v>
      </c>
      <c r="G64" s="60">
        <v>57.177642934399998</v>
      </c>
      <c r="H64" s="60"/>
      <c r="I64" s="60"/>
      <c r="J64" s="60">
        <v>68.908559557199993</v>
      </c>
      <c r="K64" s="60"/>
      <c r="L64" s="60"/>
      <c r="M64" s="60"/>
      <c r="N64" s="60"/>
      <c r="O64" s="60"/>
      <c r="P64" s="60">
        <f t="shared" si="6"/>
        <v>457.86543449160001</v>
      </c>
    </row>
    <row r="65" spans="1:16">
      <c r="A65" s="82"/>
      <c r="B65" s="14" t="s">
        <v>186</v>
      </c>
      <c r="C65" s="86" t="s">
        <v>119</v>
      </c>
      <c r="D65" s="88" t="s">
        <v>120</v>
      </c>
      <c r="E65" s="60">
        <v>2179.76353492</v>
      </c>
      <c r="F65" s="60">
        <v>1914.56831902</v>
      </c>
      <c r="G65" s="60">
        <v>3185.93064198</v>
      </c>
      <c r="H65" s="60">
        <v>2946.88934225</v>
      </c>
      <c r="I65" s="60">
        <v>565.73243817299999</v>
      </c>
      <c r="J65" s="60">
        <v>280.80117808400001</v>
      </c>
      <c r="K65" s="60">
        <v>409.01966781700003</v>
      </c>
      <c r="L65" s="60"/>
      <c r="M65" s="60">
        <v>553.19226010199998</v>
      </c>
      <c r="N65" s="60">
        <v>647.56268329</v>
      </c>
      <c r="O65" s="60">
        <v>70.467694798699995</v>
      </c>
      <c r="P65" s="60">
        <f t="shared" si="6"/>
        <v>10574.164225514698</v>
      </c>
    </row>
    <row r="66" spans="1:16">
      <c r="A66" s="82"/>
      <c r="B66" s="14" t="s">
        <v>187</v>
      </c>
      <c r="C66" s="86" t="s">
        <v>119</v>
      </c>
      <c r="D66" s="88" t="s">
        <v>120</v>
      </c>
      <c r="E66" s="60">
        <v>85.8984629431</v>
      </c>
      <c r="F66" s="60">
        <v>27.4579999553</v>
      </c>
      <c r="G66" s="60">
        <v>236.271696687</v>
      </c>
      <c r="H66" s="60"/>
      <c r="I66" s="60">
        <v>75.813703494099997</v>
      </c>
      <c r="J66" s="60"/>
      <c r="K66" s="60">
        <v>38.339201100899999</v>
      </c>
      <c r="L66" s="60">
        <v>60.7098124981</v>
      </c>
      <c r="M66" s="60"/>
      <c r="N66" s="60">
        <v>118.317644214</v>
      </c>
      <c r="O66" s="60"/>
      <c r="P66" s="60">
        <f t="shared" si="6"/>
        <v>556.91005794940008</v>
      </c>
    </row>
    <row r="67" spans="1:16">
      <c r="A67" s="82"/>
      <c r="B67" s="14" t="s">
        <v>188</v>
      </c>
      <c r="C67" s="86" t="s">
        <v>119</v>
      </c>
      <c r="D67" s="88" t="s">
        <v>120</v>
      </c>
      <c r="E67" s="60"/>
      <c r="F67" s="60">
        <v>24.577863175000001</v>
      </c>
      <c r="G67" s="60">
        <v>901.16647691000003</v>
      </c>
      <c r="H67" s="60">
        <v>41.490973242800003</v>
      </c>
      <c r="I67" s="60">
        <v>278.08734603900001</v>
      </c>
      <c r="J67" s="60">
        <v>98.516479716199996</v>
      </c>
      <c r="K67" s="60"/>
      <c r="L67" s="60">
        <v>8.4711164940600003</v>
      </c>
      <c r="M67" s="60">
        <v>155.30358514599999</v>
      </c>
      <c r="N67" s="60">
        <v>555.16261517600003</v>
      </c>
      <c r="O67" s="60">
        <v>28.3721417181</v>
      </c>
      <c r="P67" s="60">
        <f t="shared" si="6"/>
        <v>2091.1485976171598</v>
      </c>
    </row>
    <row r="68" spans="1:16">
      <c r="A68" s="82"/>
      <c r="B68" s="14" t="s">
        <v>189</v>
      </c>
      <c r="C68" s="86" t="s">
        <v>119</v>
      </c>
      <c r="D68" s="88" t="s">
        <v>120</v>
      </c>
      <c r="E68" s="60"/>
      <c r="F68" s="60"/>
      <c r="G68" s="60"/>
      <c r="H68" s="60"/>
      <c r="I68" s="60"/>
      <c r="J68" s="60"/>
      <c r="K68" s="60"/>
      <c r="L68" s="60"/>
      <c r="M68" s="60">
        <v>1863.8910446100001</v>
      </c>
      <c r="N68" s="60"/>
      <c r="O68" s="60"/>
      <c r="P68" s="60">
        <f t="shared" si="6"/>
        <v>1863.8910446100001</v>
      </c>
    </row>
    <row r="69" spans="1:16">
      <c r="A69" s="82"/>
      <c r="B69" s="14" t="s">
        <v>190</v>
      </c>
      <c r="C69" s="86" t="s">
        <v>119</v>
      </c>
      <c r="D69" s="88" t="s">
        <v>120</v>
      </c>
      <c r="E69" s="60"/>
      <c r="F69" s="60">
        <v>810.39694565699995</v>
      </c>
      <c r="G69" s="60">
        <v>463.951871853</v>
      </c>
      <c r="H69" s="60">
        <v>311.21878986199999</v>
      </c>
      <c r="I69" s="60"/>
      <c r="J69" s="60">
        <v>86.918169819400006</v>
      </c>
      <c r="K69" s="60">
        <v>76.152816973100002</v>
      </c>
      <c r="L69" s="60">
        <v>63.295213831200002</v>
      </c>
      <c r="M69" s="60"/>
      <c r="N69" s="60">
        <v>41.401435036899997</v>
      </c>
      <c r="O69" s="60"/>
      <c r="P69" s="60">
        <f t="shared" si="6"/>
        <v>1853.3352430325999</v>
      </c>
    </row>
    <row r="70" spans="1:16">
      <c r="A70" s="82"/>
      <c r="B70" s="14" t="s">
        <v>191</v>
      </c>
      <c r="C70" s="86" t="s">
        <v>119</v>
      </c>
      <c r="D70" s="88" t="s">
        <v>120</v>
      </c>
      <c r="E70" s="60">
        <v>1152.8299647199999</v>
      </c>
      <c r="F70" s="60">
        <v>3782.6782045599998</v>
      </c>
      <c r="G70" s="60">
        <v>343.832237561</v>
      </c>
      <c r="H70" s="60">
        <v>2573.9893222199998</v>
      </c>
      <c r="I70" s="60">
        <v>7001.3910983599999</v>
      </c>
      <c r="J70" s="60">
        <v>843.85920655999996</v>
      </c>
      <c r="K70" s="60">
        <v>249.34107101500001</v>
      </c>
      <c r="L70" s="60">
        <v>1147.61909111</v>
      </c>
      <c r="M70" s="60">
        <v>841.83173303399997</v>
      </c>
      <c r="N70" s="60">
        <v>325.63445638899998</v>
      </c>
      <c r="O70" s="60">
        <v>1335.42164471</v>
      </c>
      <c r="P70" s="60">
        <f t="shared" si="6"/>
        <v>18445.598065519003</v>
      </c>
    </row>
    <row r="71" spans="1:16">
      <c r="A71" s="82"/>
      <c r="B71" s="14" t="s">
        <v>192</v>
      </c>
      <c r="C71" s="86" t="s">
        <v>119</v>
      </c>
      <c r="D71" s="88" t="s">
        <v>120</v>
      </c>
      <c r="E71" s="60"/>
      <c r="F71" s="60"/>
      <c r="G71" s="60"/>
      <c r="H71" s="60">
        <v>192.79572968299999</v>
      </c>
      <c r="I71" s="60"/>
      <c r="J71" s="60"/>
      <c r="K71" s="60"/>
      <c r="L71" s="60"/>
      <c r="M71" s="60"/>
      <c r="N71" s="60"/>
      <c r="O71" s="60"/>
      <c r="P71" s="60">
        <f t="shared" si="6"/>
        <v>192.79572968299999</v>
      </c>
    </row>
    <row r="72" spans="1:16">
      <c r="A72" s="82"/>
      <c r="B72" s="14" t="s">
        <v>193</v>
      </c>
      <c r="C72" s="86" t="s">
        <v>119</v>
      </c>
      <c r="D72" s="88" t="s">
        <v>120</v>
      </c>
      <c r="E72" s="60">
        <v>7691.0481741100002</v>
      </c>
      <c r="F72" s="60"/>
      <c r="G72" s="60"/>
      <c r="H72" s="60"/>
      <c r="I72" s="60">
        <v>613.97207459200001</v>
      </c>
      <c r="J72" s="60">
        <v>158.52443735</v>
      </c>
      <c r="K72" s="60"/>
      <c r="L72" s="60"/>
      <c r="M72" s="60"/>
      <c r="N72" s="60"/>
      <c r="O72" s="60"/>
      <c r="P72" s="60">
        <f t="shared" si="6"/>
        <v>772.49651194199998</v>
      </c>
    </row>
    <row r="73" spans="1:16">
      <c r="A73" s="82"/>
      <c r="B73" s="14" t="s">
        <v>194</v>
      </c>
      <c r="C73" s="86" t="s">
        <v>119</v>
      </c>
      <c r="D73" s="88" t="s">
        <v>120</v>
      </c>
      <c r="E73" s="60">
        <v>8169.0906351100002</v>
      </c>
      <c r="F73" s="60">
        <v>22192.736018</v>
      </c>
      <c r="G73" s="60">
        <v>24266.842617099999</v>
      </c>
      <c r="H73" s="60">
        <v>4539.0316788999999</v>
      </c>
      <c r="I73" s="60">
        <v>37269.820642500003</v>
      </c>
      <c r="J73" s="60">
        <v>7568.1495652699996</v>
      </c>
      <c r="K73" s="60">
        <v>8545.9308959800001</v>
      </c>
      <c r="L73" s="60">
        <v>35120.146264000003</v>
      </c>
      <c r="M73" s="60">
        <v>55987.346442800001</v>
      </c>
      <c r="N73" s="60">
        <v>15404.060138500001</v>
      </c>
      <c r="O73" s="60">
        <v>44740.532471099999</v>
      </c>
      <c r="P73" s="60">
        <f t="shared" si="6"/>
        <v>255634.59673414996</v>
      </c>
    </row>
    <row r="74" spans="1:16">
      <c r="A74" s="82"/>
      <c r="B74" s="14" t="s">
        <v>195</v>
      </c>
      <c r="C74" s="86" t="s">
        <v>119</v>
      </c>
      <c r="D74" s="88" t="s">
        <v>120</v>
      </c>
      <c r="E74" s="60"/>
      <c r="F74" s="60"/>
      <c r="G74" s="60"/>
      <c r="H74" s="60"/>
      <c r="I74" s="60"/>
      <c r="J74" s="60"/>
      <c r="K74" s="60"/>
      <c r="L74" s="60"/>
      <c r="M74" s="60">
        <v>37.435381999699999</v>
      </c>
      <c r="N74" s="60"/>
      <c r="O74" s="60"/>
      <c r="P74" s="60">
        <f t="shared" si="6"/>
        <v>37.435381999699999</v>
      </c>
    </row>
    <row r="75" spans="1:16">
      <c r="A75" s="82" t="s">
        <v>41</v>
      </c>
      <c r="B75" s="14" t="s">
        <v>196</v>
      </c>
      <c r="C75" s="86" t="s">
        <v>118</v>
      </c>
      <c r="D75" s="88" t="s">
        <v>51</v>
      </c>
      <c r="E75" s="60">
        <v>3749.1063546821001</v>
      </c>
      <c r="F75" s="60">
        <v>11685.799615623999</v>
      </c>
      <c r="G75" s="60">
        <v>24897.745586079</v>
      </c>
      <c r="H75" s="60">
        <v>4126.1530085453996</v>
      </c>
      <c r="I75" s="60">
        <v>13413.19174366</v>
      </c>
      <c r="J75" s="60">
        <v>5505.1012575200002</v>
      </c>
      <c r="K75" s="60">
        <v>433.71792320639997</v>
      </c>
      <c r="L75" s="60">
        <v>887.73913539199998</v>
      </c>
      <c r="M75" s="60">
        <v>25757.5740988</v>
      </c>
      <c r="N75" s="60">
        <v>10634.890718936</v>
      </c>
      <c r="O75" s="60">
        <v>20344.9793746</v>
      </c>
      <c r="P75" s="60">
        <f t="shared" si="6"/>
        <v>117686.8924623628</v>
      </c>
    </row>
    <row r="76" spans="1:16">
      <c r="A76" s="82"/>
      <c r="B76" s="14" t="s">
        <v>197</v>
      </c>
      <c r="C76" s="86" t="s">
        <v>118</v>
      </c>
      <c r="D76" s="88" t="s">
        <v>51</v>
      </c>
      <c r="E76" s="60"/>
      <c r="F76" s="60"/>
      <c r="G76" s="60"/>
      <c r="H76" s="60"/>
      <c r="I76" s="60"/>
      <c r="J76" s="60">
        <v>2333.9068897400002</v>
      </c>
      <c r="K76" s="60"/>
      <c r="L76" s="60"/>
      <c r="M76" s="60">
        <v>1747.07129706</v>
      </c>
      <c r="N76" s="60"/>
      <c r="O76" s="60"/>
      <c r="P76" s="60">
        <f t="shared" si="6"/>
        <v>4080.9781868</v>
      </c>
    </row>
    <row r="77" spans="1:16">
      <c r="A77" s="82"/>
      <c r="B77" s="14" t="s">
        <v>198</v>
      </c>
      <c r="C77" s="86" t="s">
        <v>118</v>
      </c>
      <c r="D77" s="88" t="s">
        <v>51</v>
      </c>
      <c r="E77" s="60"/>
      <c r="F77" s="60"/>
      <c r="G77" s="60"/>
      <c r="H77" s="60">
        <v>167.16599018299999</v>
      </c>
      <c r="I77" s="60"/>
      <c r="J77" s="60"/>
      <c r="K77" s="60"/>
      <c r="L77" s="60"/>
      <c r="M77" s="60"/>
      <c r="N77" s="60"/>
      <c r="O77" s="60"/>
      <c r="P77" s="60">
        <f t="shared" si="6"/>
        <v>167.16599018299999</v>
      </c>
    </row>
    <row r="78" spans="1:16">
      <c r="A78" s="82"/>
      <c r="B78" s="14" t="s">
        <v>199</v>
      </c>
      <c r="C78" s="86" t="s">
        <v>118</v>
      </c>
      <c r="D78" s="88" t="s">
        <v>51</v>
      </c>
      <c r="E78" s="60">
        <v>5114.3704785800001</v>
      </c>
      <c r="F78" s="60"/>
      <c r="G78" s="60">
        <v>9109.4228626000004</v>
      </c>
      <c r="H78" s="60">
        <v>845.04193519299997</v>
      </c>
      <c r="I78" s="60">
        <v>2175.1561769999998</v>
      </c>
      <c r="J78" s="60"/>
      <c r="K78" s="60">
        <v>171.23686670399999</v>
      </c>
      <c r="L78" s="60"/>
      <c r="M78" s="60">
        <v>1399.9850968600001</v>
      </c>
      <c r="N78" s="60">
        <v>18978.911405300001</v>
      </c>
      <c r="O78" s="60"/>
      <c r="P78" s="60">
        <f t="shared" si="6"/>
        <v>32679.754343657001</v>
      </c>
    </row>
    <row r="79" spans="1:16">
      <c r="A79" s="82"/>
      <c r="B79" s="14" t="s">
        <v>200</v>
      </c>
      <c r="C79" s="86" t="s">
        <v>118</v>
      </c>
      <c r="D79" s="88" t="s">
        <v>51</v>
      </c>
      <c r="E79" s="60"/>
      <c r="F79" s="60"/>
      <c r="G79" s="60"/>
      <c r="H79" s="60"/>
      <c r="I79" s="60"/>
      <c r="J79" s="60">
        <v>6.1168098704899997E-2</v>
      </c>
      <c r="K79" s="60"/>
      <c r="L79" s="60"/>
      <c r="M79" s="60">
        <v>3038.52839159</v>
      </c>
      <c r="N79" s="60"/>
      <c r="O79" s="60"/>
      <c r="P79" s="60">
        <f t="shared" si="6"/>
        <v>3038.5895596887049</v>
      </c>
    </row>
    <row r="80" spans="1:16">
      <c r="A80" s="82"/>
      <c r="B80" s="14" t="s">
        <v>201</v>
      </c>
      <c r="C80" s="86" t="s">
        <v>118</v>
      </c>
      <c r="D80" s="88" t="s">
        <v>51</v>
      </c>
      <c r="E80" s="60">
        <v>8159.4219014399996</v>
      </c>
      <c r="F80" s="60"/>
      <c r="G80" s="60"/>
      <c r="H80" s="60"/>
      <c r="I80" s="60">
        <v>2859.2406672000002</v>
      </c>
      <c r="J80" s="60">
        <v>7954.3805507200004</v>
      </c>
      <c r="K80" s="60"/>
      <c r="L80" s="60"/>
      <c r="M80" s="60">
        <v>20943.6308097</v>
      </c>
      <c r="N80" s="60">
        <v>8383.7754008899992</v>
      </c>
      <c r="O80" s="60"/>
      <c r="P80" s="60">
        <f t="shared" si="6"/>
        <v>40141.027428510002</v>
      </c>
    </row>
    <row r="81" spans="1:16">
      <c r="A81" s="82"/>
      <c r="B81" s="14" t="s">
        <v>202</v>
      </c>
      <c r="C81" s="86" t="s">
        <v>118</v>
      </c>
      <c r="D81" s="88" t="s">
        <v>51</v>
      </c>
      <c r="E81" s="60">
        <v>33309.613475999999</v>
      </c>
      <c r="F81" s="60">
        <v>1296.7628247600001</v>
      </c>
      <c r="G81" s="60">
        <v>29043.4254506</v>
      </c>
      <c r="H81" s="60">
        <v>6944.2247682500001</v>
      </c>
      <c r="I81" s="60">
        <v>10888.315372999999</v>
      </c>
      <c r="J81" s="60">
        <v>4217.1144336899997</v>
      </c>
      <c r="K81" s="60">
        <v>2318.4989708399999</v>
      </c>
      <c r="L81" s="60">
        <v>1717.95393079</v>
      </c>
      <c r="M81" s="60">
        <v>20153.6373059</v>
      </c>
      <c r="N81" s="60">
        <v>7108.8732590600002</v>
      </c>
      <c r="O81" s="60">
        <v>18422.481707399998</v>
      </c>
      <c r="P81" s="60">
        <f t="shared" si="6"/>
        <v>102111.28802429</v>
      </c>
    </row>
    <row r="82" spans="1:16">
      <c r="A82" s="82"/>
      <c r="B82" s="14" t="s">
        <v>203</v>
      </c>
      <c r="C82" s="86" t="s">
        <v>118</v>
      </c>
      <c r="D82" s="88" t="s">
        <v>51</v>
      </c>
      <c r="E82" s="60">
        <v>127.085892382</v>
      </c>
      <c r="F82" s="60">
        <v>10822.7786227</v>
      </c>
      <c r="G82" s="60">
        <v>3588.2756659800002</v>
      </c>
      <c r="H82" s="60">
        <v>13086.012809399999</v>
      </c>
      <c r="I82" s="60">
        <v>23153.969285200001</v>
      </c>
      <c r="J82" s="60">
        <v>7791.1847728000002</v>
      </c>
      <c r="K82" s="60">
        <v>13991.234303499999</v>
      </c>
      <c r="L82" s="60">
        <v>24919.482878800001</v>
      </c>
      <c r="M82" s="60">
        <v>23929.944946700001</v>
      </c>
      <c r="N82" s="60">
        <v>23105.894932200001</v>
      </c>
      <c r="O82" s="60">
        <v>20721.566052400001</v>
      </c>
      <c r="P82" s="60">
        <f t="shared" si="6"/>
        <v>165110.34426968</v>
      </c>
    </row>
    <row r="83" spans="1:16">
      <c r="A83" s="82"/>
      <c r="B83" s="14" t="s">
        <v>204</v>
      </c>
      <c r="C83" s="86" t="s">
        <v>118</v>
      </c>
      <c r="D83" s="88" t="s">
        <v>51</v>
      </c>
      <c r="E83" s="60">
        <v>13403.745697599999</v>
      </c>
      <c r="F83" s="60">
        <v>806.78658104900001</v>
      </c>
      <c r="G83" s="60">
        <v>13999.745730000001</v>
      </c>
      <c r="H83" s="60">
        <v>2676.34375851</v>
      </c>
      <c r="I83" s="60">
        <v>14.944966985600001</v>
      </c>
      <c r="J83" s="60"/>
      <c r="K83" s="60"/>
      <c r="L83" s="60"/>
      <c r="M83" s="60">
        <v>8822.3531232299993</v>
      </c>
      <c r="N83" s="60">
        <v>1913.46104795</v>
      </c>
      <c r="O83" s="60"/>
      <c r="P83" s="60">
        <f t="shared" si="6"/>
        <v>28233.635207724601</v>
      </c>
    </row>
    <row r="84" spans="1:16">
      <c r="A84" s="82"/>
      <c r="B84" s="14" t="s">
        <v>205</v>
      </c>
      <c r="C84" s="86" t="s">
        <v>118</v>
      </c>
      <c r="D84" s="88" t="s">
        <v>51</v>
      </c>
      <c r="E84" s="60"/>
      <c r="F84" s="60"/>
      <c r="G84" s="60">
        <v>5032.0087424699996</v>
      </c>
      <c r="H84" s="60"/>
      <c r="I84" s="60">
        <v>2420.5512395599999</v>
      </c>
      <c r="J84" s="60"/>
      <c r="K84" s="60"/>
      <c r="L84" s="60"/>
      <c r="M84" s="60"/>
      <c r="N84" s="60"/>
      <c r="O84" s="60"/>
      <c r="P84" s="60">
        <f t="shared" si="6"/>
        <v>7452.5599820299994</v>
      </c>
    </row>
    <row r="85" spans="1:16">
      <c r="A85" s="82"/>
      <c r="B85" s="14" t="s">
        <v>206</v>
      </c>
      <c r="C85" s="86" t="s">
        <v>118</v>
      </c>
      <c r="D85" s="88" t="s">
        <v>51</v>
      </c>
      <c r="E85" s="60">
        <v>11339.028592799999</v>
      </c>
      <c r="F85" s="60">
        <v>64971.384113</v>
      </c>
      <c r="G85" s="60">
        <v>26281.081990999999</v>
      </c>
      <c r="H85" s="60">
        <v>13819.526177</v>
      </c>
      <c r="I85" s="60">
        <v>5.3686830860199999E-2</v>
      </c>
      <c r="J85" s="60">
        <v>3621.2332661300002</v>
      </c>
      <c r="K85" s="60">
        <v>1926.24771414</v>
      </c>
      <c r="L85" s="60">
        <v>14896.2061841</v>
      </c>
      <c r="M85" s="60">
        <v>14077.873551500001</v>
      </c>
      <c r="N85" s="60">
        <v>4367.0418378100003</v>
      </c>
      <c r="O85" s="60">
        <v>17193.501525600001</v>
      </c>
      <c r="P85" s="60">
        <f t="shared" si="6"/>
        <v>161154.15004711083</v>
      </c>
    </row>
    <row r="86" spans="1:16">
      <c r="A86" s="82"/>
      <c r="B86" s="14" t="s">
        <v>207</v>
      </c>
      <c r="C86" s="86" t="s">
        <v>118</v>
      </c>
      <c r="D86" s="88" t="s">
        <v>51</v>
      </c>
      <c r="E86" s="60">
        <v>6668.4591084800004</v>
      </c>
      <c r="F86" s="60">
        <v>66.9142722948</v>
      </c>
      <c r="G86" s="60"/>
      <c r="H86" s="60">
        <v>342.58683965799997</v>
      </c>
      <c r="I86" s="60">
        <v>118337.44206299999</v>
      </c>
      <c r="J86" s="60">
        <v>4722.2667513699998</v>
      </c>
      <c r="K86" s="60">
        <v>10856.2269227</v>
      </c>
      <c r="L86" s="60">
        <v>19509.581105199999</v>
      </c>
      <c r="M86" s="60">
        <v>13063.9387099</v>
      </c>
      <c r="N86" s="60">
        <v>4355.4041213199998</v>
      </c>
      <c r="O86" s="60">
        <v>5755.2630853299997</v>
      </c>
      <c r="P86" s="60">
        <f t="shared" si="6"/>
        <v>177009.62387077278</v>
      </c>
    </row>
    <row r="87" spans="1:16">
      <c r="A87" s="82"/>
      <c r="B87" s="14" t="s">
        <v>208</v>
      </c>
      <c r="C87" s="86" t="s">
        <v>118</v>
      </c>
      <c r="D87" s="88" t="s">
        <v>51</v>
      </c>
      <c r="E87" s="60">
        <v>12135.0573712</v>
      </c>
      <c r="F87" s="60">
        <v>4134.0571926299999</v>
      </c>
      <c r="G87" s="60"/>
      <c r="H87" s="60">
        <v>10539.9742061</v>
      </c>
      <c r="I87" s="60"/>
      <c r="J87" s="60">
        <v>3809.2178407400002</v>
      </c>
      <c r="K87" s="60"/>
      <c r="L87" s="60"/>
      <c r="M87" s="60">
        <v>4554.6315752999999</v>
      </c>
      <c r="N87" s="60">
        <v>1342.40647732</v>
      </c>
      <c r="O87" s="60"/>
      <c r="P87" s="60">
        <f t="shared" si="6"/>
        <v>24380.287292089997</v>
      </c>
    </row>
    <row r="88" spans="1:16">
      <c r="A88" s="82"/>
      <c r="B88" s="14" t="s">
        <v>209</v>
      </c>
      <c r="C88" s="86" t="s">
        <v>118</v>
      </c>
      <c r="D88" s="88" t="s">
        <v>51</v>
      </c>
      <c r="E88" s="60"/>
      <c r="F88" s="60">
        <v>1369.48332011</v>
      </c>
      <c r="G88" s="60">
        <v>134.76243018299999</v>
      </c>
      <c r="H88" s="60">
        <v>2997.1352980299998</v>
      </c>
      <c r="I88" s="60">
        <v>18165.260239700001</v>
      </c>
      <c r="J88" s="60">
        <v>1748.30149061</v>
      </c>
      <c r="K88" s="60">
        <v>4933.2181068600003</v>
      </c>
      <c r="L88" s="60">
        <v>25823.2305677</v>
      </c>
      <c r="M88" s="60">
        <v>21884.418400099999</v>
      </c>
      <c r="N88" s="60">
        <v>16551.0580023</v>
      </c>
      <c r="O88" s="60">
        <v>27431.5975397</v>
      </c>
      <c r="P88" s="60">
        <f t="shared" si="6"/>
        <v>121038.46539529301</v>
      </c>
    </row>
    <row r="89" spans="1:16">
      <c r="A89" s="82" t="s">
        <v>42</v>
      </c>
      <c r="B89" s="14" t="s">
        <v>210</v>
      </c>
      <c r="C89" s="86" t="s">
        <v>119</v>
      </c>
      <c r="D89" s="88" t="s">
        <v>120</v>
      </c>
      <c r="E89" s="60">
        <v>43115.203703543892</v>
      </c>
      <c r="F89" s="60">
        <v>1528.5727378020001</v>
      </c>
      <c r="G89" s="60"/>
      <c r="H89" s="60">
        <v>5041.4216352760104</v>
      </c>
      <c r="I89" s="60">
        <v>140.16526547500001</v>
      </c>
      <c r="J89" s="60"/>
      <c r="K89" s="60">
        <v>205.36103038165999</v>
      </c>
      <c r="L89" s="60"/>
      <c r="M89" s="60"/>
      <c r="N89" s="60"/>
      <c r="O89" s="60"/>
      <c r="P89" s="60">
        <f t="shared" si="6"/>
        <v>6915.5206689346705</v>
      </c>
    </row>
    <row r="90" spans="1:16">
      <c r="A90" s="82"/>
      <c r="B90" s="14" t="s">
        <v>211</v>
      </c>
      <c r="C90" s="86" t="s">
        <v>119</v>
      </c>
      <c r="D90" s="88" t="s">
        <v>120</v>
      </c>
      <c r="E90" s="60">
        <v>43517.3197543856</v>
      </c>
      <c r="F90" s="60">
        <v>70069.857231761853</v>
      </c>
      <c r="G90" s="60"/>
      <c r="H90" s="60">
        <v>49807.012001921044</v>
      </c>
      <c r="I90" s="60">
        <v>51887.270727719995</v>
      </c>
      <c r="J90" s="60"/>
      <c r="K90" s="60">
        <v>24387.780161184044</v>
      </c>
      <c r="L90" s="60">
        <v>1313.2159437218002</v>
      </c>
      <c r="M90" s="60">
        <v>9521.3758374839999</v>
      </c>
      <c r="N90" s="60">
        <v>377.45139403799999</v>
      </c>
      <c r="O90" s="60"/>
      <c r="P90" s="60">
        <f t="shared" si="6"/>
        <v>207363.96329783075</v>
      </c>
    </row>
    <row r="91" spans="1:16">
      <c r="A91" s="82"/>
      <c r="B91" s="13" t="s">
        <v>212</v>
      </c>
      <c r="C91" s="86" t="s">
        <v>119</v>
      </c>
      <c r="D91" s="88" t="s">
        <v>120</v>
      </c>
      <c r="E91" s="64"/>
      <c r="F91" s="64"/>
      <c r="G91" s="64"/>
      <c r="H91" s="64"/>
      <c r="I91" s="64"/>
      <c r="J91" s="64"/>
      <c r="K91" s="64"/>
      <c r="L91" s="64"/>
      <c r="M91" s="64">
        <v>3482.3253370000002</v>
      </c>
      <c r="N91" s="64">
        <v>18572.468013999998</v>
      </c>
      <c r="O91" s="64"/>
      <c r="P91" s="60">
        <f t="shared" si="6"/>
        <v>22054.793351</v>
      </c>
    </row>
    <row r="92" spans="1:16">
      <c r="A92" s="82" t="s">
        <v>43</v>
      </c>
      <c r="B92" s="87" t="s">
        <v>213</v>
      </c>
      <c r="C92" s="86" t="s">
        <v>119</v>
      </c>
      <c r="D92" s="88" t="s">
        <v>120</v>
      </c>
      <c r="E92" s="60"/>
      <c r="F92" s="60">
        <v>18.480833583399999</v>
      </c>
      <c r="G92" s="60">
        <v>31.9599404324</v>
      </c>
      <c r="H92" s="60"/>
      <c r="I92" s="60">
        <v>201.35625901399999</v>
      </c>
      <c r="J92" s="60">
        <v>1958.77757636</v>
      </c>
      <c r="K92" s="60">
        <v>411.11467560699998</v>
      </c>
      <c r="L92" s="60">
        <v>2650.92936414</v>
      </c>
      <c r="M92" s="60">
        <v>7883.3951714900004</v>
      </c>
      <c r="N92" s="60">
        <v>5778.4705461000003</v>
      </c>
      <c r="O92" s="60">
        <v>1862.8972236</v>
      </c>
      <c r="P92" s="60">
        <f t="shared" si="6"/>
        <v>20797.381590326801</v>
      </c>
    </row>
    <row r="93" spans="1:16">
      <c r="A93" s="82"/>
      <c r="B93" s="87" t="s">
        <v>214</v>
      </c>
      <c r="C93" s="86" t="s">
        <v>119</v>
      </c>
      <c r="D93" s="88" t="s">
        <v>120</v>
      </c>
      <c r="E93" s="60">
        <v>144.34246433300001</v>
      </c>
      <c r="F93" s="60">
        <v>615.19679722399997</v>
      </c>
      <c r="G93" s="60">
        <v>50159.329957200003</v>
      </c>
      <c r="H93" s="60">
        <v>10255.0210976</v>
      </c>
      <c r="I93" s="60">
        <v>45566.919953199998</v>
      </c>
      <c r="J93" s="60">
        <v>15488.888505499999</v>
      </c>
      <c r="K93" s="60">
        <v>2041.3887658599999</v>
      </c>
      <c r="L93" s="60">
        <v>344.28794530200003</v>
      </c>
      <c r="M93" s="60">
        <v>63574.216832300001</v>
      </c>
      <c r="N93" s="60">
        <v>459.84193777799999</v>
      </c>
      <c r="O93" s="60">
        <v>30228.767774799999</v>
      </c>
      <c r="P93" s="60">
        <f t="shared" si="6"/>
        <v>218733.85956676397</v>
      </c>
    </row>
    <row r="94" spans="1:16">
      <c r="A94" s="82"/>
      <c r="B94" s="87" t="s">
        <v>215</v>
      </c>
      <c r="C94" s="86" t="s">
        <v>119</v>
      </c>
      <c r="D94" s="88" t="s">
        <v>120</v>
      </c>
      <c r="E94" s="60">
        <v>2940.3624111499998</v>
      </c>
      <c r="F94" s="60">
        <v>9278.5811518600003</v>
      </c>
      <c r="G94" s="60">
        <v>28319.965605500001</v>
      </c>
      <c r="H94" s="60">
        <v>3786.9991252300001</v>
      </c>
      <c r="I94" s="60">
        <v>12030.1590146</v>
      </c>
      <c r="J94" s="60">
        <v>3395.43965725</v>
      </c>
      <c r="K94" s="60">
        <v>899.63929745400003</v>
      </c>
      <c r="L94" s="60">
        <v>1335.7269242499999</v>
      </c>
      <c r="M94" s="60">
        <v>39428.481241499998</v>
      </c>
      <c r="N94" s="60">
        <v>10034.1712792</v>
      </c>
      <c r="O94" s="60">
        <v>27280.179651900002</v>
      </c>
      <c r="P94" s="60">
        <f t="shared" ref="P94:P107" si="7">SUM(F94:O94)</f>
        <v>135789.34294874399</v>
      </c>
    </row>
    <row r="95" spans="1:16">
      <c r="A95" s="82"/>
      <c r="B95" s="87" t="s">
        <v>216</v>
      </c>
      <c r="C95" s="86" t="s">
        <v>119</v>
      </c>
      <c r="D95" s="88" t="s">
        <v>120</v>
      </c>
      <c r="E95" s="60">
        <v>6763.5812187399997</v>
      </c>
      <c r="F95" s="60"/>
      <c r="G95" s="60"/>
      <c r="H95" s="60">
        <v>1664.21283647</v>
      </c>
      <c r="I95" s="60">
        <v>35427.6353934</v>
      </c>
      <c r="J95" s="60"/>
      <c r="K95" s="60"/>
      <c r="L95" s="60"/>
      <c r="M95" s="60"/>
      <c r="N95" s="60"/>
      <c r="O95" s="60"/>
      <c r="P95" s="60">
        <f t="shared" si="7"/>
        <v>37091.848229869996</v>
      </c>
    </row>
    <row r="96" spans="1:16">
      <c r="A96" s="82" t="s">
        <v>44</v>
      </c>
      <c r="B96" s="60" t="s">
        <v>217</v>
      </c>
      <c r="C96" s="86" t="s">
        <v>119</v>
      </c>
      <c r="D96" s="88" t="s">
        <v>120</v>
      </c>
      <c r="E96" s="60">
        <v>9366.2355502999999</v>
      </c>
      <c r="F96" s="60">
        <v>38935.806820099999</v>
      </c>
      <c r="G96" s="60">
        <v>25296.459358399999</v>
      </c>
      <c r="H96" s="60">
        <v>6044.58960303</v>
      </c>
      <c r="I96" s="60">
        <v>37661.161639600003</v>
      </c>
      <c r="J96" s="60">
        <v>8509.4508340100001</v>
      </c>
      <c r="K96" s="60">
        <v>12554.929084199999</v>
      </c>
      <c r="L96" s="60">
        <v>35727.617005200002</v>
      </c>
      <c r="M96" s="60">
        <v>55987.346458300002</v>
      </c>
      <c r="N96" s="60">
        <v>16797.765603799999</v>
      </c>
      <c r="O96" s="60">
        <v>46308.395112600003</v>
      </c>
      <c r="P96" s="60">
        <f t="shared" si="7"/>
        <v>283823.52151924005</v>
      </c>
    </row>
    <row r="97" spans="1:16">
      <c r="A97" s="82"/>
      <c r="B97" s="60" t="s">
        <v>218</v>
      </c>
      <c r="C97" s="86" t="s">
        <v>119</v>
      </c>
      <c r="D97" s="88" t="s">
        <v>120</v>
      </c>
      <c r="E97" s="60">
        <v>38579.551781000002</v>
      </c>
      <c r="F97" s="60">
        <v>54943.833865699999</v>
      </c>
      <c r="G97" s="60">
        <v>84335.386846099995</v>
      </c>
      <c r="H97" s="60">
        <v>22674.536193200001</v>
      </c>
      <c r="I97" s="60">
        <v>109964.263305</v>
      </c>
      <c r="J97" s="60">
        <v>23173.848287299999</v>
      </c>
      <c r="K97" s="60">
        <v>10305.8943906</v>
      </c>
      <c r="L97" s="60">
        <v>31953.2945401</v>
      </c>
      <c r="M97" s="60">
        <v>124211.184532</v>
      </c>
      <c r="N97" s="60">
        <v>57403.703088900002</v>
      </c>
      <c r="O97" s="60">
        <v>95038.565788799999</v>
      </c>
      <c r="P97" s="60">
        <f t="shared" si="7"/>
        <v>614004.51083769987</v>
      </c>
    </row>
    <row r="98" spans="1:16">
      <c r="A98" s="82" t="s">
        <v>45</v>
      </c>
      <c r="B98" s="60" t="s">
        <v>219</v>
      </c>
      <c r="C98" s="86" t="s">
        <v>119</v>
      </c>
      <c r="D98" s="88" t="s">
        <v>120</v>
      </c>
      <c r="E98" s="60"/>
      <c r="F98" s="60"/>
      <c r="G98" s="60"/>
      <c r="H98" s="60"/>
      <c r="I98" s="60"/>
      <c r="J98" s="60">
        <v>855.47847597299995</v>
      </c>
      <c r="K98" s="60"/>
      <c r="L98" s="60"/>
      <c r="M98" s="60">
        <v>6797.9870286699997</v>
      </c>
      <c r="N98" s="60">
        <v>3055.54310824</v>
      </c>
      <c r="O98" s="60"/>
      <c r="P98" s="60">
        <f t="shared" si="7"/>
        <v>10709.008612883001</v>
      </c>
    </row>
    <row r="99" spans="1:16">
      <c r="A99" s="82"/>
      <c r="B99" s="60" t="s">
        <v>3</v>
      </c>
      <c r="C99" s="86" t="s">
        <v>119</v>
      </c>
      <c r="D99" s="88" t="s">
        <v>120</v>
      </c>
      <c r="E99" s="60"/>
      <c r="F99" s="60"/>
      <c r="G99" s="60">
        <v>0.18530023607500001</v>
      </c>
      <c r="H99" s="60"/>
      <c r="I99" s="60"/>
      <c r="J99" s="60">
        <v>7332.1925944900004</v>
      </c>
      <c r="K99" s="60"/>
      <c r="L99" s="60"/>
      <c r="M99" s="60">
        <v>10659.354161400001</v>
      </c>
      <c r="N99" s="60">
        <v>35886.4358613</v>
      </c>
      <c r="O99" s="60"/>
      <c r="P99" s="60">
        <f t="shared" si="7"/>
        <v>53878.167917426079</v>
      </c>
    </row>
    <row r="100" spans="1:16">
      <c r="A100" s="82"/>
      <c r="B100" s="60" t="s">
        <v>220</v>
      </c>
      <c r="C100" s="86" t="s">
        <v>119</v>
      </c>
      <c r="D100" s="88" t="s">
        <v>120</v>
      </c>
      <c r="E100" s="60"/>
      <c r="F100" s="60">
        <v>571.03273270600005</v>
      </c>
      <c r="G100" s="60">
        <v>161.07162926500001</v>
      </c>
      <c r="H100" s="60">
        <v>983.50530212399997</v>
      </c>
      <c r="I100" s="60">
        <v>2019.3385775500001</v>
      </c>
      <c r="J100" s="60">
        <v>34114.939539500003</v>
      </c>
      <c r="K100" s="60">
        <v>33842.325266100001</v>
      </c>
      <c r="L100" s="60">
        <v>86703.375246199997</v>
      </c>
      <c r="M100" s="60">
        <v>140317.891034</v>
      </c>
      <c r="N100" s="60">
        <v>52041.9327252</v>
      </c>
      <c r="O100" s="60">
        <v>109682.59998299999</v>
      </c>
      <c r="P100" s="60">
        <f t="shared" si="7"/>
        <v>460438.01203564508</v>
      </c>
    </row>
    <row r="101" spans="1:16">
      <c r="A101" s="82" t="s">
        <v>46</v>
      </c>
      <c r="B101" s="60" t="s">
        <v>221</v>
      </c>
      <c r="C101" s="86" t="s">
        <v>119</v>
      </c>
      <c r="D101" s="88" t="s">
        <v>120</v>
      </c>
      <c r="E101" s="60">
        <v>1424.5630978500001</v>
      </c>
      <c r="F101" s="60">
        <v>8608.2102477900007</v>
      </c>
      <c r="G101" s="60">
        <v>20172.685843499999</v>
      </c>
      <c r="H101" s="60">
        <v>1495.16248169</v>
      </c>
      <c r="I101" s="60">
        <v>26936.475745799999</v>
      </c>
      <c r="J101" s="60">
        <v>8304.1419642599994</v>
      </c>
      <c r="K101" s="60">
        <v>65.779893224099993</v>
      </c>
      <c r="L101" s="60">
        <v>939.49980779600003</v>
      </c>
      <c r="M101" s="60">
        <v>53698.983178100003</v>
      </c>
      <c r="N101" s="60">
        <v>16389.711331999999</v>
      </c>
      <c r="O101" s="60">
        <v>35975.238578299999</v>
      </c>
      <c r="P101" s="60">
        <f t="shared" si="7"/>
        <v>172585.88907246012</v>
      </c>
    </row>
    <row r="102" spans="1:16">
      <c r="A102" s="82"/>
      <c r="B102" s="60" t="s">
        <v>222</v>
      </c>
      <c r="C102" s="86" t="s">
        <v>119</v>
      </c>
      <c r="D102" s="88" t="s">
        <v>120</v>
      </c>
      <c r="E102" s="14">
        <v>341.47804117972993</v>
      </c>
      <c r="F102" s="14">
        <v>1261.2213054396998</v>
      </c>
      <c r="G102" s="11">
        <v>3409.0026420499889</v>
      </c>
      <c r="H102" s="11">
        <v>505.76915083745996</v>
      </c>
      <c r="I102" s="11">
        <v>2680.8645439597794</v>
      </c>
      <c r="J102" s="11">
        <v>886.6650886473401</v>
      </c>
      <c r="K102" s="11">
        <v>64.483958285699998</v>
      </c>
      <c r="L102" s="11">
        <v>309.83690433293998</v>
      </c>
      <c r="M102" s="11">
        <v>5049.3911893602681</v>
      </c>
      <c r="N102" s="11">
        <v>1477.4795215207398</v>
      </c>
      <c r="O102" s="11">
        <v>3318.1163366973483</v>
      </c>
      <c r="P102" s="60">
        <f t="shared" si="7"/>
        <v>18962.830641131262</v>
      </c>
    </row>
    <row r="103" spans="1:16">
      <c r="A103" s="82"/>
      <c r="B103" s="87" t="s">
        <v>215</v>
      </c>
      <c r="C103" s="86" t="s">
        <v>119</v>
      </c>
      <c r="D103" s="88" t="s">
        <v>120</v>
      </c>
      <c r="E103" s="60">
        <v>2940.3624111499998</v>
      </c>
      <c r="F103" s="60">
        <v>9278.5811518600003</v>
      </c>
      <c r="G103" s="60">
        <v>28319.965605500001</v>
      </c>
      <c r="H103" s="60">
        <v>3786.9991252300001</v>
      </c>
      <c r="I103" s="60">
        <v>12030.1590146</v>
      </c>
      <c r="J103" s="60">
        <v>3395.43965725</v>
      </c>
      <c r="K103" s="60">
        <v>899.63929745400003</v>
      </c>
      <c r="L103" s="60">
        <v>1335.7269242499999</v>
      </c>
      <c r="M103" s="60">
        <v>39428.481241499998</v>
      </c>
      <c r="N103" s="60">
        <v>10034.1712792</v>
      </c>
      <c r="O103" s="60">
        <v>27280.179651900002</v>
      </c>
      <c r="P103" s="60">
        <f t="shared" si="7"/>
        <v>135789.34294874399</v>
      </c>
    </row>
    <row r="104" spans="1:16">
      <c r="A104" s="82"/>
      <c r="B104" s="60" t="s">
        <v>223</v>
      </c>
      <c r="C104" s="86" t="s">
        <v>119</v>
      </c>
      <c r="D104" s="88" t="s">
        <v>120</v>
      </c>
      <c r="E104" s="60">
        <v>774.17397726961997</v>
      </c>
      <c r="F104" s="60">
        <v>563.95908416399993</v>
      </c>
      <c r="G104" s="60">
        <v>1018.595683137149</v>
      </c>
      <c r="H104" s="60">
        <v>799.41722447430004</v>
      </c>
      <c r="I104" s="60">
        <v>678.82259313733994</v>
      </c>
      <c r="J104" s="60">
        <v>175.21190183847102</v>
      </c>
      <c r="K104" s="60">
        <v>130.38781168869301</v>
      </c>
      <c r="L104" s="60">
        <v>420.30217451299995</v>
      </c>
      <c r="M104" s="60">
        <v>1219.45862116168</v>
      </c>
      <c r="N104" s="60">
        <v>442.81835808948404</v>
      </c>
      <c r="O104" s="60">
        <v>616.93840892611001</v>
      </c>
      <c r="P104" s="60">
        <f t="shared" si="7"/>
        <v>6065.9118611302265</v>
      </c>
    </row>
    <row r="105" spans="1:16">
      <c r="A105" s="82" t="s">
        <v>47</v>
      </c>
      <c r="B105" s="60" t="s">
        <v>224</v>
      </c>
      <c r="C105" s="86" t="s">
        <v>119</v>
      </c>
      <c r="D105" s="88" t="s">
        <v>120</v>
      </c>
      <c r="E105" s="14">
        <v>23046.247764545999</v>
      </c>
      <c r="F105" s="14">
        <v>10409.048130270001</v>
      </c>
      <c r="G105" s="11">
        <v>359.78612867940001</v>
      </c>
      <c r="H105" s="11">
        <v>9697.7677121800007</v>
      </c>
      <c r="I105" s="11">
        <v>7772.5224693999999</v>
      </c>
      <c r="J105" s="11">
        <v>1072.1430335402001</v>
      </c>
      <c r="K105" s="11">
        <v>3932.8453684000001</v>
      </c>
      <c r="L105" s="11">
        <v>544.17561658299996</v>
      </c>
      <c r="M105" s="11">
        <v>1188.6895452399999</v>
      </c>
      <c r="N105" s="11">
        <v>3880.4918655699998</v>
      </c>
      <c r="O105" s="11">
        <v>1567.86266989</v>
      </c>
      <c r="P105" s="60">
        <f t="shared" si="7"/>
        <v>40425.332539752599</v>
      </c>
    </row>
    <row r="106" spans="1:16">
      <c r="A106" s="82"/>
      <c r="B106" s="60" t="s">
        <v>225</v>
      </c>
      <c r="C106" s="86" t="s">
        <v>119</v>
      </c>
      <c r="D106" s="88" t="s">
        <v>120</v>
      </c>
      <c r="E106" s="60">
        <v>1424.5630978500001</v>
      </c>
      <c r="F106" s="60">
        <v>8608.2102477900007</v>
      </c>
      <c r="G106" s="60">
        <v>20172.685843499999</v>
      </c>
      <c r="H106" s="60">
        <v>1495.16248169</v>
      </c>
      <c r="I106" s="60">
        <v>26936.475745799999</v>
      </c>
      <c r="J106" s="60">
        <v>8304.1419642599994</v>
      </c>
      <c r="K106" s="60">
        <v>65.779893224099993</v>
      </c>
      <c r="L106" s="60">
        <v>939.49980779600003</v>
      </c>
      <c r="M106" s="60">
        <v>53698.983178100003</v>
      </c>
      <c r="N106" s="60">
        <v>16389.711331999999</v>
      </c>
      <c r="O106" s="60">
        <v>35975.238578299999</v>
      </c>
      <c r="P106" s="60">
        <f t="shared" si="7"/>
        <v>172585.88907246012</v>
      </c>
    </row>
    <row r="107" spans="1:16">
      <c r="A107" s="82"/>
      <c r="B107" s="60" t="s">
        <v>226</v>
      </c>
      <c r="C107" s="86" t="s">
        <v>119</v>
      </c>
      <c r="D107" s="88" t="s">
        <v>120</v>
      </c>
      <c r="E107" s="60">
        <v>2420.6253225670698</v>
      </c>
      <c r="F107" s="60">
        <v>2034.733603698</v>
      </c>
      <c r="G107" s="60">
        <v>3731.4659790965297</v>
      </c>
      <c r="H107" s="60">
        <v>2970.0361899508398</v>
      </c>
      <c r="I107" s="60">
        <v>760.08420085424996</v>
      </c>
      <c r="J107" s="60">
        <v>160.70346979842</v>
      </c>
      <c r="K107" s="60">
        <v>480.58047286494639</v>
      </c>
      <c r="L107" s="60">
        <v>302.15159730080001</v>
      </c>
      <c r="M107" s="60">
        <v>1083.335583754505</v>
      </c>
      <c r="N107" s="60">
        <v>474.779417715102</v>
      </c>
      <c r="O107" s="60">
        <v>472.74110799309994</v>
      </c>
      <c r="P107" s="60">
        <f t="shared" si="7"/>
        <v>12470.611623026494</v>
      </c>
    </row>
    <row r="108" spans="1:16">
      <c r="A108" s="13" t="s">
        <v>48</v>
      </c>
      <c r="B108" s="13"/>
      <c r="C108" s="14" t="s">
        <v>117</v>
      </c>
      <c r="D108" s="16" t="s">
        <v>121</v>
      </c>
      <c r="E108" s="64">
        <v>44.5</v>
      </c>
      <c r="F108" s="69">
        <v>18</v>
      </c>
      <c r="G108" s="64">
        <v>77</v>
      </c>
      <c r="H108" s="64">
        <v>2.76</v>
      </c>
      <c r="I108" s="64">
        <v>18.29</v>
      </c>
      <c r="J108" s="64">
        <v>70</v>
      </c>
      <c r="K108" s="64">
        <v>33</v>
      </c>
      <c r="L108" s="69">
        <v>45</v>
      </c>
      <c r="M108" s="64">
        <v>74</v>
      </c>
      <c r="N108" s="69">
        <v>67</v>
      </c>
      <c r="O108" s="69">
        <v>63</v>
      </c>
      <c r="P108" s="64">
        <f t="shared" ref="P108:P109" si="8">+AVERAGE(E108:O108)</f>
        <v>46.595454545454544</v>
      </c>
    </row>
    <row r="109" spans="1:16">
      <c r="A109" s="13" t="s">
        <v>50</v>
      </c>
      <c r="B109" s="13"/>
      <c r="C109" s="14" t="s">
        <v>117</v>
      </c>
      <c r="D109" s="16" t="s">
        <v>121</v>
      </c>
      <c r="E109" s="64">
        <v>14.64</v>
      </c>
      <c r="F109" s="69">
        <v>0</v>
      </c>
      <c r="G109" s="64">
        <v>28</v>
      </c>
      <c r="H109" s="64">
        <v>13.64</v>
      </c>
      <c r="I109" s="64">
        <v>33.03</v>
      </c>
      <c r="J109" s="64">
        <v>15</v>
      </c>
      <c r="K109" s="64">
        <v>1</v>
      </c>
      <c r="L109" s="69">
        <v>1</v>
      </c>
      <c r="M109" s="69">
        <v>1</v>
      </c>
      <c r="N109" s="69">
        <v>7</v>
      </c>
      <c r="O109" s="69">
        <v>1</v>
      </c>
      <c r="P109" s="64">
        <f t="shared" si="8"/>
        <v>10.482727272727272</v>
      </c>
    </row>
    <row r="110" spans="1:16">
      <c r="A110" s="82" t="s">
        <v>51</v>
      </c>
      <c r="B110" s="13" t="s">
        <v>52</v>
      </c>
      <c r="C110" s="86" t="s">
        <v>118</v>
      </c>
      <c r="D110" s="91" t="s">
        <v>51</v>
      </c>
      <c r="E110" s="64" t="s">
        <v>142</v>
      </c>
      <c r="F110" s="64">
        <v>14.11</v>
      </c>
      <c r="G110" s="64">
        <v>404.47</v>
      </c>
      <c r="H110" s="64">
        <v>11.61</v>
      </c>
      <c r="I110" s="64">
        <v>1730</v>
      </c>
      <c r="J110" s="64">
        <v>37.9</v>
      </c>
      <c r="K110" s="64">
        <v>24.63</v>
      </c>
      <c r="L110" s="64" t="s">
        <v>142</v>
      </c>
      <c r="M110" s="64">
        <v>11.61</v>
      </c>
      <c r="N110" s="64">
        <v>280.10000000000002</v>
      </c>
      <c r="O110" s="64" t="s">
        <v>142</v>
      </c>
      <c r="P110" s="64">
        <f t="shared" ref="P110:P114" si="9">SUM(E110:O110)</f>
        <v>2514.4300000000003</v>
      </c>
    </row>
    <row r="111" spans="1:16">
      <c r="A111" s="82"/>
      <c r="B111" s="13" t="s">
        <v>53</v>
      </c>
      <c r="C111" s="86" t="s">
        <v>118</v>
      </c>
      <c r="D111" s="91" t="s">
        <v>51</v>
      </c>
      <c r="E111" s="64" t="s">
        <v>142</v>
      </c>
      <c r="F111" s="64">
        <v>1.38</v>
      </c>
      <c r="G111" s="64">
        <v>31.76</v>
      </c>
      <c r="H111" s="64" t="s">
        <v>142</v>
      </c>
      <c r="I111" s="64">
        <v>107.72</v>
      </c>
      <c r="J111" s="64" t="s">
        <v>142</v>
      </c>
      <c r="K111" s="64">
        <v>3.01</v>
      </c>
      <c r="L111" s="64">
        <v>33.979999999999997</v>
      </c>
      <c r="M111" s="64"/>
      <c r="N111" s="64">
        <v>14.86</v>
      </c>
      <c r="O111" s="64" t="s">
        <v>142</v>
      </c>
      <c r="P111" s="64">
        <f t="shared" si="9"/>
        <v>192.70999999999998</v>
      </c>
    </row>
    <row r="112" spans="1:16">
      <c r="A112" s="82"/>
      <c r="B112" s="13" t="s">
        <v>54</v>
      </c>
      <c r="C112" s="86" t="s">
        <v>118</v>
      </c>
      <c r="D112" s="91" t="s">
        <v>51</v>
      </c>
      <c r="E112" s="64" t="s">
        <v>142</v>
      </c>
      <c r="F112" s="64"/>
      <c r="G112" s="64">
        <v>5.63</v>
      </c>
      <c r="H112" s="64" t="s">
        <v>142</v>
      </c>
      <c r="I112" s="64"/>
      <c r="J112" s="64" t="s">
        <v>142</v>
      </c>
      <c r="K112" s="64" t="s">
        <v>142</v>
      </c>
      <c r="L112" s="64">
        <v>1.81</v>
      </c>
      <c r="M112" s="64"/>
      <c r="N112" s="64">
        <v>1.37</v>
      </c>
      <c r="O112" s="64" t="s">
        <v>142</v>
      </c>
      <c r="P112" s="64">
        <f t="shared" si="9"/>
        <v>8.8099999999999987</v>
      </c>
    </row>
    <row r="113" spans="1:16">
      <c r="A113" s="82"/>
      <c r="B113" s="13" t="s">
        <v>55</v>
      </c>
      <c r="C113" s="86" t="s">
        <v>118</v>
      </c>
      <c r="D113" s="91" t="s">
        <v>51</v>
      </c>
      <c r="E113" s="64" t="s">
        <v>142</v>
      </c>
      <c r="F113" s="64">
        <v>4.38</v>
      </c>
      <c r="G113" s="64">
        <v>74.09</v>
      </c>
      <c r="H113" s="64">
        <v>0.74</v>
      </c>
      <c r="I113" s="64">
        <v>18.47</v>
      </c>
      <c r="J113" s="64">
        <v>3.91</v>
      </c>
      <c r="K113" s="64">
        <v>7.024</v>
      </c>
      <c r="L113" s="64">
        <v>5.37</v>
      </c>
      <c r="M113" s="64">
        <v>0.74</v>
      </c>
      <c r="N113" s="64">
        <v>26.26</v>
      </c>
      <c r="O113" s="64" t="s">
        <v>142</v>
      </c>
      <c r="P113" s="64">
        <f t="shared" si="9"/>
        <v>140.98399999999998</v>
      </c>
    </row>
    <row r="114" spans="1:16">
      <c r="A114" s="82"/>
      <c r="B114" s="13" t="s">
        <v>56</v>
      </c>
      <c r="C114" s="86" t="s">
        <v>118</v>
      </c>
      <c r="D114" s="91" t="s">
        <v>51</v>
      </c>
      <c r="E114" s="64" t="s">
        <v>142</v>
      </c>
      <c r="F114" s="64">
        <v>0.42</v>
      </c>
      <c r="G114" s="64">
        <v>84.89</v>
      </c>
      <c r="H114" s="64">
        <v>6.54</v>
      </c>
      <c r="I114" s="64">
        <v>115.72</v>
      </c>
      <c r="J114" s="64">
        <v>28.42</v>
      </c>
      <c r="K114" s="64" t="s">
        <v>142</v>
      </c>
      <c r="L114" s="64">
        <v>34.520000000000003</v>
      </c>
      <c r="M114" s="64">
        <v>6.54</v>
      </c>
      <c r="N114" s="64">
        <v>193.55</v>
      </c>
      <c r="O114" s="64" t="s">
        <v>142</v>
      </c>
      <c r="P114" s="64">
        <f t="shared" si="9"/>
        <v>470.6</v>
      </c>
    </row>
    <row r="115" spans="1:16">
      <c r="A115" s="82"/>
      <c r="B115" s="13" t="s">
        <v>57</v>
      </c>
      <c r="C115" s="14" t="s">
        <v>119</v>
      </c>
      <c r="D115" s="91" t="s">
        <v>51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</row>
    <row r="116" spans="1:16">
      <c r="A116" s="82"/>
      <c r="B116" s="13" t="s">
        <v>143</v>
      </c>
      <c r="C116" s="86" t="s">
        <v>118</v>
      </c>
      <c r="D116" s="91" t="s">
        <v>51</v>
      </c>
      <c r="E116" s="64">
        <v>3772.4972456300002</v>
      </c>
      <c r="F116" s="64">
        <v>11777.9470317</v>
      </c>
      <c r="G116" s="64">
        <v>20407.696325199999</v>
      </c>
      <c r="H116" s="64">
        <v>4283.1121904399997</v>
      </c>
      <c r="I116" s="64">
        <v>13511</v>
      </c>
      <c r="J116" s="64">
        <v>5533.8916471599996</v>
      </c>
      <c r="K116" s="64">
        <v>295.77474560600001</v>
      </c>
      <c r="L116" s="64">
        <v>950.478451759</v>
      </c>
      <c r="M116" s="64">
        <v>25745</v>
      </c>
      <c r="N116" s="64">
        <v>10564.395528700001</v>
      </c>
      <c r="O116" s="64">
        <v>20407.696325199999</v>
      </c>
      <c r="P116" s="64">
        <f t="shared" ref="P116:P120" si="10">SUM(E116:O116)</f>
        <v>117249.489491395</v>
      </c>
    </row>
    <row r="117" spans="1:16">
      <c r="A117" s="82"/>
      <c r="B117" s="13" t="s">
        <v>144</v>
      </c>
      <c r="C117" s="86" t="s">
        <v>118</v>
      </c>
      <c r="D117" s="91" t="s">
        <v>51</v>
      </c>
      <c r="E117" s="64">
        <v>55005.788387799999</v>
      </c>
      <c r="F117" s="64">
        <v>13003.9173782</v>
      </c>
      <c r="G117" s="64">
        <v>37752.7824024</v>
      </c>
      <c r="H117" s="64">
        <v>22877.936838099999</v>
      </c>
      <c r="I117" s="64">
        <v>37457</v>
      </c>
      <c r="J117" s="64">
        <v>20641.647584400002</v>
      </c>
      <c r="K117" s="64">
        <v>16046.112926600001</v>
      </c>
      <c r="L117" s="64">
        <v>30303.788754699999</v>
      </c>
      <c r="M117" s="64">
        <v>73154</v>
      </c>
      <c r="N117" s="64">
        <v>40670.684127599998</v>
      </c>
      <c r="O117" s="64">
        <v>37752.7824024</v>
      </c>
      <c r="P117" s="64">
        <f t="shared" si="10"/>
        <v>384666.44080219994</v>
      </c>
    </row>
    <row r="118" spans="1:16">
      <c r="A118" s="82"/>
      <c r="B118" s="13" t="s">
        <v>145</v>
      </c>
      <c r="C118" s="86" t="s">
        <v>118</v>
      </c>
      <c r="D118" s="91" t="s">
        <v>51</v>
      </c>
      <c r="E118" s="64">
        <v>5134.42529853</v>
      </c>
      <c r="F118" s="64">
        <v>1358.1208101899999</v>
      </c>
      <c r="G118" s="64">
        <v>25888.080461099999</v>
      </c>
      <c r="H118" s="64">
        <v>4031.1217472500002</v>
      </c>
      <c r="I118" s="64">
        <v>20470</v>
      </c>
      <c r="J118" s="64">
        <v>4253.1326643700004</v>
      </c>
      <c r="K118" s="64">
        <v>5134.7559278099998</v>
      </c>
      <c r="L118" s="64">
        <v>29414.0753955</v>
      </c>
      <c r="M118" s="64">
        <v>23797</v>
      </c>
      <c r="N118" s="64">
        <v>35584.557036099999</v>
      </c>
      <c r="O118" s="64">
        <v>25888.080461099999</v>
      </c>
      <c r="P118" s="64">
        <f t="shared" si="10"/>
        <v>180953.34980195001</v>
      </c>
    </row>
    <row r="119" spans="1:16">
      <c r="A119" s="82"/>
      <c r="B119" s="13" t="s">
        <v>146</v>
      </c>
      <c r="C119" s="86" t="s">
        <v>118</v>
      </c>
      <c r="D119" s="91" t="s">
        <v>51</v>
      </c>
      <c r="E119" s="64">
        <v>12158.663300800001</v>
      </c>
      <c r="F119" s="64">
        <v>4248.9065717800004</v>
      </c>
      <c r="G119" s="64"/>
      <c r="H119" s="64">
        <v>10539.984579600001</v>
      </c>
      <c r="I119" s="64">
        <v>3319</v>
      </c>
      <c r="J119" s="64">
        <v>3845.7835014299999</v>
      </c>
      <c r="K119" s="64"/>
      <c r="L119" s="64"/>
      <c r="M119" s="64">
        <v>4756</v>
      </c>
      <c r="N119" s="64">
        <v>1344.09729094</v>
      </c>
      <c r="O119" s="64" t="s">
        <v>142</v>
      </c>
      <c r="P119" s="64">
        <f t="shared" si="10"/>
        <v>40212.435244550004</v>
      </c>
    </row>
    <row r="120" spans="1:16">
      <c r="A120" s="82"/>
      <c r="B120" s="13" t="s">
        <v>147</v>
      </c>
      <c r="C120" s="86" t="s">
        <v>118</v>
      </c>
      <c r="D120" s="91" t="s">
        <v>51</v>
      </c>
      <c r="E120" s="64">
        <v>17794.3200173</v>
      </c>
      <c r="F120" s="64">
        <v>66403.823024600002</v>
      </c>
      <c r="G120" s="64">
        <v>22642.504205099998</v>
      </c>
      <c r="H120" s="64">
        <v>14942.908477999999</v>
      </c>
      <c r="I120" s="64">
        <v>118505</v>
      </c>
      <c r="J120" s="70">
        <v>8358.9918227599992</v>
      </c>
      <c r="K120" s="64">
        <v>12769.8873941</v>
      </c>
      <c r="L120" s="64">
        <v>36447.192816900002</v>
      </c>
      <c r="M120" s="64">
        <v>25526</v>
      </c>
      <c r="N120" s="64">
        <v>8749.6702499700004</v>
      </c>
      <c r="O120" s="64">
        <v>22642.504205099998</v>
      </c>
      <c r="P120" s="64">
        <f t="shared" si="10"/>
        <v>354782.80221383</v>
      </c>
    </row>
    <row r="121" spans="1:16">
      <c r="A121" s="13" t="s">
        <v>58</v>
      </c>
      <c r="B121" s="13" t="s">
        <v>59</v>
      </c>
      <c r="C121" s="14" t="s">
        <v>122</v>
      </c>
      <c r="D121" s="16" t="s">
        <v>121</v>
      </c>
      <c r="E121" s="65" t="s">
        <v>142</v>
      </c>
      <c r="F121" s="65" t="s">
        <v>142</v>
      </c>
      <c r="G121" s="65">
        <v>0.83</v>
      </c>
      <c r="H121" s="64" t="s">
        <v>142</v>
      </c>
      <c r="I121" s="65">
        <v>0.67</v>
      </c>
      <c r="J121" s="65">
        <v>0.68</v>
      </c>
      <c r="K121" s="65" t="s">
        <v>142</v>
      </c>
      <c r="L121" s="65" t="s">
        <v>142</v>
      </c>
      <c r="M121" s="65">
        <v>0.61</v>
      </c>
      <c r="N121" s="65">
        <v>0.78</v>
      </c>
      <c r="O121" s="65" t="s">
        <v>142</v>
      </c>
      <c r="P121" s="64">
        <f t="shared" ref="P121" si="11">+AVERAGE(E121:O121)</f>
        <v>0.71400000000000008</v>
      </c>
    </row>
    <row r="122" spans="1:16">
      <c r="A122" s="13" t="s">
        <v>60</v>
      </c>
      <c r="B122" s="13" t="s">
        <v>61</v>
      </c>
      <c r="C122" s="14" t="s">
        <v>119</v>
      </c>
      <c r="D122" s="16" t="s">
        <v>51</v>
      </c>
      <c r="E122" s="64">
        <v>93865.694396579405</v>
      </c>
      <c r="F122" s="64">
        <v>96792.714649871195</v>
      </c>
      <c r="G122" s="64">
        <v>113356.723365125</v>
      </c>
      <c r="H122" s="64">
        <v>56675.063706213798</v>
      </c>
      <c r="I122" s="64">
        <v>193261.95891493399</v>
      </c>
      <c r="J122" s="64">
        <v>42633.508373842</v>
      </c>
      <c r="K122" s="64">
        <v>34246.531067166303</v>
      </c>
      <c r="L122" s="64">
        <v>97115.5</v>
      </c>
      <c r="M122" s="64">
        <v>155374.19861937099</v>
      </c>
      <c r="N122" s="64">
        <v>96913</v>
      </c>
      <c r="O122" s="64">
        <v>106691.063550035</v>
      </c>
      <c r="P122" s="64">
        <f t="shared" ref="P122" si="12">SUM(E122:O122)</f>
        <v>1086925.9566431376</v>
      </c>
    </row>
    <row r="123" spans="1:16">
      <c r="A123" s="13" t="s">
        <v>62</v>
      </c>
      <c r="B123" s="13" t="s">
        <v>59</v>
      </c>
      <c r="C123" s="14" t="s">
        <v>117</v>
      </c>
      <c r="D123" s="16" t="s">
        <v>121</v>
      </c>
      <c r="E123" s="65">
        <v>0.9974619289340102</v>
      </c>
      <c r="F123" s="71">
        <v>0.62227731538870201</v>
      </c>
      <c r="G123" s="65">
        <v>0.99808054469071417</v>
      </c>
      <c r="H123" s="65">
        <v>0.39659453706988296</v>
      </c>
      <c r="I123" s="6">
        <v>1</v>
      </c>
      <c r="J123" s="71">
        <v>0.95350404312668469</v>
      </c>
      <c r="K123" s="65">
        <v>0.89345063538611924</v>
      </c>
      <c r="L123" s="65">
        <v>0.86739212957104894</v>
      </c>
      <c r="M123" s="65">
        <v>0.84293289449625164</v>
      </c>
      <c r="N123" s="65">
        <v>0.96868250539956802</v>
      </c>
      <c r="O123" s="65">
        <v>0.85094905094905093</v>
      </c>
      <c r="P123" s="6">
        <f t="shared" ref="P123" si="13">+AVERAGE(E123:O123)</f>
        <v>0.85375687136473033</v>
      </c>
    </row>
    <row r="124" spans="1:16">
      <c r="A124" s="82" t="s">
        <v>63</v>
      </c>
      <c r="B124" s="13" t="s">
        <v>64</v>
      </c>
      <c r="C124" s="14"/>
      <c r="D124" s="91" t="s">
        <v>123</v>
      </c>
      <c r="E124" s="69">
        <v>6066</v>
      </c>
      <c r="F124" s="69">
        <v>5155</v>
      </c>
      <c r="G124" s="64">
        <v>21531</v>
      </c>
      <c r="H124" s="64">
        <v>2860</v>
      </c>
      <c r="I124" s="64">
        <v>11316</v>
      </c>
      <c r="J124" s="64">
        <v>2616</v>
      </c>
      <c r="K124" s="64">
        <v>4668</v>
      </c>
      <c r="L124" s="70">
        <v>10719</v>
      </c>
      <c r="M124" s="64">
        <v>6431</v>
      </c>
      <c r="N124" s="69">
        <v>11730</v>
      </c>
      <c r="O124" s="69">
        <v>7968</v>
      </c>
      <c r="P124" s="64">
        <f>SUM(E124:O124)</f>
        <v>91060</v>
      </c>
    </row>
    <row r="125" spans="1:16">
      <c r="A125" s="82"/>
      <c r="B125" s="13" t="s">
        <v>65</v>
      </c>
      <c r="C125" s="86" t="s">
        <v>117</v>
      </c>
      <c r="D125" s="91" t="s">
        <v>123</v>
      </c>
      <c r="E125" s="64">
        <v>1.05</v>
      </c>
      <c r="F125" s="64">
        <v>1.106498545101843</v>
      </c>
      <c r="G125" s="64">
        <v>1.1734243648692584</v>
      </c>
      <c r="H125" s="64">
        <v>1.0251748251748252</v>
      </c>
      <c r="I125" s="64">
        <v>1.0336691410392365</v>
      </c>
      <c r="J125" s="64">
        <v>1.08</v>
      </c>
      <c r="K125" s="64">
        <v>1.03</v>
      </c>
      <c r="L125" s="70">
        <v>1.026588301147495</v>
      </c>
      <c r="M125" s="64">
        <v>1.1419685896439122</v>
      </c>
      <c r="N125" s="64">
        <v>1.0368286445012789</v>
      </c>
      <c r="O125" s="64">
        <v>1.0021335341365463</v>
      </c>
      <c r="P125" s="64">
        <v>1.0784098396661541</v>
      </c>
    </row>
    <row r="126" spans="1:16">
      <c r="A126" s="82"/>
      <c r="B126" s="13" t="s">
        <v>66</v>
      </c>
      <c r="C126" s="86" t="s">
        <v>117</v>
      </c>
      <c r="D126" s="91" t="s">
        <v>123</v>
      </c>
      <c r="E126" s="70">
        <v>93.966151582045626</v>
      </c>
      <c r="F126" s="70">
        <v>99.1</v>
      </c>
      <c r="G126" s="64">
        <v>70.911007931901722</v>
      </c>
      <c r="H126" s="64" t="s">
        <v>142</v>
      </c>
      <c r="I126" s="64">
        <v>98.651932606541124</v>
      </c>
      <c r="J126" s="70">
        <v>93.7</v>
      </c>
      <c r="K126" s="70">
        <v>98</v>
      </c>
      <c r="L126" s="70">
        <v>96.7</v>
      </c>
      <c r="M126" s="64">
        <v>90.476190476190482</v>
      </c>
      <c r="N126" s="70">
        <v>88.850993981397039</v>
      </c>
      <c r="O126" s="70">
        <v>98.7</v>
      </c>
      <c r="P126" s="64">
        <f>+GEOMEAN(E126:O126)</f>
        <v>92.507516987329538</v>
      </c>
    </row>
    <row r="127" spans="1:16">
      <c r="A127" s="82"/>
      <c r="B127" s="13" t="s">
        <v>67</v>
      </c>
      <c r="C127" s="86" t="s">
        <v>117</v>
      </c>
      <c r="D127" s="91" t="s">
        <v>123</v>
      </c>
      <c r="E127" s="64">
        <v>78.194751042433168</v>
      </c>
      <c r="F127" s="64">
        <v>65.900000000000006</v>
      </c>
      <c r="G127" s="64">
        <v>53.035674211646352</v>
      </c>
      <c r="H127" s="64" t="s">
        <v>142</v>
      </c>
      <c r="I127" s="64">
        <v>58.701090188305244</v>
      </c>
      <c r="J127" s="64">
        <v>68.599999999999994</v>
      </c>
      <c r="K127" s="64">
        <v>65.599999999999994</v>
      </c>
      <c r="L127" s="70">
        <v>68.613464110566213</v>
      </c>
      <c r="M127" s="64">
        <v>58.34791059280856</v>
      </c>
      <c r="N127" s="64">
        <v>66.826919569578692</v>
      </c>
      <c r="O127" s="64">
        <v>58.7</v>
      </c>
      <c r="P127" s="64">
        <f>+GEOMEAN(E127:O127)</f>
        <v>63.892950396097383</v>
      </c>
    </row>
    <row r="128" spans="1:16">
      <c r="A128" s="82"/>
      <c r="B128" s="13" t="s">
        <v>68</v>
      </c>
      <c r="C128" s="86" t="s">
        <v>117</v>
      </c>
      <c r="D128" s="91" t="s">
        <v>123</v>
      </c>
      <c r="E128" s="60">
        <v>15.771400539612459</v>
      </c>
      <c r="F128" s="60">
        <v>33.200000000000003</v>
      </c>
      <c r="G128" s="60">
        <v>17.875333720255369</v>
      </c>
      <c r="H128" s="60" t="s">
        <v>142</v>
      </c>
      <c r="I128" s="60"/>
      <c r="J128" s="60">
        <v>25.1</v>
      </c>
      <c r="K128" s="60">
        <v>32.4</v>
      </c>
      <c r="L128" s="72">
        <v>28.102244018427701</v>
      </c>
      <c r="M128" s="60"/>
      <c r="N128" s="60">
        <v>22.024074411818344</v>
      </c>
      <c r="O128" s="60">
        <v>40</v>
      </c>
      <c r="P128" s="60">
        <f t="shared" ref="P128" si="14">+GEOMEAN(E128:O128)</f>
        <v>25.668322466881335</v>
      </c>
    </row>
    <row r="129" spans="1:16">
      <c r="A129" s="82"/>
      <c r="B129" s="13" t="s">
        <v>69</v>
      </c>
      <c r="C129" s="86" t="s">
        <v>117</v>
      </c>
      <c r="D129" s="91" t="s">
        <v>123</v>
      </c>
      <c r="E129" s="60">
        <f>+E130/E124</f>
        <v>4.5072535443455326</v>
      </c>
      <c r="F129" s="60">
        <f t="shared" ref="F129:P129" si="15">+F130/F124</f>
        <v>4.4087293889427741</v>
      </c>
      <c r="G129" s="60">
        <f t="shared" si="15"/>
        <v>6.2455064790302357</v>
      </c>
      <c r="H129" s="60">
        <f t="shared" si="15"/>
        <v>3.4898601398601397</v>
      </c>
      <c r="I129" s="60">
        <f t="shared" si="15"/>
        <v>0</v>
      </c>
      <c r="J129" s="60">
        <f t="shared" si="15"/>
        <v>5.1773700305810397</v>
      </c>
      <c r="K129" s="60">
        <f t="shared" si="15"/>
        <v>3.7317909168808914</v>
      </c>
      <c r="L129" s="60">
        <f t="shared" si="15"/>
        <v>3.5447336505271014</v>
      </c>
      <c r="M129" s="60">
        <f t="shared" si="15"/>
        <v>0</v>
      </c>
      <c r="N129" s="60">
        <f t="shared" si="15"/>
        <v>4.8900255754475701</v>
      </c>
      <c r="O129" s="60">
        <f t="shared" si="15"/>
        <v>3.3537901606425704</v>
      </c>
      <c r="P129" s="60">
        <f t="shared" si="15"/>
        <v>3.8168679991214582</v>
      </c>
    </row>
    <row r="130" spans="1:16">
      <c r="A130" s="82"/>
      <c r="B130" s="13" t="s">
        <v>70</v>
      </c>
      <c r="C130" s="86" t="s">
        <v>117</v>
      </c>
      <c r="D130" s="91" t="s">
        <v>123</v>
      </c>
      <c r="E130" s="73">
        <v>27341</v>
      </c>
      <c r="F130" s="73">
        <v>22727</v>
      </c>
      <c r="G130" s="60">
        <v>134472</v>
      </c>
      <c r="H130" s="60">
        <v>9981</v>
      </c>
      <c r="I130" s="60"/>
      <c r="J130" s="60">
        <v>13544</v>
      </c>
      <c r="K130" s="60">
        <v>17420</v>
      </c>
      <c r="L130" s="72">
        <v>37996</v>
      </c>
      <c r="M130" s="60"/>
      <c r="N130" s="73">
        <v>57360</v>
      </c>
      <c r="O130" s="73">
        <v>26723</v>
      </c>
      <c r="P130" s="60">
        <f t="shared" ref="P130" si="16">SUM(E130:O130)</f>
        <v>347564</v>
      </c>
    </row>
    <row r="131" spans="1:16">
      <c r="A131" s="82" t="s">
        <v>71</v>
      </c>
      <c r="B131" s="13" t="s">
        <v>72</v>
      </c>
      <c r="C131" s="14" t="s">
        <v>117</v>
      </c>
      <c r="D131" s="91" t="s">
        <v>124</v>
      </c>
      <c r="E131" s="60">
        <v>3882</v>
      </c>
      <c r="F131" s="60">
        <v>4380</v>
      </c>
      <c r="G131" s="60">
        <v>7272</v>
      </c>
      <c r="H131" s="60">
        <v>2306</v>
      </c>
      <c r="I131" s="60">
        <v>7897</v>
      </c>
      <c r="J131" s="60">
        <v>3152</v>
      </c>
      <c r="K131" s="60">
        <v>2603</v>
      </c>
      <c r="L131" s="60">
        <v>8641</v>
      </c>
      <c r="M131" s="60">
        <v>7272</v>
      </c>
      <c r="N131" s="60">
        <v>7409</v>
      </c>
      <c r="O131" s="60">
        <v>4331</v>
      </c>
      <c r="P131" s="60">
        <v>59145</v>
      </c>
    </row>
    <row r="132" spans="1:16">
      <c r="A132" s="82"/>
      <c r="B132" s="13" t="s">
        <v>73</v>
      </c>
      <c r="C132" s="14" t="s">
        <v>117</v>
      </c>
      <c r="D132" s="91" t="s">
        <v>124</v>
      </c>
      <c r="E132" s="60">
        <v>23</v>
      </c>
      <c r="F132" s="60">
        <v>13</v>
      </c>
      <c r="G132" s="60">
        <v>248</v>
      </c>
      <c r="H132" s="60">
        <v>2</v>
      </c>
      <c r="I132" s="60">
        <v>61</v>
      </c>
      <c r="J132" s="60">
        <v>29</v>
      </c>
      <c r="K132" s="60">
        <v>4</v>
      </c>
      <c r="L132" s="60">
        <v>27</v>
      </c>
      <c r="M132" s="60">
        <v>142</v>
      </c>
      <c r="N132" s="60">
        <v>63</v>
      </c>
      <c r="O132" s="60">
        <v>34</v>
      </c>
      <c r="P132" s="60">
        <v>646</v>
      </c>
    </row>
    <row r="133" spans="1:16">
      <c r="A133" s="82" t="s">
        <v>74</v>
      </c>
      <c r="B133" s="13" t="s">
        <v>148</v>
      </c>
      <c r="C133" s="86" t="s">
        <v>118</v>
      </c>
      <c r="D133" s="91" t="s">
        <v>124</v>
      </c>
      <c r="E133" s="60">
        <v>10.571311</v>
      </c>
      <c r="F133" s="60">
        <v>3.8110029999999999</v>
      </c>
      <c r="G133" s="60">
        <v>25.073913000000001</v>
      </c>
      <c r="H133" s="60">
        <v>1.02</v>
      </c>
      <c r="I133" s="60">
        <v>41.493371000000003</v>
      </c>
      <c r="J133" s="60">
        <v>7.4744789999999997</v>
      </c>
      <c r="K133" s="60"/>
      <c r="L133" s="60">
        <v>27.67258</v>
      </c>
      <c r="M133" s="60">
        <v>10.265758</v>
      </c>
      <c r="N133" s="60">
        <v>40.953876000000001</v>
      </c>
      <c r="O133" s="60">
        <v>0.43160199999999999</v>
      </c>
      <c r="P133" s="60">
        <v>168.76789300000002</v>
      </c>
    </row>
    <row r="134" spans="1:16">
      <c r="A134" s="82"/>
      <c r="B134" s="13" t="s">
        <v>149</v>
      </c>
      <c r="C134" s="86" t="s">
        <v>118</v>
      </c>
      <c r="D134" s="91" t="s">
        <v>124</v>
      </c>
      <c r="E134" s="60">
        <v>29.43582</v>
      </c>
      <c r="F134" s="60">
        <v>19.708303000000001</v>
      </c>
      <c r="G134" s="60">
        <v>26.681172</v>
      </c>
      <c r="H134" s="60">
        <v>36.714798000000002</v>
      </c>
      <c r="I134" s="60">
        <v>61.884121999999998</v>
      </c>
      <c r="J134" s="60">
        <v>84.537679999999995</v>
      </c>
      <c r="K134" s="60">
        <v>80.758996999999994</v>
      </c>
      <c r="L134" s="60">
        <v>91.352835999999996</v>
      </c>
      <c r="M134" s="60">
        <v>106.59502500000001</v>
      </c>
      <c r="N134" s="60">
        <v>101.52554000000001</v>
      </c>
      <c r="O134" s="60">
        <v>6.2549520000000003</v>
      </c>
      <c r="P134" s="60">
        <v>645.44924500000002</v>
      </c>
    </row>
    <row r="135" spans="1:16">
      <c r="A135" s="82"/>
      <c r="B135" s="62" t="s">
        <v>150</v>
      </c>
      <c r="C135" s="86" t="s">
        <v>118</v>
      </c>
      <c r="D135" s="91" t="s">
        <v>124</v>
      </c>
      <c r="E135" s="60">
        <v>0.63393900000000003</v>
      </c>
      <c r="F135" s="60">
        <v>0.27617999999999998</v>
      </c>
      <c r="G135" s="60">
        <v>2.8527770000000001</v>
      </c>
      <c r="H135" s="60"/>
      <c r="I135" s="60">
        <v>9.192539</v>
      </c>
      <c r="J135" s="60">
        <v>14.692460000000001</v>
      </c>
      <c r="K135" s="60"/>
      <c r="L135" s="60">
        <v>25.085353000000001</v>
      </c>
      <c r="M135" s="60">
        <v>1.9517500000000001</v>
      </c>
      <c r="N135" s="60">
        <v>3.5651519999999999</v>
      </c>
      <c r="O135" s="60"/>
      <c r="P135" s="60">
        <v>58.250149999999998</v>
      </c>
    </row>
    <row r="136" spans="1:16">
      <c r="A136" s="82"/>
      <c r="B136" s="62" t="s">
        <v>151</v>
      </c>
      <c r="C136" s="86" t="s">
        <v>118</v>
      </c>
      <c r="D136" s="91" t="s">
        <v>124</v>
      </c>
      <c r="E136" s="60">
        <v>221.263891</v>
      </c>
      <c r="F136" s="60">
        <v>212.40912</v>
      </c>
      <c r="G136" s="60">
        <v>370.13169099999999</v>
      </c>
      <c r="H136" s="60">
        <v>101.317485</v>
      </c>
      <c r="I136" s="60">
        <v>440.01329600000003</v>
      </c>
      <c r="J136" s="60">
        <v>73.938398000000007</v>
      </c>
      <c r="K136" s="60">
        <v>94.945683000000002</v>
      </c>
      <c r="L136" s="60">
        <v>311.53301499999998</v>
      </c>
      <c r="M136" s="60">
        <v>259.13287500000001</v>
      </c>
      <c r="N136" s="60">
        <v>251.98436899999999</v>
      </c>
      <c r="O136" s="60">
        <v>174.68763000000001</v>
      </c>
      <c r="P136" s="60">
        <v>2511.3574529999996</v>
      </c>
    </row>
    <row r="137" spans="1:16">
      <c r="A137" s="82"/>
      <c r="B137" s="62" t="s">
        <v>152</v>
      </c>
      <c r="C137" s="86" t="s">
        <v>118</v>
      </c>
      <c r="D137" s="91" t="s">
        <v>124</v>
      </c>
      <c r="E137" s="60">
        <v>4.3728559999999996</v>
      </c>
      <c r="F137" s="60">
        <v>0.25706200000000001</v>
      </c>
      <c r="G137" s="60">
        <v>0.19106600000000001</v>
      </c>
      <c r="H137" s="60"/>
      <c r="I137" s="60">
        <v>1.4665859999999999</v>
      </c>
      <c r="J137" s="60">
        <v>5.5855519999999999</v>
      </c>
      <c r="K137" s="60">
        <v>0.175848</v>
      </c>
      <c r="L137" s="60">
        <v>3.046665</v>
      </c>
      <c r="M137" s="60">
        <v>3.1775419999999999</v>
      </c>
      <c r="N137" s="60">
        <v>2.8371689999999998</v>
      </c>
      <c r="O137" s="60">
        <v>1.6042529999999999</v>
      </c>
      <c r="P137" s="60">
        <v>22.714599</v>
      </c>
    </row>
    <row r="138" spans="1:16">
      <c r="A138" s="82"/>
      <c r="B138" s="62" t="s">
        <v>153</v>
      </c>
      <c r="C138" s="86" t="s">
        <v>118</v>
      </c>
      <c r="D138" s="91" t="s">
        <v>124</v>
      </c>
      <c r="E138" s="60">
        <v>0.62966699999999998</v>
      </c>
      <c r="F138" s="60">
        <v>0.28249400000000002</v>
      </c>
      <c r="G138" s="60">
        <v>20.064366</v>
      </c>
      <c r="H138" s="60">
        <v>8.5799219999999998</v>
      </c>
      <c r="I138" s="60">
        <v>11.581807</v>
      </c>
      <c r="J138" s="60">
        <v>3.168946</v>
      </c>
      <c r="K138" s="60">
        <v>1.2477020000000001</v>
      </c>
      <c r="L138" s="60">
        <v>1.5597160000000001</v>
      </c>
      <c r="M138" s="60">
        <v>1.1191040000000001</v>
      </c>
      <c r="N138" s="60">
        <v>4.0884010000000002</v>
      </c>
      <c r="O138" s="60"/>
      <c r="P138" s="60">
        <v>52.322124999999993</v>
      </c>
    </row>
    <row r="139" spans="1:16">
      <c r="A139" s="82"/>
      <c r="B139" s="62" t="s">
        <v>154</v>
      </c>
      <c r="C139" s="86" t="s">
        <v>118</v>
      </c>
      <c r="D139" s="91" t="s">
        <v>124</v>
      </c>
      <c r="E139" s="60">
        <v>903.15699800000004</v>
      </c>
      <c r="F139" s="60">
        <v>298.03197799999998</v>
      </c>
      <c r="G139" s="60">
        <v>807.69591400000002</v>
      </c>
      <c r="H139" s="60">
        <v>395.70272799999998</v>
      </c>
      <c r="I139" s="60">
        <v>2142.3765020000001</v>
      </c>
      <c r="J139" s="60">
        <v>237.24384000000001</v>
      </c>
      <c r="K139" s="60">
        <v>112.68300600000001</v>
      </c>
      <c r="L139" s="60">
        <v>502.96318300000001</v>
      </c>
      <c r="M139" s="60">
        <v>567.04914499999995</v>
      </c>
      <c r="N139" s="60">
        <v>656.52211599999998</v>
      </c>
      <c r="O139" s="60">
        <v>231.87515099999999</v>
      </c>
      <c r="P139" s="60">
        <v>6855.300561</v>
      </c>
    </row>
    <row r="140" spans="1:16">
      <c r="A140" s="13" t="s">
        <v>101</v>
      </c>
      <c r="B140" s="13" t="s">
        <v>75</v>
      </c>
      <c r="C140" s="14" t="s">
        <v>117</v>
      </c>
      <c r="D140" s="16" t="s">
        <v>121</v>
      </c>
      <c r="E140" s="64">
        <v>633</v>
      </c>
      <c r="F140" s="74">
        <v>12</v>
      </c>
      <c r="G140" s="74">
        <v>1816</v>
      </c>
      <c r="H140" s="74" t="s">
        <v>142</v>
      </c>
      <c r="I140" s="64">
        <v>1051</v>
      </c>
      <c r="J140" s="64">
        <v>38</v>
      </c>
      <c r="K140" s="69">
        <v>65</v>
      </c>
      <c r="L140" s="66">
        <v>65</v>
      </c>
      <c r="M140" s="75">
        <v>40</v>
      </c>
      <c r="N140" s="75">
        <v>906</v>
      </c>
      <c r="O140" s="69">
        <v>77</v>
      </c>
      <c r="P140" s="64">
        <f t="shared" ref="P140" si="17">SUM(E140:O140)</f>
        <v>4703</v>
      </c>
    </row>
    <row r="141" spans="1:16">
      <c r="A141" s="13" t="s">
        <v>76</v>
      </c>
      <c r="B141" s="13"/>
      <c r="C141" s="14" t="s">
        <v>117</v>
      </c>
      <c r="D141" s="16" t="s">
        <v>116</v>
      </c>
      <c r="E141" s="76">
        <v>1.7999999999999999E-2</v>
      </c>
      <c r="F141" s="65">
        <v>1E-3</v>
      </c>
      <c r="G141" s="65">
        <v>1.9E-2</v>
      </c>
      <c r="H141" s="76">
        <v>1E-3</v>
      </c>
      <c r="I141" s="6">
        <v>1.7999999999999999E-2</v>
      </c>
      <c r="J141" s="65">
        <v>1E-3</v>
      </c>
      <c r="K141" s="65">
        <v>1E-3</v>
      </c>
      <c r="L141" s="65">
        <v>0</v>
      </c>
      <c r="M141" s="6">
        <v>0</v>
      </c>
      <c r="N141" s="65">
        <v>1.2E-2</v>
      </c>
      <c r="O141" s="65">
        <v>1E-3</v>
      </c>
      <c r="P141" s="6">
        <f t="shared" ref="P141:P146" si="18">+AVERAGE(E141:O141)</f>
        <v>6.5454545454545453E-3</v>
      </c>
    </row>
    <row r="142" spans="1:16">
      <c r="A142" s="82" t="s">
        <v>100</v>
      </c>
      <c r="B142" s="13" t="s">
        <v>77</v>
      </c>
      <c r="C142" s="14" t="s">
        <v>117</v>
      </c>
      <c r="D142" s="91" t="s">
        <v>123</v>
      </c>
      <c r="E142" s="66">
        <v>55.506999999999998</v>
      </c>
      <c r="F142" s="74">
        <v>81.614999999999995</v>
      </c>
      <c r="G142" s="74">
        <v>19.858000000000001</v>
      </c>
      <c r="H142" s="75">
        <v>97.236000000000004</v>
      </c>
      <c r="I142" s="74">
        <v>81.700999999999993</v>
      </c>
      <c r="J142" s="74">
        <v>81.614999999999995</v>
      </c>
      <c r="K142" s="77">
        <v>68.715000000000003</v>
      </c>
      <c r="L142" s="74">
        <v>55.222999999999999</v>
      </c>
      <c r="M142" s="77">
        <v>25.638000000000002</v>
      </c>
      <c r="N142" s="77">
        <v>29.137</v>
      </c>
      <c r="O142" s="77">
        <v>38.290999999999997</v>
      </c>
      <c r="P142" s="64">
        <f t="shared" si="18"/>
        <v>57.685090909090917</v>
      </c>
    </row>
    <row r="143" spans="1:16">
      <c r="A143" s="82"/>
      <c r="B143" s="13" t="s">
        <v>78</v>
      </c>
      <c r="C143" s="14" t="s">
        <v>117</v>
      </c>
      <c r="D143" s="91" t="s">
        <v>123</v>
      </c>
      <c r="E143" s="66">
        <v>52.563000000000002</v>
      </c>
      <c r="F143" s="74">
        <v>77.738</v>
      </c>
      <c r="G143" s="74">
        <v>36.718000000000004</v>
      </c>
      <c r="H143" s="75">
        <v>74.278999999999996</v>
      </c>
      <c r="I143" s="74">
        <v>47.277999999999999</v>
      </c>
      <c r="J143" s="74">
        <v>77.738</v>
      </c>
      <c r="K143" s="77">
        <v>70.36</v>
      </c>
      <c r="L143" s="74">
        <v>77.741</v>
      </c>
      <c r="M143" s="77">
        <v>55.191000000000003</v>
      </c>
      <c r="N143" s="77">
        <v>38.887999999999998</v>
      </c>
      <c r="O143" s="77">
        <v>80.165999999999997</v>
      </c>
      <c r="P143" s="64">
        <f t="shared" si="18"/>
        <v>62.605454545454556</v>
      </c>
    </row>
    <row r="144" spans="1:16">
      <c r="A144" s="82"/>
      <c r="B144" s="13" t="s">
        <v>79</v>
      </c>
      <c r="C144" s="14" t="s">
        <v>117</v>
      </c>
      <c r="D144" s="91" t="s">
        <v>123</v>
      </c>
      <c r="E144" s="66">
        <v>29.532</v>
      </c>
      <c r="F144" s="74">
        <v>32.658999999999999</v>
      </c>
      <c r="G144" s="74">
        <v>16.131</v>
      </c>
      <c r="H144" s="75">
        <v>31.19</v>
      </c>
      <c r="I144" s="74">
        <v>18.170999999999999</v>
      </c>
      <c r="J144" s="74">
        <v>32.658999999999999</v>
      </c>
      <c r="K144" s="77">
        <v>28.864000000000001</v>
      </c>
      <c r="L144" s="74">
        <v>28.619</v>
      </c>
      <c r="M144" s="77">
        <v>22.666</v>
      </c>
      <c r="N144" s="77">
        <v>12.491</v>
      </c>
      <c r="O144" s="77">
        <v>38.777000000000001</v>
      </c>
      <c r="P144" s="64">
        <f t="shared" si="18"/>
        <v>26.523545454545452</v>
      </c>
    </row>
    <row r="145" spans="1:16">
      <c r="A145" s="82"/>
      <c r="B145" s="13" t="s">
        <v>80</v>
      </c>
      <c r="C145" s="14" t="s">
        <v>117</v>
      </c>
      <c r="D145" s="91" t="s">
        <v>123</v>
      </c>
      <c r="E145" s="66">
        <v>41.207000000000001</v>
      </c>
      <c r="F145" s="74">
        <v>39.816000000000003</v>
      </c>
      <c r="G145" s="74">
        <v>36.011000000000003</v>
      </c>
      <c r="H145" s="75">
        <v>33.893999999999998</v>
      </c>
      <c r="I145" s="74">
        <v>33.372</v>
      </c>
      <c r="J145" s="74">
        <v>39.816000000000003</v>
      </c>
      <c r="K145" s="77">
        <v>39.292000000000002</v>
      </c>
      <c r="L145" s="74">
        <v>35.320999999999998</v>
      </c>
      <c r="M145" s="77">
        <v>32.405000000000001</v>
      </c>
      <c r="N145" s="77">
        <v>36.326999999999998</v>
      </c>
      <c r="O145" s="77">
        <v>27.747</v>
      </c>
      <c r="P145" s="64">
        <f t="shared" si="18"/>
        <v>35.928000000000004</v>
      </c>
    </row>
    <row r="146" spans="1:16">
      <c r="A146" s="82"/>
      <c r="B146" s="13" t="s">
        <v>81</v>
      </c>
      <c r="C146" s="14" t="s">
        <v>117</v>
      </c>
      <c r="D146" s="91" t="s">
        <v>123</v>
      </c>
      <c r="E146" s="66">
        <v>85.356999999999999</v>
      </c>
      <c r="F146" s="74">
        <v>85.343999999999994</v>
      </c>
      <c r="G146" s="74">
        <v>50.151000000000003</v>
      </c>
      <c r="H146" s="75">
        <v>86.358000000000004</v>
      </c>
      <c r="I146" s="74">
        <v>66.968000000000004</v>
      </c>
      <c r="J146" s="74">
        <v>85.343999999999994</v>
      </c>
      <c r="K146" s="77">
        <v>86.653999999999996</v>
      </c>
      <c r="L146" s="74">
        <v>84.605000000000004</v>
      </c>
      <c r="M146" s="77">
        <v>85.031999999999996</v>
      </c>
      <c r="N146" s="77">
        <v>72.037000000000006</v>
      </c>
      <c r="O146" s="77">
        <v>94.388999999999996</v>
      </c>
      <c r="P146" s="64">
        <f t="shared" si="18"/>
        <v>80.203545454545463</v>
      </c>
    </row>
    <row r="147" spans="1:16">
      <c r="A147" s="81" t="s">
        <v>82</v>
      </c>
      <c r="B147" s="13" t="s">
        <v>83</v>
      </c>
      <c r="C147" s="14" t="s">
        <v>122</v>
      </c>
      <c r="D147" s="92" t="s">
        <v>116</v>
      </c>
      <c r="E147" s="60">
        <v>2710168</v>
      </c>
      <c r="F147" s="60">
        <v>2853645</v>
      </c>
      <c r="G147" s="60">
        <v>6550214.8140000002</v>
      </c>
      <c r="H147" s="60">
        <v>45000</v>
      </c>
      <c r="I147" s="60">
        <v>2668000</v>
      </c>
      <c r="J147" s="60">
        <v>1001866</v>
      </c>
      <c r="K147" s="60">
        <v>1535882</v>
      </c>
      <c r="L147" s="60">
        <v>4196404</v>
      </c>
      <c r="M147" s="60">
        <v>1129007.575</v>
      </c>
      <c r="N147" s="60">
        <v>4948240</v>
      </c>
      <c r="O147" s="60">
        <v>1391981</v>
      </c>
      <c r="P147" s="60">
        <f>SUM(E147:O147)</f>
        <v>29030408.388999999</v>
      </c>
    </row>
    <row r="148" spans="1:16">
      <c r="A148" s="81"/>
      <c r="B148" s="13" t="s">
        <v>84</v>
      </c>
      <c r="C148" s="14" t="s">
        <v>122</v>
      </c>
      <c r="D148" s="92" t="s">
        <v>116</v>
      </c>
      <c r="E148" s="60">
        <v>1170311</v>
      </c>
      <c r="F148" s="60">
        <v>2853316</v>
      </c>
      <c r="G148" s="60">
        <v>2349525.9539999999</v>
      </c>
      <c r="H148" s="60">
        <v>0</v>
      </c>
      <c r="I148" s="60">
        <v>2665974</v>
      </c>
      <c r="J148" s="60">
        <v>960473</v>
      </c>
      <c r="K148" s="60">
        <v>1353289</v>
      </c>
      <c r="L148" s="60">
        <v>4186549</v>
      </c>
      <c r="M148" s="60">
        <v>1129007.5730000001</v>
      </c>
      <c r="N148" s="60">
        <v>4870122</v>
      </c>
      <c r="O148" s="60">
        <v>1333057</v>
      </c>
      <c r="P148" s="60">
        <f>SUM(E148:O148)</f>
        <v>22871624.527000003</v>
      </c>
    </row>
    <row r="149" spans="1:16">
      <c r="A149" s="81"/>
      <c r="B149" s="13" t="s">
        <v>85</v>
      </c>
      <c r="C149" s="14" t="s">
        <v>122</v>
      </c>
      <c r="D149" s="92" t="s">
        <v>116</v>
      </c>
      <c r="E149" s="7">
        <v>0.43182230769457836</v>
      </c>
      <c r="F149" s="7">
        <v>0.99988470885481551</v>
      </c>
      <c r="G149" s="7">
        <v>0.35869448876367793</v>
      </c>
      <c r="H149" s="7">
        <v>0</v>
      </c>
      <c r="I149" s="7">
        <v>0.99924062968515737</v>
      </c>
      <c r="J149" s="7">
        <v>0.95868409547783839</v>
      </c>
      <c r="K149" s="7">
        <v>0.8811152158824701</v>
      </c>
      <c r="L149" s="7">
        <v>0.99765156071722361</v>
      </c>
      <c r="M149" s="7">
        <v>0.9999999982285328</v>
      </c>
      <c r="N149" s="7">
        <v>0.98421297269332131</v>
      </c>
      <c r="O149" s="7">
        <v>0.95766896243555044</v>
      </c>
      <c r="P149" s="60">
        <f>+AVERAGE(E149:O149)</f>
        <v>0.77899772185756044</v>
      </c>
    </row>
    <row r="150" spans="1:16">
      <c r="A150" s="81" t="s">
        <v>86</v>
      </c>
      <c r="B150" s="13" t="s">
        <v>83</v>
      </c>
      <c r="C150" s="14" t="s">
        <v>119</v>
      </c>
      <c r="D150" s="92" t="s">
        <v>120</v>
      </c>
      <c r="E150" s="60"/>
      <c r="F150" s="60">
        <v>112700</v>
      </c>
      <c r="G150" s="60">
        <v>463055</v>
      </c>
      <c r="H150" s="60">
        <v>50000</v>
      </c>
      <c r="I150" s="60">
        <v>125000</v>
      </c>
      <c r="J150" s="60">
        <v>39684</v>
      </c>
      <c r="K150" s="60">
        <v>446980</v>
      </c>
      <c r="L150" s="60">
        <v>437866</v>
      </c>
      <c r="M150" s="60">
        <v>62000</v>
      </c>
      <c r="N150" s="60">
        <v>67147</v>
      </c>
      <c r="O150" s="60">
        <v>50294</v>
      </c>
      <c r="P150" s="60">
        <f>SUM(E150:O150)</f>
        <v>1854726</v>
      </c>
    </row>
    <row r="151" spans="1:16">
      <c r="A151" s="81"/>
      <c r="B151" s="13" t="s">
        <v>84</v>
      </c>
      <c r="C151" s="14" t="s">
        <v>125</v>
      </c>
      <c r="D151" s="92" t="s">
        <v>120</v>
      </c>
      <c r="E151" s="60"/>
      <c r="F151" s="60">
        <v>94000</v>
      </c>
      <c r="G151" s="60">
        <v>462874.68800000002</v>
      </c>
      <c r="H151" s="60">
        <v>0</v>
      </c>
      <c r="I151" s="60">
        <v>124873</v>
      </c>
      <c r="J151" s="60">
        <v>20589</v>
      </c>
      <c r="K151" s="60">
        <v>446980</v>
      </c>
      <c r="L151" s="60">
        <v>437808</v>
      </c>
      <c r="M151" s="60">
        <v>61127.06</v>
      </c>
      <c r="N151" s="60">
        <v>64665</v>
      </c>
      <c r="O151" s="60">
        <v>28704</v>
      </c>
      <c r="P151" s="60">
        <f>SUM(E151:O151)</f>
        <v>1741620.7480000001</v>
      </c>
    </row>
    <row r="152" spans="1:16">
      <c r="A152" s="81"/>
      <c r="B152" s="13" t="s">
        <v>85</v>
      </c>
      <c r="C152" s="14" t="s">
        <v>125</v>
      </c>
      <c r="D152" s="92" t="s">
        <v>120</v>
      </c>
      <c r="E152" s="7"/>
      <c r="F152" s="7">
        <v>0.83407275953859805</v>
      </c>
      <c r="G152" s="7">
        <v>0.9996106034920258</v>
      </c>
      <c r="H152" s="7">
        <v>0</v>
      </c>
      <c r="I152" s="7">
        <v>0.99898399999999998</v>
      </c>
      <c r="J152" s="7">
        <v>0.51882370728757177</v>
      </c>
      <c r="K152" s="7">
        <v>1</v>
      </c>
      <c r="L152" s="7">
        <v>0.99986753938419515</v>
      </c>
      <c r="M152" s="7">
        <v>0.9859203225806451</v>
      </c>
      <c r="N152" s="7">
        <v>0.96303632329069055</v>
      </c>
      <c r="O152" s="7">
        <v>0.57072414204477673</v>
      </c>
      <c r="P152" s="60">
        <f>+AVERAGE(E152:O152)</f>
        <v>0.78710393976185045</v>
      </c>
    </row>
    <row r="153" spans="1:16">
      <c r="A153" s="81" t="s">
        <v>87</v>
      </c>
      <c r="B153" s="13" t="s">
        <v>83</v>
      </c>
      <c r="C153" s="86" t="s">
        <v>122</v>
      </c>
      <c r="D153" s="92" t="s">
        <v>116</v>
      </c>
      <c r="E153" s="60">
        <v>1689710</v>
      </c>
      <c r="F153" s="60">
        <v>3862992</v>
      </c>
      <c r="G153" s="60">
        <v>87290693.316</v>
      </c>
      <c r="H153" s="60">
        <v>671644</v>
      </c>
      <c r="I153" s="60">
        <v>4124919</v>
      </c>
      <c r="J153" s="60">
        <v>1128411</v>
      </c>
      <c r="K153" s="60">
        <v>1367386</v>
      </c>
      <c r="L153" s="60">
        <v>3215925</v>
      </c>
      <c r="M153" s="60">
        <v>1891487.5220000001</v>
      </c>
      <c r="N153" s="60">
        <v>3634618</v>
      </c>
      <c r="O153" s="60">
        <v>1582357</v>
      </c>
      <c r="P153" s="60">
        <f>SUM(E153:O153)</f>
        <v>110460142.838</v>
      </c>
    </row>
    <row r="154" spans="1:16">
      <c r="A154" s="81"/>
      <c r="B154" s="13" t="s">
        <v>84</v>
      </c>
      <c r="C154" s="86" t="s">
        <v>122</v>
      </c>
      <c r="D154" s="92" t="s">
        <v>116</v>
      </c>
      <c r="E154" s="60">
        <v>1661594</v>
      </c>
      <c r="F154" s="60">
        <v>3846906</v>
      </c>
      <c r="G154" s="60">
        <v>83101423.905000001</v>
      </c>
      <c r="H154" s="60">
        <v>597632</v>
      </c>
      <c r="I154" s="60">
        <v>4044695</v>
      </c>
      <c r="J154" s="60">
        <v>1107381</v>
      </c>
      <c r="K154" s="60">
        <v>1349218</v>
      </c>
      <c r="L154" s="60">
        <v>3200714</v>
      </c>
      <c r="M154" s="60">
        <v>1881360.301</v>
      </c>
      <c r="N154" s="60">
        <v>3379053</v>
      </c>
      <c r="O154" s="60">
        <v>1581251</v>
      </c>
      <c r="P154" s="60">
        <f>SUM(E154:O154)</f>
        <v>105751228.206</v>
      </c>
    </row>
    <row r="155" spans="1:16">
      <c r="A155" s="81"/>
      <c r="B155" s="13" t="s">
        <v>85</v>
      </c>
      <c r="C155" s="86" t="s">
        <v>122</v>
      </c>
      <c r="D155" s="92" t="s">
        <v>116</v>
      </c>
      <c r="E155" s="7">
        <v>0.98336045830349583</v>
      </c>
      <c r="F155" s="7">
        <v>0.9958358702270157</v>
      </c>
      <c r="G155" s="7">
        <v>0.95200783437663306</v>
      </c>
      <c r="H155" s="7">
        <v>0.88980471797559424</v>
      </c>
      <c r="I155" s="7">
        <v>0.9805513756754981</v>
      </c>
      <c r="J155" s="7">
        <v>0.98136317352454028</v>
      </c>
      <c r="K155" s="7">
        <v>0.98671333478622714</v>
      </c>
      <c r="L155" s="7">
        <v>0.99527010113730885</v>
      </c>
      <c r="M155" s="7">
        <v>0.99464589595109143</v>
      </c>
      <c r="N155" s="7">
        <v>0.92968587070223063</v>
      </c>
      <c r="O155" s="7">
        <v>0.99930104268505782</v>
      </c>
      <c r="P155" s="60">
        <f>+AVERAGE(E155:O155)</f>
        <v>0.97168542503133581</v>
      </c>
    </row>
    <row r="156" spans="1:16">
      <c r="A156" s="81" t="s">
        <v>88</v>
      </c>
      <c r="B156" s="13" t="s">
        <v>83</v>
      </c>
      <c r="C156" s="86" t="s">
        <v>122</v>
      </c>
      <c r="D156" s="92" t="s">
        <v>124</v>
      </c>
      <c r="E156" s="60">
        <v>17197</v>
      </c>
      <c r="F156" s="60">
        <v>183431</v>
      </c>
      <c r="G156" s="60">
        <v>108840.625</v>
      </c>
      <c r="H156" s="60">
        <v>0</v>
      </c>
      <c r="I156" s="60">
        <v>1448153</v>
      </c>
      <c r="J156" s="60">
        <v>968244</v>
      </c>
      <c r="K156" s="60">
        <v>26970</v>
      </c>
      <c r="L156" s="60">
        <v>73255</v>
      </c>
      <c r="M156" s="60">
        <v>1500</v>
      </c>
      <c r="N156" s="60">
        <v>3395436</v>
      </c>
      <c r="O156" s="60">
        <v>118430</v>
      </c>
      <c r="P156" s="60">
        <f>SUM(E156:O156)</f>
        <v>6341456.625</v>
      </c>
    </row>
    <row r="157" spans="1:16">
      <c r="A157" s="81"/>
      <c r="B157" s="13" t="s">
        <v>84</v>
      </c>
      <c r="C157" s="86" t="s">
        <v>122</v>
      </c>
      <c r="D157" s="92" t="s">
        <v>124</v>
      </c>
      <c r="E157" s="60">
        <v>15599</v>
      </c>
      <c r="F157" s="60">
        <v>183431</v>
      </c>
      <c r="G157" s="60">
        <v>108522.914</v>
      </c>
      <c r="H157" s="60">
        <v>0</v>
      </c>
      <c r="I157" s="60">
        <v>1448126</v>
      </c>
      <c r="J157" s="60">
        <v>955207</v>
      </c>
      <c r="K157" s="60">
        <v>17980</v>
      </c>
      <c r="L157" s="60">
        <v>73255</v>
      </c>
      <c r="M157" s="60">
        <v>0</v>
      </c>
      <c r="N157" s="60">
        <v>214608</v>
      </c>
      <c r="O157" s="60">
        <v>85300</v>
      </c>
      <c r="P157" s="60">
        <f>SUM(E157:O157)</f>
        <v>3102028.9139999999</v>
      </c>
    </row>
    <row r="158" spans="1:16">
      <c r="A158" s="81"/>
      <c r="B158" s="13" t="s">
        <v>85</v>
      </c>
      <c r="C158" s="86" t="s">
        <v>122</v>
      </c>
      <c r="D158" s="92" t="s">
        <v>124</v>
      </c>
      <c r="E158" s="7">
        <v>0.90707681572367271</v>
      </c>
      <c r="F158" s="7">
        <v>1</v>
      </c>
      <c r="G158" s="7">
        <v>0.99708095208016312</v>
      </c>
      <c r="H158" s="7" t="s">
        <v>142</v>
      </c>
      <c r="I158" s="7">
        <v>0.99998135556118728</v>
      </c>
      <c r="J158" s="7">
        <v>0.98653541875808159</v>
      </c>
      <c r="K158" s="7">
        <v>0.66666666666666663</v>
      </c>
      <c r="L158" s="7">
        <v>1</v>
      </c>
      <c r="M158" s="7">
        <v>0</v>
      </c>
      <c r="N158" s="7">
        <v>6.3204843207175745E-2</v>
      </c>
      <c r="O158" s="7">
        <v>0.72025669171662587</v>
      </c>
      <c r="P158" s="60">
        <f>+AVERAGE(E158:O158)</f>
        <v>0.73408027437135737</v>
      </c>
    </row>
    <row r="159" spans="1:16">
      <c r="A159" s="81" t="s">
        <v>89</v>
      </c>
      <c r="B159" s="13" t="s">
        <v>83</v>
      </c>
      <c r="C159" s="86" t="s">
        <v>119</v>
      </c>
      <c r="D159" s="92" t="s">
        <v>120</v>
      </c>
      <c r="E159" s="60">
        <v>598054</v>
      </c>
      <c r="F159" s="60">
        <v>585490</v>
      </c>
      <c r="G159" s="60">
        <v>583710.53500000003</v>
      </c>
      <c r="H159" s="60">
        <v>648203</v>
      </c>
      <c r="I159" s="60">
        <v>85941</v>
      </c>
      <c r="J159" s="60">
        <v>13978</v>
      </c>
      <c r="K159" s="60">
        <v>619407</v>
      </c>
      <c r="L159" s="60">
        <v>531489</v>
      </c>
      <c r="M159" s="60">
        <v>160051.193</v>
      </c>
      <c r="N159" s="60">
        <v>20000</v>
      </c>
      <c r="O159" s="60">
        <v>21500</v>
      </c>
      <c r="P159" s="60">
        <f>SUM(E159:O159)</f>
        <v>3867823.7280000001</v>
      </c>
    </row>
    <row r="160" spans="1:16">
      <c r="A160" s="81"/>
      <c r="B160" s="13" t="s">
        <v>84</v>
      </c>
      <c r="C160" s="86" t="s">
        <v>119</v>
      </c>
      <c r="D160" s="92" t="s">
        <v>120</v>
      </c>
      <c r="E160" s="60">
        <v>466290</v>
      </c>
      <c r="F160" s="60">
        <v>585481</v>
      </c>
      <c r="G160" s="60">
        <v>576124.08499999996</v>
      </c>
      <c r="H160" s="60">
        <v>647544</v>
      </c>
      <c r="I160" s="60">
        <v>85790</v>
      </c>
      <c r="J160" s="60">
        <v>13818</v>
      </c>
      <c r="K160" s="60">
        <v>619407</v>
      </c>
      <c r="L160" s="60">
        <v>507989</v>
      </c>
      <c r="M160" s="60">
        <v>151179.46299999999</v>
      </c>
      <c r="N160" s="60">
        <v>17699</v>
      </c>
      <c r="O160" s="60">
        <v>21500</v>
      </c>
      <c r="P160" s="60">
        <f>SUM(E160:O160)</f>
        <v>3692821.548</v>
      </c>
    </row>
    <row r="161" spans="1:16">
      <c r="A161" s="81"/>
      <c r="B161" s="13" t="s">
        <v>85</v>
      </c>
      <c r="C161" s="86" t="s">
        <v>119</v>
      </c>
      <c r="D161" s="92" t="s">
        <v>120</v>
      </c>
      <c r="E161" s="7">
        <v>0.77967875810545539</v>
      </c>
      <c r="F161" s="7">
        <v>0.99998462826008983</v>
      </c>
      <c r="G161" s="7">
        <v>0.98700306137184923</v>
      </c>
      <c r="H161" s="7">
        <v>0.9989833431810714</v>
      </c>
      <c r="I161" s="7">
        <v>0.99824298064951533</v>
      </c>
      <c r="J161" s="7">
        <v>0.9885534411217628</v>
      </c>
      <c r="K161" s="7">
        <v>1</v>
      </c>
      <c r="L161" s="7">
        <v>0.95578459761161572</v>
      </c>
      <c r="M161" s="7">
        <v>0.94456942285959711</v>
      </c>
      <c r="N161" s="7">
        <v>0.88495000000000001</v>
      </c>
      <c r="O161" s="7">
        <v>1</v>
      </c>
      <c r="P161" s="60">
        <f>+AVERAGE(E161:O161)</f>
        <v>0.95797729392372333</v>
      </c>
    </row>
    <row r="162" spans="1:16">
      <c r="A162" s="81" t="s">
        <v>90</v>
      </c>
      <c r="B162" s="13" t="s">
        <v>83</v>
      </c>
      <c r="C162" s="86" t="s">
        <v>117</v>
      </c>
      <c r="D162" s="92" t="s">
        <v>116</v>
      </c>
      <c r="E162" s="60">
        <v>14267321</v>
      </c>
      <c r="F162" s="60">
        <v>15636719</v>
      </c>
      <c r="G162" s="60">
        <v>74132135.475999996</v>
      </c>
      <c r="H162" s="60">
        <v>7888967</v>
      </c>
      <c r="I162" s="60">
        <v>24147568</v>
      </c>
      <c r="J162" s="60">
        <v>8060034</v>
      </c>
      <c r="K162" s="60">
        <v>9342077</v>
      </c>
      <c r="L162" s="60">
        <v>26928309</v>
      </c>
      <c r="M162" s="60">
        <v>15001429.169</v>
      </c>
      <c r="N162" s="60">
        <v>43143333</v>
      </c>
      <c r="O162" s="60">
        <v>18730800</v>
      </c>
      <c r="P162" s="60">
        <f>SUM(E162:O162)</f>
        <v>257278692.64500001</v>
      </c>
    </row>
    <row r="163" spans="1:16">
      <c r="A163" s="81"/>
      <c r="B163" s="13" t="s">
        <v>84</v>
      </c>
      <c r="C163" s="86" t="s">
        <v>117</v>
      </c>
      <c r="D163" s="92" t="s">
        <v>116</v>
      </c>
      <c r="E163" s="60">
        <v>14171252</v>
      </c>
      <c r="F163" s="60">
        <v>15595363</v>
      </c>
      <c r="G163" s="60">
        <v>71729265.123999998</v>
      </c>
      <c r="H163" s="60">
        <v>7777420</v>
      </c>
      <c r="I163" s="60">
        <v>24031387</v>
      </c>
      <c r="J163" s="60">
        <v>7514783</v>
      </c>
      <c r="K163" s="60">
        <v>9342077</v>
      </c>
      <c r="L163" s="60">
        <v>26743872</v>
      </c>
      <c r="M163" s="60">
        <v>14974869.584000001</v>
      </c>
      <c r="N163" s="60">
        <v>42093968</v>
      </c>
      <c r="O163" s="60">
        <v>18608458</v>
      </c>
      <c r="P163" s="60">
        <f>SUM(E163:O163)</f>
        <v>252582714.708</v>
      </c>
    </row>
    <row r="164" spans="1:16">
      <c r="A164" s="81"/>
      <c r="B164" s="13" t="s">
        <v>85</v>
      </c>
      <c r="C164" s="86" t="s">
        <v>117</v>
      </c>
      <c r="D164" s="92" t="s">
        <v>116</v>
      </c>
      <c r="E164" s="7">
        <v>0.99326650041728226</v>
      </c>
      <c r="F164" s="7">
        <v>0.9973551996425849</v>
      </c>
      <c r="G164" s="7">
        <v>0.96758665676401678</v>
      </c>
      <c r="H164" s="7">
        <v>0.98586037943877824</v>
      </c>
      <c r="I164" s="7">
        <v>0.99518870803055615</v>
      </c>
      <c r="J164" s="7">
        <v>0.93235127792264894</v>
      </c>
      <c r="K164" s="7">
        <v>1</v>
      </c>
      <c r="L164" s="7">
        <v>0.99315081388883353</v>
      </c>
      <c r="M164" s="7">
        <v>0.99822952968675249</v>
      </c>
      <c r="N164" s="7">
        <v>0.97567723847390275</v>
      </c>
      <c r="O164" s="7">
        <v>0.99346840498003286</v>
      </c>
      <c r="P164" s="60">
        <f>+AVERAGE(E164:O164)</f>
        <v>0.98473951902230816</v>
      </c>
    </row>
    <row r="165" spans="1:16">
      <c r="A165" s="81" t="s">
        <v>91</v>
      </c>
      <c r="B165" s="13" t="s">
        <v>83</v>
      </c>
      <c r="C165" s="86" t="s">
        <v>122</v>
      </c>
      <c r="D165" s="92" t="s">
        <v>116</v>
      </c>
      <c r="E165" s="60"/>
      <c r="F165" s="60">
        <v>1252559</v>
      </c>
      <c r="G165" s="60">
        <v>2512292.5589999999</v>
      </c>
      <c r="H165" s="60">
        <v>35000</v>
      </c>
      <c r="I165" s="60">
        <v>914694</v>
      </c>
      <c r="J165" s="60">
        <v>138974</v>
      </c>
      <c r="K165" s="60">
        <v>1378459</v>
      </c>
      <c r="L165" s="60">
        <v>124865</v>
      </c>
      <c r="M165" s="60">
        <v>100001</v>
      </c>
      <c r="N165" s="60">
        <v>1006422</v>
      </c>
      <c r="O165" s="60">
        <v>82400</v>
      </c>
      <c r="P165" s="60">
        <f>SUM(E165:O165)</f>
        <v>7545666.5590000004</v>
      </c>
    </row>
    <row r="166" spans="1:16">
      <c r="A166" s="81"/>
      <c r="B166" s="13" t="s">
        <v>84</v>
      </c>
      <c r="C166" s="86" t="s">
        <v>122</v>
      </c>
      <c r="D166" s="92" t="s">
        <v>116</v>
      </c>
      <c r="E166" s="60"/>
      <c r="F166" s="60">
        <v>1229317</v>
      </c>
      <c r="G166" s="60">
        <v>2409399.0380000002</v>
      </c>
      <c r="H166" s="60">
        <v>34938</v>
      </c>
      <c r="I166" s="60">
        <v>849394</v>
      </c>
      <c r="J166" s="60">
        <v>128759</v>
      </c>
      <c r="K166" s="60">
        <v>1375302</v>
      </c>
      <c r="L166" s="60">
        <v>123657</v>
      </c>
      <c r="M166" s="60">
        <v>91968.229000000007</v>
      </c>
      <c r="N166" s="60">
        <v>1006422</v>
      </c>
      <c r="O166" s="60">
        <v>0</v>
      </c>
      <c r="P166" s="60">
        <f>SUM(E166:O166)</f>
        <v>7249156.2670000009</v>
      </c>
    </row>
    <row r="167" spans="1:16">
      <c r="A167" s="81"/>
      <c r="B167" s="13" t="s">
        <v>85</v>
      </c>
      <c r="C167" s="86" t="s">
        <v>122</v>
      </c>
      <c r="D167" s="92" t="s">
        <v>116</v>
      </c>
      <c r="E167" s="7"/>
      <c r="F167" s="7">
        <v>0.98144438705082959</v>
      </c>
      <c r="G167" s="7">
        <v>0.95904397334960234</v>
      </c>
      <c r="H167" s="7">
        <v>0.99822857142857147</v>
      </c>
      <c r="I167" s="7">
        <v>0.9286100050945999</v>
      </c>
      <c r="J167" s="7">
        <v>0.92649704261228716</v>
      </c>
      <c r="K167" s="7">
        <v>0.99770976140748469</v>
      </c>
      <c r="L167" s="7">
        <v>0.99032555159572333</v>
      </c>
      <c r="M167" s="7">
        <v>0.91967309326906732</v>
      </c>
      <c r="N167" s="7">
        <v>1</v>
      </c>
      <c r="O167" s="7">
        <v>0</v>
      </c>
      <c r="P167" s="60">
        <f>+AVERAGE(E167:O167)</f>
        <v>0.87015323858081661</v>
      </c>
    </row>
    <row r="168" spans="1:16">
      <c r="A168" s="81" t="s">
        <v>92</v>
      </c>
      <c r="B168" s="13" t="s">
        <v>83</v>
      </c>
      <c r="C168" s="86" t="s">
        <v>118</v>
      </c>
      <c r="D168" s="92" t="s">
        <v>126</v>
      </c>
      <c r="E168" s="60"/>
      <c r="F168" s="60">
        <v>5847883</v>
      </c>
      <c r="G168" s="60">
        <v>2013706.0519999999</v>
      </c>
      <c r="H168" s="60">
        <v>186024</v>
      </c>
      <c r="I168" s="60">
        <v>7757476</v>
      </c>
      <c r="J168" s="60">
        <v>14305251</v>
      </c>
      <c r="K168" s="60">
        <v>4311650</v>
      </c>
      <c r="L168" s="60">
        <v>5970206</v>
      </c>
      <c r="M168" s="60">
        <v>4336298.6950000003</v>
      </c>
      <c r="N168" s="60">
        <v>10110517</v>
      </c>
      <c r="O168" s="60">
        <v>4372331</v>
      </c>
      <c r="P168" s="60">
        <f>SUM(E168:O168)</f>
        <v>59211342.747000001</v>
      </c>
    </row>
    <row r="169" spans="1:16">
      <c r="A169" s="81"/>
      <c r="B169" s="13" t="s">
        <v>84</v>
      </c>
      <c r="C169" s="86" t="s">
        <v>118</v>
      </c>
      <c r="D169" s="92" t="s">
        <v>126</v>
      </c>
      <c r="E169" s="60"/>
      <c r="F169" s="60">
        <v>5847853</v>
      </c>
      <c r="G169" s="60">
        <v>1876791.72</v>
      </c>
      <c r="H169" s="60">
        <v>185800</v>
      </c>
      <c r="I169" s="60">
        <v>7730276</v>
      </c>
      <c r="J169" s="60">
        <v>14262480</v>
      </c>
      <c r="K169" s="60">
        <v>4145512</v>
      </c>
      <c r="L169" s="60">
        <v>4930162</v>
      </c>
      <c r="M169" s="60">
        <v>3529685.0759999999</v>
      </c>
      <c r="N169" s="60">
        <v>9838816</v>
      </c>
      <c r="O169" s="60">
        <v>4320236</v>
      </c>
      <c r="P169" s="60">
        <f>SUM(E169:O169)</f>
        <v>56667611.795999996</v>
      </c>
    </row>
    <row r="170" spans="1:16">
      <c r="A170" s="81"/>
      <c r="B170" s="13" t="s">
        <v>85</v>
      </c>
      <c r="C170" s="86" t="s">
        <v>118</v>
      </c>
      <c r="D170" s="92" t="s">
        <v>126</v>
      </c>
      <c r="E170" s="7"/>
      <c r="F170" s="7">
        <v>0.99999486993840336</v>
      </c>
      <c r="G170" s="7">
        <v>0.93200877960116502</v>
      </c>
      <c r="H170" s="7">
        <v>0.99879585429837014</v>
      </c>
      <c r="I170" s="7">
        <v>0.99649370491123657</v>
      </c>
      <c r="J170" s="7">
        <v>0.99701011887173463</v>
      </c>
      <c r="K170" s="7">
        <v>0.96146765159509695</v>
      </c>
      <c r="L170" s="7">
        <v>0.82579428582531322</v>
      </c>
      <c r="M170" s="7">
        <v>0.8139856878563112</v>
      </c>
      <c r="N170" s="7">
        <v>0.97312689351098469</v>
      </c>
      <c r="O170" s="7">
        <v>0.9880853027824289</v>
      </c>
      <c r="P170" s="60">
        <f>+AVERAGE(E170:O170)</f>
        <v>0.94867631491910431</v>
      </c>
    </row>
    <row r="171" spans="1:16">
      <c r="A171" s="81" t="s">
        <v>93</v>
      </c>
      <c r="B171" s="13" t="s">
        <v>83</v>
      </c>
      <c r="C171" s="86" t="s">
        <v>117</v>
      </c>
      <c r="D171" s="92" t="s">
        <v>123</v>
      </c>
      <c r="E171" s="60">
        <v>280802</v>
      </c>
      <c r="F171" s="60">
        <v>1096378.3600000001</v>
      </c>
      <c r="G171" s="60"/>
      <c r="H171" s="60">
        <v>600</v>
      </c>
      <c r="I171" s="60">
        <v>100000</v>
      </c>
      <c r="J171" s="60">
        <v>1639927</v>
      </c>
      <c r="K171" s="60"/>
      <c r="L171" s="60">
        <v>697</v>
      </c>
      <c r="M171" s="60"/>
      <c r="N171" s="60">
        <v>697736</v>
      </c>
      <c r="O171" s="60">
        <v>15501</v>
      </c>
      <c r="P171" s="60">
        <f>SUM(E171:O171)</f>
        <v>3831641.3600000003</v>
      </c>
    </row>
    <row r="172" spans="1:16">
      <c r="A172" s="81"/>
      <c r="B172" s="13" t="s">
        <v>84</v>
      </c>
      <c r="C172" s="86" t="s">
        <v>117</v>
      </c>
      <c r="D172" s="92" t="s">
        <v>123</v>
      </c>
      <c r="E172" s="60">
        <v>110868</v>
      </c>
      <c r="F172" s="60">
        <v>1091318.6000000001</v>
      </c>
      <c r="G172" s="60"/>
      <c r="H172" s="60">
        <v>0</v>
      </c>
      <c r="I172" s="60">
        <v>0</v>
      </c>
      <c r="J172" s="60">
        <v>58274</v>
      </c>
      <c r="K172" s="60"/>
      <c r="L172" s="60">
        <v>0</v>
      </c>
      <c r="M172" s="60"/>
      <c r="N172" s="60">
        <v>550859</v>
      </c>
      <c r="O172" s="60">
        <v>15501</v>
      </c>
      <c r="P172" s="60">
        <f>SUM(E172:O172)</f>
        <v>1826820.6</v>
      </c>
    </row>
    <row r="173" spans="1:16">
      <c r="A173" s="81"/>
      <c r="B173" s="14" t="s">
        <v>85</v>
      </c>
      <c r="C173" s="86" t="s">
        <v>117</v>
      </c>
      <c r="D173" s="92" t="s">
        <v>123</v>
      </c>
      <c r="E173" s="7">
        <v>0.39482624767629859</v>
      </c>
      <c r="F173" s="7">
        <v>0.99538502383429017</v>
      </c>
      <c r="G173" s="7"/>
      <c r="H173" s="7">
        <v>0</v>
      </c>
      <c r="I173" s="7">
        <v>0</v>
      </c>
      <c r="J173" s="7">
        <v>3.5534508548246357E-2</v>
      </c>
      <c r="K173" s="7"/>
      <c r="L173" s="7">
        <v>0</v>
      </c>
      <c r="M173" s="7"/>
      <c r="N173" s="7">
        <v>0.789494880585207</v>
      </c>
      <c r="O173" s="7">
        <v>1</v>
      </c>
      <c r="P173" s="60">
        <f>+AVERAGE(E173:O173)</f>
        <v>0.40190508258050528</v>
      </c>
    </row>
  </sheetData>
  <mergeCells count="31">
    <mergeCell ref="A105:A107"/>
    <mergeCell ref="A92:A95"/>
    <mergeCell ref="A96:A97"/>
    <mergeCell ref="A98:A100"/>
    <mergeCell ref="A101:A104"/>
    <mergeCell ref="A75:A88"/>
    <mergeCell ref="A89:A91"/>
    <mergeCell ref="A33:A42"/>
    <mergeCell ref="A44:A74"/>
    <mergeCell ref="A17:A18"/>
    <mergeCell ref="A2:A4"/>
    <mergeCell ref="A5:A7"/>
    <mergeCell ref="A8:A10"/>
    <mergeCell ref="A11:A15"/>
    <mergeCell ref="A171:A173"/>
    <mergeCell ref="A131:A132"/>
    <mergeCell ref="A142:A146"/>
    <mergeCell ref="A147:A149"/>
    <mergeCell ref="A150:A152"/>
    <mergeCell ref="A153:A155"/>
    <mergeCell ref="A156:A158"/>
    <mergeCell ref="A19:A20"/>
    <mergeCell ref="A21:A22"/>
    <mergeCell ref="A23:A32"/>
    <mergeCell ref="A159:A161"/>
    <mergeCell ref="A162:A164"/>
    <mergeCell ref="A165:A167"/>
    <mergeCell ref="A168:A170"/>
    <mergeCell ref="A110:A120"/>
    <mergeCell ref="A124:A130"/>
    <mergeCell ref="A133:A139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3"/>
  <sheetViews>
    <sheetView workbookViewId="0">
      <pane xSplit="6" ySplit="1" topLeftCell="G26" activePane="bottomRight" state="frozen"/>
      <selection pane="topRight" activeCell="E1" sqref="E1"/>
      <selection pane="bottomLeft" activeCell="A2" sqref="A2"/>
      <selection pane="bottomRight" activeCell="E56" sqref="E56:E70"/>
    </sheetView>
  </sheetViews>
  <sheetFormatPr baseColWidth="10" defaultRowHeight="14" x14ac:dyDescent="0"/>
  <cols>
    <col min="1" max="1" width="16.5" style="4" customWidth="1"/>
    <col min="2" max="2" width="51.1640625" style="3" customWidth="1"/>
    <col min="3" max="3" width="59.83203125" style="3" customWidth="1"/>
    <col min="4" max="4" width="34.83203125" style="3" bestFit="1" customWidth="1"/>
    <col min="5" max="5" width="14.1640625" style="4" bestFit="1" customWidth="1"/>
    <col min="6" max="6" width="43.6640625" style="4" customWidth="1"/>
    <col min="7" max="7" width="10.83203125" style="4" bestFit="1" customWidth="1"/>
    <col min="8" max="11" width="14.1640625" style="4" customWidth="1"/>
    <col min="12" max="12" width="20.1640625" style="4" bestFit="1" customWidth="1"/>
    <col min="13" max="18" width="14.1640625" style="4" customWidth="1"/>
    <col min="19" max="16384" width="10.83203125" style="4"/>
  </cols>
  <sheetData>
    <row r="1" spans="1:18" ht="48" customHeight="1">
      <c r="A1" s="1" t="s">
        <v>114</v>
      </c>
      <c r="B1" s="2" t="s">
        <v>94</v>
      </c>
      <c r="C1" s="2" t="s">
        <v>347</v>
      </c>
      <c r="D1" s="2" t="s">
        <v>348</v>
      </c>
      <c r="E1" s="1" t="s">
        <v>115</v>
      </c>
      <c r="F1" s="1" t="s">
        <v>96</v>
      </c>
      <c r="G1" s="1" t="s">
        <v>130</v>
      </c>
      <c r="H1" s="1" t="s">
        <v>131</v>
      </c>
      <c r="I1" s="1" t="s">
        <v>132</v>
      </c>
      <c r="J1" s="2" t="s">
        <v>133</v>
      </c>
      <c r="K1" s="1" t="s">
        <v>134</v>
      </c>
      <c r="L1" s="1" t="s">
        <v>135</v>
      </c>
      <c r="M1" s="1" t="s">
        <v>136</v>
      </c>
      <c r="N1" s="1" t="s">
        <v>137</v>
      </c>
      <c r="O1" s="2" t="s">
        <v>138</v>
      </c>
      <c r="P1" s="1" t="s">
        <v>139</v>
      </c>
      <c r="Q1" s="1" t="s">
        <v>140</v>
      </c>
      <c r="R1" s="1" t="s">
        <v>141</v>
      </c>
    </row>
    <row r="2" spans="1:18">
      <c r="A2" s="80" t="s">
        <v>49</v>
      </c>
      <c r="B2" s="5" t="s">
        <v>227</v>
      </c>
      <c r="C2" s="10" t="s">
        <v>142</v>
      </c>
      <c r="D2" s="10" t="s">
        <v>142</v>
      </c>
      <c r="E2" s="80" t="s">
        <v>119</v>
      </c>
      <c r="F2" s="80" t="s">
        <v>51</v>
      </c>
      <c r="G2" s="19">
        <v>15232.7</v>
      </c>
      <c r="H2" s="19">
        <v>21263</v>
      </c>
      <c r="I2" s="19">
        <v>3540.2</v>
      </c>
      <c r="J2" s="19">
        <v>38421.599999999999</v>
      </c>
      <c r="K2" s="19">
        <v>2765.3</v>
      </c>
      <c r="L2" s="17">
        <v>723.9</v>
      </c>
      <c r="M2" s="19">
        <v>1939.4</v>
      </c>
      <c r="N2" s="19">
        <v>7089.2</v>
      </c>
      <c r="O2" s="19">
        <v>12916.1</v>
      </c>
      <c r="P2" s="19">
        <v>7253.6</v>
      </c>
      <c r="Q2" s="19">
        <v>1052.9000000000001</v>
      </c>
      <c r="R2" s="8">
        <v>112197.9</v>
      </c>
    </row>
    <row r="3" spans="1:18">
      <c r="A3" s="80"/>
      <c r="B3" s="5" t="s">
        <v>228</v>
      </c>
      <c r="C3" s="10" t="s">
        <v>142</v>
      </c>
      <c r="D3" s="10" t="s">
        <v>142</v>
      </c>
      <c r="E3" s="80"/>
      <c r="F3" s="80"/>
      <c r="G3" s="19">
        <v>66489.8</v>
      </c>
      <c r="H3" s="19">
        <v>63624.800000000003</v>
      </c>
      <c r="I3" s="19">
        <v>28926.799999999999</v>
      </c>
      <c r="J3" s="19">
        <v>8249.2999999999993</v>
      </c>
      <c r="K3" s="19">
        <v>167694</v>
      </c>
      <c r="L3" s="17">
        <v>13037.9</v>
      </c>
      <c r="M3" s="19">
        <v>28196.9</v>
      </c>
      <c r="N3" s="19">
        <v>62833.2</v>
      </c>
      <c r="O3" s="19">
        <v>98555.5</v>
      </c>
      <c r="P3" s="19">
        <v>23451.7</v>
      </c>
      <c r="Q3" s="19">
        <v>17381.099999999999</v>
      </c>
      <c r="R3" s="8">
        <v>578440.99999999988</v>
      </c>
    </row>
    <row r="4" spans="1:18">
      <c r="A4" s="80"/>
      <c r="B4" s="5" t="s">
        <v>230</v>
      </c>
      <c r="C4" s="10" t="s">
        <v>142</v>
      </c>
      <c r="D4" s="10" t="s">
        <v>142</v>
      </c>
      <c r="E4" s="80"/>
      <c r="F4" s="80"/>
      <c r="G4" s="19">
        <v>866.2</v>
      </c>
      <c r="H4" s="19">
        <v>138.4</v>
      </c>
      <c r="I4" s="19">
        <v>11490.1</v>
      </c>
      <c r="J4" s="19">
        <v>515.29999999999995</v>
      </c>
      <c r="K4" s="19">
        <v>1509</v>
      </c>
      <c r="L4" s="17">
        <v>2162.5</v>
      </c>
      <c r="M4" s="19">
        <v>515.9</v>
      </c>
      <c r="N4" s="19">
        <v>2994.6</v>
      </c>
      <c r="O4" s="19">
        <v>7756.5</v>
      </c>
      <c r="P4" s="19">
        <v>1261.3</v>
      </c>
      <c r="Q4" s="19">
        <v>4661.8999999999996</v>
      </c>
      <c r="R4" s="8">
        <v>33871.699999999997</v>
      </c>
    </row>
    <row r="5" spans="1:18">
      <c r="A5" s="80"/>
      <c r="B5" s="5" t="s">
        <v>229</v>
      </c>
      <c r="C5" s="10" t="s">
        <v>142</v>
      </c>
      <c r="D5" s="10" t="s">
        <v>142</v>
      </c>
      <c r="E5" s="80"/>
      <c r="F5" s="80"/>
      <c r="G5" s="19">
        <v>3773.2</v>
      </c>
      <c r="H5" s="19">
        <v>2155.6999999999998</v>
      </c>
      <c r="I5" s="19">
        <v>66082.7</v>
      </c>
      <c r="J5" s="19">
        <v>7055.6</v>
      </c>
      <c r="K5" s="19">
        <v>3674.2</v>
      </c>
      <c r="L5" s="17">
        <v>24231.7</v>
      </c>
      <c r="M5" s="19">
        <v>4590.5</v>
      </c>
      <c r="N5" s="19">
        <v>8798.7999999999993</v>
      </c>
      <c r="O5" s="19">
        <v>21777.200000000001</v>
      </c>
      <c r="P5" s="19">
        <v>58030.8</v>
      </c>
      <c r="Q5" s="19">
        <v>91670.3</v>
      </c>
      <c r="R5" s="8">
        <v>291840.7</v>
      </c>
    </row>
    <row r="6" spans="1:18">
      <c r="A6" s="80"/>
      <c r="B6" s="5" t="s">
        <v>197</v>
      </c>
      <c r="C6" s="10" t="s">
        <v>142</v>
      </c>
      <c r="D6" s="10" t="s">
        <v>142</v>
      </c>
      <c r="E6" s="80" t="s">
        <v>127</v>
      </c>
      <c r="F6" s="80" t="s">
        <v>51</v>
      </c>
      <c r="G6" s="8"/>
      <c r="H6" s="8"/>
      <c r="I6" s="8"/>
      <c r="J6" s="8"/>
      <c r="K6" s="8"/>
      <c r="L6" s="29">
        <v>2388.7817024699998</v>
      </c>
      <c r="M6" s="8"/>
      <c r="N6" s="8"/>
      <c r="O6" s="29">
        <v>1692.1964856100001</v>
      </c>
      <c r="P6" s="8"/>
      <c r="Q6" s="8"/>
      <c r="R6" s="8">
        <f>SUM(G6:Q6)</f>
        <v>4080.9781880800001</v>
      </c>
    </row>
    <row r="7" spans="1:18">
      <c r="A7" s="80"/>
      <c r="B7" s="5" t="s">
        <v>198</v>
      </c>
      <c r="C7" s="10" t="s">
        <v>142</v>
      </c>
      <c r="D7" s="10" t="s">
        <v>142</v>
      </c>
      <c r="E7" s="80"/>
      <c r="F7" s="80"/>
      <c r="G7" s="8"/>
      <c r="H7" s="8"/>
      <c r="I7" s="8"/>
      <c r="J7" s="29">
        <v>187.601736058</v>
      </c>
      <c r="K7" s="8"/>
      <c r="L7" s="8"/>
      <c r="M7" s="8"/>
      <c r="N7" s="8"/>
      <c r="O7" s="8"/>
      <c r="P7" s="8"/>
      <c r="Q7" s="8"/>
      <c r="R7" s="8">
        <f t="shared" ref="R7:R19" si="0">SUM(G7:Q7)</f>
        <v>187.601736058</v>
      </c>
    </row>
    <row r="8" spans="1:18">
      <c r="A8" s="80"/>
      <c r="B8" s="5" t="s">
        <v>199</v>
      </c>
      <c r="C8" s="10" t="s">
        <v>142</v>
      </c>
      <c r="D8" s="10" t="s">
        <v>142</v>
      </c>
      <c r="E8" s="80"/>
      <c r="F8" s="80"/>
      <c r="G8" s="29">
        <v>5134.4253325899999</v>
      </c>
      <c r="H8" s="8"/>
      <c r="I8" s="29">
        <v>9514.3911120600005</v>
      </c>
      <c r="J8" s="29">
        <v>845.04193157300006</v>
      </c>
      <c r="K8" s="29">
        <v>2175.1561769999998</v>
      </c>
      <c r="L8" s="29">
        <v>10.0779923894</v>
      </c>
      <c r="M8" s="29">
        <v>171.23687020400001</v>
      </c>
      <c r="N8" s="8"/>
      <c r="O8" s="29">
        <v>1400.7578326600001</v>
      </c>
      <c r="P8" s="29">
        <v>19036.356540000001</v>
      </c>
      <c r="Q8" s="8"/>
      <c r="R8" s="8">
        <f t="shared" si="0"/>
        <v>38287.443788476405</v>
      </c>
    </row>
    <row r="9" spans="1:18">
      <c r="A9" s="80"/>
      <c r="B9" s="5" t="s">
        <v>231</v>
      </c>
      <c r="C9" s="10" t="s">
        <v>142</v>
      </c>
      <c r="D9" s="10" t="s">
        <v>142</v>
      </c>
      <c r="E9" s="80"/>
      <c r="F9" s="80"/>
      <c r="G9" s="8"/>
      <c r="H9" s="8"/>
      <c r="I9" s="8"/>
      <c r="J9" s="8"/>
      <c r="K9" s="8"/>
      <c r="L9" s="29">
        <v>6.1168936649399999E-2</v>
      </c>
      <c r="M9" s="8"/>
      <c r="N9" s="8"/>
      <c r="O9" s="29">
        <v>3395.8534888099998</v>
      </c>
      <c r="P9" s="8"/>
      <c r="Q9" s="8"/>
      <c r="R9" s="8">
        <f t="shared" si="0"/>
        <v>3395.914657746649</v>
      </c>
    </row>
    <row r="10" spans="1:18">
      <c r="A10" s="80"/>
      <c r="B10" s="5" t="s">
        <v>232</v>
      </c>
      <c r="C10" s="10" t="s">
        <v>142</v>
      </c>
      <c r="D10" s="10" t="s">
        <v>142</v>
      </c>
      <c r="E10" s="80"/>
      <c r="F10" s="80"/>
      <c r="G10" s="29">
        <v>8143.1685356899998</v>
      </c>
      <c r="H10" s="8"/>
      <c r="I10" s="8"/>
      <c r="J10" s="8"/>
      <c r="K10" s="29">
        <v>3069.1493152399999</v>
      </c>
      <c r="L10" s="29">
        <v>8147.4430163300003</v>
      </c>
      <c r="M10" s="8"/>
      <c r="N10" s="8"/>
      <c r="O10" s="29">
        <v>21608.244417000002</v>
      </c>
      <c r="P10" s="29">
        <v>8381.6641589800001</v>
      </c>
      <c r="Q10" s="8"/>
      <c r="R10" s="8">
        <f t="shared" si="0"/>
        <v>49349.669443239996</v>
      </c>
    </row>
    <row r="11" spans="1:18">
      <c r="A11" s="80"/>
      <c r="B11" s="5" t="s">
        <v>233</v>
      </c>
      <c r="C11" s="10" t="s">
        <v>142</v>
      </c>
      <c r="D11" s="10" t="s">
        <v>142</v>
      </c>
      <c r="E11" s="80"/>
      <c r="F11" s="80"/>
      <c r="G11" s="29">
        <v>33311.551764199998</v>
      </c>
      <c r="H11" s="29">
        <v>1254.91933505</v>
      </c>
      <c r="I11" s="29">
        <v>29337.603966899998</v>
      </c>
      <c r="J11" s="29">
        <v>7136.6862662800004</v>
      </c>
      <c r="K11" s="29">
        <v>11098.208214300001</v>
      </c>
      <c r="L11" s="29">
        <v>4302.9388229200003</v>
      </c>
      <c r="M11" s="29">
        <v>2124.2468923000001</v>
      </c>
      <c r="N11" s="29">
        <v>1718.4282501800001</v>
      </c>
      <c r="O11" s="29">
        <v>20031.761069</v>
      </c>
      <c r="P11" s="29">
        <v>7160.4404136000003</v>
      </c>
      <c r="Q11" s="29">
        <v>18611.410913</v>
      </c>
      <c r="R11" s="8">
        <f t="shared" si="0"/>
        <v>136088.19590772997</v>
      </c>
    </row>
    <row r="12" spans="1:18">
      <c r="A12" s="80"/>
      <c r="B12" s="5" t="s">
        <v>234</v>
      </c>
      <c r="C12" s="10" t="s">
        <v>142</v>
      </c>
      <c r="D12" s="10" t="s">
        <v>142</v>
      </c>
      <c r="E12" s="80"/>
      <c r="F12" s="80"/>
      <c r="G12" s="29">
        <v>114.204609287</v>
      </c>
      <c r="H12" s="29">
        <v>10888.473609299999</v>
      </c>
      <c r="I12" s="29">
        <v>3670.36232049</v>
      </c>
      <c r="J12" s="29">
        <v>13048.7960668</v>
      </c>
      <c r="K12" s="29">
        <v>23274.2410796</v>
      </c>
      <c r="L12" s="29">
        <v>8182.9670668799999</v>
      </c>
      <c r="M12" s="29">
        <v>13921.866028</v>
      </c>
      <c r="N12" s="29">
        <v>28585.360482200002</v>
      </c>
      <c r="O12" s="29">
        <v>21883.137006600002</v>
      </c>
      <c r="P12" s="29">
        <v>23215.118458600002</v>
      </c>
      <c r="Q12" s="29">
        <v>19141.371496799999</v>
      </c>
      <c r="R12" s="8">
        <f t="shared" si="0"/>
        <v>165925.89822455699</v>
      </c>
    </row>
    <row r="13" spans="1:18">
      <c r="A13" s="80"/>
      <c r="B13" s="5" t="s">
        <v>235</v>
      </c>
      <c r="C13" s="10" t="s">
        <v>142</v>
      </c>
      <c r="D13" s="10" t="s">
        <v>142</v>
      </c>
      <c r="E13" s="80"/>
      <c r="F13" s="80"/>
      <c r="G13" s="29">
        <v>13436.863480599999</v>
      </c>
      <c r="H13" s="29">
        <v>860.52440703699995</v>
      </c>
      <c r="I13" s="29">
        <v>14478.7285008</v>
      </c>
      <c r="J13" s="29">
        <v>2692.4544836599998</v>
      </c>
      <c r="K13" s="29">
        <v>14.944966985600001</v>
      </c>
      <c r="L13" s="29">
        <v>8.2986829702900007</v>
      </c>
      <c r="M13" s="8"/>
      <c r="N13" s="8"/>
      <c r="O13" s="29">
        <v>9630.8871527899992</v>
      </c>
      <c r="P13" s="29">
        <v>1913.46102567</v>
      </c>
      <c r="Q13" s="8"/>
      <c r="R13" s="8">
        <f t="shared" si="0"/>
        <v>43036.16270051289</v>
      </c>
    </row>
    <row r="14" spans="1:18">
      <c r="A14" s="80"/>
      <c r="B14" s="5" t="s">
        <v>236</v>
      </c>
      <c r="C14" s="10" t="s">
        <v>142</v>
      </c>
      <c r="D14" s="10" t="s">
        <v>142</v>
      </c>
      <c r="E14" s="80"/>
      <c r="F14" s="80"/>
      <c r="G14" s="8"/>
      <c r="H14" s="8"/>
      <c r="I14" s="29">
        <v>5046.9852443899999</v>
      </c>
      <c r="J14" s="8"/>
      <c r="K14" s="29">
        <v>3318.7793671499999</v>
      </c>
      <c r="L14" s="8"/>
      <c r="M14" s="8"/>
      <c r="N14" s="8"/>
      <c r="O14" s="8"/>
      <c r="P14" s="8"/>
      <c r="Q14" s="8"/>
      <c r="R14" s="8">
        <f t="shared" si="0"/>
        <v>8365.7646115400003</v>
      </c>
    </row>
    <row r="15" spans="1:18">
      <c r="A15" s="80"/>
      <c r="B15" s="5" t="s">
        <v>237</v>
      </c>
      <c r="C15" s="10" t="s">
        <v>142</v>
      </c>
      <c r="D15" s="10" t="s">
        <v>142</v>
      </c>
      <c r="E15" s="80"/>
      <c r="F15" s="80"/>
      <c r="G15" s="8"/>
      <c r="H15" s="29">
        <v>75.326041786199994</v>
      </c>
      <c r="I15" s="8"/>
      <c r="J15" s="8"/>
      <c r="K15" s="8"/>
      <c r="L15" s="8"/>
      <c r="M15" s="8"/>
      <c r="N15" s="8"/>
      <c r="O15" s="8"/>
      <c r="P15" s="8"/>
      <c r="Q15" s="8"/>
      <c r="R15" s="8">
        <f t="shared" si="0"/>
        <v>75.326041786199994</v>
      </c>
    </row>
    <row r="16" spans="1:18">
      <c r="A16" s="80"/>
      <c r="B16" s="5" t="s">
        <v>238</v>
      </c>
      <c r="C16" s="10" t="s">
        <v>142</v>
      </c>
      <c r="D16" s="10" t="s">
        <v>142</v>
      </c>
      <c r="E16" s="80"/>
      <c r="F16" s="80"/>
      <c r="G16" s="29">
        <v>11019.204168800001</v>
      </c>
      <c r="H16" s="29">
        <v>66337.035396199994</v>
      </c>
      <c r="I16" s="29">
        <v>25997.3407625</v>
      </c>
      <c r="J16" s="29">
        <v>14229.9272877</v>
      </c>
      <c r="K16" s="29">
        <v>4.9085410214299996</v>
      </c>
      <c r="L16" s="29">
        <v>3621.2332747300002</v>
      </c>
      <c r="M16" s="29">
        <v>1991.1720404099999</v>
      </c>
      <c r="N16" s="29">
        <v>14963.537438400001</v>
      </c>
      <c r="O16" s="29">
        <v>14424.986484900001</v>
      </c>
      <c r="P16" s="29">
        <v>4384.7735994499999</v>
      </c>
      <c r="Q16" s="29">
        <v>16920.8578758</v>
      </c>
      <c r="R16" s="8">
        <f t="shared" si="0"/>
        <v>173894.97686991142</v>
      </c>
    </row>
    <row r="17" spans="1:18">
      <c r="A17" s="80"/>
      <c r="B17" s="5" t="s">
        <v>239</v>
      </c>
      <c r="C17" s="10" t="s">
        <v>142</v>
      </c>
      <c r="D17" s="10" t="s">
        <v>142</v>
      </c>
      <c r="E17" s="80"/>
      <c r="F17" s="80"/>
      <c r="G17" s="29">
        <v>6775.1158712099996</v>
      </c>
      <c r="H17" s="29">
        <v>66.787562728599994</v>
      </c>
      <c r="I17" s="8"/>
      <c r="J17" s="29">
        <v>712.98119163499996</v>
      </c>
      <c r="K17" s="29">
        <v>118499.943032</v>
      </c>
      <c r="L17" s="29">
        <v>4737.7585499099996</v>
      </c>
      <c r="M17" s="29">
        <v>10778.7153526</v>
      </c>
      <c r="N17" s="29">
        <v>21483.655429099999</v>
      </c>
      <c r="O17" s="29">
        <v>11101.323283199999</v>
      </c>
      <c r="P17" s="29">
        <v>4364.8966167799999</v>
      </c>
      <c r="Q17" s="29">
        <v>5721.6464300999996</v>
      </c>
      <c r="R17" s="8">
        <f t="shared" si="0"/>
        <v>184242.82331926358</v>
      </c>
    </row>
    <row r="18" spans="1:18">
      <c r="A18" s="80"/>
      <c r="B18" s="5" t="s">
        <v>240</v>
      </c>
      <c r="C18" s="10" t="s">
        <v>142</v>
      </c>
      <c r="D18" s="10" t="s">
        <v>142</v>
      </c>
      <c r="E18" s="80"/>
      <c r="F18" s="80"/>
      <c r="G18" s="29">
        <v>12158.663365300001</v>
      </c>
      <c r="H18" s="29">
        <v>4173.5805300000002</v>
      </c>
      <c r="I18" s="8"/>
      <c r="J18" s="29">
        <v>10539.9844906</v>
      </c>
      <c r="K18" s="8"/>
      <c r="L18" s="29">
        <v>3845.7835014299999</v>
      </c>
      <c r="M18" s="8"/>
      <c r="N18" s="8"/>
      <c r="O18" s="29">
        <v>4755.8786716799996</v>
      </c>
      <c r="P18" s="29">
        <v>1344.09729094</v>
      </c>
      <c r="Q18" s="8"/>
      <c r="R18" s="8">
        <f t="shared" si="0"/>
        <v>36817.987849950005</v>
      </c>
    </row>
    <row r="19" spans="1:18">
      <c r="A19" s="80"/>
      <c r="B19" s="5" t="s">
        <v>209</v>
      </c>
      <c r="C19" s="10" t="s">
        <v>142</v>
      </c>
      <c r="D19" s="10" t="s">
        <v>142</v>
      </c>
      <c r="E19" s="80"/>
      <c r="F19" s="80"/>
      <c r="G19" s="8"/>
      <c r="H19" s="29">
        <v>1358.1207918499999</v>
      </c>
      <c r="I19" s="29">
        <v>146.027688184</v>
      </c>
      <c r="J19" s="29">
        <v>2998.4780729399999</v>
      </c>
      <c r="K19" s="29">
        <v>18295.136833</v>
      </c>
      <c r="L19" s="29">
        <v>1854.27297017</v>
      </c>
      <c r="M19" s="29">
        <v>4963.5190436900002</v>
      </c>
      <c r="N19" s="29">
        <v>29414.075408799999</v>
      </c>
      <c r="O19" s="29">
        <v>19704.518600200001</v>
      </c>
      <c r="P19" s="29">
        <v>16548.200369499998</v>
      </c>
      <c r="Q19" s="29">
        <v>25888.080467600001</v>
      </c>
      <c r="R19" s="8">
        <f t="shared" si="0"/>
        <v>121170.430245934</v>
      </c>
    </row>
    <row r="20" spans="1:18">
      <c r="A20" s="80"/>
      <c r="B20" s="5" t="s">
        <v>97</v>
      </c>
      <c r="C20" s="10" t="s">
        <v>142</v>
      </c>
      <c r="D20" s="10" t="s">
        <v>142</v>
      </c>
      <c r="E20" s="11" t="s">
        <v>119</v>
      </c>
      <c r="F20" s="11" t="s">
        <v>51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>
      <c r="A21" s="80"/>
      <c r="B21" s="5" t="s">
        <v>98</v>
      </c>
      <c r="C21" s="10" t="s">
        <v>142</v>
      </c>
      <c r="D21" s="10" t="s">
        <v>142</v>
      </c>
      <c r="E21" s="11" t="s">
        <v>119</v>
      </c>
      <c r="F21" s="11" t="s">
        <v>51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>
      <c r="A22" s="80"/>
      <c r="B22" s="5" t="s">
        <v>99</v>
      </c>
      <c r="C22" s="10" t="s">
        <v>142</v>
      </c>
      <c r="D22" s="10" t="s">
        <v>142</v>
      </c>
      <c r="E22" s="11"/>
      <c r="F22" s="11"/>
      <c r="G22" s="30">
        <v>-3075.9629999999997</v>
      </c>
      <c r="H22" s="30">
        <v>-505.04006499999377</v>
      </c>
      <c r="I22" s="30">
        <v>-2105.8501140000008</v>
      </c>
      <c r="J22" s="30">
        <v>0</v>
      </c>
      <c r="K22" s="30">
        <v>5395.6449999999895</v>
      </c>
      <c r="L22" s="30">
        <v>-3753.0529999999999</v>
      </c>
      <c r="M22" s="30">
        <v>-1423.0250000000015</v>
      </c>
      <c r="N22" s="30">
        <v>3148.7719999999899</v>
      </c>
      <c r="O22" s="30">
        <v>-937.32660400000168</v>
      </c>
      <c r="P22" s="30">
        <v>-3821.9610000000102</v>
      </c>
      <c r="Q22" s="30">
        <v>-313.69300000000294</v>
      </c>
      <c r="R22" s="30">
        <f>SUM(G22:Q22)</f>
        <v>-7391.494783000031</v>
      </c>
    </row>
    <row r="23" spans="1:18">
      <c r="A23" s="80"/>
      <c r="B23" s="5" t="s">
        <v>241</v>
      </c>
      <c r="C23" s="10" t="s">
        <v>142</v>
      </c>
      <c r="D23" s="10" t="s">
        <v>142</v>
      </c>
      <c r="E23" s="80" t="s">
        <v>127</v>
      </c>
      <c r="F23" s="11"/>
      <c r="G23" s="31">
        <v>0.79700000000000004</v>
      </c>
      <c r="H23" s="31">
        <v>0.63500000000000001</v>
      </c>
      <c r="I23" s="31">
        <v>0.38600000000000001</v>
      </c>
      <c r="J23" s="31">
        <v>0.79800000000000004</v>
      </c>
      <c r="K23" s="31">
        <v>0.44400000000000001</v>
      </c>
      <c r="L23" s="31">
        <v>0.66200000000000003</v>
      </c>
      <c r="M23" s="31">
        <v>0.52400000000000002</v>
      </c>
      <c r="N23" s="31">
        <v>0.35499999999999998</v>
      </c>
      <c r="O23" s="31">
        <v>0.50700000000000001</v>
      </c>
      <c r="P23" s="31">
        <v>0.49399999999999999</v>
      </c>
      <c r="Q23" s="31">
        <v>0.61699999999999999</v>
      </c>
      <c r="R23" s="31">
        <f>+AVERAGE(G23:Q23)</f>
        <v>0.5653636363636364</v>
      </c>
    </row>
    <row r="24" spans="1:18">
      <c r="A24" s="80"/>
      <c r="B24" s="5" t="s">
        <v>242</v>
      </c>
      <c r="C24" s="10" t="s">
        <v>142</v>
      </c>
      <c r="D24" s="10" t="s">
        <v>142</v>
      </c>
      <c r="E24" s="80"/>
      <c r="F24" s="11"/>
      <c r="G24" s="31">
        <v>0.33200000000000002</v>
      </c>
      <c r="H24" s="31">
        <v>0.79700000000000004</v>
      </c>
      <c r="I24" s="31">
        <v>0.19600000000000001</v>
      </c>
      <c r="J24" s="31">
        <v>0.85199999999999998</v>
      </c>
      <c r="K24" s="31">
        <v>0.317</v>
      </c>
      <c r="L24" s="31">
        <v>0.72899999999999998</v>
      </c>
      <c r="M24" s="31">
        <v>0.59899999999999998</v>
      </c>
      <c r="N24" s="31">
        <v>0.33100000000000002</v>
      </c>
      <c r="O24" s="31">
        <v>0.53700000000000003</v>
      </c>
      <c r="P24" s="31">
        <v>0.21099999999999999</v>
      </c>
      <c r="Q24" s="31">
        <v>0.61</v>
      </c>
      <c r="R24" s="31">
        <f t="shared" ref="R24:R29" si="1">+AVERAGE(G24:Q24)</f>
        <v>0.50100000000000011</v>
      </c>
    </row>
    <row r="25" spans="1:18">
      <c r="A25" s="80"/>
      <c r="B25" s="5" t="s">
        <v>243</v>
      </c>
      <c r="C25" s="10" t="s">
        <v>142</v>
      </c>
      <c r="D25" s="10" t="s">
        <v>142</v>
      </c>
      <c r="E25" s="80"/>
      <c r="F25" s="11"/>
      <c r="G25" s="31">
        <v>0.40200000000000002</v>
      </c>
      <c r="H25" s="31">
        <v>0.20200000000000001</v>
      </c>
      <c r="I25" s="31">
        <v>0.67300000000000004</v>
      </c>
      <c r="J25" s="31">
        <v>0.14799999999999999</v>
      </c>
      <c r="K25" s="31">
        <v>0.49</v>
      </c>
      <c r="L25" s="31">
        <v>0.26500000000000001</v>
      </c>
      <c r="M25" s="31">
        <v>0.40100000000000002</v>
      </c>
      <c r="N25" s="31">
        <v>0.66800000000000004</v>
      </c>
      <c r="O25" s="31">
        <v>0.26</v>
      </c>
      <c r="P25" s="31">
        <v>0.78500000000000003</v>
      </c>
      <c r="Q25" s="31">
        <v>0.38400000000000001</v>
      </c>
      <c r="R25" s="31">
        <f t="shared" si="1"/>
        <v>0.42527272727272736</v>
      </c>
    </row>
    <row r="26" spans="1:18">
      <c r="A26" s="80"/>
      <c r="B26" s="5" t="s">
        <v>244</v>
      </c>
      <c r="C26" s="10" t="s">
        <v>142</v>
      </c>
      <c r="D26" s="10" t="s">
        <v>142</v>
      </c>
      <c r="E26" s="80"/>
      <c r="F26" s="11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31"/>
    </row>
    <row r="27" spans="1:18">
      <c r="A27" s="80"/>
      <c r="B27" s="5" t="s">
        <v>245</v>
      </c>
      <c r="C27" s="10" t="s">
        <v>142</v>
      </c>
      <c r="D27" s="10" t="s">
        <v>142</v>
      </c>
      <c r="E27" s="80"/>
      <c r="F27" s="11"/>
      <c r="G27" s="31">
        <v>0.72099999999999997</v>
      </c>
      <c r="H27" s="31">
        <v>0.74099999999999999</v>
      </c>
      <c r="I27" s="31">
        <v>0.53500000000000003</v>
      </c>
      <c r="J27" s="31">
        <v>0.51700000000000002</v>
      </c>
      <c r="K27" s="31">
        <v>0.84299999999999997</v>
      </c>
      <c r="L27" s="31">
        <v>0.76300000000000001</v>
      </c>
      <c r="M27" s="31">
        <v>0.75</v>
      </c>
      <c r="N27" s="31">
        <v>0.872</v>
      </c>
      <c r="O27" s="31">
        <v>0.80300000000000005</v>
      </c>
      <c r="P27" s="31">
        <v>0.84299999999999997</v>
      </c>
      <c r="Q27" s="31">
        <v>0.81399999999999995</v>
      </c>
      <c r="R27" s="31">
        <f t="shared" si="1"/>
        <v>0.74563636363636365</v>
      </c>
    </row>
    <row r="28" spans="1:18">
      <c r="A28" s="80"/>
      <c r="B28" s="5" t="s">
        <v>246</v>
      </c>
      <c r="C28" s="10" t="s">
        <v>142</v>
      </c>
      <c r="D28" s="10" t="s">
        <v>142</v>
      </c>
      <c r="E28" s="80"/>
      <c r="F28" s="11"/>
      <c r="G28" s="31">
        <v>0.17100000000000001</v>
      </c>
      <c r="H28" s="31">
        <v>0.187</v>
      </c>
      <c r="I28" s="31">
        <v>0.436</v>
      </c>
      <c r="J28" s="31">
        <v>0.24299999999999999</v>
      </c>
      <c r="K28" s="31">
        <v>0.11700000000000001</v>
      </c>
      <c r="L28" s="31">
        <v>0.17199999999999999</v>
      </c>
      <c r="M28" s="31">
        <v>0.187</v>
      </c>
      <c r="N28" s="31">
        <v>0.1</v>
      </c>
      <c r="O28" s="31">
        <v>0.13500000000000001</v>
      </c>
      <c r="P28" s="31">
        <v>0.108</v>
      </c>
      <c r="Q28" s="31">
        <v>0.128</v>
      </c>
      <c r="R28" s="31">
        <f t="shared" si="1"/>
        <v>0.18036363636363636</v>
      </c>
    </row>
    <row r="29" spans="1:18">
      <c r="A29" s="80"/>
      <c r="B29" s="5" t="s">
        <v>247</v>
      </c>
      <c r="C29" s="10" t="s">
        <v>142</v>
      </c>
      <c r="D29" s="10" t="s">
        <v>142</v>
      </c>
      <c r="E29" s="80"/>
      <c r="F29" s="11"/>
      <c r="G29" s="31">
        <v>0.20300000000000001</v>
      </c>
      <c r="H29" s="31">
        <v>0.36499999999999999</v>
      </c>
      <c r="I29" s="31">
        <v>0.58599999999999997</v>
      </c>
      <c r="J29" s="31">
        <v>0.20200000000000001</v>
      </c>
      <c r="K29" s="31">
        <v>0.55600000000000005</v>
      </c>
      <c r="L29" s="31">
        <v>0.30099999999999999</v>
      </c>
      <c r="M29" s="31">
        <v>0.47599999999999998</v>
      </c>
      <c r="N29" s="31">
        <v>0.64500000000000002</v>
      </c>
      <c r="O29" s="31">
        <v>0.49299999999999999</v>
      </c>
      <c r="P29" s="31">
        <v>0.504</v>
      </c>
      <c r="Q29" s="31">
        <v>0.35399999999999998</v>
      </c>
      <c r="R29" s="31">
        <f t="shared" si="1"/>
        <v>0.42590909090909085</v>
      </c>
    </row>
    <row r="30" spans="1:18">
      <c r="A30" s="80"/>
      <c r="B30" s="5" t="s">
        <v>248</v>
      </c>
      <c r="C30" s="10" t="s">
        <v>142</v>
      </c>
      <c r="D30" s="10" t="s">
        <v>142</v>
      </c>
      <c r="E30" s="11" t="s">
        <v>127</v>
      </c>
      <c r="F30" s="11" t="s">
        <v>51</v>
      </c>
      <c r="G30" s="8"/>
      <c r="H30" s="8">
        <v>100</v>
      </c>
      <c r="I30" s="8"/>
      <c r="J30" s="56">
        <v>15</v>
      </c>
      <c r="K30" s="8"/>
      <c r="L30" s="8"/>
      <c r="M30" s="57">
        <v>36</v>
      </c>
      <c r="N30" s="8"/>
      <c r="O30" s="8"/>
      <c r="P30" s="57">
        <v>5</v>
      </c>
      <c r="Q30" s="8"/>
      <c r="R30" s="8">
        <f>SUM(G30:Q30)</f>
        <v>156</v>
      </c>
    </row>
    <row r="31" spans="1:18">
      <c r="A31" s="80"/>
      <c r="B31" s="5" t="s">
        <v>249</v>
      </c>
      <c r="C31" s="10" t="s">
        <v>142</v>
      </c>
      <c r="D31" s="10" t="s">
        <v>142</v>
      </c>
      <c r="E31" s="11" t="s">
        <v>127</v>
      </c>
      <c r="F31" s="11" t="s">
        <v>51</v>
      </c>
      <c r="G31" s="8"/>
      <c r="H31" s="8"/>
      <c r="I31" s="8"/>
      <c r="J31" s="8"/>
      <c r="K31" s="8"/>
      <c r="L31" s="8"/>
      <c r="M31" s="58">
        <v>775</v>
      </c>
      <c r="N31" s="59">
        <v>260</v>
      </c>
      <c r="O31" s="8"/>
      <c r="P31" s="58">
        <v>90</v>
      </c>
      <c r="Q31" s="8"/>
      <c r="R31" s="8">
        <f>SUM(G31:Q31)</f>
        <v>1125</v>
      </c>
    </row>
    <row r="32" spans="1:18" ht="21.75" customHeight="1">
      <c r="A32" s="80"/>
      <c r="B32" s="5" t="s">
        <v>250</v>
      </c>
      <c r="C32" s="10" t="s">
        <v>142</v>
      </c>
      <c r="D32" s="10" t="s">
        <v>142</v>
      </c>
      <c r="E32" s="11" t="s">
        <v>127</v>
      </c>
      <c r="F32" s="11" t="s">
        <v>51</v>
      </c>
      <c r="G32" s="8"/>
      <c r="H32" s="59">
        <v>79</v>
      </c>
      <c r="I32" s="59">
        <v>104</v>
      </c>
      <c r="J32" s="58">
        <v>78</v>
      </c>
      <c r="K32" s="59">
        <v>130</v>
      </c>
      <c r="L32" s="58">
        <v>22</v>
      </c>
      <c r="M32" s="58">
        <v>63</v>
      </c>
      <c r="N32" s="58">
        <v>105</v>
      </c>
      <c r="O32" s="58">
        <v>12</v>
      </c>
      <c r="P32" s="58">
        <v>82</v>
      </c>
      <c r="Q32" s="58">
        <v>170</v>
      </c>
      <c r="R32" s="8">
        <f>SUM(G32:Q32)</f>
        <v>845</v>
      </c>
    </row>
    <row r="33" spans="1:18" ht="15.75" customHeight="1">
      <c r="A33" s="80"/>
      <c r="B33" s="5" t="s">
        <v>251</v>
      </c>
      <c r="C33" s="10" t="s">
        <v>142</v>
      </c>
      <c r="D33" s="10" t="s">
        <v>142</v>
      </c>
      <c r="E33" s="11" t="s">
        <v>127</v>
      </c>
      <c r="F33" s="11" t="s">
        <v>51</v>
      </c>
      <c r="G33" s="59">
        <v>250</v>
      </c>
      <c r="H33" s="59">
        <v>750</v>
      </c>
      <c r="I33" s="59">
        <v>750</v>
      </c>
      <c r="J33" s="59">
        <v>350</v>
      </c>
      <c r="K33" s="59">
        <v>2</v>
      </c>
      <c r="L33" s="59">
        <v>250</v>
      </c>
      <c r="M33" s="59">
        <v>70</v>
      </c>
      <c r="N33" s="59">
        <v>70</v>
      </c>
      <c r="O33" s="59">
        <v>100</v>
      </c>
      <c r="P33" s="59">
        <v>650</v>
      </c>
      <c r="Q33" s="59">
        <v>270</v>
      </c>
      <c r="R33" s="32">
        <f>SUM(G33:Q33)</f>
        <v>3512</v>
      </c>
    </row>
    <row r="34" spans="1:18" ht="28">
      <c r="A34" s="80"/>
      <c r="B34" s="9" t="s">
        <v>252</v>
      </c>
      <c r="C34" s="10" t="s">
        <v>142</v>
      </c>
      <c r="D34" s="10" t="s">
        <v>142</v>
      </c>
      <c r="E34" s="80" t="s">
        <v>119</v>
      </c>
      <c r="F34" s="80" t="s">
        <v>51</v>
      </c>
      <c r="G34" s="33">
        <v>875</v>
      </c>
      <c r="H34" s="33">
        <v>491</v>
      </c>
      <c r="I34" s="33">
        <v>767</v>
      </c>
      <c r="J34" s="33">
        <v>777</v>
      </c>
      <c r="K34" s="33">
        <v>360</v>
      </c>
      <c r="L34" s="33">
        <v>226</v>
      </c>
      <c r="M34" s="33">
        <v>299</v>
      </c>
      <c r="N34" s="33">
        <v>1036</v>
      </c>
      <c r="O34" s="33">
        <v>510</v>
      </c>
      <c r="P34" s="33">
        <v>568</v>
      </c>
      <c r="Q34" s="33">
        <v>547</v>
      </c>
      <c r="R34" s="34">
        <f>SUM(G34:Q34)</f>
        <v>6456</v>
      </c>
    </row>
    <row r="35" spans="1:18" ht="28">
      <c r="A35" s="80"/>
      <c r="B35" s="9" t="s">
        <v>253</v>
      </c>
      <c r="C35" s="10" t="s">
        <v>142</v>
      </c>
      <c r="D35" s="10" t="s">
        <v>142</v>
      </c>
      <c r="E35" s="80"/>
      <c r="F35" s="80"/>
      <c r="G35" s="33">
        <v>235</v>
      </c>
      <c r="H35" s="33">
        <v>433</v>
      </c>
      <c r="I35" s="33">
        <v>32</v>
      </c>
      <c r="J35" s="33">
        <v>95</v>
      </c>
      <c r="K35" s="33">
        <v>38</v>
      </c>
      <c r="L35" s="33">
        <v>140</v>
      </c>
      <c r="M35" s="33">
        <v>332</v>
      </c>
      <c r="N35" s="33">
        <v>1920</v>
      </c>
      <c r="O35" s="33">
        <v>388</v>
      </c>
      <c r="P35" s="33">
        <v>362</v>
      </c>
      <c r="Q35" s="33">
        <v>479</v>
      </c>
      <c r="R35" s="34">
        <f t="shared" ref="R35:R43" si="2">SUM(G35:Q35)</f>
        <v>4454</v>
      </c>
    </row>
    <row r="36" spans="1:18" ht="28">
      <c r="A36" s="80"/>
      <c r="B36" s="9" t="s">
        <v>254</v>
      </c>
      <c r="C36" s="10" t="s">
        <v>142</v>
      </c>
      <c r="D36" s="10" t="s">
        <v>142</v>
      </c>
      <c r="E36" s="80"/>
      <c r="F36" s="80"/>
      <c r="G36" s="19">
        <v>5</v>
      </c>
      <c r="H36" s="19">
        <v>56</v>
      </c>
      <c r="I36" s="19">
        <v>71</v>
      </c>
      <c r="J36" s="19"/>
      <c r="K36" s="19">
        <v>152</v>
      </c>
      <c r="L36" s="19">
        <v>196</v>
      </c>
      <c r="M36" s="19">
        <v>84</v>
      </c>
      <c r="N36" s="19">
        <v>1072</v>
      </c>
      <c r="O36" s="19">
        <v>157</v>
      </c>
      <c r="P36" s="19">
        <v>493</v>
      </c>
      <c r="Q36" s="19">
        <v>854</v>
      </c>
      <c r="R36" s="34">
        <f t="shared" si="2"/>
        <v>3140</v>
      </c>
    </row>
    <row r="37" spans="1:18" ht="28">
      <c r="A37" s="80"/>
      <c r="B37" s="9" t="s">
        <v>255</v>
      </c>
      <c r="C37" s="10" t="s">
        <v>142</v>
      </c>
      <c r="D37" s="10" t="s">
        <v>142</v>
      </c>
      <c r="E37" s="80"/>
      <c r="F37" s="80"/>
      <c r="G37" s="19">
        <v>145</v>
      </c>
      <c r="H37" s="19">
        <v>163</v>
      </c>
      <c r="I37" s="19">
        <v>1312</v>
      </c>
      <c r="J37" s="19">
        <v>99</v>
      </c>
      <c r="K37" s="19">
        <v>806</v>
      </c>
      <c r="L37" s="19">
        <v>101</v>
      </c>
      <c r="M37" s="19">
        <v>197</v>
      </c>
      <c r="N37" s="19">
        <v>485</v>
      </c>
      <c r="O37" s="19">
        <v>417</v>
      </c>
      <c r="P37" s="19">
        <v>461</v>
      </c>
      <c r="Q37" s="19">
        <v>249</v>
      </c>
      <c r="R37" s="34">
        <f t="shared" si="2"/>
        <v>4435</v>
      </c>
    </row>
    <row r="38" spans="1:18" ht="42">
      <c r="A38" s="80"/>
      <c r="B38" s="9" t="s">
        <v>256</v>
      </c>
      <c r="C38" s="10" t="s">
        <v>142</v>
      </c>
      <c r="D38" s="10" t="s">
        <v>142</v>
      </c>
      <c r="E38" s="80"/>
      <c r="F38" s="80"/>
      <c r="G38" s="19">
        <v>10</v>
      </c>
      <c r="H38" s="19">
        <v>4</v>
      </c>
      <c r="I38" s="19">
        <v>12</v>
      </c>
      <c r="J38" s="19"/>
      <c r="K38" s="19">
        <v>4</v>
      </c>
      <c r="L38" s="19">
        <v>2</v>
      </c>
      <c r="M38" s="19">
        <v>1</v>
      </c>
      <c r="N38" s="19">
        <v>19</v>
      </c>
      <c r="O38" s="19">
        <v>10</v>
      </c>
      <c r="P38" s="19">
        <v>12</v>
      </c>
      <c r="Q38" s="19">
        <v>1</v>
      </c>
      <c r="R38" s="34">
        <f t="shared" si="2"/>
        <v>75</v>
      </c>
    </row>
    <row r="39" spans="1:18" ht="28">
      <c r="A39" s="80"/>
      <c r="B39" s="9" t="s">
        <v>257</v>
      </c>
      <c r="C39" s="10" t="s">
        <v>142</v>
      </c>
      <c r="D39" s="10" t="s">
        <v>142</v>
      </c>
      <c r="E39" s="80"/>
      <c r="F39" s="80"/>
      <c r="G39" s="35">
        <v>21</v>
      </c>
      <c r="H39" s="35">
        <v>87</v>
      </c>
      <c r="I39" s="35">
        <v>32</v>
      </c>
      <c r="J39" s="35">
        <v>24</v>
      </c>
      <c r="K39" s="35">
        <v>34</v>
      </c>
      <c r="L39" s="35">
        <v>14</v>
      </c>
      <c r="M39" s="35">
        <v>27</v>
      </c>
      <c r="N39" s="35">
        <v>9</v>
      </c>
      <c r="O39" s="35">
        <v>59</v>
      </c>
      <c r="P39" s="35">
        <v>40</v>
      </c>
      <c r="Q39" s="35">
        <v>14</v>
      </c>
      <c r="R39" s="34">
        <f t="shared" si="2"/>
        <v>361</v>
      </c>
    </row>
    <row r="40" spans="1:18" ht="28">
      <c r="A40" s="80"/>
      <c r="B40" s="9" t="s">
        <v>258</v>
      </c>
      <c r="C40" s="10" t="s">
        <v>142</v>
      </c>
      <c r="D40" s="10" t="s">
        <v>142</v>
      </c>
      <c r="E40" s="80"/>
      <c r="F40" s="80"/>
      <c r="G40" s="33">
        <v>8</v>
      </c>
      <c r="H40" s="33">
        <v>9</v>
      </c>
      <c r="I40" s="33"/>
      <c r="J40" s="33"/>
      <c r="K40" s="33">
        <v>7</v>
      </c>
      <c r="L40" s="33"/>
      <c r="M40" s="33"/>
      <c r="N40" s="33">
        <v>12</v>
      </c>
      <c r="O40" s="33">
        <v>7</v>
      </c>
      <c r="P40" s="33">
        <v>11</v>
      </c>
      <c r="Q40" s="33">
        <v>2</v>
      </c>
      <c r="R40" s="34">
        <f t="shared" si="2"/>
        <v>56</v>
      </c>
    </row>
    <row r="41" spans="1:18" ht="28">
      <c r="A41" s="80"/>
      <c r="B41" s="9" t="s">
        <v>259</v>
      </c>
      <c r="C41" s="10" t="s">
        <v>142</v>
      </c>
      <c r="D41" s="10" t="s">
        <v>142</v>
      </c>
      <c r="E41" s="80"/>
      <c r="F41" s="80"/>
      <c r="G41" s="35">
        <v>40</v>
      </c>
      <c r="H41" s="35">
        <v>69</v>
      </c>
      <c r="I41" s="35">
        <v>427</v>
      </c>
      <c r="J41" s="35">
        <v>80</v>
      </c>
      <c r="K41" s="35">
        <v>85</v>
      </c>
      <c r="L41" s="35">
        <v>121</v>
      </c>
      <c r="M41" s="35">
        <v>31</v>
      </c>
      <c r="N41" s="35">
        <v>108</v>
      </c>
      <c r="O41" s="35">
        <v>338</v>
      </c>
      <c r="P41" s="35">
        <v>351</v>
      </c>
      <c r="Q41" s="35">
        <v>403</v>
      </c>
      <c r="R41" s="34">
        <f t="shared" si="2"/>
        <v>2053</v>
      </c>
    </row>
    <row r="42" spans="1:18" ht="28">
      <c r="A42" s="80"/>
      <c r="B42" s="9" t="s">
        <v>260</v>
      </c>
      <c r="C42" s="10" t="s">
        <v>142</v>
      </c>
      <c r="D42" s="10" t="s">
        <v>142</v>
      </c>
      <c r="E42" s="80"/>
      <c r="F42" s="80"/>
      <c r="G42" s="19">
        <v>13</v>
      </c>
      <c r="H42" s="19">
        <v>9</v>
      </c>
      <c r="I42" s="19">
        <v>15</v>
      </c>
      <c r="J42" s="19">
        <v>15</v>
      </c>
      <c r="K42" s="19">
        <v>23</v>
      </c>
      <c r="L42" s="19">
        <v>15</v>
      </c>
      <c r="M42" s="19">
        <v>14</v>
      </c>
      <c r="N42" s="19">
        <v>22</v>
      </c>
      <c r="O42" s="19">
        <v>80</v>
      </c>
      <c r="P42" s="19">
        <v>146</v>
      </c>
      <c r="Q42" s="19">
        <v>64</v>
      </c>
      <c r="R42" s="34">
        <f t="shared" si="2"/>
        <v>416</v>
      </c>
    </row>
    <row r="43" spans="1:18" ht="28">
      <c r="A43" s="80"/>
      <c r="B43" s="9" t="s">
        <v>261</v>
      </c>
      <c r="C43" s="10" t="s">
        <v>142</v>
      </c>
      <c r="D43" s="10" t="s">
        <v>142</v>
      </c>
      <c r="E43" s="80"/>
      <c r="F43" s="80"/>
      <c r="G43" s="33"/>
      <c r="H43" s="33"/>
      <c r="I43" s="33">
        <v>2</v>
      </c>
      <c r="J43" s="33"/>
      <c r="K43" s="33">
        <v>6</v>
      </c>
      <c r="L43" s="33">
        <v>9</v>
      </c>
      <c r="M43" s="33">
        <v>1</v>
      </c>
      <c r="N43" s="33">
        <v>17</v>
      </c>
      <c r="O43" s="33">
        <v>7</v>
      </c>
      <c r="P43" s="33">
        <v>14</v>
      </c>
      <c r="Q43" s="33">
        <v>15</v>
      </c>
      <c r="R43" s="34">
        <f t="shared" si="2"/>
        <v>71</v>
      </c>
    </row>
    <row r="44" spans="1:18" ht="30" customHeight="1">
      <c r="A44" s="80"/>
      <c r="B44" s="79" t="s">
        <v>102</v>
      </c>
      <c r="C44" s="10" t="s">
        <v>142</v>
      </c>
      <c r="D44" s="9" t="s">
        <v>262</v>
      </c>
      <c r="E44" s="80" t="s">
        <v>127</v>
      </c>
      <c r="F44" s="80" t="s">
        <v>51</v>
      </c>
      <c r="G44" s="19">
        <v>171</v>
      </c>
      <c r="H44" s="19">
        <v>36</v>
      </c>
      <c r="I44" s="19">
        <v>103</v>
      </c>
      <c r="J44" s="19">
        <v>69</v>
      </c>
      <c r="K44" s="19">
        <v>80</v>
      </c>
      <c r="L44" s="19">
        <v>6</v>
      </c>
      <c r="M44" s="19">
        <v>9</v>
      </c>
      <c r="N44" s="19">
        <v>160</v>
      </c>
      <c r="O44" s="19">
        <v>84</v>
      </c>
      <c r="P44" s="19">
        <v>69</v>
      </c>
      <c r="Q44" s="19">
        <v>65</v>
      </c>
      <c r="R44" s="34">
        <f>SUM(G44:Q44)</f>
        <v>852</v>
      </c>
    </row>
    <row r="45" spans="1:18">
      <c r="A45" s="80"/>
      <c r="B45" s="79"/>
      <c r="C45" s="10" t="s">
        <v>142</v>
      </c>
      <c r="D45" s="9" t="s">
        <v>263</v>
      </c>
      <c r="E45" s="80"/>
      <c r="F45" s="80"/>
      <c r="G45" s="19">
        <v>947</v>
      </c>
      <c r="H45" s="19">
        <v>986</v>
      </c>
      <c r="I45" s="19">
        <v>2566</v>
      </c>
      <c r="J45" s="19">
        <v>1043</v>
      </c>
      <c r="K45" s="19">
        <v>1324</v>
      </c>
      <c r="L45" s="19">
        <v>755</v>
      </c>
      <c r="M45" s="19">
        <v>591</v>
      </c>
      <c r="N45" s="19">
        <v>3373</v>
      </c>
      <c r="O45" s="19">
        <v>1749</v>
      </c>
      <c r="P45" s="19">
        <v>1529</v>
      </c>
      <c r="Q45" s="19">
        <v>2007</v>
      </c>
      <c r="R45" s="34">
        <f t="shared" ref="R45:R99" si="3">SUM(G45:Q45)</f>
        <v>16870</v>
      </c>
    </row>
    <row r="46" spans="1:18">
      <c r="A46" s="80"/>
      <c r="B46" s="79"/>
      <c r="C46" s="10" t="s">
        <v>142</v>
      </c>
      <c r="D46" s="9" t="s">
        <v>264</v>
      </c>
      <c r="E46" s="80"/>
      <c r="F46" s="80"/>
      <c r="G46" s="19">
        <v>102</v>
      </c>
      <c r="H46" s="19">
        <v>27</v>
      </c>
      <c r="I46" s="19">
        <v>87</v>
      </c>
      <c r="J46" s="19">
        <v>60</v>
      </c>
      <c r="K46" s="19">
        <v>48</v>
      </c>
      <c r="L46" s="19">
        <v>3</v>
      </c>
      <c r="M46" s="19">
        <v>8</v>
      </c>
      <c r="N46" s="19">
        <v>126</v>
      </c>
      <c r="O46" s="19">
        <v>63</v>
      </c>
      <c r="P46" s="19">
        <v>41</v>
      </c>
      <c r="Q46" s="19">
        <v>37</v>
      </c>
      <c r="R46" s="34">
        <f t="shared" si="3"/>
        <v>602</v>
      </c>
    </row>
    <row r="47" spans="1:18">
      <c r="A47" s="80"/>
      <c r="B47" s="79"/>
      <c r="C47" s="10" t="s">
        <v>142</v>
      </c>
      <c r="D47" s="9" t="s">
        <v>265</v>
      </c>
      <c r="E47" s="80"/>
      <c r="F47" s="80"/>
      <c r="G47" s="19">
        <v>52</v>
      </c>
      <c r="H47" s="19">
        <v>2</v>
      </c>
      <c r="I47" s="19">
        <v>12</v>
      </c>
      <c r="J47" s="19">
        <v>2</v>
      </c>
      <c r="K47" s="19">
        <v>25</v>
      </c>
      <c r="L47" s="19">
        <v>2</v>
      </c>
      <c r="M47" s="19">
        <v>0</v>
      </c>
      <c r="N47" s="19">
        <v>20</v>
      </c>
      <c r="O47" s="19">
        <v>14</v>
      </c>
      <c r="P47" s="19">
        <v>17</v>
      </c>
      <c r="Q47" s="19">
        <v>26</v>
      </c>
      <c r="R47" s="34">
        <f t="shared" si="3"/>
        <v>172</v>
      </c>
    </row>
    <row r="48" spans="1:18">
      <c r="A48" s="80"/>
      <c r="B48" s="79"/>
      <c r="C48" s="10" t="s">
        <v>142</v>
      </c>
      <c r="D48" s="9" t="s">
        <v>266</v>
      </c>
      <c r="E48" s="80"/>
      <c r="F48" s="80"/>
      <c r="G48" s="19">
        <v>28</v>
      </c>
      <c r="H48" s="19">
        <v>3</v>
      </c>
      <c r="I48" s="19">
        <v>3</v>
      </c>
      <c r="J48" s="19">
        <v>2</v>
      </c>
      <c r="K48" s="19">
        <v>5</v>
      </c>
      <c r="L48" s="19">
        <v>1</v>
      </c>
      <c r="M48" s="19">
        <v>0</v>
      </c>
      <c r="N48" s="19">
        <v>1</v>
      </c>
      <c r="O48" s="19">
        <v>7</v>
      </c>
      <c r="P48" s="19">
        <v>19</v>
      </c>
      <c r="Q48" s="19">
        <v>5</v>
      </c>
      <c r="R48" s="34">
        <f t="shared" si="3"/>
        <v>74</v>
      </c>
    </row>
    <row r="49" spans="1:18">
      <c r="A49" s="80"/>
      <c r="B49" s="79"/>
      <c r="C49" s="10" t="s">
        <v>142</v>
      </c>
      <c r="D49" s="9" t="s">
        <v>267</v>
      </c>
      <c r="E49" s="80"/>
      <c r="F49" s="80"/>
      <c r="G49" s="19">
        <v>23</v>
      </c>
      <c r="H49" s="19">
        <v>5</v>
      </c>
      <c r="I49" s="19">
        <v>10</v>
      </c>
      <c r="J49" s="19">
        <v>5</v>
      </c>
      <c r="K49" s="19">
        <v>6</v>
      </c>
      <c r="L49" s="19">
        <v>0</v>
      </c>
      <c r="M49" s="19">
        <v>1</v>
      </c>
      <c r="N49" s="19">
        <v>12</v>
      </c>
      <c r="O49" s="19">
        <v>27</v>
      </c>
      <c r="P49" s="19">
        <v>18</v>
      </c>
      <c r="Q49" s="19">
        <v>2</v>
      </c>
      <c r="R49" s="34">
        <f t="shared" si="3"/>
        <v>109</v>
      </c>
    </row>
    <row r="50" spans="1:18">
      <c r="A50" s="80"/>
      <c r="B50" s="79"/>
      <c r="C50" s="10" t="s">
        <v>142</v>
      </c>
      <c r="D50" s="9" t="s">
        <v>268</v>
      </c>
      <c r="E50" s="80"/>
      <c r="F50" s="80"/>
      <c r="G50" s="19">
        <v>12</v>
      </c>
      <c r="H50" s="19">
        <v>1</v>
      </c>
      <c r="I50" s="19">
        <v>5</v>
      </c>
      <c r="J50" s="19">
        <v>1</v>
      </c>
      <c r="K50" s="19">
        <v>1</v>
      </c>
      <c r="L50" s="19">
        <v>0</v>
      </c>
      <c r="M50" s="19">
        <v>1</v>
      </c>
      <c r="N50" s="19">
        <v>6</v>
      </c>
      <c r="O50" s="19">
        <v>6</v>
      </c>
      <c r="P50" s="19">
        <v>5</v>
      </c>
      <c r="Q50" s="19">
        <v>0</v>
      </c>
      <c r="R50" s="34">
        <f t="shared" si="3"/>
        <v>38</v>
      </c>
    </row>
    <row r="51" spans="1:18">
      <c r="A51" s="80"/>
      <c r="B51" s="79"/>
      <c r="C51" s="10" t="s">
        <v>142</v>
      </c>
      <c r="D51" s="9" t="s">
        <v>269</v>
      </c>
      <c r="E51" s="80"/>
      <c r="F51" s="80"/>
      <c r="G51" s="19">
        <v>1</v>
      </c>
      <c r="H51" s="19">
        <v>0</v>
      </c>
      <c r="I51" s="19">
        <v>0</v>
      </c>
      <c r="J51" s="19">
        <v>1</v>
      </c>
      <c r="K51" s="19">
        <v>1</v>
      </c>
      <c r="L51" s="19">
        <v>0</v>
      </c>
      <c r="M51" s="19">
        <v>1</v>
      </c>
      <c r="N51" s="19">
        <v>3</v>
      </c>
      <c r="O51" s="19">
        <v>1</v>
      </c>
      <c r="P51" s="19">
        <v>3</v>
      </c>
      <c r="Q51" s="19">
        <v>0</v>
      </c>
      <c r="R51" s="34">
        <f t="shared" si="3"/>
        <v>11</v>
      </c>
    </row>
    <row r="52" spans="1:18">
      <c r="A52" s="80"/>
      <c r="B52" s="79"/>
      <c r="C52" s="10" t="s">
        <v>142</v>
      </c>
      <c r="D52" s="9" t="s">
        <v>270</v>
      </c>
      <c r="E52" s="80"/>
      <c r="F52" s="80"/>
      <c r="G52" s="19">
        <v>2</v>
      </c>
      <c r="H52" s="19">
        <v>2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</v>
      </c>
      <c r="O52" s="19">
        <v>1</v>
      </c>
      <c r="P52" s="19">
        <v>2</v>
      </c>
      <c r="Q52" s="19">
        <v>1</v>
      </c>
      <c r="R52" s="34">
        <f t="shared" si="3"/>
        <v>9</v>
      </c>
    </row>
    <row r="53" spans="1:18">
      <c r="A53" s="80"/>
      <c r="B53" s="79"/>
      <c r="C53" s="10" t="s">
        <v>142</v>
      </c>
      <c r="D53" s="9" t="s">
        <v>271</v>
      </c>
      <c r="E53" s="80"/>
      <c r="F53" s="80"/>
      <c r="G53" s="19">
        <v>0</v>
      </c>
      <c r="H53" s="19">
        <v>1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2</v>
      </c>
      <c r="O53" s="19">
        <v>0</v>
      </c>
      <c r="P53" s="19">
        <v>0</v>
      </c>
      <c r="Q53" s="19">
        <v>0</v>
      </c>
      <c r="R53" s="34">
        <f t="shared" si="3"/>
        <v>3</v>
      </c>
    </row>
    <row r="54" spans="1:18">
      <c r="A54" s="80"/>
      <c r="B54" s="79"/>
      <c r="C54" s="10" t="s">
        <v>142</v>
      </c>
      <c r="D54" s="9" t="s">
        <v>272</v>
      </c>
      <c r="E54" s="80"/>
      <c r="F54" s="80"/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0</v>
      </c>
      <c r="P54" s="19">
        <v>4</v>
      </c>
      <c r="Q54" s="19">
        <v>0</v>
      </c>
      <c r="R54" s="34">
        <f t="shared" si="3"/>
        <v>4</v>
      </c>
    </row>
    <row r="55" spans="1:18">
      <c r="A55" s="80"/>
      <c r="B55" s="79"/>
      <c r="C55" s="10" t="s">
        <v>142</v>
      </c>
      <c r="D55" s="9" t="s">
        <v>273</v>
      </c>
      <c r="E55" s="80"/>
      <c r="F55" s="80"/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1</v>
      </c>
      <c r="O55" s="19">
        <v>0</v>
      </c>
      <c r="P55" s="19">
        <v>2</v>
      </c>
      <c r="Q55" s="19">
        <v>0</v>
      </c>
      <c r="R55" s="34">
        <f t="shared" si="3"/>
        <v>3</v>
      </c>
    </row>
    <row r="56" spans="1:18" ht="30" customHeight="1">
      <c r="A56" s="80"/>
      <c r="B56" s="79" t="s">
        <v>103</v>
      </c>
      <c r="C56" s="10" t="s">
        <v>142</v>
      </c>
      <c r="D56" s="9" t="s">
        <v>285</v>
      </c>
      <c r="E56" s="85" t="s">
        <v>127</v>
      </c>
      <c r="F56" s="11"/>
      <c r="G56" s="36">
        <v>254</v>
      </c>
      <c r="H56" s="36">
        <v>137</v>
      </c>
      <c r="I56" s="36">
        <v>161</v>
      </c>
      <c r="J56" s="36">
        <v>166</v>
      </c>
      <c r="K56" s="36">
        <v>121</v>
      </c>
      <c r="L56" s="36">
        <v>25</v>
      </c>
      <c r="M56" s="36">
        <v>70</v>
      </c>
      <c r="N56" s="36">
        <v>326</v>
      </c>
      <c r="O56" s="36">
        <v>299</v>
      </c>
      <c r="P56" s="36">
        <v>207</v>
      </c>
      <c r="Q56" s="36">
        <v>125</v>
      </c>
      <c r="R56" s="34">
        <f t="shared" si="3"/>
        <v>1891</v>
      </c>
    </row>
    <row r="57" spans="1:18">
      <c r="A57" s="80"/>
      <c r="B57" s="79"/>
      <c r="C57" s="10" t="s">
        <v>142</v>
      </c>
      <c r="D57" s="9" t="s">
        <v>286</v>
      </c>
      <c r="E57" s="85"/>
      <c r="F57" s="11"/>
      <c r="G57" s="36">
        <v>864</v>
      </c>
      <c r="H57" s="36">
        <v>885</v>
      </c>
      <c r="I57" s="36">
        <v>2508</v>
      </c>
      <c r="J57" s="36">
        <v>946</v>
      </c>
      <c r="K57" s="36">
        <v>1283</v>
      </c>
      <c r="L57" s="36">
        <v>736</v>
      </c>
      <c r="M57" s="36">
        <v>530</v>
      </c>
      <c r="N57" s="36">
        <v>3207</v>
      </c>
      <c r="O57" s="36">
        <v>1534</v>
      </c>
      <c r="P57" s="36">
        <v>1391</v>
      </c>
      <c r="Q57" s="36">
        <v>1947</v>
      </c>
      <c r="R57" s="34">
        <f t="shared" si="3"/>
        <v>15831</v>
      </c>
    </row>
    <row r="58" spans="1:18">
      <c r="A58" s="80"/>
      <c r="B58" s="79"/>
      <c r="C58" s="10" t="s">
        <v>142</v>
      </c>
      <c r="D58" s="9" t="s">
        <v>287</v>
      </c>
      <c r="E58" s="85"/>
      <c r="F58" s="11"/>
      <c r="G58" s="36">
        <v>111</v>
      </c>
      <c r="H58" s="36">
        <v>87</v>
      </c>
      <c r="I58" s="36">
        <v>128</v>
      </c>
      <c r="J58" s="36">
        <v>127</v>
      </c>
      <c r="K58" s="36">
        <v>76</v>
      </c>
      <c r="L58" s="36">
        <v>11</v>
      </c>
      <c r="M58" s="36">
        <v>32</v>
      </c>
      <c r="N58" s="36">
        <v>166</v>
      </c>
      <c r="O58" s="36">
        <v>219</v>
      </c>
      <c r="P58" s="36">
        <v>153</v>
      </c>
      <c r="Q58" s="36">
        <v>61</v>
      </c>
      <c r="R58" s="34">
        <f t="shared" si="3"/>
        <v>1171</v>
      </c>
    </row>
    <row r="59" spans="1:18">
      <c r="A59" s="80"/>
      <c r="B59" s="79"/>
      <c r="C59" s="10" t="s">
        <v>142</v>
      </c>
      <c r="D59" s="9" t="s">
        <v>288</v>
      </c>
      <c r="E59" s="85"/>
      <c r="F59" s="11"/>
      <c r="G59" s="36">
        <v>143</v>
      </c>
      <c r="H59" s="36">
        <v>50</v>
      </c>
      <c r="I59" s="36">
        <v>33</v>
      </c>
      <c r="J59" s="36">
        <v>39</v>
      </c>
      <c r="K59" s="36">
        <v>45</v>
      </c>
      <c r="L59" s="36">
        <v>14</v>
      </c>
      <c r="M59" s="36">
        <v>38</v>
      </c>
      <c r="N59" s="36">
        <v>160</v>
      </c>
      <c r="O59" s="36">
        <v>80</v>
      </c>
      <c r="P59" s="36">
        <v>54</v>
      </c>
      <c r="Q59" s="36">
        <v>64</v>
      </c>
      <c r="R59" s="34">
        <f t="shared" si="3"/>
        <v>720</v>
      </c>
    </row>
    <row r="60" spans="1:18">
      <c r="A60" s="80"/>
      <c r="B60" s="79"/>
      <c r="C60" s="10" t="s">
        <v>142</v>
      </c>
      <c r="D60" s="9" t="s">
        <v>274</v>
      </c>
      <c r="E60" s="85"/>
      <c r="F60" s="11"/>
      <c r="G60" s="36">
        <v>11</v>
      </c>
      <c r="H60" s="36">
        <v>11</v>
      </c>
      <c r="I60" s="36">
        <v>24</v>
      </c>
      <c r="J60" s="36">
        <v>16</v>
      </c>
      <c r="K60" s="36">
        <v>8</v>
      </c>
      <c r="L60" s="36">
        <v>0</v>
      </c>
      <c r="M60" s="36">
        <v>3</v>
      </c>
      <c r="N60" s="36">
        <v>23</v>
      </c>
      <c r="O60" s="36">
        <v>29</v>
      </c>
      <c r="P60" s="36">
        <v>17</v>
      </c>
      <c r="Q60" s="36">
        <v>4</v>
      </c>
      <c r="R60" s="34">
        <f t="shared" si="3"/>
        <v>146</v>
      </c>
    </row>
    <row r="61" spans="1:18">
      <c r="A61" s="80"/>
      <c r="B61" s="79"/>
      <c r="C61" s="10" t="s">
        <v>142</v>
      </c>
      <c r="D61" s="9" t="s">
        <v>275</v>
      </c>
      <c r="E61" s="85"/>
      <c r="F61" s="11"/>
      <c r="G61" s="36">
        <v>35</v>
      </c>
      <c r="H61" s="36">
        <v>43</v>
      </c>
      <c r="I61" s="36">
        <v>20</v>
      </c>
      <c r="J61" s="36">
        <v>89</v>
      </c>
      <c r="K61" s="36">
        <v>7</v>
      </c>
      <c r="L61" s="36">
        <v>2</v>
      </c>
      <c r="M61" s="36">
        <v>26</v>
      </c>
      <c r="N61" s="36">
        <v>52</v>
      </c>
      <c r="O61" s="36">
        <v>42</v>
      </c>
      <c r="P61" s="36">
        <v>50</v>
      </c>
      <c r="Q61" s="36">
        <v>5</v>
      </c>
      <c r="R61" s="34">
        <f t="shared" si="3"/>
        <v>371</v>
      </c>
    </row>
    <row r="62" spans="1:18">
      <c r="A62" s="80"/>
      <c r="B62" s="79"/>
      <c r="C62" s="10" t="s">
        <v>142</v>
      </c>
      <c r="D62" s="9" t="s">
        <v>276</v>
      </c>
      <c r="E62" s="85"/>
      <c r="F62" s="11"/>
      <c r="G62" s="36">
        <v>2</v>
      </c>
      <c r="H62" s="36">
        <v>0</v>
      </c>
      <c r="I62" s="36">
        <v>0</v>
      </c>
      <c r="J62" s="36">
        <v>4</v>
      </c>
      <c r="K62" s="36">
        <v>0</v>
      </c>
      <c r="L62" s="36">
        <v>0</v>
      </c>
      <c r="M62" s="36">
        <v>0</v>
      </c>
      <c r="N62" s="36">
        <v>6</v>
      </c>
      <c r="O62" s="36">
        <v>4</v>
      </c>
      <c r="P62" s="36">
        <v>2</v>
      </c>
      <c r="Q62" s="36">
        <v>0</v>
      </c>
      <c r="R62" s="34">
        <f t="shared" si="3"/>
        <v>18</v>
      </c>
    </row>
    <row r="63" spans="1:18">
      <c r="A63" s="80"/>
      <c r="B63" s="79"/>
      <c r="C63" s="10" t="s">
        <v>142</v>
      </c>
      <c r="D63" s="9" t="s">
        <v>277</v>
      </c>
      <c r="E63" s="85"/>
      <c r="F63" s="11"/>
      <c r="G63" s="36">
        <v>2</v>
      </c>
      <c r="H63" s="36">
        <v>1</v>
      </c>
      <c r="I63" s="36">
        <v>0</v>
      </c>
      <c r="J63" s="36">
        <v>0</v>
      </c>
      <c r="K63" s="36">
        <v>1</v>
      </c>
      <c r="L63" s="36">
        <v>0</v>
      </c>
      <c r="M63" s="36">
        <v>0</v>
      </c>
      <c r="N63" s="36">
        <v>0</v>
      </c>
      <c r="O63" s="36">
        <v>7</v>
      </c>
      <c r="P63" s="36">
        <v>2</v>
      </c>
      <c r="Q63" s="36">
        <v>1</v>
      </c>
      <c r="R63" s="34">
        <f t="shared" si="3"/>
        <v>14</v>
      </c>
    </row>
    <row r="64" spans="1:18">
      <c r="A64" s="80"/>
      <c r="B64" s="79"/>
      <c r="C64" s="10" t="s">
        <v>142</v>
      </c>
      <c r="D64" s="9" t="s">
        <v>278</v>
      </c>
      <c r="E64" s="85"/>
      <c r="F64" s="11"/>
      <c r="G64" s="36">
        <v>48</v>
      </c>
      <c r="H64" s="36">
        <v>29</v>
      </c>
      <c r="I64" s="36">
        <v>66</v>
      </c>
      <c r="J64" s="36">
        <v>15</v>
      </c>
      <c r="K64" s="36">
        <v>38</v>
      </c>
      <c r="L64" s="36">
        <v>6</v>
      </c>
      <c r="M64" s="36">
        <v>6</v>
      </c>
      <c r="N64" s="36">
        <v>58</v>
      </c>
      <c r="O64" s="36">
        <v>114</v>
      </c>
      <c r="P64" s="36">
        <v>65</v>
      </c>
      <c r="Q64" s="36">
        <v>32</v>
      </c>
      <c r="R64" s="34">
        <f t="shared" si="3"/>
        <v>477</v>
      </c>
    </row>
    <row r="65" spans="1:18">
      <c r="A65" s="80"/>
      <c r="B65" s="79"/>
      <c r="C65" s="10" t="s">
        <v>142</v>
      </c>
      <c r="D65" s="9" t="s">
        <v>279</v>
      </c>
      <c r="E65" s="85"/>
      <c r="F65" s="11"/>
      <c r="G65" s="36">
        <v>5</v>
      </c>
      <c r="H65" s="36">
        <v>0</v>
      </c>
      <c r="I65" s="36">
        <v>4</v>
      </c>
      <c r="J65" s="36">
        <v>1</v>
      </c>
      <c r="K65" s="36">
        <v>5</v>
      </c>
      <c r="L65" s="36">
        <v>2</v>
      </c>
      <c r="M65" s="36">
        <v>2</v>
      </c>
      <c r="N65" s="36">
        <v>7</v>
      </c>
      <c r="O65" s="36">
        <v>22</v>
      </c>
      <c r="P65" s="36">
        <v>7</v>
      </c>
      <c r="Q65" s="36">
        <v>2</v>
      </c>
      <c r="R65" s="34">
        <f t="shared" si="3"/>
        <v>57</v>
      </c>
    </row>
    <row r="66" spans="1:18">
      <c r="A66" s="80"/>
      <c r="B66" s="79"/>
      <c r="C66" s="10" t="s">
        <v>142</v>
      </c>
      <c r="D66" s="9" t="s">
        <v>280</v>
      </c>
      <c r="E66" s="85"/>
      <c r="F66" s="11"/>
      <c r="G66" s="36">
        <v>8</v>
      </c>
      <c r="H66" s="36">
        <v>0</v>
      </c>
      <c r="I66" s="36">
        <v>3</v>
      </c>
      <c r="J66" s="36">
        <v>0</v>
      </c>
      <c r="K66" s="36">
        <v>2</v>
      </c>
      <c r="L66" s="36">
        <v>0</v>
      </c>
      <c r="M66" s="36">
        <v>0</v>
      </c>
      <c r="N66" s="36">
        <v>3</v>
      </c>
      <c r="O66" s="36">
        <v>4</v>
      </c>
      <c r="P66" s="36">
        <v>3</v>
      </c>
      <c r="Q66" s="36">
        <v>1</v>
      </c>
      <c r="R66" s="34">
        <f t="shared" si="3"/>
        <v>24</v>
      </c>
    </row>
    <row r="67" spans="1:18" ht="28">
      <c r="A67" s="80"/>
      <c r="B67" s="79"/>
      <c r="C67" s="10" t="s">
        <v>142</v>
      </c>
      <c r="D67" s="9" t="s">
        <v>281</v>
      </c>
      <c r="E67" s="85"/>
      <c r="F67" s="11"/>
      <c r="G67" s="36">
        <v>1</v>
      </c>
      <c r="H67" s="36">
        <v>2</v>
      </c>
      <c r="I67" s="36">
        <v>1</v>
      </c>
      <c r="J67" s="36">
        <v>1</v>
      </c>
      <c r="K67" s="36">
        <v>0</v>
      </c>
      <c r="L67" s="36">
        <v>0</v>
      </c>
      <c r="M67" s="36">
        <v>1</v>
      </c>
      <c r="N67" s="36">
        <v>3</v>
      </c>
      <c r="O67" s="36">
        <v>3</v>
      </c>
      <c r="P67" s="36">
        <v>4</v>
      </c>
      <c r="Q67" s="36">
        <v>0</v>
      </c>
      <c r="R67" s="34">
        <f t="shared" si="3"/>
        <v>16</v>
      </c>
    </row>
    <row r="68" spans="1:18">
      <c r="A68" s="80"/>
      <c r="B68" s="79"/>
      <c r="C68" s="10" t="s">
        <v>142</v>
      </c>
      <c r="D68" s="9" t="s">
        <v>282</v>
      </c>
      <c r="E68" s="85"/>
      <c r="F68" s="11"/>
      <c r="G68" s="36">
        <v>4</v>
      </c>
      <c r="H68" s="36">
        <v>2</v>
      </c>
      <c r="I68" s="36">
        <v>3</v>
      </c>
      <c r="J68" s="36">
        <v>3</v>
      </c>
      <c r="K68" s="36">
        <v>3</v>
      </c>
      <c r="L68" s="36">
        <v>0</v>
      </c>
      <c r="M68" s="36">
        <v>0</v>
      </c>
      <c r="N68" s="36">
        <v>1</v>
      </c>
      <c r="O68" s="36">
        <v>5</v>
      </c>
      <c r="P68" s="36">
        <v>6</v>
      </c>
      <c r="Q68" s="36">
        <v>2</v>
      </c>
      <c r="R68" s="34">
        <f t="shared" si="3"/>
        <v>29</v>
      </c>
    </row>
    <row r="69" spans="1:18">
      <c r="A69" s="80"/>
      <c r="B69" s="79"/>
      <c r="C69" s="10" t="s">
        <v>142</v>
      </c>
      <c r="D69" s="9" t="s">
        <v>283</v>
      </c>
      <c r="E69" s="85"/>
      <c r="F69" s="11"/>
      <c r="G69" s="36">
        <v>1</v>
      </c>
      <c r="H69" s="36">
        <v>0</v>
      </c>
      <c r="I69" s="36">
        <v>0</v>
      </c>
      <c r="J69" s="36">
        <v>0</v>
      </c>
      <c r="K69" s="36">
        <v>1</v>
      </c>
      <c r="L69" s="36">
        <v>0</v>
      </c>
      <c r="M69" s="36">
        <v>0</v>
      </c>
      <c r="N69" s="36">
        <v>0</v>
      </c>
      <c r="O69" s="36">
        <v>2</v>
      </c>
      <c r="P69" s="36">
        <v>3</v>
      </c>
      <c r="Q69" s="36">
        <v>0</v>
      </c>
      <c r="R69" s="34">
        <f t="shared" si="3"/>
        <v>7</v>
      </c>
    </row>
    <row r="70" spans="1:18">
      <c r="A70" s="80"/>
      <c r="B70" s="79"/>
      <c r="C70" s="10" t="s">
        <v>142</v>
      </c>
      <c r="D70" s="9" t="s">
        <v>284</v>
      </c>
      <c r="E70" s="85"/>
      <c r="F70" s="11"/>
      <c r="G70" s="36">
        <v>6</v>
      </c>
      <c r="H70" s="36">
        <v>9</v>
      </c>
      <c r="I70" s="36">
        <v>11</v>
      </c>
      <c r="J70" s="36">
        <v>10</v>
      </c>
      <c r="K70" s="36">
        <v>10</v>
      </c>
      <c r="L70" s="36">
        <v>1</v>
      </c>
      <c r="M70" s="36">
        <v>0</v>
      </c>
      <c r="N70" s="36">
        <v>24</v>
      </c>
      <c r="O70" s="36">
        <v>30</v>
      </c>
      <c r="P70" s="36">
        <v>42</v>
      </c>
      <c r="Q70" s="36">
        <v>15</v>
      </c>
      <c r="R70" s="34">
        <f t="shared" si="3"/>
        <v>158</v>
      </c>
    </row>
    <row r="71" spans="1:18" ht="30" customHeight="1">
      <c r="A71" s="80"/>
      <c r="B71" s="79" t="s">
        <v>104</v>
      </c>
      <c r="C71" s="10" t="s">
        <v>142</v>
      </c>
      <c r="D71" s="9" t="s">
        <v>59</v>
      </c>
      <c r="E71" s="80" t="s">
        <v>117</v>
      </c>
      <c r="F71" s="80" t="s">
        <v>123</v>
      </c>
      <c r="G71" s="18">
        <v>1213</v>
      </c>
      <c r="H71" s="18">
        <v>1058</v>
      </c>
      <c r="I71" s="18">
        <v>2763</v>
      </c>
      <c r="J71" s="18">
        <v>1155</v>
      </c>
      <c r="K71" s="18">
        <v>1620</v>
      </c>
      <c r="L71" s="18">
        <v>870</v>
      </c>
      <c r="M71" s="18">
        <v>730</v>
      </c>
      <c r="N71" s="18">
        <v>4479</v>
      </c>
      <c r="O71" s="18">
        <v>2316</v>
      </c>
      <c r="P71" s="18">
        <v>1931</v>
      </c>
      <c r="Q71" s="18">
        <v>2448</v>
      </c>
      <c r="R71" s="34">
        <f t="shared" ref="R71:R79" si="4">SUM(G71:Q71)</f>
        <v>20583</v>
      </c>
    </row>
    <row r="72" spans="1:18">
      <c r="A72" s="80"/>
      <c r="B72" s="79"/>
      <c r="C72" s="10" t="s">
        <v>142</v>
      </c>
      <c r="D72" s="9" t="s">
        <v>289</v>
      </c>
      <c r="E72" s="80"/>
      <c r="F72" s="80"/>
      <c r="G72" s="18">
        <v>933</v>
      </c>
      <c r="H72" s="18">
        <v>784</v>
      </c>
      <c r="I72" s="18">
        <v>2256</v>
      </c>
      <c r="J72" s="18">
        <v>741</v>
      </c>
      <c r="K72" s="18">
        <v>1203</v>
      </c>
      <c r="L72" s="18">
        <v>646</v>
      </c>
      <c r="M72" s="18">
        <v>389</v>
      </c>
      <c r="N72" s="18">
        <v>2966</v>
      </c>
      <c r="O72" s="18">
        <v>1359</v>
      </c>
      <c r="P72" s="18">
        <v>1348</v>
      </c>
      <c r="Q72" s="18">
        <v>1676</v>
      </c>
      <c r="R72" s="34">
        <f t="shared" si="4"/>
        <v>14301</v>
      </c>
    </row>
    <row r="73" spans="1:18">
      <c r="A73" s="80"/>
      <c r="B73" s="79"/>
      <c r="C73" s="10" t="s">
        <v>142</v>
      </c>
      <c r="D73" s="9" t="s">
        <v>290</v>
      </c>
      <c r="E73" s="80"/>
      <c r="F73" s="80"/>
      <c r="G73" s="18">
        <v>38</v>
      </c>
      <c r="H73" s="18">
        <v>104</v>
      </c>
      <c r="I73" s="18">
        <v>171</v>
      </c>
      <c r="J73" s="18">
        <v>196</v>
      </c>
      <c r="K73" s="18">
        <v>43</v>
      </c>
      <c r="L73" s="18">
        <v>39</v>
      </c>
      <c r="M73" s="18">
        <v>83</v>
      </c>
      <c r="N73" s="18">
        <v>255</v>
      </c>
      <c r="O73" s="18">
        <v>28</v>
      </c>
      <c r="P73" s="18">
        <v>29</v>
      </c>
      <c r="Q73" s="18">
        <v>140</v>
      </c>
      <c r="R73" s="34">
        <f t="shared" si="4"/>
        <v>1126</v>
      </c>
    </row>
    <row r="74" spans="1:18">
      <c r="A74" s="80"/>
      <c r="B74" s="79"/>
      <c r="C74" s="10" t="s">
        <v>142</v>
      </c>
      <c r="D74" s="9" t="s">
        <v>291</v>
      </c>
      <c r="E74" s="80"/>
      <c r="F74" s="80"/>
      <c r="G74" s="18">
        <v>6</v>
      </c>
      <c r="H74" s="18">
        <v>7</v>
      </c>
      <c r="I74" s="18">
        <v>32</v>
      </c>
      <c r="J74" s="18">
        <v>6</v>
      </c>
      <c r="K74" s="18">
        <v>34</v>
      </c>
      <c r="L74" s="18">
        <v>1</v>
      </c>
      <c r="M74" s="18">
        <v>52</v>
      </c>
      <c r="N74" s="18">
        <v>7</v>
      </c>
      <c r="O74" s="18">
        <v>2</v>
      </c>
      <c r="P74" s="18">
        <v>2</v>
      </c>
      <c r="Q74" s="18">
        <v>19</v>
      </c>
      <c r="R74" s="34">
        <f t="shared" si="4"/>
        <v>168</v>
      </c>
    </row>
    <row r="75" spans="1:18">
      <c r="A75" s="80"/>
      <c r="B75" s="79"/>
      <c r="C75" s="10" t="s">
        <v>142</v>
      </c>
      <c r="D75" s="9" t="s">
        <v>292</v>
      </c>
      <c r="E75" s="80"/>
      <c r="F75" s="80"/>
      <c r="G75" s="18">
        <v>54</v>
      </c>
      <c r="H75" s="18">
        <v>0</v>
      </c>
      <c r="I75" s="18">
        <v>0</v>
      </c>
      <c r="J75" s="18">
        <v>0</v>
      </c>
      <c r="K75" s="18">
        <v>6</v>
      </c>
      <c r="L75" s="18">
        <v>0</v>
      </c>
      <c r="M75" s="18">
        <v>19</v>
      </c>
      <c r="N75" s="18">
        <v>26</v>
      </c>
      <c r="O75" s="18">
        <v>9</v>
      </c>
      <c r="P75" s="18">
        <v>0</v>
      </c>
      <c r="Q75" s="18">
        <v>1</v>
      </c>
      <c r="R75" s="34">
        <f t="shared" si="4"/>
        <v>115</v>
      </c>
    </row>
    <row r="76" spans="1:18">
      <c r="A76" s="80"/>
      <c r="B76" s="79"/>
      <c r="C76" s="10" t="s">
        <v>142</v>
      </c>
      <c r="D76" s="9" t="s">
        <v>293</v>
      </c>
      <c r="E76" s="80"/>
      <c r="F76" s="80"/>
      <c r="G76" s="18">
        <v>0</v>
      </c>
      <c r="H76" s="18">
        <v>0</v>
      </c>
      <c r="I76" s="18">
        <v>0</v>
      </c>
      <c r="J76" s="18">
        <v>0</v>
      </c>
      <c r="K76" s="18">
        <v>1</v>
      </c>
      <c r="L76" s="18">
        <v>1</v>
      </c>
      <c r="M76" s="18">
        <v>0</v>
      </c>
      <c r="N76" s="18">
        <v>3</v>
      </c>
      <c r="O76" s="18">
        <v>0</v>
      </c>
      <c r="P76" s="18">
        <v>0</v>
      </c>
      <c r="Q76" s="18">
        <v>13</v>
      </c>
      <c r="R76" s="34">
        <f t="shared" si="4"/>
        <v>18</v>
      </c>
    </row>
    <row r="77" spans="1:18">
      <c r="A77" s="80"/>
      <c r="B77" s="79"/>
      <c r="C77" s="10" t="s">
        <v>142</v>
      </c>
      <c r="D77" s="9" t="s">
        <v>294</v>
      </c>
      <c r="E77" s="80"/>
      <c r="F77" s="80"/>
      <c r="G77" s="18">
        <v>25</v>
      </c>
      <c r="H77" s="18">
        <v>3</v>
      </c>
      <c r="I77" s="18">
        <v>1</v>
      </c>
      <c r="J77" s="18">
        <v>4</v>
      </c>
      <c r="K77" s="18">
        <v>0</v>
      </c>
      <c r="L77" s="18">
        <v>0</v>
      </c>
      <c r="M77" s="18">
        <v>0</v>
      </c>
      <c r="N77" s="18">
        <v>7</v>
      </c>
      <c r="O77" s="18">
        <v>2</v>
      </c>
      <c r="P77" s="18">
        <v>0</v>
      </c>
      <c r="Q77" s="18">
        <v>4</v>
      </c>
      <c r="R77" s="34">
        <f t="shared" si="4"/>
        <v>46</v>
      </c>
    </row>
    <row r="78" spans="1:18">
      <c r="A78" s="80"/>
      <c r="B78" s="79"/>
      <c r="C78" s="10" t="s">
        <v>142</v>
      </c>
      <c r="D78" s="9" t="s">
        <v>295</v>
      </c>
      <c r="E78" s="80"/>
      <c r="F78" s="80"/>
      <c r="G78" s="18">
        <v>7</v>
      </c>
      <c r="H78" s="18">
        <v>49</v>
      </c>
      <c r="I78" s="18">
        <v>18</v>
      </c>
      <c r="J78" s="18">
        <v>75</v>
      </c>
      <c r="K78" s="18">
        <v>4</v>
      </c>
      <c r="L78" s="18">
        <v>9</v>
      </c>
      <c r="M78" s="18">
        <v>12</v>
      </c>
      <c r="N78" s="18">
        <v>43</v>
      </c>
      <c r="O78" s="18">
        <v>4</v>
      </c>
      <c r="P78" s="18">
        <v>10</v>
      </c>
      <c r="Q78" s="18">
        <v>34</v>
      </c>
      <c r="R78" s="34">
        <f t="shared" si="4"/>
        <v>265</v>
      </c>
    </row>
    <row r="79" spans="1:18">
      <c r="A79" s="80"/>
      <c r="B79" s="79"/>
      <c r="C79" s="10" t="s">
        <v>142</v>
      </c>
      <c r="D79" s="9" t="s">
        <v>296</v>
      </c>
      <c r="E79" s="80"/>
      <c r="F79" s="80"/>
      <c r="G79" s="18">
        <v>1</v>
      </c>
      <c r="H79" s="18">
        <v>0</v>
      </c>
      <c r="I79" s="18">
        <v>2</v>
      </c>
      <c r="J79" s="18">
        <v>4</v>
      </c>
      <c r="K79" s="18">
        <v>0</v>
      </c>
      <c r="L79" s="18">
        <v>4</v>
      </c>
      <c r="M79" s="18">
        <v>2</v>
      </c>
      <c r="N79" s="18">
        <v>6</v>
      </c>
      <c r="O79" s="18">
        <v>0</v>
      </c>
      <c r="P79" s="18">
        <v>0</v>
      </c>
      <c r="Q79" s="18">
        <v>5</v>
      </c>
      <c r="R79" s="34">
        <f t="shared" si="4"/>
        <v>24</v>
      </c>
    </row>
    <row r="80" spans="1:18">
      <c r="A80" s="80"/>
      <c r="B80" s="79"/>
      <c r="C80" s="10" t="s">
        <v>142</v>
      </c>
      <c r="D80" s="9" t="s">
        <v>297</v>
      </c>
      <c r="E80" s="80"/>
      <c r="F80" s="80"/>
      <c r="G80" s="18">
        <v>3</v>
      </c>
      <c r="H80" s="18">
        <v>2</v>
      </c>
      <c r="I80" s="18">
        <v>24</v>
      </c>
      <c r="J80" s="18">
        <v>15</v>
      </c>
      <c r="K80" s="18">
        <v>16</v>
      </c>
      <c r="L80" s="18">
        <v>12</v>
      </c>
      <c r="M80" s="18">
        <v>3</v>
      </c>
      <c r="N80" s="18">
        <v>20</v>
      </c>
      <c r="O80" s="18">
        <v>14</v>
      </c>
      <c r="P80" s="18">
        <v>16</v>
      </c>
      <c r="Q80" s="18">
        <v>33</v>
      </c>
      <c r="R80" s="34">
        <f t="shared" si="3"/>
        <v>158</v>
      </c>
    </row>
    <row r="81" spans="1:18">
      <c r="A81" s="80"/>
      <c r="B81" s="79"/>
      <c r="C81" s="10" t="s">
        <v>142</v>
      </c>
      <c r="D81" s="9" t="s">
        <v>298</v>
      </c>
      <c r="E81" s="80"/>
      <c r="F81" s="80"/>
      <c r="G81" s="18">
        <v>19</v>
      </c>
      <c r="H81" s="18">
        <v>18</v>
      </c>
      <c r="I81" s="18">
        <v>111</v>
      </c>
      <c r="J81" s="18">
        <v>5</v>
      </c>
      <c r="K81" s="18">
        <v>8</v>
      </c>
      <c r="L81" s="18">
        <v>29</v>
      </c>
      <c r="M81" s="18">
        <v>36</v>
      </c>
      <c r="N81" s="18">
        <v>77</v>
      </c>
      <c r="O81" s="18">
        <v>79</v>
      </c>
      <c r="P81" s="18">
        <v>101</v>
      </c>
      <c r="Q81" s="18">
        <v>39</v>
      </c>
      <c r="R81" s="34">
        <f t="shared" si="3"/>
        <v>522</v>
      </c>
    </row>
    <row r="82" spans="1:18">
      <c r="A82" s="80"/>
      <c r="B82" s="79"/>
      <c r="C82" s="10" t="s">
        <v>142</v>
      </c>
      <c r="D82" s="9" t="s">
        <v>299</v>
      </c>
      <c r="E82" s="80"/>
      <c r="F82" s="80"/>
      <c r="G82" s="18">
        <v>86362</v>
      </c>
      <c r="H82" s="18">
        <v>87181.9</v>
      </c>
      <c r="I82" s="18">
        <v>110039.7</v>
      </c>
      <c r="J82" s="18">
        <v>54241.9</v>
      </c>
      <c r="K82" s="18">
        <v>175642.5</v>
      </c>
      <c r="L82" s="18">
        <v>40156</v>
      </c>
      <c r="M82" s="18">
        <v>35242.699999999997</v>
      </c>
      <c r="N82" s="18">
        <v>81715.8</v>
      </c>
      <c r="O82" s="19">
        <v>141005.29999999999</v>
      </c>
      <c r="P82" s="18">
        <v>89997.4</v>
      </c>
      <c r="Q82" s="18">
        <v>114766.2</v>
      </c>
      <c r="R82" s="34">
        <f t="shared" si="3"/>
        <v>1016351.4</v>
      </c>
    </row>
    <row r="83" spans="1:18">
      <c r="A83" s="80"/>
      <c r="B83" s="79" t="s">
        <v>105</v>
      </c>
      <c r="C83" s="78" t="s">
        <v>59</v>
      </c>
      <c r="D83" s="9" t="s">
        <v>304</v>
      </c>
      <c r="E83" s="80" t="s">
        <v>127</v>
      </c>
      <c r="F83" s="80" t="s">
        <v>128</v>
      </c>
      <c r="G83" s="19">
        <v>1118</v>
      </c>
      <c r="H83" s="19">
        <v>1022</v>
      </c>
      <c r="I83" s="19">
        <v>2669</v>
      </c>
      <c r="J83" s="19">
        <v>1112</v>
      </c>
      <c r="K83" s="20">
        <v>1404</v>
      </c>
      <c r="L83" s="19">
        <v>761</v>
      </c>
      <c r="M83" s="19">
        <v>600</v>
      </c>
      <c r="N83" s="19">
        <v>3533</v>
      </c>
      <c r="O83" s="19">
        <v>1833</v>
      </c>
      <c r="P83" s="20">
        <v>1598</v>
      </c>
      <c r="Q83" s="19">
        <v>2072</v>
      </c>
      <c r="R83" s="34">
        <f t="shared" si="3"/>
        <v>17722</v>
      </c>
    </row>
    <row r="84" spans="1:18">
      <c r="A84" s="80"/>
      <c r="B84" s="79"/>
      <c r="C84" s="78"/>
      <c r="D84" s="9" t="s">
        <v>305</v>
      </c>
      <c r="E84" s="80"/>
      <c r="F84" s="80"/>
      <c r="G84" s="19">
        <v>85495.8</v>
      </c>
      <c r="H84" s="19">
        <v>87043.5</v>
      </c>
      <c r="I84" s="19">
        <v>98549.6</v>
      </c>
      <c r="J84" s="19">
        <v>53726.6</v>
      </c>
      <c r="K84" s="20">
        <v>174133.5</v>
      </c>
      <c r="L84" s="19">
        <v>37993.5</v>
      </c>
      <c r="M84" s="19">
        <v>34726.800000000003</v>
      </c>
      <c r="N84" s="19">
        <v>78721.2</v>
      </c>
      <c r="O84" s="19">
        <v>133248.70000000001</v>
      </c>
      <c r="P84" s="20">
        <v>88736.1</v>
      </c>
      <c r="Q84" s="19">
        <v>110104.3</v>
      </c>
      <c r="R84" s="34">
        <f t="shared" si="3"/>
        <v>982479.6</v>
      </c>
    </row>
    <row r="85" spans="1:18">
      <c r="A85" s="80"/>
      <c r="B85" s="79"/>
      <c r="C85" s="78" t="s">
        <v>300</v>
      </c>
      <c r="D85" s="9" t="s">
        <v>304</v>
      </c>
      <c r="E85" s="80"/>
      <c r="F85" s="80"/>
      <c r="G85" s="19">
        <v>580</v>
      </c>
      <c r="H85" s="19">
        <v>861</v>
      </c>
      <c r="I85" s="19">
        <v>338</v>
      </c>
      <c r="J85" s="19">
        <v>828</v>
      </c>
      <c r="K85" s="20">
        <v>240</v>
      </c>
      <c r="L85" s="19">
        <v>147</v>
      </c>
      <c r="M85" s="19">
        <v>161</v>
      </c>
      <c r="N85" s="19">
        <v>1099</v>
      </c>
      <c r="O85" s="19">
        <v>679</v>
      </c>
      <c r="P85" s="20">
        <v>586</v>
      </c>
      <c r="Q85" s="19">
        <v>341</v>
      </c>
      <c r="R85" s="34">
        <f t="shared" si="3"/>
        <v>5860</v>
      </c>
    </row>
    <row r="86" spans="1:18">
      <c r="A86" s="80"/>
      <c r="B86" s="79"/>
      <c r="C86" s="78"/>
      <c r="D86" s="9" t="s">
        <v>305</v>
      </c>
      <c r="E86" s="80"/>
      <c r="F86" s="80"/>
      <c r="G86" s="19">
        <v>62585.9</v>
      </c>
      <c r="H86" s="19">
        <v>79257.7</v>
      </c>
      <c r="I86" s="19">
        <v>7324.7</v>
      </c>
      <c r="J86" s="19">
        <v>16710.3</v>
      </c>
      <c r="K86" s="20">
        <v>124434.8</v>
      </c>
      <c r="L86" s="19">
        <v>2106.6999999999998</v>
      </c>
      <c r="M86" s="19">
        <v>4575.3999999999996</v>
      </c>
      <c r="N86" s="19">
        <v>17760.599999999999</v>
      </c>
      <c r="O86" s="19">
        <v>33271.4</v>
      </c>
      <c r="P86" s="20">
        <v>23180.1</v>
      </c>
      <c r="Q86" s="19">
        <v>3579.4</v>
      </c>
      <c r="R86" s="34">
        <f t="shared" si="3"/>
        <v>374787.00000000006</v>
      </c>
    </row>
    <row r="87" spans="1:18">
      <c r="A87" s="80"/>
      <c r="B87" s="79"/>
      <c r="C87" s="78" t="s">
        <v>301</v>
      </c>
      <c r="D87" s="9" t="s">
        <v>304</v>
      </c>
      <c r="E87" s="80"/>
      <c r="F87" s="80"/>
      <c r="G87" s="19">
        <v>528</v>
      </c>
      <c r="H87" s="19">
        <v>161</v>
      </c>
      <c r="I87" s="19">
        <v>2330</v>
      </c>
      <c r="J87" s="19">
        <v>277</v>
      </c>
      <c r="K87" s="20">
        <v>1163</v>
      </c>
      <c r="L87" s="19">
        <v>614</v>
      </c>
      <c r="M87" s="19">
        <v>439</v>
      </c>
      <c r="N87" s="19">
        <v>2430</v>
      </c>
      <c r="O87" s="19">
        <v>1144</v>
      </c>
      <c r="P87" s="20">
        <v>1012</v>
      </c>
      <c r="Q87" s="19">
        <v>1731</v>
      </c>
      <c r="R87" s="34">
        <f t="shared" si="3"/>
        <v>11829</v>
      </c>
    </row>
    <row r="88" spans="1:18">
      <c r="A88" s="80"/>
      <c r="B88" s="79"/>
      <c r="C88" s="78"/>
      <c r="D88" s="9" t="s">
        <v>305</v>
      </c>
      <c r="E88" s="80"/>
      <c r="F88" s="80"/>
      <c r="G88" s="19">
        <v>22604.6</v>
      </c>
      <c r="H88" s="19">
        <v>7785.8</v>
      </c>
      <c r="I88" s="19">
        <v>91223.8</v>
      </c>
      <c r="J88" s="19">
        <v>25257.599999999999</v>
      </c>
      <c r="K88" s="20">
        <v>49697.2</v>
      </c>
      <c r="L88" s="19">
        <v>35886.800000000003</v>
      </c>
      <c r="M88" s="19">
        <v>30151.4</v>
      </c>
      <c r="N88" s="19">
        <v>60873.7</v>
      </c>
      <c r="O88" s="19">
        <v>99753.9</v>
      </c>
      <c r="P88" s="20">
        <v>65555.899999999994</v>
      </c>
      <c r="Q88" s="19">
        <v>106524.9</v>
      </c>
      <c r="R88" s="34">
        <f t="shared" si="3"/>
        <v>595315.60000000009</v>
      </c>
    </row>
    <row r="89" spans="1:18">
      <c r="A89" s="80"/>
      <c r="B89" s="79"/>
      <c r="C89" s="78" t="s">
        <v>302</v>
      </c>
      <c r="D89" s="9" t="s">
        <v>304</v>
      </c>
      <c r="E89" s="80"/>
      <c r="F89" s="80"/>
      <c r="G89" s="19">
        <v>10</v>
      </c>
      <c r="H89" s="19">
        <v>0</v>
      </c>
      <c r="I89" s="19">
        <v>1</v>
      </c>
      <c r="J89" s="19">
        <v>7</v>
      </c>
      <c r="K89" s="20">
        <v>1</v>
      </c>
      <c r="L89" s="19">
        <v>0</v>
      </c>
      <c r="M89" s="19">
        <v>0</v>
      </c>
      <c r="N89" s="19">
        <v>4</v>
      </c>
      <c r="O89" s="19">
        <v>10</v>
      </c>
      <c r="P89" s="20">
        <v>0</v>
      </c>
      <c r="Q89" s="19">
        <v>0</v>
      </c>
      <c r="R89" s="34">
        <f t="shared" si="3"/>
        <v>33</v>
      </c>
    </row>
    <row r="90" spans="1:18">
      <c r="A90" s="80"/>
      <c r="B90" s="79"/>
      <c r="C90" s="78"/>
      <c r="D90" s="9" t="s">
        <v>305</v>
      </c>
      <c r="E90" s="80"/>
      <c r="F90" s="80"/>
      <c r="G90" s="19">
        <v>305.3</v>
      </c>
      <c r="H90" s="19">
        <v>0</v>
      </c>
      <c r="I90" s="19">
        <v>1.1000000000000001</v>
      </c>
      <c r="J90" s="19">
        <v>11758.7</v>
      </c>
      <c r="K90" s="20">
        <v>1.5</v>
      </c>
      <c r="L90" s="19">
        <v>0</v>
      </c>
      <c r="M90" s="19">
        <v>0</v>
      </c>
      <c r="N90" s="19">
        <v>86.9</v>
      </c>
      <c r="O90" s="19">
        <v>223.5</v>
      </c>
      <c r="P90" s="20">
        <v>0</v>
      </c>
      <c r="Q90" s="19">
        <v>0</v>
      </c>
      <c r="R90" s="34">
        <f t="shared" si="3"/>
        <v>12377</v>
      </c>
    </row>
    <row r="91" spans="1:18">
      <c r="A91" s="80"/>
      <c r="B91" s="79"/>
      <c r="C91" s="78" t="s">
        <v>303</v>
      </c>
      <c r="D91" s="9" t="s">
        <v>59</v>
      </c>
      <c r="E91" s="80"/>
      <c r="F91" s="80"/>
      <c r="G91" s="18">
        <v>95</v>
      </c>
      <c r="H91" s="18">
        <v>36</v>
      </c>
      <c r="I91" s="18">
        <v>94</v>
      </c>
      <c r="J91" s="18">
        <v>43</v>
      </c>
      <c r="K91" s="20">
        <v>216</v>
      </c>
      <c r="L91" s="18">
        <v>109</v>
      </c>
      <c r="M91" s="18">
        <v>130</v>
      </c>
      <c r="N91" s="18">
        <v>946</v>
      </c>
      <c r="O91" s="18">
        <v>483</v>
      </c>
      <c r="P91" s="20">
        <v>333</v>
      </c>
      <c r="Q91" s="18">
        <v>376</v>
      </c>
      <c r="R91" s="34">
        <f t="shared" si="3"/>
        <v>2861</v>
      </c>
    </row>
    <row r="92" spans="1:18">
      <c r="A92" s="80"/>
      <c r="B92" s="79"/>
      <c r="C92" s="78"/>
      <c r="D92" s="9" t="s">
        <v>305</v>
      </c>
      <c r="E92" s="80"/>
      <c r="F92" s="80"/>
      <c r="G92" s="18">
        <v>866.2</v>
      </c>
      <c r="H92" s="18">
        <v>138.4</v>
      </c>
      <c r="I92" s="18">
        <v>11490.1</v>
      </c>
      <c r="J92" s="18">
        <v>515.29999999999995</v>
      </c>
      <c r="K92" s="20">
        <v>1509</v>
      </c>
      <c r="L92" s="18">
        <v>2162.5</v>
      </c>
      <c r="M92" s="18">
        <v>515.9</v>
      </c>
      <c r="N92" s="18">
        <v>2994.6</v>
      </c>
      <c r="O92" s="18">
        <v>7756.5</v>
      </c>
      <c r="P92" s="20">
        <v>1261.3</v>
      </c>
      <c r="Q92" s="18">
        <v>4661.8999999999996</v>
      </c>
      <c r="R92" s="34">
        <f t="shared" si="3"/>
        <v>33871.699999999997</v>
      </c>
    </row>
    <row r="93" spans="1:18">
      <c r="A93" s="80"/>
      <c r="B93" s="79" t="s">
        <v>106</v>
      </c>
      <c r="C93" s="10" t="s">
        <v>306</v>
      </c>
      <c r="D93" s="10"/>
      <c r="E93" s="80" t="s">
        <v>117</v>
      </c>
      <c r="F93" s="80" t="s">
        <v>129</v>
      </c>
      <c r="G93" s="37">
        <v>3847</v>
      </c>
      <c r="H93" s="37">
        <v>2892</v>
      </c>
      <c r="I93" s="37">
        <v>2198</v>
      </c>
      <c r="J93" s="37">
        <v>1461</v>
      </c>
      <c r="K93" s="37">
        <v>3598</v>
      </c>
      <c r="L93" s="37">
        <v>1385</v>
      </c>
      <c r="M93" s="37">
        <v>1664</v>
      </c>
      <c r="N93" s="37">
        <v>12362</v>
      </c>
      <c r="O93" s="37">
        <v>3033</v>
      </c>
      <c r="P93" s="37">
        <v>5829</v>
      </c>
      <c r="Q93" s="37">
        <v>6445</v>
      </c>
      <c r="R93" s="34">
        <f t="shared" si="3"/>
        <v>44714</v>
      </c>
    </row>
    <row r="94" spans="1:18">
      <c r="A94" s="80"/>
      <c r="B94" s="79"/>
      <c r="C94" s="21" t="s">
        <v>307</v>
      </c>
      <c r="D94" s="10"/>
      <c r="E94" s="80"/>
      <c r="F94" s="80"/>
      <c r="G94" s="37">
        <v>121</v>
      </c>
      <c r="H94" s="37">
        <v>285</v>
      </c>
      <c r="I94" s="37">
        <v>134</v>
      </c>
      <c r="J94" s="37">
        <v>22</v>
      </c>
      <c r="K94" s="37">
        <v>441</v>
      </c>
      <c r="L94" s="37">
        <v>79</v>
      </c>
      <c r="M94" s="37">
        <v>31</v>
      </c>
      <c r="N94" s="37">
        <v>356</v>
      </c>
      <c r="O94" s="37">
        <v>58</v>
      </c>
      <c r="P94" s="37">
        <v>401</v>
      </c>
      <c r="Q94" s="37">
        <v>117</v>
      </c>
      <c r="R94" s="34">
        <f t="shared" si="3"/>
        <v>2045</v>
      </c>
    </row>
    <row r="95" spans="1:18">
      <c r="A95" s="80"/>
      <c r="B95" s="79"/>
      <c r="C95" s="21" t="s">
        <v>308</v>
      </c>
      <c r="D95" s="10"/>
      <c r="E95" s="80"/>
      <c r="F95" s="80"/>
      <c r="G95" s="37">
        <v>12</v>
      </c>
      <c r="H95" s="37">
        <v>10</v>
      </c>
      <c r="I95" s="37">
        <v>7</v>
      </c>
      <c r="J95" s="37">
        <v>7</v>
      </c>
      <c r="K95" s="37">
        <v>4</v>
      </c>
      <c r="L95" s="37">
        <v>3</v>
      </c>
      <c r="M95" s="37">
        <v>2</v>
      </c>
      <c r="N95" s="37">
        <v>58</v>
      </c>
      <c r="O95" s="37">
        <v>4</v>
      </c>
      <c r="P95" s="37">
        <v>26</v>
      </c>
      <c r="Q95" s="37">
        <v>13</v>
      </c>
      <c r="R95" s="34">
        <f t="shared" si="3"/>
        <v>146</v>
      </c>
    </row>
    <row r="96" spans="1:18">
      <c r="A96" s="80"/>
      <c r="B96" s="79"/>
      <c r="C96" s="21" t="s">
        <v>309</v>
      </c>
      <c r="D96" s="10"/>
      <c r="E96" s="80"/>
      <c r="F96" s="80"/>
      <c r="G96" s="37">
        <v>3474</v>
      </c>
      <c r="H96" s="37">
        <v>2520</v>
      </c>
      <c r="I96" s="37">
        <v>1925</v>
      </c>
      <c r="J96" s="37">
        <v>1340</v>
      </c>
      <c r="K96" s="37">
        <v>2968</v>
      </c>
      <c r="L96" s="37">
        <v>1152</v>
      </c>
      <c r="M96" s="37">
        <v>1551</v>
      </c>
      <c r="N96" s="37">
        <v>10966</v>
      </c>
      <c r="O96" s="37">
        <v>2772</v>
      </c>
      <c r="P96" s="37">
        <v>5125</v>
      </c>
      <c r="Q96" s="37">
        <v>5701</v>
      </c>
      <c r="R96" s="34">
        <f t="shared" si="3"/>
        <v>39494</v>
      </c>
    </row>
    <row r="97" spans="1:19">
      <c r="A97" s="80"/>
      <c r="B97" s="79"/>
      <c r="C97" s="21" t="s">
        <v>310</v>
      </c>
      <c r="D97" s="10"/>
      <c r="E97" s="80"/>
      <c r="F97" s="80"/>
      <c r="G97" s="37">
        <v>174</v>
      </c>
      <c r="H97" s="37">
        <v>23</v>
      </c>
      <c r="I97" s="37">
        <v>99</v>
      </c>
      <c r="J97" s="37">
        <v>67</v>
      </c>
      <c r="K97" s="37">
        <v>134</v>
      </c>
      <c r="L97" s="37">
        <v>140</v>
      </c>
      <c r="M97" s="37">
        <v>58</v>
      </c>
      <c r="N97" s="37">
        <v>844</v>
      </c>
      <c r="O97" s="37">
        <v>103</v>
      </c>
      <c r="P97" s="37">
        <v>198</v>
      </c>
      <c r="Q97" s="37">
        <v>514</v>
      </c>
      <c r="R97" s="34">
        <f t="shared" si="3"/>
        <v>2354</v>
      </c>
    </row>
    <row r="98" spans="1:19">
      <c r="A98" s="80"/>
      <c r="B98" s="10" t="s">
        <v>107</v>
      </c>
      <c r="C98" s="22" t="s">
        <v>311</v>
      </c>
      <c r="D98" s="10" t="s">
        <v>312</v>
      </c>
      <c r="E98" s="11" t="s">
        <v>117</v>
      </c>
      <c r="F98" s="11" t="s">
        <v>129</v>
      </c>
      <c r="G98" s="37">
        <v>756</v>
      </c>
      <c r="H98" s="37">
        <v>608</v>
      </c>
      <c r="I98" s="37">
        <v>302</v>
      </c>
      <c r="J98" s="37">
        <v>275</v>
      </c>
      <c r="K98" s="37">
        <v>570</v>
      </c>
      <c r="L98" s="37">
        <v>230</v>
      </c>
      <c r="M98" s="37">
        <v>235</v>
      </c>
      <c r="N98" s="37">
        <v>2284</v>
      </c>
      <c r="O98" s="37">
        <v>546</v>
      </c>
      <c r="P98" s="37">
        <v>1009</v>
      </c>
      <c r="Q98" s="38">
        <v>1268</v>
      </c>
      <c r="R98" s="34">
        <f t="shared" si="3"/>
        <v>8083</v>
      </c>
    </row>
    <row r="99" spans="1:19" ht="30" customHeight="1">
      <c r="A99" s="80"/>
      <c r="B99" s="10" t="s">
        <v>108</v>
      </c>
      <c r="C99" s="21" t="s">
        <v>313</v>
      </c>
      <c r="D99" s="10" t="s">
        <v>142</v>
      </c>
      <c r="E99" s="11" t="s">
        <v>117</v>
      </c>
      <c r="F99" s="11" t="s">
        <v>123</v>
      </c>
      <c r="G99" s="39">
        <v>1163</v>
      </c>
      <c r="H99" s="39">
        <v>757</v>
      </c>
      <c r="I99" s="39">
        <v>858</v>
      </c>
      <c r="J99" s="39">
        <v>387</v>
      </c>
      <c r="K99" s="39">
        <v>1245</v>
      </c>
      <c r="L99" s="39">
        <v>430</v>
      </c>
      <c r="M99" s="39">
        <v>562</v>
      </c>
      <c r="N99" s="39">
        <v>3501</v>
      </c>
      <c r="O99" s="39">
        <v>885</v>
      </c>
      <c r="P99" s="39">
        <v>1548</v>
      </c>
      <c r="Q99" s="39">
        <v>1748</v>
      </c>
      <c r="R99" s="34">
        <f t="shared" si="3"/>
        <v>13084</v>
      </c>
    </row>
    <row r="100" spans="1:19" ht="30" customHeight="1">
      <c r="A100" s="80"/>
      <c r="B100" s="10" t="s">
        <v>109</v>
      </c>
      <c r="C100" s="10" t="s">
        <v>314</v>
      </c>
      <c r="D100" s="10" t="s">
        <v>142</v>
      </c>
      <c r="E100" s="11" t="s">
        <v>117</v>
      </c>
      <c r="F100" s="11" t="s">
        <v>129</v>
      </c>
      <c r="G100" s="23">
        <v>21</v>
      </c>
      <c r="H100" s="23">
        <v>94</v>
      </c>
      <c r="I100" s="24">
        <v>19</v>
      </c>
      <c r="J100" s="24">
        <v>9</v>
      </c>
      <c r="K100" s="24">
        <v>96</v>
      </c>
      <c r="L100" s="24">
        <v>7</v>
      </c>
      <c r="M100" s="24">
        <v>3</v>
      </c>
      <c r="N100" s="24">
        <v>40</v>
      </c>
      <c r="O100" s="24">
        <v>10</v>
      </c>
      <c r="P100" s="24">
        <v>94</v>
      </c>
      <c r="Q100" s="24">
        <v>9</v>
      </c>
      <c r="R100" s="34">
        <f t="shared" ref="R100:R145" si="5">SUM(G100:Q100)</f>
        <v>402</v>
      </c>
    </row>
    <row r="101" spans="1:19">
      <c r="A101" s="80"/>
      <c r="B101" s="79" t="s">
        <v>110</v>
      </c>
      <c r="C101" s="40" t="s">
        <v>315</v>
      </c>
      <c r="D101" s="10" t="s">
        <v>142</v>
      </c>
      <c r="E101" s="80" t="s">
        <v>117</v>
      </c>
      <c r="F101" s="80" t="s">
        <v>129</v>
      </c>
      <c r="G101" s="41">
        <v>7</v>
      </c>
      <c r="H101" s="41">
        <v>73</v>
      </c>
      <c r="I101" s="41">
        <v>2</v>
      </c>
      <c r="J101" s="41">
        <v>7</v>
      </c>
      <c r="K101" s="41">
        <v>11</v>
      </c>
      <c r="L101" s="41">
        <v>1</v>
      </c>
      <c r="M101" s="41">
        <v>0</v>
      </c>
      <c r="N101" s="41">
        <v>1</v>
      </c>
      <c r="O101" s="41">
        <v>8</v>
      </c>
      <c r="P101" s="41">
        <v>16</v>
      </c>
      <c r="Q101" s="41">
        <v>14</v>
      </c>
      <c r="R101" s="34">
        <f t="shared" si="5"/>
        <v>140</v>
      </c>
    </row>
    <row r="102" spans="1:19">
      <c r="A102" s="80"/>
      <c r="B102" s="79"/>
      <c r="C102" s="40" t="s">
        <v>316</v>
      </c>
      <c r="D102" s="10" t="s">
        <v>142</v>
      </c>
      <c r="E102" s="80"/>
      <c r="F102" s="80"/>
      <c r="G102" s="41">
        <v>0</v>
      </c>
      <c r="H102" s="41">
        <v>0</v>
      </c>
      <c r="I102" s="41">
        <v>0</v>
      </c>
      <c r="J102" s="41">
        <v>0</v>
      </c>
      <c r="K102" s="41">
        <v>0</v>
      </c>
      <c r="L102" s="41">
        <v>0</v>
      </c>
      <c r="M102" s="41">
        <v>0</v>
      </c>
      <c r="N102" s="41">
        <v>2</v>
      </c>
      <c r="O102" s="41">
        <v>0</v>
      </c>
      <c r="P102" s="41">
        <v>1</v>
      </c>
      <c r="Q102" s="41">
        <v>0</v>
      </c>
      <c r="R102" s="34">
        <f t="shared" si="5"/>
        <v>3</v>
      </c>
    </row>
    <row r="103" spans="1:19">
      <c r="A103" s="80"/>
      <c r="B103" s="79"/>
      <c r="C103" s="40" t="s">
        <v>317</v>
      </c>
      <c r="D103" s="10" t="s">
        <v>142</v>
      </c>
      <c r="E103" s="80"/>
      <c r="F103" s="80"/>
      <c r="G103" s="41">
        <v>311</v>
      </c>
      <c r="H103" s="41">
        <v>306</v>
      </c>
      <c r="I103" s="41">
        <v>160</v>
      </c>
      <c r="J103" s="41">
        <v>121</v>
      </c>
      <c r="K103" s="41">
        <v>409</v>
      </c>
      <c r="L103" s="41">
        <v>27</v>
      </c>
      <c r="M103" s="41">
        <v>47</v>
      </c>
      <c r="N103" s="41">
        <v>671</v>
      </c>
      <c r="O103" s="41">
        <v>158</v>
      </c>
      <c r="P103" s="41">
        <v>409</v>
      </c>
      <c r="Q103" s="41">
        <v>361</v>
      </c>
      <c r="R103" s="34">
        <f t="shared" si="5"/>
        <v>2980</v>
      </c>
    </row>
    <row r="104" spans="1:19">
      <c r="A104" s="80"/>
      <c r="B104" s="79"/>
      <c r="C104" s="40" t="s">
        <v>318</v>
      </c>
      <c r="D104" s="10" t="s">
        <v>142</v>
      </c>
      <c r="E104" s="80"/>
      <c r="F104" s="80"/>
      <c r="G104" s="41">
        <v>100</v>
      </c>
      <c r="H104" s="41">
        <v>66</v>
      </c>
      <c r="I104" s="41">
        <v>64</v>
      </c>
      <c r="J104" s="41">
        <v>29</v>
      </c>
      <c r="K104" s="41">
        <v>118</v>
      </c>
      <c r="L104" s="41">
        <v>10</v>
      </c>
      <c r="M104" s="41">
        <v>20</v>
      </c>
      <c r="N104" s="41">
        <v>200</v>
      </c>
      <c r="O104" s="41">
        <v>31</v>
      </c>
      <c r="P104" s="41">
        <v>88</v>
      </c>
      <c r="Q104" s="41">
        <v>79</v>
      </c>
      <c r="R104" s="34">
        <f t="shared" si="5"/>
        <v>805</v>
      </c>
    </row>
    <row r="105" spans="1:19">
      <c r="A105" s="80"/>
      <c r="B105" s="79"/>
      <c r="C105" s="40" t="s">
        <v>3</v>
      </c>
      <c r="D105" s="10" t="s">
        <v>142</v>
      </c>
      <c r="E105" s="80"/>
      <c r="F105" s="80"/>
      <c r="G105" s="41">
        <v>39</v>
      </c>
      <c r="H105" s="41">
        <v>67</v>
      </c>
      <c r="I105" s="41">
        <v>31</v>
      </c>
      <c r="J105" s="41">
        <v>24</v>
      </c>
      <c r="K105" s="41">
        <v>66</v>
      </c>
      <c r="L105" s="41">
        <v>7</v>
      </c>
      <c r="M105" s="41">
        <v>16</v>
      </c>
      <c r="N105" s="41">
        <v>147</v>
      </c>
      <c r="O105" s="41">
        <v>32</v>
      </c>
      <c r="P105" s="41">
        <v>90</v>
      </c>
      <c r="Q105" s="41">
        <v>37</v>
      </c>
      <c r="R105" s="34">
        <f t="shared" si="5"/>
        <v>556</v>
      </c>
    </row>
    <row r="106" spans="1:19">
      <c r="A106" s="80"/>
      <c r="B106" s="79"/>
      <c r="C106" s="40" t="s">
        <v>319</v>
      </c>
      <c r="D106" s="10" t="s">
        <v>142</v>
      </c>
      <c r="E106" s="80"/>
      <c r="F106" s="80"/>
      <c r="G106" s="41">
        <v>6</v>
      </c>
      <c r="H106" s="41">
        <v>6</v>
      </c>
      <c r="I106" s="41">
        <v>5</v>
      </c>
      <c r="J106" s="41">
        <v>0</v>
      </c>
      <c r="K106" s="41">
        <v>6</v>
      </c>
      <c r="L106" s="41">
        <v>0</v>
      </c>
      <c r="M106" s="41">
        <v>0</v>
      </c>
      <c r="N106" s="41">
        <v>20</v>
      </c>
      <c r="O106" s="41">
        <v>2</v>
      </c>
      <c r="P106" s="41">
        <v>9</v>
      </c>
      <c r="Q106" s="41">
        <v>6</v>
      </c>
      <c r="R106" s="34">
        <f t="shared" si="5"/>
        <v>60</v>
      </c>
    </row>
    <row r="107" spans="1:19">
      <c r="A107" s="80"/>
      <c r="B107" s="79"/>
      <c r="C107" s="40" t="s">
        <v>320</v>
      </c>
      <c r="D107" s="10" t="s">
        <v>142</v>
      </c>
      <c r="E107" s="80"/>
      <c r="F107" s="80"/>
      <c r="G107" s="41">
        <v>6</v>
      </c>
      <c r="H107" s="41">
        <v>7</v>
      </c>
      <c r="I107" s="41">
        <v>1</v>
      </c>
      <c r="J107" s="41">
        <v>2</v>
      </c>
      <c r="K107" s="41">
        <v>3</v>
      </c>
      <c r="L107" s="41">
        <v>1</v>
      </c>
      <c r="M107" s="41">
        <v>3</v>
      </c>
      <c r="N107" s="41">
        <v>3</v>
      </c>
      <c r="O107" s="41">
        <v>2</v>
      </c>
      <c r="P107" s="41">
        <v>4</v>
      </c>
      <c r="Q107" s="41">
        <v>3</v>
      </c>
      <c r="R107" s="34">
        <f t="shared" si="5"/>
        <v>35</v>
      </c>
    </row>
    <row r="108" spans="1:19">
      <c r="A108" s="80"/>
      <c r="B108" s="79"/>
      <c r="C108" s="40" t="s">
        <v>321</v>
      </c>
      <c r="D108" s="10" t="s">
        <v>142</v>
      </c>
      <c r="E108" s="80"/>
      <c r="F108" s="80"/>
      <c r="G108" s="41">
        <v>7</v>
      </c>
      <c r="H108" s="41">
        <v>6</v>
      </c>
      <c r="I108" s="41">
        <v>6</v>
      </c>
      <c r="J108" s="41">
        <v>6</v>
      </c>
      <c r="K108" s="41">
        <v>21</v>
      </c>
      <c r="L108" s="41">
        <v>2</v>
      </c>
      <c r="M108" s="41">
        <v>4</v>
      </c>
      <c r="N108" s="41">
        <v>19</v>
      </c>
      <c r="O108" s="41">
        <v>4</v>
      </c>
      <c r="P108" s="41">
        <v>31</v>
      </c>
      <c r="Q108" s="41">
        <v>9</v>
      </c>
      <c r="R108" s="34">
        <f t="shared" si="5"/>
        <v>115</v>
      </c>
    </row>
    <row r="109" spans="1:19">
      <c r="A109" s="80"/>
      <c r="B109" s="79"/>
      <c r="C109" s="40" t="s">
        <v>322</v>
      </c>
      <c r="D109" s="10" t="s">
        <v>142</v>
      </c>
      <c r="E109" s="80"/>
      <c r="F109" s="80"/>
      <c r="G109" s="41">
        <v>0</v>
      </c>
      <c r="H109" s="41">
        <v>3</v>
      </c>
      <c r="I109" s="41">
        <v>0</v>
      </c>
      <c r="J109" s="41">
        <v>0</v>
      </c>
      <c r="K109" s="41">
        <v>2</v>
      </c>
      <c r="L109" s="41">
        <v>0</v>
      </c>
      <c r="M109" s="41">
        <v>0</v>
      </c>
      <c r="N109" s="41">
        <v>5</v>
      </c>
      <c r="O109" s="41">
        <v>2</v>
      </c>
      <c r="P109" s="41">
        <v>2</v>
      </c>
      <c r="Q109" s="41">
        <v>1</v>
      </c>
      <c r="R109" s="34">
        <f t="shared" si="5"/>
        <v>15</v>
      </c>
    </row>
    <row r="110" spans="1:19">
      <c r="A110" s="80"/>
      <c r="B110" s="79"/>
      <c r="C110" s="40" t="s">
        <v>323</v>
      </c>
      <c r="D110" s="10" t="s">
        <v>142</v>
      </c>
      <c r="E110" s="80"/>
      <c r="F110" s="80"/>
      <c r="G110" s="41">
        <v>140</v>
      </c>
      <c r="H110" s="41">
        <v>152</v>
      </c>
      <c r="I110" s="41">
        <v>95</v>
      </c>
      <c r="J110" s="41">
        <v>67</v>
      </c>
      <c r="K110" s="41">
        <v>161</v>
      </c>
      <c r="L110" s="41">
        <v>29</v>
      </c>
      <c r="M110" s="41">
        <v>59</v>
      </c>
      <c r="N110" s="41">
        <v>360</v>
      </c>
      <c r="O110" s="41">
        <v>117</v>
      </c>
      <c r="P110" s="41">
        <v>279</v>
      </c>
      <c r="Q110" s="41">
        <v>163</v>
      </c>
      <c r="R110" s="34">
        <f t="shared" si="5"/>
        <v>1622</v>
      </c>
    </row>
    <row r="111" spans="1:19">
      <c r="A111" s="80"/>
      <c r="B111" s="79" t="s">
        <v>111</v>
      </c>
      <c r="C111" s="42" t="s">
        <v>324</v>
      </c>
      <c r="D111" s="10" t="s">
        <v>142</v>
      </c>
      <c r="E111" s="80" t="s">
        <v>117</v>
      </c>
      <c r="F111" s="8"/>
      <c r="G111" s="43">
        <v>416</v>
      </c>
      <c r="H111" s="43">
        <v>191</v>
      </c>
      <c r="I111" s="43">
        <v>109</v>
      </c>
      <c r="J111" s="43">
        <v>98</v>
      </c>
      <c r="K111" s="43">
        <v>153</v>
      </c>
      <c r="L111" s="43">
        <v>47</v>
      </c>
      <c r="M111" s="43">
        <v>89</v>
      </c>
      <c r="N111" s="43">
        <v>860</v>
      </c>
      <c r="O111" s="44">
        <v>192</v>
      </c>
      <c r="P111" s="43">
        <v>422</v>
      </c>
      <c r="Q111" s="43">
        <v>512</v>
      </c>
      <c r="R111" s="34">
        <f t="shared" si="5"/>
        <v>3089</v>
      </c>
      <c r="S111" s="45"/>
    </row>
    <row r="112" spans="1:19">
      <c r="A112" s="80"/>
      <c r="B112" s="79"/>
      <c r="C112" s="42" t="s">
        <v>325</v>
      </c>
      <c r="D112" s="10" t="s">
        <v>142</v>
      </c>
      <c r="E112" s="80"/>
      <c r="F112" s="8"/>
      <c r="G112" s="43">
        <v>459</v>
      </c>
      <c r="H112" s="43">
        <v>298</v>
      </c>
      <c r="I112" s="43">
        <v>135</v>
      </c>
      <c r="J112" s="43">
        <v>133</v>
      </c>
      <c r="K112" s="43">
        <v>264</v>
      </c>
      <c r="L112" s="43">
        <v>113</v>
      </c>
      <c r="M112" s="43">
        <v>138</v>
      </c>
      <c r="N112" s="46">
        <v>1120</v>
      </c>
      <c r="O112" s="44">
        <v>281</v>
      </c>
      <c r="P112" s="43">
        <v>509</v>
      </c>
      <c r="Q112" s="43">
        <v>631</v>
      </c>
      <c r="R112" s="34">
        <f t="shared" si="5"/>
        <v>4081</v>
      </c>
      <c r="S112" s="45"/>
    </row>
    <row r="113" spans="1:19">
      <c r="A113" s="80"/>
      <c r="B113" s="79"/>
      <c r="C113" s="42" t="s">
        <v>326</v>
      </c>
      <c r="D113" s="10" t="s">
        <v>142</v>
      </c>
      <c r="E113" s="80"/>
      <c r="F113" s="8"/>
      <c r="G113" s="43">
        <v>449</v>
      </c>
      <c r="H113" s="43">
        <v>284</v>
      </c>
      <c r="I113" s="43">
        <v>190</v>
      </c>
      <c r="J113" s="43">
        <v>169</v>
      </c>
      <c r="K113" s="43">
        <v>303</v>
      </c>
      <c r="L113" s="43">
        <v>130</v>
      </c>
      <c r="M113" s="43">
        <v>129</v>
      </c>
      <c r="N113" s="46">
        <v>1202</v>
      </c>
      <c r="O113" s="44">
        <v>321</v>
      </c>
      <c r="P113" s="43">
        <v>534</v>
      </c>
      <c r="Q113" s="43">
        <v>628</v>
      </c>
      <c r="R113" s="34">
        <f t="shared" si="5"/>
        <v>4339</v>
      </c>
      <c r="S113" s="45"/>
    </row>
    <row r="114" spans="1:19">
      <c r="A114" s="80"/>
      <c r="B114" s="79"/>
      <c r="C114" s="42" t="s">
        <v>327</v>
      </c>
      <c r="D114" s="10" t="s">
        <v>142</v>
      </c>
      <c r="E114" s="80"/>
      <c r="F114" s="8"/>
      <c r="G114" s="43">
        <v>288</v>
      </c>
      <c r="H114" s="43">
        <v>282</v>
      </c>
      <c r="I114" s="43">
        <v>146</v>
      </c>
      <c r="J114" s="43">
        <v>140</v>
      </c>
      <c r="K114" s="43">
        <v>281</v>
      </c>
      <c r="L114" s="43">
        <v>109</v>
      </c>
      <c r="M114" s="43">
        <v>138</v>
      </c>
      <c r="N114" s="46">
        <v>1046</v>
      </c>
      <c r="O114" s="44">
        <v>256</v>
      </c>
      <c r="P114" s="43">
        <v>478</v>
      </c>
      <c r="Q114" s="43">
        <v>587</v>
      </c>
      <c r="R114" s="34">
        <f t="shared" si="5"/>
        <v>3751</v>
      </c>
      <c r="S114" s="45"/>
    </row>
    <row r="115" spans="1:19">
      <c r="A115" s="80"/>
      <c r="B115" s="79"/>
      <c r="C115" s="42" t="s">
        <v>328</v>
      </c>
      <c r="D115" s="10" t="s">
        <v>142</v>
      </c>
      <c r="E115" s="80"/>
      <c r="F115" s="8"/>
      <c r="G115" s="43">
        <v>307</v>
      </c>
      <c r="H115" s="43">
        <v>219</v>
      </c>
      <c r="I115" s="43">
        <v>156</v>
      </c>
      <c r="J115" s="43">
        <v>124</v>
      </c>
      <c r="K115" s="43">
        <v>224</v>
      </c>
      <c r="L115" s="43">
        <v>86</v>
      </c>
      <c r="M115" s="43">
        <v>113</v>
      </c>
      <c r="N115" s="43">
        <v>943</v>
      </c>
      <c r="O115" s="44">
        <v>214</v>
      </c>
      <c r="P115" s="43">
        <v>422</v>
      </c>
      <c r="Q115" s="43">
        <v>525</v>
      </c>
      <c r="R115" s="34">
        <f t="shared" si="5"/>
        <v>3333</v>
      </c>
      <c r="S115" s="45"/>
    </row>
    <row r="116" spans="1:19">
      <c r="A116" s="80"/>
      <c r="B116" s="79"/>
      <c r="C116" s="42" t="s">
        <v>329</v>
      </c>
      <c r="D116" s="10" t="s">
        <v>142</v>
      </c>
      <c r="E116" s="80"/>
      <c r="F116" s="8"/>
      <c r="G116" s="43">
        <v>302</v>
      </c>
      <c r="H116" s="43">
        <v>191</v>
      </c>
      <c r="I116" s="43">
        <v>163</v>
      </c>
      <c r="J116" s="43">
        <v>76</v>
      </c>
      <c r="K116" s="43">
        <v>189</v>
      </c>
      <c r="L116" s="43">
        <v>69</v>
      </c>
      <c r="M116" s="43">
        <v>120</v>
      </c>
      <c r="N116" s="43">
        <v>889</v>
      </c>
      <c r="O116" s="44">
        <v>185</v>
      </c>
      <c r="P116" s="43">
        <v>365</v>
      </c>
      <c r="Q116" s="43">
        <v>406</v>
      </c>
      <c r="R116" s="34">
        <f t="shared" si="5"/>
        <v>2955</v>
      </c>
      <c r="S116" s="45"/>
    </row>
    <row r="117" spans="1:19">
      <c r="A117" s="80"/>
      <c r="B117" s="79"/>
      <c r="C117" s="42" t="s">
        <v>330</v>
      </c>
      <c r="D117" s="10" t="s">
        <v>142</v>
      </c>
      <c r="E117" s="80"/>
      <c r="F117" s="8"/>
      <c r="G117" s="43">
        <v>249</v>
      </c>
      <c r="H117" s="43">
        <v>155</v>
      </c>
      <c r="I117" s="43">
        <v>202</v>
      </c>
      <c r="J117" s="43">
        <v>79</v>
      </c>
      <c r="K117" s="43">
        <v>234</v>
      </c>
      <c r="L117" s="43">
        <v>99</v>
      </c>
      <c r="M117" s="43">
        <v>116</v>
      </c>
      <c r="N117" s="43">
        <v>853</v>
      </c>
      <c r="O117" s="44">
        <v>223</v>
      </c>
      <c r="P117" s="43">
        <v>391</v>
      </c>
      <c r="Q117" s="43">
        <v>374</v>
      </c>
      <c r="R117" s="34">
        <f t="shared" si="5"/>
        <v>2975</v>
      </c>
      <c r="S117" s="45"/>
    </row>
    <row r="118" spans="1:19">
      <c r="A118" s="80"/>
      <c r="B118" s="79"/>
      <c r="C118" s="42" t="s">
        <v>331</v>
      </c>
      <c r="D118" s="10" t="s">
        <v>142</v>
      </c>
      <c r="E118" s="80"/>
      <c r="F118" s="8"/>
      <c r="G118" s="43">
        <v>285</v>
      </c>
      <c r="H118" s="43">
        <v>177</v>
      </c>
      <c r="I118" s="43">
        <v>187</v>
      </c>
      <c r="J118" s="43">
        <v>114</v>
      </c>
      <c r="K118" s="43">
        <v>288</v>
      </c>
      <c r="L118" s="43">
        <v>76</v>
      </c>
      <c r="M118" s="43">
        <v>125</v>
      </c>
      <c r="N118" s="43">
        <v>778</v>
      </c>
      <c r="O118" s="44">
        <v>220</v>
      </c>
      <c r="P118" s="43">
        <v>396</v>
      </c>
      <c r="Q118" s="43">
        <v>383</v>
      </c>
      <c r="R118" s="34">
        <f t="shared" si="5"/>
        <v>3029</v>
      </c>
      <c r="S118" s="45"/>
    </row>
    <row r="119" spans="1:19">
      <c r="A119" s="80"/>
      <c r="B119" s="79"/>
      <c r="C119" s="42" t="s">
        <v>332</v>
      </c>
      <c r="D119" s="10" t="s">
        <v>142</v>
      </c>
      <c r="E119" s="80"/>
      <c r="F119" s="8"/>
      <c r="G119" s="43">
        <v>257</v>
      </c>
      <c r="H119" s="43">
        <v>191</v>
      </c>
      <c r="I119" s="43">
        <v>199</v>
      </c>
      <c r="J119" s="43">
        <v>92</v>
      </c>
      <c r="K119" s="43">
        <v>289</v>
      </c>
      <c r="L119" s="43">
        <v>120</v>
      </c>
      <c r="M119" s="43">
        <v>127</v>
      </c>
      <c r="N119" s="43">
        <v>838</v>
      </c>
      <c r="O119" s="44">
        <v>240</v>
      </c>
      <c r="P119" s="43">
        <v>405</v>
      </c>
      <c r="Q119" s="43">
        <v>399</v>
      </c>
      <c r="R119" s="34">
        <f t="shared" si="5"/>
        <v>3157</v>
      </c>
      <c r="S119" s="45"/>
    </row>
    <row r="120" spans="1:19">
      <c r="A120" s="80"/>
      <c r="B120" s="79"/>
      <c r="C120" s="42" t="s">
        <v>333</v>
      </c>
      <c r="D120" s="10" t="s">
        <v>142</v>
      </c>
      <c r="E120" s="80"/>
      <c r="F120" s="8"/>
      <c r="G120" s="43">
        <v>217</v>
      </c>
      <c r="H120" s="43">
        <v>173</v>
      </c>
      <c r="I120" s="43">
        <v>147</v>
      </c>
      <c r="J120" s="43">
        <v>73</v>
      </c>
      <c r="K120" s="43">
        <v>273</v>
      </c>
      <c r="L120" s="43">
        <v>92</v>
      </c>
      <c r="M120" s="43">
        <v>106</v>
      </c>
      <c r="N120" s="43">
        <v>710</v>
      </c>
      <c r="O120" s="44">
        <v>180</v>
      </c>
      <c r="P120" s="43">
        <v>355</v>
      </c>
      <c r="Q120" s="43">
        <v>394</v>
      </c>
      <c r="R120" s="34">
        <f t="shared" si="5"/>
        <v>2720</v>
      </c>
      <c r="S120" s="45"/>
    </row>
    <row r="121" spans="1:19">
      <c r="A121" s="80"/>
      <c r="B121" s="79"/>
      <c r="C121" s="42" t="s">
        <v>334</v>
      </c>
      <c r="D121" s="10" t="s">
        <v>142</v>
      </c>
      <c r="E121" s="80"/>
      <c r="F121" s="8"/>
      <c r="G121" s="43">
        <v>172</v>
      </c>
      <c r="H121" s="43">
        <v>144</v>
      </c>
      <c r="I121" s="43">
        <v>129</v>
      </c>
      <c r="J121" s="43">
        <v>85</v>
      </c>
      <c r="K121" s="43">
        <v>298</v>
      </c>
      <c r="L121" s="43">
        <v>92</v>
      </c>
      <c r="M121" s="43">
        <v>96</v>
      </c>
      <c r="N121" s="43">
        <v>660</v>
      </c>
      <c r="O121" s="44">
        <v>154</v>
      </c>
      <c r="P121" s="43">
        <v>346</v>
      </c>
      <c r="Q121" s="43">
        <v>339</v>
      </c>
      <c r="R121" s="34">
        <f t="shared" si="5"/>
        <v>2515</v>
      </c>
      <c r="S121" s="45"/>
    </row>
    <row r="122" spans="1:19">
      <c r="A122" s="80"/>
      <c r="B122" s="79"/>
      <c r="C122" s="42" t="s">
        <v>335</v>
      </c>
      <c r="D122" s="10" t="s">
        <v>142</v>
      </c>
      <c r="E122" s="80"/>
      <c r="F122" s="8"/>
      <c r="G122" s="43">
        <v>137</v>
      </c>
      <c r="H122" s="43">
        <v>147</v>
      </c>
      <c r="I122" s="43">
        <v>117</v>
      </c>
      <c r="J122" s="43">
        <v>68</v>
      </c>
      <c r="K122" s="43">
        <v>237</v>
      </c>
      <c r="L122" s="43">
        <v>91</v>
      </c>
      <c r="M122" s="43">
        <v>101</v>
      </c>
      <c r="N122" s="43">
        <v>580</v>
      </c>
      <c r="O122" s="44">
        <v>148</v>
      </c>
      <c r="P122" s="43">
        <v>240</v>
      </c>
      <c r="Q122" s="43">
        <v>311</v>
      </c>
      <c r="R122" s="34">
        <f t="shared" si="5"/>
        <v>2177</v>
      </c>
      <c r="S122" s="45"/>
    </row>
    <row r="123" spans="1:19">
      <c r="A123" s="80"/>
      <c r="B123" s="79"/>
      <c r="C123" s="42" t="s">
        <v>336</v>
      </c>
      <c r="D123" s="10" t="s">
        <v>142</v>
      </c>
      <c r="E123" s="80"/>
      <c r="F123" s="8"/>
      <c r="G123" s="43">
        <v>103</v>
      </c>
      <c r="H123" s="43">
        <v>129</v>
      </c>
      <c r="I123" s="43">
        <v>114</v>
      </c>
      <c r="J123" s="43">
        <v>58</v>
      </c>
      <c r="K123" s="43">
        <v>196</v>
      </c>
      <c r="L123" s="43">
        <v>95</v>
      </c>
      <c r="M123" s="43">
        <v>96</v>
      </c>
      <c r="N123" s="43">
        <v>564</v>
      </c>
      <c r="O123" s="44">
        <v>138</v>
      </c>
      <c r="P123" s="43">
        <v>285</v>
      </c>
      <c r="Q123" s="43">
        <v>306</v>
      </c>
      <c r="R123" s="34">
        <f t="shared" si="5"/>
        <v>2084</v>
      </c>
      <c r="S123" s="45"/>
    </row>
    <row r="124" spans="1:19">
      <c r="A124" s="80"/>
      <c r="B124" s="79"/>
      <c r="C124" s="42" t="s">
        <v>337</v>
      </c>
      <c r="D124" s="10" t="s">
        <v>142</v>
      </c>
      <c r="E124" s="80"/>
      <c r="F124" s="8"/>
      <c r="G124" s="43">
        <v>79</v>
      </c>
      <c r="H124" s="43">
        <v>112</v>
      </c>
      <c r="I124" s="43">
        <v>84</v>
      </c>
      <c r="J124" s="43">
        <v>59</v>
      </c>
      <c r="K124" s="43">
        <v>150</v>
      </c>
      <c r="L124" s="43">
        <v>56</v>
      </c>
      <c r="M124" s="43">
        <v>61</v>
      </c>
      <c r="N124" s="43">
        <v>448</v>
      </c>
      <c r="O124" s="44">
        <v>106</v>
      </c>
      <c r="P124" s="43">
        <v>234</v>
      </c>
      <c r="Q124" s="43">
        <v>211</v>
      </c>
      <c r="R124" s="34">
        <f t="shared" si="5"/>
        <v>1600</v>
      </c>
      <c r="S124" s="45"/>
    </row>
    <row r="125" spans="1:19">
      <c r="A125" s="80"/>
      <c r="B125" s="79"/>
      <c r="C125" s="42" t="s">
        <v>338</v>
      </c>
      <c r="D125" s="10" t="s">
        <v>142</v>
      </c>
      <c r="E125" s="80"/>
      <c r="F125" s="8"/>
      <c r="G125" s="43">
        <v>60</v>
      </c>
      <c r="H125" s="43">
        <v>90</v>
      </c>
      <c r="I125" s="43">
        <v>57</v>
      </c>
      <c r="J125" s="43">
        <v>37</v>
      </c>
      <c r="K125" s="43">
        <v>94</v>
      </c>
      <c r="L125" s="43">
        <v>54</v>
      </c>
      <c r="M125" s="43">
        <v>45</v>
      </c>
      <c r="N125" s="43">
        <v>309</v>
      </c>
      <c r="O125" s="44">
        <v>72</v>
      </c>
      <c r="P125" s="43">
        <v>169</v>
      </c>
      <c r="Q125" s="43">
        <v>174</v>
      </c>
      <c r="R125" s="34">
        <f t="shared" si="5"/>
        <v>1161</v>
      </c>
      <c r="S125" s="45"/>
    </row>
    <row r="126" spans="1:19">
      <c r="A126" s="80"/>
      <c r="B126" s="79"/>
      <c r="C126" s="42" t="s">
        <v>339</v>
      </c>
      <c r="D126" s="10" t="s">
        <v>142</v>
      </c>
      <c r="E126" s="80"/>
      <c r="F126" s="8"/>
      <c r="G126" s="43">
        <v>28</v>
      </c>
      <c r="H126" s="43">
        <v>57</v>
      </c>
      <c r="I126" s="43">
        <v>31</v>
      </c>
      <c r="J126" s="43">
        <v>25</v>
      </c>
      <c r="K126" s="43">
        <v>73</v>
      </c>
      <c r="L126" s="43">
        <v>28</v>
      </c>
      <c r="M126" s="43">
        <v>36</v>
      </c>
      <c r="N126" s="43">
        <v>264</v>
      </c>
      <c r="O126" s="44">
        <v>51</v>
      </c>
      <c r="P126" s="43">
        <v>120</v>
      </c>
      <c r="Q126" s="43">
        <v>120</v>
      </c>
      <c r="R126" s="34">
        <f t="shared" si="5"/>
        <v>833</v>
      </c>
      <c r="S126" s="45"/>
    </row>
    <row r="127" spans="1:19">
      <c r="A127" s="80"/>
      <c r="B127" s="79"/>
      <c r="C127" s="42" t="s">
        <v>340</v>
      </c>
      <c r="D127" s="10" t="s">
        <v>142</v>
      </c>
      <c r="E127" s="80"/>
      <c r="F127" s="8"/>
      <c r="G127" s="43">
        <v>39</v>
      </c>
      <c r="H127" s="43">
        <v>52</v>
      </c>
      <c r="I127" s="43">
        <v>32</v>
      </c>
      <c r="J127" s="43">
        <v>31</v>
      </c>
      <c r="K127" s="43">
        <v>52</v>
      </c>
      <c r="L127" s="43">
        <v>28</v>
      </c>
      <c r="M127" s="43">
        <v>28</v>
      </c>
      <c r="N127" s="43">
        <v>298</v>
      </c>
      <c r="O127" s="44">
        <v>52</v>
      </c>
      <c r="P127" s="43">
        <v>158</v>
      </c>
      <c r="Q127" s="43">
        <v>145</v>
      </c>
      <c r="R127" s="34">
        <f t="shared" si="5"/>
        <v>915</v>
      </c>
      <c r="S127" s="45"/>
    </row>
    <row r="128" spans="1:19">
      <c r="A128" s="80"/>
      <c r="B128" s="79" t="s">
        <v>112</v>
      </c>
      <c r="C128" s="40" t="s">
        <v>326</v>
      </c>
      <c r="D128" s="10" t="s">
        <v>142</v>
      </c>
      <c r="E128" s="80" t="s">
        <v>117</v>
      </c>
      <c r="F128" s="8"/>
      <c r="G128" s="41">
        <v>7</v>
      </c>
      <c r="H128" s="41">
        <v>14</v>
      </c>
      <c r="I128" s="41">
        <v>4</v>
      </c>
      <c r="J128" s="41">
        <v>3</v>
      </c>
      <c r="K128" s="41">
        <v>8</v>
      </c>
      <c r="L128" s="41">
        <v>4</v>
      </c>
      <c r="M128" s="41">
        <v>1</v>
      </c>
      <c r="N128" s="41">
        <v>25</v>
      </c>
      <c r="O128" s="41">
        <v>2</v>
      </c>
      <c r="P128" s="41">
        <v>10</v>
      </c>
      <c r="Q128" s="41">
        <v>5</v>
      </c>
      <c r="R128" s="34">
        <f t="shared" si="5"/>
        <v>83</v>
      </c>
      <c r="S128" s="45"/>
    </row>
    <row r="129" spans="1:19">
      <c r="A129" s="80"/>
      <c r="B129" s="79"/>
      <c r="C129" s="40" t="s">
        <v>327</v>
      </c>
      <c r="D129" s="10" t="s">
        <v>142</v>
      </c>
      <c r="E129" s="80"/>
      <c r="F129" s="8"/>
      <c r="G129" s="41">
        <v>8</v>
      </c>
      <c r="H129" s="41">
        <v>19</v>
      </c>
      <c r="I129" s="41">
        <v>7</v>
      </c>
      <c r="J129" s="41">
        <v>4</v>
      </c>
      <c r="K129" s="41">
        <v>7</v>
      </c>
      <c r="L129" s="41">
        <v>2</v>
      </c>
      <c r="M129" s="41">
        <v>2</v>
      </c>
      <c r="N129" s="41">
        <v>33</v>
      </c>
      <c r="O129" s="41">
        <v>8</v>
      </c>
      <c r="P129" s="41">
        <v>17</v>
      </c>
      <c r="Q129" s="41">
        <v>13</v>
      </c>
      <c r="R129" s="34">
        <f t="shared" si="5"/>
        <v>120</v>
      </c>
      <c r="S129" s="45"/>
    </row>
    <row r="130" spans="1:19">
      <c r="A130" s="80"/>
      <c r="B130" s="79"/>
      <c r="C130" s="40" t="s">
        <v>328</v>
      </c>
      <c r="D130" s="10" t="s">
        <v>142</v>
      </c>
      <c r="E130" s="80"/>
      <c r="F130" s="8"/>
      <c r="G130" s="41">
        <v>29</v>
      </c>
      <c r="H130" s="41">
        <v>22</v>
      </c>
      <c r="I130" s="41">
        <v>8</v>
      </c>
      <c r="J130" s="41">
        <v>14</v>
      </c>
      <c r="K130" s="41">
        <v>19</v>
      </c>
      <c r="L130" s="41">
        <v>3</v>
      </c>
      <c r="M130" s="41">
        <v>4</v>
      </c>
      <c r="N130" s="41">
        <v>56</v>
      </c>
      <c r="O130" s="41">
        <v>6</v>
      </c>
      <c r="P130" s="41">
        <v>23</v>
      </c>
      <c r="Q130" s="41">
        <v>23</v>
      </c>
      <c r="R130" s="34">
        <f t="shared" si="5"/>
        <v>207</v>
      </c>
      <c r="S130" s="45"/>
    </row>
    <row r="131" spans="1:19">
      <c r="A131" s="80"/>
      <c r="B131" s="79"/>
      <c r="C131" s="40" t="s">
        <v>329</v>
      </c>
      <c r="D131" s="10" t="s">
        <v>142</v>
      </c>
      <c r="E131" s="80"/>
      <c r="F131" s="8"/>
      <c r="G131" s="41">
        <v>39</v>
      </c>
      <c r="H131" s="41">
        <v>39</v>
      </c>
      <c r="I131" s="41">
        <v>18</v>
      </c>
      <c r="J131" s="41">
        <v>7</v>
      </c>
      <c r="K131" s="41">
        <v>24</v>
      </c>
      <c r="L131" s="41">
        <v>0</v>
      </c>
      <c r="M131" s="41">
        <v>13</v>
      </c>
      <c r="N131" s="41">
        <v>93</v>
      </c>
      <c r="O131" s="41">
        <v>15</v>
      </c>
      <c r="P131" s="41">
        <v>40</v>
      </c>
      <c r="Q131" s="41">
        <v>47</v>
      </c>
      <c r="R131" s="34">
        <f t="shared" si="5"/>
        <v>335</v>
      </c>
      <c r="S131" s="45"/>
    </row>
    <row r="132" spans="1:19">
      <c r="A132" s="80"/>
      <c r="B132" s="79"/>
      <c r="C132" s="40" t="s">
        <v>330</v>
      </c>
      <c r="D132" s="10" t="s">
        <v>142</v>
      </c>
      <c r="E132" s="80"/>
      <c r="F132" s="8"/>
      <c r="G132" s="41">
        <v>65</v>
      </c>
      <c r="H132" s="41">
        <v>35</v>
      </c>
      <c r="I132" s="41">
        <v>20</v>
      </c>
      <c r="J132" s="41">
        <v>22</v>
      </c>
      <c r="K132" s="41">
        <v>61</v>
      </c>
      <c r="L132" s="41">
        <v>8</v>
      </c>
      <c r="M132" s="41">
        <v>11</v>
      </c>
      <c r="N132" s="41">
        <v>95</v>
      </c>
      <c r="O132" s="41">
        <v>18</v>
      </c>
      <c r="P132" s="41">
        <v>42</v>
      </c>
      <c r="Q132" s="41">
        <v>48</v>
      </c>
      <c r="R132" s="34">
        <f t="shared" si="5"/>
        <v>425</v>
      </c>
      <c r="S132" s="45"/>
    </row>
    <row r="133" spans="1:19">
      <c r="A133" s="80"/>
      <c r="B133" s="79"/>
      <c r="C133" s="40" t="s">
        <v>331</v>
      </c>
      <c r="D133" s="10" t="s">
        <v>142</v>
      </c>
      <c r="E133" s="80"/>
      <c r="F133" s="8"/>
      <c r="G133" s="41">
        <v>95</v>
      </c>
      <c r="H133" s="41">
        <v>48</v>
      </c>
      <c r="I133" s="41">
        <v>37</v>
      </c>
      <c r="J133" s="41">
        <v>23</v>
      </c>
      <c r="K133" s="41">
        <v>83</v>
      </c>
      <c r="L133" s="41">
        <v>5</v>
      </c>
      <c r="M133" s="41">
        <v>20</v>
      </c>
      <c r="N133" s="41">
        <v>106</v>
      </c>
      <c r="O133" s="41">
        <v>29</v>
      </c>
      <c r="P133" s="41">
        <v>63</v>
      </c>
      <c r="Q133" s="41">
        <v>76</v>
      </c>
      <c r="R133" s="34">
        <f t="shared" si="5"/>
        <v>585</v>
      </c>
      <c r="S133" s="45"/>
    </row>
    <row r="134" spans="1:19">
      <c r="A134" s="80"/>
      <c r="B134" s="79"/>
      <c r="C134" s="40" t="s">
        <v>332</v>
      </c>
      <c r="D134" s="10" t="s">
        <v>142</v>
      </c>
      <c r="E134" s="80"/>
      <c r="F134" s="8"/>
      <c r="G134" s="41">
        <v>86</v>
      </c>
      <c r="H134" s="41">
        <v>61</v>
      </c>
      <c r="I134" s="41">
        <v>58</v>
      </c>
      <c r="J134" s="41">
        <v>30</v>
      </c>
      <c r="K134" s="41">
        <v>78</v>
      </c>
      <c r="L134" s="41">
        <v>6</v>
      </c>
      <c r="M134" s="41">
        <v>17</v>
      </c>
      <c r="N134" s="41">
        <v>156</v>
      </c>
      <c r="O134" s="41">
        <v>45</v>
      </c>
      <c r="P134" s="41">
        <v>80</v>
      </c>
      <c r="Q134" s="41">
        <v>73</v>
      </c>
      <c r="R134" s="34">
        <f t="shared" si="5"/>
        <v>690</v>
      </c>
      <c r="S134" s="45"/>
    </row>
    <row r="135" spans="1:19">
      <c r="A135" s="80"/>
      <c r="B135" s="79"/>
      <c r="C135" s="40" t="s">
        <v>333</v>
      </c>
      <c r="D135" s="10" t="s">
        <v>142</v>
      </c>
      <c r="E135" s="80"/>
      <c r="F135" s="8"/>
      <c r="G135" s="41">
        <v>67</v>
      </c>
      <c r="H135" s="41">
        <v>71</v>
      </c>
      <c r="I135" s="41">
        <v>42</v>
      </c>
      <c r="J135" s="41">
        <v>27</v>
      </c>
      <c r="K135" s="41">
        <v>95</v>
      </c>
      <c r="L135" s="41">
        <v>7</v>
      </c>
      <c r="M135" s="41">
        <v>13</v>
      </c>
      <c r="N135" s="41">
        <v>136</v>
      </c>
      <c r="O135" s="41">
        <v>31</v>
      </c>
      <c r="P135" s="41">
        <v>94</v>
      </c>
      <c r="Q135" s="41">
        <v>73</v>
      </c>
      <c r="R135" s="34">
        <f t="shared" si="5"/>
        <v>656</v>
      </c>
      <c r="S135" s="45"/>
    </row>
    <row r="136" spans="1:19">
      <c r="A136" s="80"/>
      <c r="B136" s="79"/>
      <c r="C136" s="40" t="s">
        <v>334</v>
      </c>
      <c r="D136" s="10" t="s">
        <v>142</v>
      </c>
      <c r="E136" s="80"/>
      <c r="F136" s="8"/>
      <c r="G136" s="41">
        <v>65</v>
      </c>
      <c r="H136" s="41">
        <v>79</v>
      </c>
      <c r="I136" s="41">
        <v>30</v>
      </c>
      <c r="J136" s="41">
        <v>27</v>
      </c>
      <c r="K136" s="41">
        <v>112</v>
      </c>
      <c r="L136" s="41">
        <v>10</v>
      </c>
      <c r="M136" s="41">
        <v>11</v>
      </c>
      <c r="N136" s="41">
        <v>133</v>
      </c>
      <c r="O136" s="41">
        <v>36</v>
      </c>
      <c r="P136" s="41">
        <v>90</v>
      </c>
      <c r="Q136" s="41">
        <v>70</v>
      </c>
      <c r="R136" s="34">
        <f t="shared" si="5"/>
        <v>663</v>
      </c>
      <c r="S136" s="45"/>
    </row>
    <row r="137" spans="1:19">
      <c r="A137" s="80"/>
      <c r="B137" s="79"/>
      <c r="C137" s="40" t="s">
        <v>335</v>
      </c>
      <c r="D137" s="10" t="s">
        <v>142</v>
      </c>
      <c r="E137" s="80"/>
      <c r="F137" s="8"/>
      <c r="G137" s="41">
        <v>43</v>
      </c>
      <c r="H137" s="41">
        <v>69</v>
      </c>
      <c r="I137" s="41">
        <v>34</v>
      </c>
      <c r="J137" s="41">
        <v>24</v>
      </c>
      <c r="K137" s="41">
        <v>87</v>
      </c>
      <c r="L137" s="41">
        <v>13</v>
      </c>
      <c r="M137" s="41">
        <v>11</v>
      </c>
      <c r="N137" s="41">
        <v>150</v>
      </c>
      <c r="O137" s="41">
        <v>46</v>
      </c>
      <c r="P137" s="41">
        <v>82</v>
      </c>
      <c r="Q137" s="41">
        <v>70</v>
      </c>
      <c r="R137" s="34">
        <f t="shared" si="5"/>
        <v>629</v>
      </c>
      <c r="S137" s="45"/>
    </row>
    <row r="138" spans="1:19">
      <c r="A138" s="80"/>
      <c r="B138" s="79"/>
      <c r="C138" s="40" t="s">
        <v>336</v>
      </c>
      <c r="D138" s="10" t="s">
        <v>142</v>
      </c>
      <c r="E138" s="80"/>
      <c r="F138" s="8"/>
      <c r="G138" s="41">
        <v>41</v>
      </c>
      <c r="H138" s="41">
        <v>63</v>
      </c>
      <c r="I138" s="41">
        <v>36</v>
      </c>
      <c r="J138" s="41">
        <v>21</v>
      </c>
      <c r="K138" s="41">
        <v>75</v>
      </c>
      <c r="L138" s="41">
        <v>9</v>
      </c>
      <c r="M138" s="41">
        <v>16</v>
      </c>
      <c r="N138" s="41">
        <v>135</v>
      </c>
      <c r="O138" s="41">
        <v>33</v>
      </c>
      <c r="P138" s="41">
        <v>115</v>
      </c>
      <c r="Q138" s="41">
        <v>52</v>
      </c>
      <c r="R138" s="34">
        <f t="shared" si="5"/>
        <v>596</v>
      </c>
      <c r="S138" s="45"/>
    </row>
    <row r="139" spans="1:19">
      <c r="A139" s="80"/>
      <c r="B139" s="79"/>
      <c r="C139" s="40" t="s">
        <v>337</v>
      </c>
      <c r="D139" s="10" t="s">
        <v>142</v>
      </c>
      <c r="E139" s="80"/>
      <c r="F139" s="8"/>
      <c r="G139" s="41">
        <v>26</v>
      </c>
      <c r="H139" s="41">
        <v>65</v>
      </c>
      <c r="I139" s="41">
        <v>27</v>
      </c>
      <c r="J139" s="41">
        <v>23</v>
      </c>
      <c r="K139" s="41">
        <v>56</v>
      </c>
      <c r="L139" s="41">
        <v>3</v>
      </c>
      <c r="M139" s="41">
        <v>14</v>
      </c>
      <c r="N139" s="41">
        <v>121</v>
      </c>
      <c r="O139" s="41">
        <v>29</v>
      </c>
      <c r="P139" s="41">
        <v>101</v>
      </c>
      <c r="Q139" s="41">
        <v>44</v>
      </c>
      <c r="R139" s="34">
        <f t="shared" si="5"/>
        <v>509</v>
      </c>
      <c r="S139" s="45"/>
    </row>
    <row r="140" spans="1:19">
      <c r="A140" s="80"/>
      <c r="B140" s="79"/>
      <c r="C140" s="40" t="s">
        <v>338</v>
      </c>
      <c r="D140" s="10" t="s">
        <v>142</v>
      </c>
      <c r="E140" s="80"/>
      <c r="F140" s="8"/>
      <c r="G140" s="41">
        <v>21</v>
      </c>
      <c r="H140" s="41">
        <v>60</v>
      </c>
      <c r="I140" s="41">
        <v>22</v>
      </c>
      <c r="J140" s="41">
        <v>11</v>
      </c>
      <c r="K140" s="41">
        <v>40</v>
      </c>
      <c r="L140" s="41">
        <v>3</v>
      </c>
      <c r="M140" s="41">
        <v>6</v>
      </c>
      <c r="N140" s="41">
        <v>79</v>
      </c>
      <c r="O140" s="41">
        <v>27</v>
      </c>
      <c r="P140" s="41">
        <v>77</v>
      </c>
      <c r="Q140" s="41">
        <v>38</v>
      </c>
      <c r="R140" s="34">
        <f t="shared" si="5"/>
        <v>384</v>
      </c>
      <c r="S140" s="45"/>
    </row>
    <row r="141" spans="1:19">
      <c r="A141" s="80"/>
      <c r="B141" s="79"/>
      <c r="C141" s="40" t="s">
        <v>339</v>
      </c>
      <c r="D141" s="10" t="s">
        <v>142</v>
      </c>
      <c r="E141" s="80"/>
      <c r="F141" s="8"/>
      <c r="G141" s="41">
        <v>8</v>
      </c>
      <c r="H141" s="41">
        <v>26</v>
      </c>
      <c r="I141" s="41">
        <v>11</v>
      </c>
      <c r="J141" s="41">
        <v>6</v>
      </c>
      <c r="K141" s="41">
        <v>30</v>
      </c>
      <c r="L141" s="41">
        <v>3</v>
      </c>
      <c r="M141" s="41">
        <v>6</v>
      </c>
      <c r="N141" s="41">
        <v>55</v>
      </c>
      <c r="O141" s="41">
        <v>14</v>
      </c>
      <c r="P141" s="41">
        <v>47</v>
      </c>
      <c r="Q141" s="41">
        <v>25</v>
      </c>
      <c r="R141" s="34">
        <f t="shared" si="5"/>
        <v>231</v>
      </c>
      <c r="S141" s="45"/>
    </row>
    <row r="142" spans="1:19">
      <c r="A142" s="80"/>
      <c r="B142" s="79"/>
      <c r="C142" s="40" t="s">
        <v>341</v>
      </c>
      <c r="D142" s="10" t="s">
        <v>142</v>
      </c>
      <c r="E142" s="80"/>
      <c r="F142" s="8"/>
      <c r="G142" s="41">
        <v>16</v>
      </c>
      <c r="H142" s="41">
        <v>15</v>
      </c>
      <c r="I142" s="41">
        <v>10</v>
      </c>
      <c r="J142" s="41">
        <v>14</v>
      </c>
      <c r="K142" s="41">
        <v>22</v>
      </c>
      <c r="L142" s="41">
        <v>1</v>
      </c>
      <c r="M142" s="41">
        <v>4</v>
      </c>
      <c r="N142" s="41">
        <v>55</v>
      </c>
      <c r="O142" s="41">
        <v>17</v>
      </c>
      <c r="P142" s="41">
        <v>48</v>
      </c>
      <c r="Q142" s="41">
        <v>16</v>
      </c>
      <c r="R142" s="34">
        <f t="shared" si="5"/>
        <v>218</v>
      </c>
      <c r="S142" s="45"/>
    </row>
    <row r="143" spans="1:19" ht="30" customHeight="1">
      <c r="A143" s="80"/>
      <c r="B143" s="79" t="s">
        <v>113</v>
      </c>
      <c r="C143" s="10" t="s">
        <v>342</v>
      </c>
      <c r="D143" s="10" t="s">
        <v>142</v>
      </c>
      <c r="E143" s="80" t="s">
        <v>117</v>
      </c>
      <c r="F143" s="80" t="s">
        <v>123</v>
      </c>
      <c r="G143" s="39">
        <v>1163</v>
      </c>
      <c r="H143" s="39">
        <v>757</v>
      </c>
      <c r="I143" s="39">
        <v>858</v>
      </c>
      <c r="J143" s="39">
        <v>387</v>
      </c>
      <c r="K143" s="39">
        <v>1245</v>
      </c>
      <c r="L143" s="39">
        <v>430</v>
      </c>
      <c r="M143" s="39">
        <v>562</v>
      </c>
      <c r="N143" s="39">
        <v>3501</v>
      </c>
      <c r="O143" s="39">
        <v>885</v>
      </c>
      <c r="P143" s="39">
        <v>1548</v>
      </c>
      <c r="Q143" s="39">
        <v>1748</v>
      </c>
      <c r="R143" s="34">
        <f t="shared" si="5"/>
        <v>13084</v>
      </c>
      <c r="S143" s="45"/>
    </row>
    <row r="144" spans="1:19">
      <c r="A144" s="80"/>
      <c r="B144" s="79"/>
      <c r="C144" s="10" t="s">
        <v>343</v>
      </c>
      <c r="D144" s="10" t="s">
        <v>142</v>
      </c>
      <c r="E144" s="80"/>
      <c r="F144" s="80"/>
      <c r="G144" s="39">
        <v>59</v>
      </c>
      <c r="H144" s="39">
        <v>38</v>
      </c>
      <c r="I144" s="39">
        <v>154</v>
      </c>
      <c r="J144" s="39">
        <v>107</v>
      </c>
      <c r="K144" s="39">
        <v>46</v>
      </c>
      <c r="L144" s="39">
        <v>75</v>
      </c>
      <c r="M144" s="39">
        <v>57</v>
      </c>
      <c r="N144" s="39">
        <v>127</v>
      </c>
      <c r="O144" s="39">
        <v>54</v>
      </c>
      <c r="P144" s="39">
        <v>49</v>
      </c>
      <c r="Q144" s="39">
        <v>76</v>
      </c>
      <c r="R144" s="34">
        <f t="shared" si="5"/>
        <v>842</v>
      </c>
      <c r="S144" s="45"/>
    </row>
    <row r="145" spans="1:19">
      <c r="A145" s="80"/>
      <c r="B145" s="79"/>
      <c r="C145" s="10" t="s">
        <v>344</v>
      </c>
      <c r="D145" s="10" t="s">
        <v>142</v>
      </c>
      <c r="E145" s="80"/>
      <c r="F145" s="80"/>
      <c r="G145" s="39">
        <v>101</v>
      </c>
      <c r="H145" s="39">
        <v>89</v>
      </c>
      <c r="I145" s="39">
        <v>230</v>
      </c>
      <c r="J145" s="39">
        <v>111</v>
      </c>
      <c r="K145" s="39">
        <v>236</v>
      </c>
      <c r="L145" s="39">
        <v>139</v>
      </c>
      <c r="M145" s="39">
        <v>123</v>
      </c>
      <c r="N145" s="39">
        <v>457</v>
      </c>
      <c r="O145" s="39">
        <v>431</v>
      </c>
      <c r="P145" s="39">
        <v>282</v>
      </c>
      <c r="Q145" s="39">
        <v>300</v>
      </c>
      <c r="R145" s="34">
        <f t="shared" si="5"/>
        <v>2499</v>
      </c>
      <c r="S145" s="45"/>
    </row>
    <row r="146" spans="1:19" ht="30" customHeight="1">
      <c r="A146" s="80"/>
      <c r="B146" s="79" t="s">
        <v>345</v>
      </c>
      <c r="C146" s="21" t="s">
        <v>346</v>
      </c>
      <c r="D146" s="10" t="s">
        <v>142</v>
      </c>
      <c r="E146" s="80" t="s">
        <v>117</v>
      </c>
      <c r="F146" s="80" t="s">
        <v>123</v>
      </c>
      <c r="G146" s="55">
        <v>0.81685296646603611</v>
      </c>
      <c r="H146" s="55">
        <v>0.40554821664464996</v>
      </c>
      <c r="I146" s="25">
        <v>0.53030303030303028</v>
      </c>
      <c r="J146" s="26">
        <v>0.57881136950904388</v>
      </c>
      <c r="K146" s="55">
        <v>0.6152610441767068</v>
      </c>
      <c r="L146" s="55">
        <v>0.91162790697674423</v>
      </c>
      <c r="M146" s="55">
        <v>0.91459074733096091</v>
      </c>
      <c r="N146" s="55">
        <v>0.96115395601256781</v>
      </c>
      <c r="O146" s="55">
        <v>0.60338983050847461</v>
      </c>
      <c r="P146" s="55">
        <v>0.89018087855297157</v>
      </c>
      <c r="Q146" s="55">
        <v>0.9513729977116705</v>
      </c>
      <c r="R146" s="47">
        <f>+AVERAGE(G146:Q146)</f>
        <v>0.74355390401753241</v>
      </c>
    </row>
    <row r="147" spans="1:19">
      <c r="A147" s="80"/>
      <c r="B147" s="79"/>
      <c r="C147" s="21" t="s">
        <v>50</v>
      </c>
      <c r="D147" s="10" t="s">
        <v>142</v>
      </c>
      <c r="E147" s="80"/>
      <c r="F147" s="80"/>
      <c r="G147" s="55">
        <v>9.4582975064488387E-3</v>
      </c>
      <c r="H147" s="55">
        <v>5.2840158520475562E-3</v>
      </c>
      <c r="I147" s="25">
        <v>1.8648018648018648E-2</v>
      </c>
      <c r="J147" s="26">
        <v>5.1679586563307496E-3</v>
      </c>
      <c r="K147" s="55">
        <v>6.4257028112449802E-3</v>
      </c>
      <c r="L147" s="55">
        <v>4.6511627906976744E-3</v>
      </c>
      <c r="M147" s="55">
        <v>5.6939501779359428E-2</v>
      </c>
      <c r="N147" s="55">
        <v>1.2853470437017995E-2</v>
      </c>
      <c r="O147" s="55">
        <v>5.6497175141242938E-3</v>
      </c>
      <c r="P147" s="55">
        <v>1.0335917312661499E-2</v>
      </c>
      <c r="Q147" s="55">
        <v>1.4874141876430207E-2</v>
      </c>
      <c r="R147" s="47">
        <f t="shared" ref="R147:R149" si="6">+AVERAGE(G147:Q147)</f>
        <v>1.3662536834943806E-2</v>
      </c>
    </row>
    <row r="148" spans="1:19">
      <c r="A148" s="80"/>
      <c r="B148" s="79"/>
      <c r="C148" s="27" t="s">
        <v>48</v>
      </c>
      <c r="D148" s="10" t="s">
        <v>142</v>
      </c>
      <c r="E148" s="80"/>
      <c r="F148" s="80"/>
      <c r="G148" s="55">
        <v>2.4935511607910577E-2</v>
      </c>
      <c r="H148" s="55">
        <v>0.10964332892998679</v>
      </c>
      <c r="I148" s="25">
        <v>0.1048951048951049</v>
      </c>
      <c r="J148" s="26">
        <v>2.8423772609819122E-2</v>
      </c>
      <c r="K148" s="55">
        <v>7.6305220883534142E-2</v>
      </c>
      <c r="L148" s="55">
        <v>0.71162790697674416</v>
      </c>
      <c r="M148" s="55">
        <v>0.25622775800711745</v>
      </c>
      <c r="N148" s="55">
        <v>0.55327049414453011</v>
      </c>
      <c r="O148" s="55">
        <v>0.43502824858757061</v>
      </c>
      <c r="P148" s="55">
        <v>0.57041343669250644</v>
      </c>
      <c r="Q148" s="55">
        <v>0.75686498855835238</v>
      </c>
      <c r="R148" s="47">
        <f t="shared" si="6"/>
        <v>0.32978507017210695</v>
      </c>
    </row>
    <row r="149" spans="1:19">
      <c r="A149" s="80"/>
      <c r="B149" s="79"/>
      <c r="C149" s="27" t="s">
        <v>323</v>
      </c>
      <c r="D149" s="10" t="s">
        <v>142</v>
      </c>
      <c r="E149" s="80"/>
      <c r="F149" s="80"/>
      <c r="G149" s="55">
        <v>0.177128116938951</v>
      </c>
      <c r="H149" s="55">
        <v>0.59445178335535009</v>
      </c>
      <c r="I149" s="25">
        <v>0.43939393939393939</v>
      </c>
      <c r="J149" s="26">
        <v>0.42118863049095606</v>
      </c>
      <c r="K149" s="55">
        <v>0.38473895582329315</v>
      </c>
      <c r="L149" s="55">
        <v>8.8372093023255813E-2</v>
      </c>
      <c r="M149" s="55">
        <v>8.5409252669039148E-2</v>
      </c>
      <c r="N149" s="55">
        <v>3.8846043987432161E-2</v>
      </c>
      <c r="O149" s="55">
        <v>0.39661016949152544</v>
      </c>
      <c r="P149" s="55">
        <v>0.10981912144702842</v>
      </c>
      <c r="Q149" s="55">
        <v>4.8627002288329522E-2</v>
      </c>
      <c r="R149" s="47">
        <f t="shared" si="6"/>
        <v>0.25314410080991823</v>
      </c>
    </row>
    <row r="150" spans="1:19" s="48" customFormat="1">
      <c r="B150" s="49"/>
      <c r="C150" s="49"/>
      <c r="D150" s="49"/>
      <c r="E150" s="50"/>
      <c r="F150" s="50"/>
      <c r="G150" s="50"/>
      <c r="H150" s="28"/>
      <c r="I150" s="28"/>
      <c r="J150" s="28"/>
      <c r="K150" s="28"/>
      <c r="L150" s="50"/>
      <c r="M150" s="50"/>
      <c r="N150" s="50"/>
      <c r="O150" s="50"/>
      <c r="P150" s="50"/>
      <c r="Q150" s="50"/>
      <c r="R150" s="50"/>
    </row>
    <row r="151" spans="1:19" s="48" customFormat="1">
      <c r="B151" s="49"/>
      <c r="C151" s="51"/>
      <c r="D151" s="51"/>
      <c r="E151" s="52"/>
      <c r="F151" s="52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</row>
    <row r="152" spans="1:19" s="48" customFormat="1">
      <c r="B152" s="49"/>
      <c r="C152" s="84"/>
      <c r="D152" s="84"/>
      <c r="E152" s="84"/>
      <c r="F152" s="84"/>
      <c r="G152" s="84"/>
      <c r="H152" s="84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1:19" s="48" customFormat="1">
      <c r="B153" s="49"/>
      <c r="C153" s="84"/>
      <c r="D153" s="84"/>
      <c r="E153" s="84"/>
      <c r="F153" s="84"/>
      <c r="G153" s="84"/>
      <c r="H153" s="84"/>
      <c r="I153" s="50"/>
      <c r="J153" s="50"/>
      <c r="K153" s="50"/>
      <c r="L153" s="50"/>
      <c r="M153" s="50"/>
      <c r="N153" s="50"/>
      <c r="O153" s="50"/>
      <c r="P153" s="50"/>
      <c r="Q153" s="50"/>
      <c r="R153" s="50"/>
    </row>
    <row r="154" spans="1:19" s="48" customFormat="1">
      <c r="B154" s="49"/>
      <c r="C154" s="84"/>
      <c r="D154" s="84"/>
      <c r="E154" s="84"/>
      <c r="F154" s="84"/>
      <c r="G154" s="84"/>
      <c r="H154" s="84"/>
      <c r="I154" s="53"/>
      <c r="J154" s="53"/>
      <c r="K154" s="53"/>
      <c r="L154" s="53"/>
      <c r="M154" s="50"/>
      <c r="N154" s="50"/>
      <c r="O154" s="50"/>
      <c r="P154" s="50"/>
      <c r="Q154" s="50"/>
      <c r="R154" s="50"/>
    </row>
    <row r="155" spans="1:19" s="48" customFormat="1">
      <c r="B155" s="54"/>
      <c r="C155" s="54"/>
      <c r="D155" s="54"/>
    </row>
    <row r="156" spans="1:19" s="48" customFormat="1">
      <c r="B156" s="54"/>
      <c r="C156" s="54"/>
      <c r="D156" s="54"/>
    </row>
    <row r="157" spans="1:19" s="48" customFormat="1">
      <c r="B157" s="54"/>
      <c r="C157" s="54"/>
      <c r="D157" s="54"/>
    </row>
    <row r="158" spans="1:19" s="48" customFormat="1">
      <c r="B158" s="54"/>
      <c r="C158" s="54"/>
      <c r="D158" s="54"/>
    </row>
    <row r="159" spans="1:19" s="48" customFormat="1">
      <c r="B159" s="54"/>
      <c r="C159" s="54"/>
      <c r="D159" s="54"/>
    </row>
    <row r="160" spans="1:19" s="48" customFormat="1">
      <c r="B160" s="54"/>
      <c r="C160" s="54"/>
      <c r="D160" s="54"/>
    </row>
    <row r="161" spans="2:4" s="48" customFormat="1">
      <c r="B161" s="54"/>
      <c r="C161" s="54"/>
      <c r="D161" s="54"/>
    </row>
    <row r="162" spans="2:4" s="48" customFormat="1">
      <c r="B162" s="54"/>
      <c r="C162" s="54"/>
      <c r="D162" s="54"/>
    </row>
    <row r="163" spans="2:4" s="48" customFormat="1">
      <c r="B163" s="54"/>
      <c r="C163" s="54"/>
      <c r="D163" s="54"/>
    </row>
  </sheetData>
  <mergeCells count="46">
    <mergeCell ref="E56:E70"/>
    <mergeCell ref="B71:B82"/>
    <mergeCell ref="E34:E43"/>
    <mergeCell ref="F34:F43"/>
    <mergeCell ref="B44:B55"/>
    <mergeCell ref="E44:E55"/>
    <mergeCell ref="F44:F55"/>
    <mergeCell ref="E71:E82"/>
    <mergeCell ref="F71:F82"/>
    <mergeCell ref="E2:E5"/>
    <mergeCell ref="F2:F5"/>
    <mergeCell ref="E6:E19"/>
    <mergeCell ref="F6:F19"/>
    <mergeCell ref="E23:E29"/>
    <mergeCell ref="E83:E92"/>
    <mergeCell ref="F83:F92"/>
    <mergeCell ref="E93:E97"/>
    <mergeCell ref="F93:F97"/>
    <mergeCell ref="B83:B92"/>
    <mergeCell ref="C83:C84"/>
    <mergeCell ref="C85:C86"/>
    <mergeCell ref="C87:C88"/>
    <mergeCell ref="C89:C90"/>
    <mergeCell ref="C91:C92"/>
    <mergeCell ref="H152:H154"/>
    <mergeCell ref="C152:C154"/>
    <mergeCell ref="D152:D154"/>
    <mergeCell ref="E152:E154"/>
    <mergeCell ref="F152:F154"/>
    <mergeCell ref="G152:G154"/>
    <mergeCell ref="A2:A149"/>
    <mergeCell ref="B93:B97"/>
    <mergeCell ref="B56:B70"/>
    <mergeCell ref="E146:E149"/>
    <mergeCell ref="F146:F149"/>
    <mergeCell ref="E143:E145"/>
    <mergeCell ref="F143:F145"/>
    <mergeCell ref="E111:E127"/>
    <mergeCell ref="E128:E142"/>
    <mergeCell ref="E101:E110"/>
    <mergeCell ref="F101:F110"/>
    <mergeCell ref="B101:B110"/>
    <mergeCell ref="B111:B127"/>
    <mergeCell ref="B128:B142"/>
    <mergeCell ref="B143:B145"/>
    <mergeCell ref="B146:B14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 mapa</vt:lpstr>
      <vt:lpstr>Sin mapa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Practicante3</dc:creator>
  <cp:lastModifiedBy>Fabian Alexander Zapata Gracia</cp:lastModifiedBy>
  <dcterms:created xsi:type="dcterms:W3CDTF">2017-01-18T16:44:07Z</dcterms:created>
  <dcterms:modified xsi:type="dcterms:W3CDTF">2017-02-20T21:35:33Z</dcterms:modified>
</cp:coreProperties>
</file>