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esktop\"/>
    </mc:Choice>
  </mc:AlternateContent>
  <xr:revisionPtr revIDLastSave="0" documentId="13_ncr:1_{17EE63B3-AAFA-47F8-A565-F264646D1BF3}" xr6:coauthVersionLast="47" xr6:coauthVersionMax="47" xr10:uidLastSave="{00000000-0000-0000-0000-000000000000}"/>
  <bookViews>
    <workbookView xWindow="-120" yWindow="-120" windowWidth="25440" windowHeight="15390" xr2:uid="{A03FD7AB-8B93-42FB-A1B2-6693A11184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H29" i="1" s="1"/>
  <c r="E30" i="1"/>
  <c r="E31" i="1"/>
  <c r="E32" i="1"/>
  <c r="E33" i="1"/>
  <c r="E34" i="1"/>
  <c r="E35" i="1"/>
  <c r="E36" i="1"/>
  <c r="H36" i="1" s="1"/>
  <c r="E37" i="1"/>
  <c r="E38" i="1"/>
  <c r="H38" i="1" s="1"/>
  <c r="E39" i="1"/>
  <c r="H39" i="1" s="1"/>
  <c r="E40" i="1"/>
  <c r="H40" i="1" s="1"/>
  <c r="E41" i="1"/>
  <c r="H41" i="1" s="1"/>
  <c r="E42" i="1"/>
  <c r="E43" i="1"/>
  <c r="E44" i="1"/>
  <c r="E45" i="1"/>
  <c r="F45" i="1" s="1"/>
  <c r="E46" i="1"/>
  <c r="H46" i="1" s="1"/>
  <c r="E47" i="1"/>
  <c r="F47" i="1" s="1"/>
  <c r="E48" i="1"/>
  <c r="F48" i="1" s="1"/>
  <c r="E49" i="1"/>
  <c r="F49" i="1" s="1"/>
  <c r="E50" i="1"/>
  <c r="F50" i="1" s="1"/>
  <c r="E51" i="1"/>
  <c r="H51" i="1" s="1"/>
  <c r="H34" i="1"/>
  <c r="F37" i="1"/>
  <c r="F2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H30" i="1"/>
  <c r="H31" i="1"/>
  <c r="H32" i="1"/>
  <c r="H33" i="1"/>
  <c r="H35" i="1"/>
  <c r="H42" i="1"/>
  <c r="H43" i="1"/>
  <c r="H44" i="1"/>
  <c r="H45" i="1"/>
  <c r="H47" i="1"/>
  <c r="H48" i="1"/>
  <c r="H49" i="1"/>
  <c r="H50" i="1"/>
  <c r="H28" i="1"/>
  <c r="F30" i="1"/>
  <c r="F31" i="1"/>
  <c r="F32" i="1"/>
  <c r="F33" i="1"/>
  <c r="F35" i="1"/>
  <c r="F38" i="1"/>
  <c r="F40" i="1"/>
  <c r="F42" i="1"/>
  <c r="F43" i="1"/>
  <c r="F4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E3" i="1"/>
  <c r="E4" i="1"/>
  <c r="E5" i="1"/>
  <c r="E6" i="1"/>
  <c r="E7" i="1"/>
  <c r="E8" i="1"/>
  <c r="E9" i="1"/>
  <c r="E10" i="1"/>
  <c r="E11" i="1"/>
  <c r="F11" i="1" s="1"/>
  <c r="E12" i="1"/>
  <c r="F12" i="1" s="1"/>
  <c r="E13" i="1"/>
  <c r="F13" i="1" s="1"/>
  <c r="E14" i="1"/>
  <c r="F14" i="1" s="1"/>
  <c r="E15" i="1"/>
  <c r="E16" i="1"/>
  <c r="E17" i="1"/>
  <c r="E18" i="1"/>
  <c r="E19" i="1"/>
  <c r="E20" i="1"/>
  <c r="E21" i="1"/>
  <c r="E22" i="1"/>
  <c r="F22" i="1" s="1"/>
  <c r="E23" i="1"/>
  <c r="F23" i="1" s="1"/>
  <c r="E24" i="1"/>
  <c r="F24" i="1" s="1"/>
  <c r="E25" i="1"/>
  <c r="F25" i="1" s="1"/>
  <c r="F21" i="1"/>
  <c r="F3" i="1"/>
  <c r="F4" i="1"/>
  <c r="F5" i="1"/>
  <c r="F6" i="1"/>
  <c r="F7" i="1"/>
  <c r="F8" i="1"/>
  <c r="F9" i="1"/>
  <c r="F10" i="1"/>
  <c r="F15" i="1"/>
  <c r="F16" i="1"/>
  <c r="F17" i="1"/>
  <c r="F18" i="1"/>
  <c r="F19" i="1"/>
  <c r="F20" i="1"/>
  <c r="F2" i="1"/>
  <c r="G2" i="1" s="1"/>
  <c r="E2" i="1"/>
  <c r="F29" i="1" l="1"/>
  <c r="F36" i="1"/>
  <c r="F51" i="1"/>
  <c r="F39" i="1"/>
  <c r="H37" i="1"/>
  <c r="F46" i="1"/>
  <c r="F34" i="1"/>
  <c r="F41" i="1"/>
  <c r="I2" i="1"/>
  <c r="H2" i="1"/>
  <c r="J2" i="1" l="1"/>
</calcChain>
</file>

<file path=xl/sharedStrings.xml><?xml version="1.0" encoding="utf-8"?>
<sst xmlns="http://schemas.openxmlformats.org/spreadsheetml/2006/main" count="29" uniqueCount="22">
  <si>
    <t>Time</t>
  </si>
  <si>
    <t>Hour Angle</t>
  </si>
  <si>
    <t>Declination</t>
  </si>
  <si>
    <t>Solar Zenith Angle</t>
  </si>
  <si>
    <t>Solar_Altitude</t>
  </si>
  <si>
    <t>A</t>
  </si>
  <si>
    <t>AIO</t>
  </si>
  <si>
    <t>l_st</t>
  </si>
  <si>
    <t>l_bt</t>
  </si>
  <si>
    <t>S</t>
  </si>
  <si>
    <t>D</t>
  </si>
  <si>
    <t>E</t>
  </si>
  <si>
    <t>H</t>
  </si>
  <si>
    <t>12.72m</t>
  </si>
  <si>
    <t>8.72m</t>
  </si>
  <si>
    <t>7.74m</t>
  </si>
  <si>
    <t>6.72m</t>
  </si>
  <si>
    <t>7.95m</t>
  </si>
  <si>
    <t>8.03m</t>
  </si>
  <si>
    <t>7.22m</t>
  </si>
  <si>
    <t>13.71m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</si>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</sst>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 applyAlignment="1">
      <alignment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1784-36F0-485F-86F9-9756BEF22D9F}">
  <dimension ref="A1:O51"/>
  <sheetViews>
    <sheetView tabSelected="1" topLeftCell="A16" workbookViewId="0">
      <selection activeCell="O4" sqref="O4"/>
    </sheetView>
  </sheetViews>
  <sheetFormatPr defaultRowHeight="15" x14ac:dyDescent="0.25"/>
  <cols>
    <col min="1" max="1" width="9.5703125" style="1" bestFit="1" customWidth="1"/>
    <col min="2" max="2" width="10.85546875" style="1" bestFit="1" customWidth="1"/>
    <col min="3" max="3" width="11.140625" style="1" bestFit="1" customWidth="1"/>
    <col min="4" max="4" width="17.42578125" style="1" bestFit="1" customWidth="1"/>
    <col min="5" max="5" width="13.85546875" style="1" bestFit="1" customWidth="1"/>
    <col min="6" max="6" width="9.5703125" style="1" bestFit="1" customWidth="1"/>
    <col min="7" max="7" width="9.140625" style="1"/>
    <col min="8" max="8" width="10.28515625" style="1" customWidth="1"/>
    <col min="9" max="9" width="12.42578125" style="1" customWidth="1"/>
    <col min="10" max="10" width="11.42578125" style="1" customWidth="1"/>
    <col min="11" max="11" width="9.140625" style="1"/>
    <col min="12" max="12" width="10.28515625" style="1" bestFit="1" customWidth="1"/>
    <col min="13" max="16384" width="9.140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5" x14ac:dyDescent="0.25">
      <c r="A2" s="3">
        <v>0</v>
      </c>
      <c r="B2" s="1">
        <v>-3.1415929999999999</v>
      </c>
      <c r="C2" s="1">
        <v>-0.40162900000000001</v>
      </c>
      <c r="D2" s="1">
        <v>2.8675609999999998</v>
      </c>
      <c r="E2" s="2">
        <f>ASIN(COS(D2))</f>
        <v>-1.296764673205103</v>
      </c>
      <c r="F2" s="1">
        <f>ASIN((COS(C2)*SIN(B2))/(COS(E2)))</f>
        <v>1.1782234336745673E-6</v>
      </c>
      <c r="G2" s="1">
        <f>ACOS((COS(D2)*COS(RADIANS(35))+SIN(D2)*SIN(RADIANS(35)*COS(180-180-(F2-180)))))</f>
        <v>2.6579990126657123</v>
      </c>
      <c r="H2" s="1">
        <f>((2+2*SIN(RADIANS(35)))*COS(G2))/(SIN(RADIANS(90)-RADIANS(35)+G2)*SIN(RADIANS(35)))</f>
        <v>10.594153825900605</v>
      </c>
      <c r="I2" s="1">
        <f>(2*COS(G2))/(SIN(RADIANS(90)-RADIANS(35)+G2)*SIN(RADIANS(35)))</f>
        <v>6.7325320722692714</v>
      </c>
      <c r="J2" s="1">
        <f>H2-I2</f>
        <v>3.8616217536313338</v>
      </c>
      <c r="K2" s="1">
        <f>$O$2*TAN(E2)+COS(RADIANS(35))*$O$3+($O$2+$O$3*SIN(RADIANS(35)))*TAN(E2)</f>
        <v>-16.305835670570122</v>
      </c>
      <c r="N2" s="2" t="s">
        <v>11</v>
      </c>
      <c r="O2" s="1">
        <v>2</v>
      </c>
    </row>
    <row r="3" spans="1:15" x14ac:dyDescent="0.25">
      <c r="A3" s="3">
        <v>4.1666666666666664E-2</v>
      </c>
      <c r="B3" s="1">
        <v>-2.8797929999999998</v>
      </c>
      <c r="C3" s="1">
        <v>-0.40162900000000001</v>
      </c>
      <c r="D3" s="1">
        <v>2.788233</v>
      </c>
      <c r="E3" s="2">
        <f t="shared" ref="E3:E25" si="0">ASIN(COS(D3))</f>
        <v>-1.2174366732051034</v>
      </c>
      <c r="F3" s="1">
        <f t="shared" ref="F3:F25" si="1">ASIN((COS(C3)*SIN(B3))/(COS(E3)))</f>
        <v>-0.75928793969993136</v>
      </c>
      <c r="G3" s="1">
        <f t="shared" ref="G3:G25" si="2">ACOS((COS(D3)*COS(RADIANS(35))+SIN(D3)*SIN(RADIANS(35)*COS(180-180-(F3-180)))))</f>
        <v>2.4094395780103017</v>
      </c>
      <c r="H3" s="1">
        <f t="shared" ref="H3:H25" si="3">((2+2*SIN(RADIANS(35)))*COS(G3))/(SIN(RADIANS(90)-RADIANS(35)+G3)*SIN(RADIANS(35)))</f>
        <v>18.071573198294153</v>
      </c>
      <c r="I3" s="1">
        <f t="shared" ref="I3:I25" si="4">(2*COS(G3))/(SIN(RADIANS(90)-RADIANS(35)+G3)*SIN(RADIANS(35)))</f>
        <v>11.484394898668018</v>
      </c>
      <c r="J3" s="1">
        <f t="shared" ref="J3:J25" si="5">H3-I3</f>
        <v>6.5871782996261352</v>
      </c>
      <c r="K3" s="1">
        <f t="shared" ref="K3:K25" si="6">$O$2*TAN(E3)+COS(RADIANS(35))*$O$3+($O$2+$O$3*SIN(RADIANS(35)))*TAN(E3)</f>
        <v>-12.095873452766995</v>
      </c>
      <c r="N3" s="2" t="s">
        <v>12</v>
      </c>
      <c r="O3" s="1">
        <v>1.7</v>
      </c>
    </row>
    <row r="4" spans="1:15" x14ac:dyDescent="0.25">
      <c r="A4" s="3">
        <v>8.3333333333333329E-2</v>
      </c>
      <c r="B4" s="1">
        <v>-2.6179939999999999</v>
      </c>
      <c r="C4" s="1">
        <v>-0.40162900000000001</v>
      </c>
      <c r="D4" s="1">
        <v>2.6188769999999999</v>
      </c>
      <c r="E4" s="2">
        <f t="shared" si="0"/>
        <v>-1.0480806732051033</v>
      </c>
      <c r="F4" s="1">
        <f t="shared" si="1"/>
        <v>-1.1727902311546996</v>
      </c>
      <c r="G4" s="1">
        <f t="shared" si="2"/>
        <v>2.162447978024125</v>
      </c>
      <c r="H4" s="1">
        <f t="shared" si="3"/>
        <v>-159.28354286586119</v>
      </c>
      <c r="I4" s="1">
        <f t="shared" si="4"/>
        <v>-101.22389938376463</v>
      </c>
      <c r="J4" s="1">
        <f t="shared" si="5"/>
        <v>-58.059643482096561</v>
      </c>
      <c r="K4" s="1">
        <f t="shared" si="6"/>
        <v>-7.2421340937774108</v>
      </c>
      <c r="N4" s="2"/>
    </row>
    <row r="5" spans="1:15" x14ac:dyDescent="0.25">
      <c r="A5" s="3">
        <v>0.125</v>
      </c>
      <c r="B5" s="1">
        <v>-2.3561939999999999</v>
      </c>
      <c r="C5" s="1">
        <v>-0.40162900000000001</v>
      </c>
      <c r="D5" s="1">
        <v>2.42239</v>
      </c>
      <c r="E5" s="2">
        <f t="shared" si="0"/>
        <v>-0.85159367320510337</v>
      </c>
      <c r="F5" s="1">
        <f t="shared" si="1"/>
        <v>-1.4153268295645627</v>
      </c>
      <c r="G5" s="1">
        <f t="shared" si="2"/>
        <v>1.9214496493255817</v>
      </c>
      <c r="H5" s="1">
        <f t="shared" si="3"/>
        <v>-7.3257604396120382</v>
      </c>
      <c r="I5" s="1">
        <f t="shared" si="4"/>
        <v>-4.6554843288068586</v>
      </c>
      <c r="J5" s="1">
        <f t="shared" si="5"/>
        <v>-2.6702761108051796</v>
      </c>
      <c r="K5" s="1">
        <f t="shared" si="6"/>
        <v>-4.2889734799353434</v>
      </c>
      <c r="N5" s="2"/>
    </row>
    <row r="6" spans="1:15" x14ac:dyDescent="0.25">
      <c r="A6" s="3">
        <v>0.16666666666666666</v>
      </c>
      <c r="B6" s="1">
        <v>-2.094395</v>
      </c>
      <c r="C6" s="1">
        <v>-0.40162900000000001</v>
      </c>
      <c r="D6" s="1">
        <v>2.218788</v>
      </c>
      <c r="E6" s="2">
        <f t="shared" si="0"/>
        <v>-0.64799167320510342</v>
      </c>
      <c r="F6" s="1">
        <f t="shared" si="1"/>
        <v>-1.5492088871297971</v>
      </c>
      <c r="G6" s="1">
        <f t="shared" si="2"/>
        <v>1.6963965531977638</v>
      </c>
      <c r="H6" s="1">
        <f t="shared" si="3"/>
        <v>-1.4735881136743987</v>
      </c>
      <c r="I6" s="1">
        <f t="shared" si="4"/>
        <v>-0.93645791817491275</v>
      </c>
      <c r="J6" s="1">
        <f t="shared" si="5"/>
        <v>-0.53713019549948593</v>
      </c>
      <c r="K6" s="1">
        <f t="shared" si="6"/>
        <v>-2.3737773636845771</v>
      </c>
      <c r="N6" s="2"/>
    </row>
    <row r="7" spans="1:15" x14ac:dyDescent="0.25">
      <c r="A7" s="3">
        <v>0.20833333333333334</v>
      </c>
      <c r="B7" s="1">
        <v>-1.8325959999999999</v>
      </c>
      <c r="C7" s="1">
        <v>-0.40162900000000001</v>
      </c>
      <c r="D7" s="1">
        <v>2.0156990000000001</v>
      </c>
      <c r="E7" s="2">
        <f t="shared" si="0"/>
        <v>-0.44490267320510352</v>
      </c>
      <c r="F7" s="1">
        <f t="shared" si="1"/>
        <v>-1.3970522510876875</v>
      </c>
      <c r="G7" s="1">
        <f t="shared" si="2"/>
        <v>1.556232732966806</v>
      </c>
      <c r="H7" s="1">
        <f t="shared" si="3"/>
        <v>0.13648774319252119</v>
      </c>
      <c r="I7" s="1">
        <f t="shared" si="4"/>
        <v>8.673728205349944E-2</v>
      </c>
      <c r="J7" s="1">
        <f t="shared" si="5"/>
        <v>4.9750461139021748E-2</v>
      </c>
      <c r="K7" s="1">
        <f t="shared" si="6"/>
        <v>-0.97947857193684373</v>
      </c>
      <c r="N7" s="2"/>
    </row>
    <row r="8" spans="1:15" x14ac:dyDescent="0.25">
      <c r="A8" s="3">
        <v>0.25</v>
      </c>
      <c r="B8" s="1">
        <v>-1.5707960000000001</v>
      </c>
      <c r="C8" s="1">
        <v>-0.40162900000000001</v>
      </c>
      <c r="D8" s="1">
        <v>1.817785</v>
      </c>
      <c r="E8" s="2">
        <f t="shared" si="0"/>
        <v>-0.24698867320510334</v>
      </c>
      <c r="F8" s="1">
        <f t="shared" si="1"/>
        <v>-1.2507845222847325</v>
      </c>
      <c r="G8" s="1">
        <f t="shared" si="2"/>
        <v>1.438602319331735</v>
      </c>
      <c r="H8" s="1">
        <f t="shared" si="3"/>
        <v>1.0689974734822352</v>
      </c>
      <c r="I8" s="1">
        <f t="shared" si="4"/>
        <v>0.67934257833774181</v>
      </c>
      <c r="J8" s="1">
        <f t="shared" si="5"/>
        <v>0.38965489514449336</v>
      </c>
      <c r="K8" s="1">
        <f t="shared" si="6"/>
        <v>0.13815817539180641</v>
      </c>
      <c r="N8" s="2"/>
    </row>
    <row r="9" spans="1:15" x14ac:dyDescent="0.25">
      <c r="A9" s="3">
        <v>0.29166666666666669</v>
      </c>
      <c r="B9" s="1">
        <v>-1.308997</v>
      </c>
      <c r="C9" s="1">
        <v>-0.40162900000000001</v>
      </c>
      <c r="D9" s="1">
        <v>1.6294310000000001</v>
      </c>
      <c r="E9" s="2">
        <f t="shared" si="0"/>
        <v>-5.8634673205103453E-2</v>
      </c>
      <c r="F9" s="1">
        <f t="shared" si="1"/>
        <v>-1.0986477963959973</v>
      </c>
      <c r="G9" s="1">
        <f t="shared" si="2"/>
        <v>1.35116164658673</v>
      </c>
      <c r="H9" s="1">
        <f t="shared" si="3"/>
        <v>1.6192567076155582</v>
      </c>
      <c r="I9" s="1">
        <f t="shared" si="4"/>
        <v>1.0290295852233526</v>
      </c>
      <c r="J9" s="1">
        <f t="shared" si="5"/>
        <v>0.59022712239220554</v>
      </c>
      <c r="K9" s="1">
        <f t="shared" si="6"/>
        <v>1.1005115237679253</v>
      </c>
      <c r="N9" s="2"/>
    </row>
    <row r="10" spans="1:15" x14ac:dyDescent="0.25">
      <c r="A10" s="3">
        <v>0.33333333333333331</v>
      </c>
      <c r="B10" s="1">
        <v>-1.0471980000000001</v>
      </c>
      <c r="C10" s="1">
        <v>-0.40162900000000001</v>
      </c>
      <c r="D10" s="1">
        <v>1.4559280000000001</v>
      </c>
      <c r="E10" s="2">
        <f t="shared" si="0"/>
        <v>0.11486832679489649</v>
      </c>
      <c r="F10" s="1">
        <f t="shared" si="1"/>
        <v>-0.93130578762827454</v>
      </c>
      <c r="G10" s="1">
        <f t="shared" si="2"/>
        <v>1.3011628277627734</v>
      </c>
      <c r="H10" s="1">
        <f t="shared" si="3"/>
        <v>1.8955662951558898</v>
      </c>
      <c r="I10" s="1">
        <f t="shared" si="4"/>
        <v>1.204622954034253</v>
      </c>
      <c r="J10" s="1">
        <f t="shared" si="5"/>
        <v>0.6909433411216368</v>
      </c>
      <c r="K10" s="1">
        <f t="shared" si="6"/>
        <v>1.9665644257717627</v>
      </c>
      <c r="L10" s="1" t="s">
        <v>13</v>
      </c>
      <c r="N10" s="2"/>
    </row>
    <row r="11" spans="1:15" x14ac:dyDescent="0.25">
      <c r="A11" s="3">
        <v>0.375</v>
      </c>
      <c r="B11" s="1">
        <v>-0.78539800000000004</v>
      </c>
      <c r="C11" s="1">
        <v>-0.40162900000000001</v>
      </c>
      <c r="D11" s="1">
        <v>1.304292</v>
      </c>
      <c r="E11" s="2">
        <f t="shared" si="0"/>
        <v>0.26650432679489661</v>
      </c>
      <c r="F11" s="1">
        <f t="shared" si="1"/>
        <v>-0.74049862541574873</v>
      </c>
      <c r="G11" s="1">
        <f t="shared" si="2"/>
        <v>1.2933543069399613</v>
      </c>
      <c r="H11" s="1">
        <f t="shared" si="3"/>
        <v>1.9366369221223256</v>
      </c>
      <c r="I11" s="1">
        <f t="shared" si="4"/>
        <v>1.2307231332296622</v>
      </c>
      <c r="J11" s="1">
        <f t="shared" si="5"/>
        <v>0.70591378889266343</v>
      </c>
      <c r="K11" s="1">
        <f t="shared" si="6"/>
        <v>2.7507470083298062</v>
      </c>
      <c r="L11" s="1" t="s">
        <v>14</v>
      </c>
      <c r="N11" s="2"/>
    </row>
    <row r="12" spans="1:15" x14ac:dyDescent="0.25">
      <c r="A12" s="3">
        <v>0.41666666666666669</v>
      </c>
      <c r="B12" s="1">
        <v>-0.52359900000000004</v>
      </c>
      <c r="C12" s="1">
        <v>-0.40162900000000001</v>
      </c>
      <c r="D12" s="1">
        <v>1.183705</v>
      </c>
      <c r="E12" s="2">
        <f t="shared" si="0"/>
        <v>0.38709132679489661</v>
      </c>
      <c r="F12" s="1">
        <f t="shared" si="1"/>
        <v>-0.520119982167077</v>
      </c>
      <c r="G12" s="1">
        <f t="shared" si="2"/>
        <v>1.3276539529468403</v>
      </c>
      <c r="H12" s="1">
        <f t="shared" si="3"/>
        <v>1.7521639215294964</v>
      </c>
      <c r="I12" s="1">
        <f t="shared" si="4"/>
        <v>1.1134914587260696</v>
      </c>
      <c r="J12" s="1">
        <f t="shared" si="5"/>
        <v>0.63867246280342682</v>
      </c>
      <c r="K12" s="1">
        <f t="shared" si="6"/>
        <v>3.4206937212515962</v>
      </c>
      <c r="L12" s="1" t="s">
        <v>15</v>
      </c>
      <c r="N12" s="2"/>
    </row>
    <row r="13" spans="1:15" x14ac:dyDescent="0.25">
      <c r="A13" s="3">
        <v>0.45833333333333331</v>
      </c>
      <c r="B13" s="1">
        <v>-0.261799</v>
      </c>
      <c r="C13" s="1">
        <v>-0.40162900000000001</v>
      </c>
      <c r="D13" s="1">
        <v>1.104876</v>
      </c>
      <c r="E13" s="2">
        <f t="shared" si="0"/>
        <v>0.46592032679489664</v>
      </c>
      <c r="F13" s="1">
        <f t="shared" si="1"/>
        <v>-0.26991074907599238</v>
      </c>
      <c r="G13" s="1">
        <f t="shared" si="2"/>
        <v>1.3985238133879039</v>
      </c>
      <c r="H13" s="1">
        <f t="shared" si="3"/>
        <v>1.3331872487126202</v>
      </c>
      <c r="I13" s="1">
        <f t="shared" si="4"/>
        <v>0.84723386669676992</v>
      </c>
      <c r="J13" s="1">
        <f t="shared" si="5"/>
        <v>0.48595338201585025</v>
      </c>
      <c r="K13" s="1">
        <f t="shared" si="6"/>
        <v>3.8942482406853713</v>
      </c>
      <c r="L13" s="1" t="s">
        <v>16</v>
      </c>
      <c r="N13" s="2"/>
    </row>
    <row r="14" spans="1:15" x14ac:dyDescent="0.25">
      <c r="A14" s="3">
        <v>0.5</v>
      </c>
      <c r="B14" s="1">
        <v>0</v>
      </c>
      <c r="C14" s="1">
        <v>-0.40162900000000001</v>
      </c>
      <c r="D14" s="1">
        <v>1.0772889999999999</v>
      </c>
      <c r="E14" s="2">
        <f t="shared" si="0"/>
        <v>0.49350732679489667</v>
      </c>
      <c r="F14" s="1">
        <f t="shared" si="1"/>
        <v>0</v>
      </c>
      <c r="G14" s="1">
        <f t="shared" si="2"/>
        <v>1.4975167852562872</v>
      </c>
      <c r="H14" s="1">
        <f t="shared" si="3"/>
        <v>0.63561808485847515</v>
      </c>
      <c r="I14" s="1">
        <f t="shared" si="4"/>
        <v>0.40393213203700795</v>
      </c>
      <c r="J14" s="1">
        <f t="shared" si="5"/>
        <v>0.2316859528214672</v>
      </c>
      <c r="K14" s="1">
        <f t="shared" si="6"/>
        <v>4.0686628345728835</v>
      </c>
      <c r="L14" s="1" t="s">
        <v>17</v>
      </c>
      <c r="N14" s="2"/>
    </row>
    <row r="15" spans="1:15" x14ac:dyDescent="0.25">
      <c r="A15" s="3">
        <v>0.54166666666666663</v>
      </c>
      <c r="B15" s="1">
        <v>0.261799</v>
      </c>
      <c r="C15" s="1">
        <v>-0.40162900000000001</v>
      </c>
      <c r="D15" s="1">
        <v>1.104876</v>
      </c>
      <c r="E15" s="2">
        <f t="shared" si="0"/>
        <v>0.46592032679489664</v>
      </c>
      <c r="F15" s="1">
        <f t="shared" si="1"/>
        <v>0.26991074907599238</v>
      </c>
      <c r="G15" s="1">
        <f t="shared" si="2"/>
        <v>1.6176179193952602</v>
      </c>
      <c r="H15" s="1">
        <f t="shared" si="3"/>
        <v>-0.48037312161304019</v>
      </c>
      <c r="I15" s="1">
        <f t="shared" si="4"/>
        <v>-0.30527472991841031</v>
      </c>
      <c r="J15" s="1">
        <f t="shared" si="5"/>
        <v>-0.17509839169462987</v>
      </c>
      <c r="K15" s="1">
        <f t="shared" si="6"/>
        <v>3.8942482406853713</v>
      </c>
      <c r="L15" s="1" t="s">
        <v>18</v>
      </c>
      <c r="N15" s="2"/>
    </row>
    <row r="16" spans="1:15" x14ac:dyDescent="0.25">
      <c r="A16" s="3">
        <v>0.58333333333333337</v>
      </c>
      <c r="B16" s="1">
        <v>0.52359900000000004</v>
      </c>
      <c r="C16" s="1">
        <v>-0.40162900000000001</v>
      </c>
      <c r="D16" s="1">
        <v>1.183705</v>
      </c>
      <c r="E16" s="2">
        <f t="shared" si="0"/>
        <v>0.38709132679489661</v>
      </c>
      <c r="F16" s="1">
        <f t="shared" si="1"/>
        <v>0.520119982167077</v>
      </c>
      <c r="G16" s="1">
        <f t="shared" si="2"/>
        <v>1.7548489591115819</v>
      </c>
      <c r="H16" s="1">
        <f t="shared" si="3"/>
        <v>-2.4257353465219982</v>
      </c>
      <c r="I16" s="1">
        <f t="shared" si="4"/>
        <v>-1.5415427496785707</v>
      </c>
      <c r="J16" s="1">
        <f t="shared" si="5"/>
        <v>-0.88419259684342744</v>
      </c>
      <c r="K16" s="1">
        <f t="shared" si="6"/>
        <v>3.4206937212515962</v>
      </c>
      <c r="L16" s="1" t="s">
        <v>19</v>
      </c>
      <c r="N16" s="2"/>
    </row>
    <row r="17" spans="1:14" x14ac:dyDescent="0.25">
      <c r="A17" s="3">
        <v>0.625</v>
      </c>
      <c r="B17" s="1">
        <v>0.78539800000000004</v>
      </c>
      <c r="C17" s="1">
        <v>-0.40162900000000001</v>
      </c>
      <c r="D17" s="1">
        <v>1.304292</v>
      </c>
      <c r="E17" s="2">
        <f t="shared" si="0"/>
        <v>0.26650432679489661</v>
      </c>
      <c r="F17" s="1">
        <f t="shared" si="1"/>
        <v>0.74049862541574873</v>
      </c>
      <c r="G17" s="1">
        <f t="shared" si="2"/>
        <v>1.9060323522365814</v>
      </c>
      <c r="H17" s="1">
        <f t="shared" si="3"/>
        <v>-6.6328428562556541</v>
      </c>
      <c r="I17" s="1">
        <f t="shared" si="4"/>
        <v>-4.2151386504213937</v>
      </c>
      <c r="J17" s="1">
        <f t="shared" si="5"/>
        <v>-2.4177042058342604</v>
      </c>
      <c r="K17" s="1">
        <f t="shared" si="6"/>
        <v>2.7507470083298062</v>
      </c>
      <c r="L17" s="1" t="s">
        <v>17</v>
      </c>
      <c r="N17" s="2"/>
    </row>
    <row r="18" spans="1:14" x14ac:dyDescent="0.25">
      <c r="A18" s="3">
        <v>0.66666666666666663</v>
      </c>
      <c r="B18" s="1">
        <v>1.0471980000000001</v>
      </c>
      <c r="C18" s="1">
        <v>-0.40162900000000001</v>
      </c>
      <c r="D18" s="1">
        <v>1.4559280000000001</v>
      </c>
      <c r="E18" s="2">
        <f t="shared" si="0"/>
        <v>0.11486832679489649</v>
      </c>
      <c r="F18" s="1">
        <f t="shared" si="1"/>
        <v>0.93130578762827454</v>
      </c>
      <c r="G18" s="1">
        <f t="shared" si="2"/>
        <v>2.0667920072560935</v>
      </c>
      <c r="H18" s="1">
        <f t="shared" si="3"/>
        <v>-22.782413051888891</v>
      </c>
      <c r="I18" s="1">
        <f t="shared" si="4"/>
        <v>-14.478110198903874</v>
      </c>
      <c r="J18" s="1">
        <f t="shared" si="5"/>
        <v>-8.3043028529850176</v>
      </c>
      <c r="K18" s="1">
        <f t="shared" si="6"/>
        <v>1.9665644257717627</v>
      </c>
      <c r="L18" s="1" t="s">
        <v>20</v>
      </c>
      <c r="N18" s="2"/>
    </row>
    <row r="19" spans="1:14" x14ac:dyDescent="0.25">
      <c r="A19" s="3">
        <v>0.70833333333333337</v>
      </c>
      <c r="B19" s="1">
        <v>1.308997</v>
      </c>
      <c r="C19" s="1">
        <v>-0.40162900000000001</v>
      </c>
      <c r="D19" s="1">
        <v>1.6294310000000001</v>
      </c>
      <c r="E19" s="2">
        <f t="shared" si="0"/>
        <v>-5.8634673205103453E-2</v>
      </c>
      <c r="F19" s="1">
        <f t="shared" si="1"/>
        <v>1.0986477963959971</v>
      </c>
      <c r="G19" s="1">
        <f t="shared" si="2"/>
        <v>2.2311793905522439</v>
      </c>
      <c r="H19" s="1">
        <f t="shared" si="3"/>
        <v>67.998603516263529</v>
      </c>
      <c r="I19" s="1">
        <f t="shared" si="4"/>
        <v>43.212774381615006</v>
      </c>
      <c r="J19" s="1">
        <f t="shared" si="5"/>
        <v>24.785829134648523</v>
      </c>
      <c r="K19" s="1">
        <f t="shared" si="6"/>
        <v>1.1005115237679253</v>
      </c>
      <c r="N19" s="2"/>
    </row>
    <row r="20" spans="1:14" x14ac:dyDescent="0.25">
      <c r="A20" s="3">
        <v>0.75</v>
      </c>
      <c r="B20" s="1">
        <v>1.5707960000000001</v>
      </c>
      <c r="C20" s="1">
        <v>-0.40162900000000001</v>
      </c>
      <c r="D20" s="1">
        <v>1.817785</v>
      </c>
      <c r="E20" s="2">
        <f t="shared" si="0"/>
        <v>-0.24698867320510334</v>
      </c>
      <c r="F20" s="1">
        <f t="shared" si="1"/>
        <v>1.2507845222847329</v>
      </c>
      <c r="G20" s="1">
        <f t="shared" si="2"/>
        <v>2.3910241493486453</v>
      </c>
      <c r="H20" s="1">
        <f t="shared" si="3"/>
        <v>19.306392867384908</v>
      </c>
      <c r="I20" s="1">
        <f t="shared" si="4"/>
        <v>12.269116657691157</v>
      </c>
      <c r="J20" s="1">
        <f t="shared" si="5"/>
        <v>7.0372762096937507</v>
      </c>
      <c r="K20" s="1">
        <f t="shared" si="6"/>
        <v>0.13815817539180641</v>
      </c>
      <c r="N20" s="2"/>
    </row>
    <row r="21" spans="1:14" x14ac:dyDescent="0.25">
      <c r="A21" s="3">
        <v>0.79166666666666663</v>
      </c>
      <c r="B21" s="1">
        <v>1.8325959999999999</v>
      </c>
      <c r="C21" s="1">
        <v>-0.40162900000000001</v>
      </c>
      <c r="D21" s="1">
        <v>2.0156990000000001</v>
      </c>
      <c r="E21" s="2">
        <f t="shared" si="0"/>
        <v>-0.44490267320510352</v>
      </c>
      <c r="F21" s="1">
        <f>ASIN((COS(C21)*SIN(B21))/(COS(E21)))</f>
        <v>1.3970522510876868</v>
      </c>
      <c r="G21" s="1">
        <f t="shared" si="2"/>
        <v>2.5333692240189851</v>
      </c>
      <c r="H21" s="1">
        <f t="shared" si="3"/>
        <v>13.070768728971249</v>
      </c>
      <c r="I21" s="1">
        <f t="shared" si="4"/>
        <v>8.3064085271135291</v>
      </c>
      <c r="J21" s="1">
        <f t="shared" si="5"/>
        <v>4.7643602018577198</v>
      </c>
      <c r="K21" s="1">
        <f t="shared" si="6"/>
        <v>-0.97947857193684373</v>
      </c>
      <c r="N21" s="2"/>
    </row>
    <row r="22" spans="1:14" x14ac:dyDescent="0.25">
      <c r="A22" s="3">
        <v>0.83333333333333337</v>
      </c>
      <c r="B22" s="1">
        <v>2.094395</v>
      </c>
      <c r="C22" s="1">
        <v>-0.40162900000000001</v>
      </c>
      <c r="D22" s="1">
        <v>2.218788</v>
      </c>
      <c r="E22" s="2">
        <f t="shared" si="0"/>
        <v>-0.64799167320510342</v>
      </c>
      <c r="F22" s="1">
        <f t="shared" si="1"/>
        <v>1.549208887129792</v>
      </c>
      <c r="G22" s="1">
        <f t="shared" si="2"/>
        <v>2.635601851194695</v>
      </c>
      <c r="H22" s="1">
        <f t="shared" si="3"/>
        <v>10.944687327086811</v>
      </c>
      <c r="I22" s="1">
        <f t="shared" si="4"/>
        <v>6.955294369091062</v>
      </c>
      <c r="J22" s="1">
        <f t="shared" si="5"/>
        <v>3.989392957995749</v>
      </c>
      <c r="K22" s="1">
        <f t="shared" si="6"/>
        <v>-2.3737773636845771</v>
      </c>
      <c r="N22" s="2"/>
    </row>
    <row r="23" spans="1:14" x14ac:dyDescent="0.25">
      <c r="A23" s="3">
        <v>0.875</v>
      </c>
      <c r="B23" s="1">
        <v>2.3561939999999999</v>
      </c>
      <c r="C23" s="1">
        <v>-0.40162900000000001</v>
      </c>
      <c r="D23" s="1">
        <v>2.42239</v>
      </c>
      <c r="E23" s="2">
        <f t="shared" si="0"/>
        <v>-0.85159367320510337</v>
      </c>
      <c r="F23" s="1">
        <f t="shared" si="1"/>
        <v>1.4153268295645618</v>
      </c>
      <c r="G23" s="1">
        <f t="shared" si="2"/>
        <v>2.8405774582426693</v>
      </c>
      <c r="H23" s="1">
        <f t="shared" si="3"/>
        <v>8.5587501274477873</v>
      </c>
      <c r="I23" s="1">
        <f t="shared" si="4"/>
        <v>5.4390431438428282</v>
      </c>
      <c r="J23" s="1">
        <f t="shared" si="5"/>
        <v>3.1197069836049591</v>
      </c>
      <c r="K23" s="1">
        <f t="shared" si="6"/>
        <v>-4.2889734799353434</v>
      </c>
      <c r="N23" s="2"/>
    </row>
    <row r="24" spans="1:14" x14ac:dyDescent="0.25">
      <c r="A24" s="3">
        <v>0.91666666666666663</v>
      </c>
      <c r="B24" s="1">
        <v>2.6179939999999999</v>
      </c>
      <c r="C24" s="1">
        <v>-0.40162900000000001</v>
      </c>
      <c r="D24" s="1">
        <v>2.6188769999999999</v>
      </c>
      <c r="E24" s="2">
        <f t="shared" si="0"/>
        <v>-1.0480806732051033</v>
      </c>
      <c r="F24" s="1">
        <f t="shared" si="1"/>
        <v>1.1727902311547</v>
      </c>
      <c r="G24" s="1">
        <f t="shared" si="2"/>
        <v>2.9911005641335233</v>
      </c>
      <c r="H24" s="1">
        <f t="shared" si="3"/>
        <v>7.4939572621505857</v>
      </c>
      <c r="I24" s="1">
        <f t="shared" si="4"/>
        <v>4.7623725730974114</v>
      </c>
      <c r="J24" s="1">
        <f t="shared" si="5"/>
        <v>2.7315846890531743</v>
      </c>
      <c r="K24" s="1">
        <f t="shared" si="6"/>
        <v>-7.2421340937774108</v>
      </c>
      <c r="N24" s="2"/>
    </row>
    <row r="25" spans="1:14" x14ac:dyDescent="0.25">
      <c r="A25" s="3">
        <v>0.95833333333333337</v>
      </c>
      <c r="B25" s="1">
        <v>2.8797929999999998</v>
      </c>
      <c r="C25" s="1">
        <v>-0.40162900000000001</v>
      </c>
      <c r="D25" s="1">
        <v>2.788233</v>
      </c>
      <c r="E25" s="2">
        <f t="shared" si="0"/>
        <v>-1.2174366732051034</v>
      </c>
      <c r="F25" s="1">
        <f t="shared" si="1"/>
        <v>0.75928793969993125</v>
      </c>
      <c r="G25" s="1">
        <f t="shared" si="2"/>
        <v>2.8744399445017512</v>
      </c>
      <c r="H25" s="1">
        <f t="shared" si="3"/>
        <v>8.2862691987566865</v>
      </c>
      <c r="I25" s="1">
        <f t="shared" si="4"/>
        <v>5.2658828686909231</v>
      </c>
      <c r="J25" s="1">
        <f t="shared" si="5"/>
        <v>3.0203863300657634</v>
      </c>
      <c r="K25" s="1">
        <f t="shared" si="6"/>
        <v>-12.095873452766995</v>
      </c>
      <c r="N25" s="2"/>
    </row>
    <row r="27" spans="1:14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21</v>
      </c>
      <c r="H27" s="1" t="s">
        <v>10</v>
      </c>
    </row>
    <row r="28" spans="1:14" x14ac:dyDescent="0.25">
      <c r="A28" s="3">
        <v>0</v>
      </c>
      <c r="B28" s="1">
        <v>-3.1415929999999999</v>
      </c>
      <c r="C28" s="1">
        <v>-0.40162900000000001</v>
      </c>
      <c r="D28" s="1">
        <v>2.8675609999999998</v>
      </c>
      <c r="E28" s="2">
        <f t="shared" ref="E28:E51" si="7">RADIANS(90)-ASIN(COS(D28))</f>
        <v>2.8675609999999994</v>
      </c>
      <c r="F28" s="1">
        <f>DEGREES(E28)</f>
        <v>164.29914279631382</v>
      </c>
      <c r="H28" s="1">
        <f>TAN(E28)*($O$2+$O$3*SIN(RADIANS(35)))+COS(RADIANS(35))*$O$3-TAN(E28)*$O$2</f>
        <v>1.1184601237628278</v>
      </c>
    </row>
    <row r="29" spans="1:14" x14ac:dyDescent="0.25">
      <c r="A29" s="3">
        <v>4.1666666666666664E-2</v>
      </c>
      <c r="B29" s="1">
        <v>-2.8797929999999998</v>
      </c>
      <c r="C29" s="1">
        <v>-0.40162900000000001</v>
      </c>
      <c r="D29" s="1">
        <v>2.788233</v>
      </c>
      <c r="E29" s="2">
        <f t="shared" si="7"/>
        <v>2.788233</v>
      </c>
      <c r="F29" s="1">
        <f t="shared" ref="F29:F51" si="8">DEGREES(E29)</f>
        <v>159.75398319910005</v>
      </c>
      <c r="H29" s="1">
        <f t="shared" ref="H29:H51" si="9">TAN(E29)*($O$2+$O$3*SIN(RADIANS(35)))+COS(RADIANS(35))*$O$3-TAN(E29)*$O$2</f>
        <v>1.0329095045320986</v>
      </c>
    </row>
    <row r="30" spans="1:14" x14ac:dyDescent="0.25">
      <c r="A30" s="3">
        <v>8.3333333333333329E-2</v>
      </c>
      <c r="B30" s="1">
        <v>-2.6179939999999999</v>
      </c>
      <c r="C30" s="1">
        <v>-0.40162900000000001</v>
      </c>
      <c r="D30" s="1">
        <v>2.6188769999999999</v>
      </c>
      <c r="E30" s="2">
        <f t="shared" si="7"/>
        <v>2.6188769999999999</v>
      </c>
      <c r="F30" s="1">
        <f t="shared" si="8"/>
        <v>150.05059916388248</v>
      </c>
      <c r="H30" s="1">
        <f t="shared" si="9"/>
        <v>0.83074337634274964</v>
      </c>
    </row>
    <row r="31" spans="1:14" x14ac:dyDescent="0.25">
      <c r="A31" s="3">
        <v>0.125</v>
      </c>
      <c r="B31" s="1">
        <v>-2.3561939999999999</v>
      </c>
      <c r="C31" s="1">
        <v>-0.40162900000000001</v>
      </c>
      <c r="D31" s="1">
        <v>2.42239</v>
      </c>
      <c r="E31" s="2">
        <f t="shared" si="7"/>
        <v>2.42239</v>
      </c>
      <c r="F31" s="1">
        <f t="shared" si="8"/>
        <v>138.79272333469549</v>
      </c>
      <c r="H31" s="1">
        <f t="shared" si="9"/>
        <v>0.53872174634024406</v>
      </c>
    </row>
    <row r="32" spans="1:14" x14ac:dyDescent="0.25">
      <c r="A32" s="3">
        <v>0.16666666666666666</v>
      </c>
      <c r="B32" s="1">
        <v>-2.094395</v>
      </c>
      <c r="C32" s="1">
        <v>-0.40162900000000001</v>
      </c>
      <c r="D32" s="1">
        <v>2.218788</v>
      </c>
      <c r="E32" s="2">
        <f t="shared" si="7"/>
        <v>2.218788</v>
      </c>
      <c r="F32" s="1">
        <f t="shared" si="8"/>
        <v>127.1271880342729</v>
      </c>
      <c r="H32" s="1">
        <f t="shared" si="9"/>
        <v>0.10454251827545402</v>
      </c>
    </row>
    <row r="33" spans="1:8" x14ac:dyDescent="0.25">
      <c r="A33" s="3">
        <v>0.20833333333333334</v>
      </c>
      <c r="B33" s="1">
        <v>-1.8325959999999999</v>
      </c>
      <c r="C33" s="1">
        <v>-0.40162900000000001</v>
      </c>
      <c r="D33" s="1">
        <v>2.0156990000000001</v>
      </c>
      <c r="E33" s="2">
        <f t="shared" si="7"/>
        <v>2.0156990000000001</v>
      </c>
      <c r="F33" s="1">
        <f t="shared" si="8"/>
        <v>115.49104546874054</v>
      </c>
      <c r="H33" s="1">
        <f t="shared" si="9"/>
        <v>-0.65256163181257687</v>
      </c>
    </row>
    <row r="34" spans="1:8" x14ac:dyDescent="0.25">
      <c r="A34" s="3">
        <v>0.25</v>
      </c>
      <c r="B34" s="1">
        <v>-1.5707960000000001</v>
      </c>
      <c r="C34" s="1">
        <v>-0.40162900000000001</v>
      </c>
      <c r="D34" s="1">
        <v>1.817785</v>
      </c>
      <c r="E34" s="2">
        <f t="shared" si="7"/>
        <v>1.817785</v>
      </c>
      <c r="F34" s="1">
        <f t="shared" si="8"/>
        <v>104.15140856218835</v>
      </c>
      <c r="H34" s="1">
        <f t="shared" si="9"/>
        <v>-2.4747083457308872</v>
      </c>
    </row>
    <row r="35" spans="1:8" x14ac:dyDescent="0.25">
      <c r="A35" s="3">
        <v>0.29166666666666669</v>
      </c>
      <c r="B35" s="1">
        <v>-1.308997</v>
      </c>
      <c r="C35" s="1">
        <v>-0.40162900000000001</v>
      </c>
      <c r="D35" s="1">
        <v>1.6294310000000001</v>
      </c>
      <c r="E35" s="2">
        <f t="shared" si="7"/>
        <v>1.6294310000000001</v>
      </c>
      <c r="F35" s="1">
        <f t="shared" si="8"/>
        <v>93.359519307781241</v>
      </c>
      <c r="H35" s="1">
        <f t="shared" si="9"/>
        <v>-15.218129069219785</v>
      </c>
    </row>
    <row r="36" spans="1:8" x14ac:dyDescent="0.25">
      <c r="A36" s="3">
        <v>0.33333333333333331</v>
      </c>
      <c r="B36" s="1">
        <v>-1.0471980000000001</v>
      </c>
      <c r="C36" s="1">
        <v>-0.40162900000000001</v>
      </c>
      <c r="D36" s="1">
        <v>1.4559280000000001</v>
      </c>
      <c r="E36" s="2">
        <f t="shared" si="7"/>
        <v>1.4559280000000001</v>
      </c>
      <c r="F36" s="1">
        <f t="shared" si="8"/>
        <v>83.418529674922922</v>
      </c>
      <c r="H36" s="1">
        <f t="shared" si="9"/>
        <v>9.843865741393433</v>
      </c>
    </row>
    <row r="37" spans="1:8" x14ac:dyDescent="0.25">
      <c r="A37" s="3">
        <v>0.375</v>
      </c>
      <c r="B37" s="1">
        <v>-0.78539800000000004</v>
      </c>
      <c r="C37" s="1">
        <v>-0.40162900000000001</v>
      </c>
      <c r="D37" s="1">
        <v>1.304292</v>
      </c>
      <c r="E37" s="2">
        <f t="shared" si="7"/>
        <v>1.304292</v>
      </c>
      <c r="F37" s="1">
        <f t="shared" si="8"/>
        <v>74.730426852677169</v>
      </c>
      <c r="H37" s="1">
        <f t="shared" si="9"/>
        <v>4.9643016774141229</v>
      </c>
    </row>
    <row r="38" spans="1:8" x14ac:dyDescent="0.25">
      <c r="A38" s="3">
        <v>0.41666666666666669</v>
      </c>
      <c r="B38" s="1">
        <v>-0.52359900000000004</v>
      </c>
      <c r="C38" s="1">
        <v>-0.40162900000000001</v>
      </c>
      <c r="D38" s="1">
        <v>1.183705</v>
      </c>
      <c r="E38" s="2">
        <f t="shared" si="7"/>
        <v>1.183705</v>
      </c>
      <c r="F38" s="1">
        <f t="shared" si="8"/>
        <v>67.821300688533114</v>
      </c>
      <c r="H38" s="1">
        <f t="shared" si="9"/>
        <v>3.7844604304217757</v>
      </c>
    </row>
    <row r="39" spans="1:8" x14ac:dyDescent="0.25">
      <c r="A39" s="3">
        <v>0.45833333333333331</v>
      </c>
      <c r="B39" s="1">
        <v>-0.261799</v>
      </c>
      <c r="C39" s="1">
        <v>-0.40162900000000001</v>
      </c>
      <c r="D39" s="1">
        <v>1.104876</v>
      </c>
      <c r="E39" s="2">
        <f t="shared" si="7"/>
        <v>1.104876</v>
      </c>
      <c r="F39" s="1">
        <f t="shared" si="8"/>
        <v>63.304731685296346</v>
      </c>
      <c r="H39" s="1">
        <f t="shared" si="9"/>
        <v>3.3316880696905895</v>
      </c>
    </row>
    <row r="40" spans="1:8" x14ac:dyDescent="0.25">
      <c r="A40" s="3">
        <v>0.5</v>
      </c>
      <c r="B40" s="1">
        <v>0</v>
      </c>
      <c r="C40" s="1">
        <v>-0.40162900000000001</v>
      </c>
      <c r="D40" s="1">
        <v>1.0772889999999999</v>
      </c>
      <c r="E40" s="2">
        <f t="shared" si="7"/>
        <v>1.0772889999999999</v>
      </c>
      <c r="F40" s="1">
        <f t="shared" si="8"/>
        <v>61.724113015868937</v>
      </c>
      <c r="H40" s="1">
        <f t="shared" si="9"/>
        <v>3.2053056662804309</v>
      </c>
    </row>
    <row r="41" spans="1:8" x14ac:dyDescent="0.25">
      <c r="A41" s="3">
        <v>0.54166666666666663</v>
      </c>
      <c r="B41" s="1">
        <v>0.261799</v>
      </c>
      <c r="C41" s="1">
        <v>-0.40162900000000001</v>
      </c>
      <c r="D41" s="1">
        <v>1.104876</v>
      </c>
      <c r="E41" s="2">
        <f t="shared" si="7"/>
        <v>1.104876</v>
      </c>
      <c r="F41" s="1">
        <f t="shared" si="8"/>
        <v>63.304731685296346</v>
      </c>
      <c r="H41" s="1">
        <f t="shared" si="9"/>
        <v>3.3316880696905895</v>
      </c>
    </row>
    <row r="42" spans="1:8" x14ac:dyDescent="0.25">
      <c r="A42" s="3">
        <v>0.58333333333333337</v>
      </c>
      <c r="B42" s="1">
        <v>0.52359900000000004</v>
      </c>
      <c r="C42" s="1">
        <v>-0.40162900000000001</v>
      </c>
      <c r="D42" s="1">
        <v>1.183705</v>
      </c>
      <c r="E42" s="2">
        <f t="shared" si="7"/>
        <v>1.183705</v>
      </c>
      <c r="F42" s="1">
        <f t="shared" si="8"/>
        <v>67.821300688533114</v>
      </c>
      <c r="H42" s="1">
        <f t="shared" si="9"/>
        <v>3.7844604304217757</v>
      </c>
    </row>
    <row r="43" spans="1:8" x14ac:dyDescent="0.25">
      <c r="A43" s="3">
        <v>0.625</v>
      </c>
      <c r="B43" s="1">
        <v>0.78539800000000004</v>
      </c>
      <c r="C43" s="1">
        <v>-0.40162900000000001</v>
      </c>
      <c r="D43" s="1">
        <v>1.304292</v>
      </c>
      <c r="E43" s="2">
        <f t="shared" si="7"/>
        <v>1.304292</v>
      </c>
      <c r="F43" s="1">
        <f t="shared" si="8"/>
        <v>74.730426852677169</v>
      </c>
      <c r="H43" s="1">
        <f t="shared" si="9"/>
        <v>4.9643016774141229</v>
      </c>
    </row>
    <row r="44" spans="1:8" x14ac:dyDescent="0.25">
      <c r="A44" s="3">
        <v>0.66666666666666663</v>
      </c>
      <c r="B44" s="1">
        <v>1.0471980000000001</v>
      </c>
      <c r="C44" s="1">
        <v>-0.40162900000000001</v>
      </c>
      <c r="D44" s="1">
        <v>1.4559280000000001</v>
      </c>
      <c r="E44" s="2">
        <f t="shared" si="7"/>
        <v>1.4559280000000001</v>
      </c>
      <c r="F44" s="1">
        <f t="shared" si="8"/>
        <v>83.418529674922922</v>
      </c>
      <c r="H44" s="1">
        <f t="shared" si="9"/>
        <v>9.843865741393433</v>
      </c>
    </row>
    <row r="45" spans="1:8" x14ac:dyDescent="0.25">
      <c r="A45" s="3">
        <v>0.70833333333333337</v>
      </c>
      <c r="B45" s="1">
        <v>1.308997</v>
      </c>
      <c r="C45" s="1">
        <v>-0.40162900000000001</v>
      </c>
      <c r="D45" s="1">
        <v>1.6294310000000001</v>
      </c>
      <c r="E45" s="2">
        <f t="shared" si="7"/>
        <v>1.6294310000000001</v>
      </c>
      <c r="F45" s="1">
        <f t="shared" si="8"/>
        <v>93.359519307781241</v>
      </c>
      <c r="H45" s="1">
        <f t="shared" si="9"/>
        <v>-15.218129069219785</v>
      </c>
    </row>
    <row r="46" spans="1:8" x14ac:dyDescent="0.25">
      <c r="A46" s="3">
        <v>0.75</v>
      </c>
      <c r="B46" s="1">
        <v>1.5707960000000001</v>
      </c>
      <c r="C46" s="1">
        <v>-0.40162900000000001</v>
      </c>
      <c r="D46" s="1">
        <v>1.817785</v>
      </c>
      <c r="E46" s="2">
        <f t="shared" si="7"/>
        <v>1.817785</v>
      </c>
      <c r="F46" s="1">
        <f t="shared" si="8"/>
        <v>104.15140856218835</v>
      </c>
      <c r="H46" s="1">
        <f t="shared" si="9"/>
        <v>-2.4747083457308872</v>
      </c>
    </row>
    <row r="47" spans="1:8" x14ac:dyDescent="0.25">
      <c r="A47" s="3">
        <v>0.79166666666666663</v>
      </c>
      <c r="B47" s="1">
        <v>1.8325959999999999</v>
      </c>
      <c r="C47" s="1">
        <v>-0.40162900000000001</v>
      </c>
      <c r="D47" s="1">
        <v>2.0156990000000001</v>
      </c>
      <c r="E47" s="2">
        <f t="shared" si="7"/>
        <v>2.0156990000000001</v>
      </c>
      <c r="F47" s="1">
        <f t="shared" si="8"/>
        <v>115.49104546874054</v>
      </c>
      <c r="H47" s="1">
        <f t="shared" si="9"/>
        <v>-0.65256163181257687</v>
      </c>
    </row>
    <row r="48" spans="1:8" x14ac:dyDescent="0.25">
      <c r="A48" s="3">
        <v>0.83333333333333337</v>
      </c>
      <c r="B48" s="1">
        <v>2.094395</v>
      </c>
      <c r="C48" s="1">
        <v>-0.40162900000000001</v>
      </c>
      <c r="D48" s="1">
        <v>2.218788</v>
      </c>
      <c r="E48" s="2">
        <f t="shared" si="7"/>
        <v>2.218788</v>
      </c>
      <c r="F48" s="1">
        <f t="shared" si="8"/>
        <v>127.1271880342729</v>
      </c>
      <c r="H48" s="1">
        <f t="shared" si="9"/>
        <v>0.10454251827545402</v>
      </c>
    </row>
    <row r="49" spans="1:8" x14ac:dyDescent="0.25">
      <c r="A49" s="3">
        <v>0.875</v>
      </c>
      <c r="B49" s="1">
        <v>2.3561939999999999</v>
      </c>
      <c r="C49" s="1">
        <v>-0.40162900000000001</v>
      </c>
      <c r="D49" s="1">
        <v>2.42239</v>
      </c>
      <c r="E49" s="2">
        <f t="shared" si="7"/>
        <v>2.42239</v>
      </c>
      <c r="F49" s="1">
        <f t="shared" si="8"/>
        <v>138.79272333469549</v>
      </c>
      <c r="H49" s="1">
        <f t="shared" si="9"/>
        <v>0.53872174634024406</v>
      </c>
    </row>
    <row r="50" spans="1:8" x14ac:dyDescent="0.25">
      <c r="A50" s="3">
        <v>0.91666666666666663</v>
      </c>
      <c r="B50" s="1">
        <v>2.6179939999999999</v>
      </c>
      <c r="C50" s="1">
        <v>-0.40162900000000001</v>
      </c>
      <c r="D50" s="1">
        <v>2.6188769999999999</v>
      </c>
      <c r="E50" s="2">
        <f t="shared" si="7"/>
        <v>2.6188769999999999</v>
      </c>
      <c r="F50" s="1">
        <f t="shared" si="8"/>
        <v>150.05059916388248</v>
      </c>
      <c r="H50" s="1">
        <f t="shared" si="9"/>
        <v>0.83074337634274964</v>
      </c>
    </row>
    <row r="51" spans="1:8" x14ac:dyDescent="0.25">
      <c r="A51" s="3">
        <v>0.95833333333333337</v>
      </c>
      <c r="B51" s="1">
        <v>2.8797929999999998</v>
      </c>
      <c r="C51" s="1">
        <v>-0.40162900000000001</v>
      </c>
      <c r="D51" s="1">
        <v>2.788233</v>
      </c>
      <c r="E51" s="2">
        <f t="shared" si="7"/>
        <v>2.788233</v>
      </c>
      <c r="F51" s="1">
        <f t="shared" si="8"/>
        <v>159.75398319910005</v>
      </c>
      <c r="H51" s="1">
        <f t="shared" si="9"/>
        <v>1.0329095045320986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Fabio</cp:lastModifiedBy>
  <dcterms:created xsi:type="dcterms:W3CDTF">2023-01-01T23:47:20Z</dcterms:created>
  <dcterms:modified xsi:type="dcterms:W3CDTF">2023-01-02T14:04:11Z</dcterms:modified>
</cp:coreProperties>
</file>