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deoMachine\IH-Lessons\Chat GPT experiments scraping\"/>
    </mc:Choice>
  </mc:AlternateContent>
  <xr:revisionPtr revIDLastSave="0" documentId="8_{A55BE49B-C9C3-4087-A4D9-654BA702EF8B}" xr6:coauthVersionLast="47" xr6:coauthVersionMax="47" xr10:uidLastSave="{00000000-0000-0000-0000-000000000000}"/>
  <bookViews>
    <workbookView xWindow="-108" yWindow="492" windowWidth="46296" windowHeight="25536" activeTab="2"/>
  </bookViews>
  <sheets>
    <sheet name="COVER" sheetId="40" r:id="rId1"/>
    <sheet name="INDEX" sheetId="5" r:id="rId2"/>
    <sheet name="ARG" sheetId="41" r:id="rId3"/>
    <sheet name="AUS" sheetId="42" r:id="rId4"/>
    <sheet name="AUT" sheetId="43" r:id="rId5"/>
    <sheet name="BEL" sheetId="44" r:id="rId6"/>
    <sheet name="BRA" sheetId="45" r:id="rId7"/>
    <sheet name="CAN" sheetId="46" r:id="rId8"/>
    <sheet name="CHL" sheetId="47" r:id="rId9"/>
    <sheet name="CHN" sheetId="48" r:id="rId10"/>
    <sheet name="COL" sheetId="49" r:id="rId11"/>
    <sheet name="CZE" sheetId="50" r:id="rId12"/>
    <sheet name="DNK" sheetId="51" r:id="rId13"/>
    <sheet name="FIN" sheetId="52" r:id="rId14"/>
    <sheet name="FRA" sheetId="53" r:id="rId15"/>
    <sheet name="DEU" sheetId="54" r:id="rId16"/>
    <sheet name="HUN" sheetId="55" r:id="rId17"/>
    <sheet name="ITA" sheetId="56" r:id="rId18"/>
    <sheet name="JPN" sheetId="57" r:id="rId19"/>
    <sheet name="MEX" sheetId="59" r:id="rId20"/>
    <sheet name="NLD" sheetId="60" r:id="rId21"/>
    <sheet name="NZL" sheetId="61" r:id="rId22"/>
    <sheet name="PAK" sheetId="62" r:id="rId23"/>
    <sheet name="PER" sheetId="63" r:id="rId24"/>
    <sheet name="PRT" sheetId="64" r:id="rId25"/>
    <sheet name="KOR" sheetId="58" r:id="rId26"/>
    <sheet name="SVN" sheetId="65" r:id="rId27"/>
    <sheet name="ESP" sheetId="66" r:id="rId28"/>
    <sheet name="SWE" sheetId="67" r:id="rId29"/>
    <sheet name="THA" sheetId="68" r:id="rId30"/>
    <sheet name="GBR" sheetId="69" r:id="rId31"/>
    <sheet name="USA" sheetId="70" r:id="rId32"/>
    <sheet name="URY" sheetId="71" r:id="rId33"/>
  </sheets>
  <externalReferences>
    <externalReference r:id="rId34"/>
  </externalReferences>
  <definedNames>
    <definedName name="\C">#REF!</definedName>
    <definedName name="\P" localSheetId="2">#N/A</definedName>
    <definedName name="\P" localSheetId="3">#N/A</definedName>
    <definedName name="\P" localSheetId="4">#N/A</definedName>
    <definedName name="\P" localSheetId="5">#N/A</definedName>
    <definedName name="\P" localSheetId="6">#N/A</definedName>
    <definedName name="\P" localSheetId="7">#N/A</definedName>
    <definedName name="\P" localSheetId="8">#N/A</definedName>
    <definedName name="\P" localSheetId="9">#N/A</definedName>
    <definedName name="\P" localSheetId="10">#N/A</definedName>
    <definedName name="\P" localSheetId="11">#N/A</definedName>
    <definedName name="\P" localSheetId="15">#N/A</definedName>
    <definedName name="\P" localSheetId="12">#N/A</definedName>
    <definedName name="\P" localSheetId="27">#N/A</definedName>
    <definedName name="\P" localSheetId="13">#N/A</definedName>
    <definedName name="\P" localSheetId="14">#N/A</definedName>
    <definedName name="\P" localSheetId="30">#N/A</definedName>
    <definedName name="\P" localSheetId="16">#N/A</definedName>
    <definedName name="\P" localSheetId="17">#N/A</definedName>
    <definedName name="\P" localSheetId="18">#N/A</definedName>
    <definedName name="\P" localSheetId="25">#N/A</definedName>
    <definedName name="\P" localSheetId="19">#N/A</definedName>
    <definedName name="\P" localSheetId="20">#N/A</definedName>
    <definedName name="\P" localSheetId="21">#N/A</definedName>
    <definedName name="\P" localSheetId="22">#N/A</definedName>
    <definedName name="\P" localSheetId="23">#N/A</definedName>
    <definedName name="\P" localSheetId="24">#N/A</definedName>
    <definedName name="\P" localSheetId="26">#N/A</definedName>
    <definedName name="\P" localSheetId="28">#N/A</definedName>
    <definedName name="\P" localSheetId="29">#N/A</definedName>
    <definedName name="\P" localSheetId="32">#N/A</definedName>
    <definedName name="\P" localSheetId="31">#N/A</definedName>
    <definedName name="\P">#N/A</definedName>
    <definedName name="_xlnm.Print_Area" localSheetId="2">#N/A</definedName>
    <definedName name="_xlnm.Print_Area" localSheetId="3">#N/A</definedName>
    <definedName name="_xlnm.Print_Area" localSheetId="4">#N/A</definedName>
    <definedName name="_xlnm.Print_Area" localSheetId="5">#N/A</definedName>
    <definedName name="_xlnm.Print_Area" localSheetId="6">#N/A</definedName>
    <definedName name="_xlnm.Print_Area" localSheetId="7">#N/A</definedName>
    <definedName name="_xlnm.Print_Area" localSheetId="8">#N/A</definedName>
    <definedName name="_xlnm.Print_Area" localSheetId="9">#N/A</definedName>
    <definedName name="_xlnm.Print_Area" localSheetId="10">#N/A</definedName>
    <definedName name="_xlnm.Print_Area" localSheetId="0">#N/A</definedName>
    <definedName name="_xlnm.Print_Area" localSheetId="11">#N/A</definedName>
    <definedName name="_xlnm.Print_Area" localSheetId="15">#N/A</definedName>
    <definedName name="_xlnm.Print_Area" localSheetId="12">#N/A</definedName>
    <definedName name="_xlnm.Print_Area" localSheetId="27">#N/A</definedName>
    <definedName name="_xlnm.Print_Area" localSheetId="13">#N/A</definedName>
    <definedName name="_xlnm.Print_Area" localSheetId="14">#N/A</definedName>
    <definedName name="_xlnm.Print_Area" localSheetId="30">#N/A</definedName>
    <definedName name="_xlnm.Print_Area" localSheetId="16">#N/A</definedName>
    <definedName name="_xlnm.Print_Area" localSheetId="17">#N/A</definedName>
    <definedName name="_xlnm.Print_Area" localSheetId="18">#N/A</definedName>
    <definedName name="_xlnm.Print_Area" localSheetId="25">#N/A</definedName>
    <definedName name="_xlnm.Print_Area" localSheetId="19">#N/A</definedName>
    <definedName name="_xlnm.Print_Area" localSheetId="20">#N/A</definedName>
    <definedName name="_xlnm.Print_Area" localSheetId="21">#N/A</definedName>
    <definedName name="_xlnm.Print_Area" localSheetId="22">#N/A</definedName>
    <definedName name="_xlnm.Print_Area" localSheetId="23">#N/A</definedName>
    <definedName name="_xlnm.Print_Area" localSheetId="24">#N/A</definedName>
    <definedName name="_xlnm.Print_Area" localSheetId="26">#N/A</definedName>
    <definedName name="_xlnm.Print_Area" localSheetId="28">#N/A</definedName>
    <definedName name="_xlnm.Print_Area" localSheetId="29">#N/A</definedName>
    <definedName name="_xlnm.Print_Area" localSheetId="32">#N/A</definedName>
    <definedName name="_xlnm.Print_Area" localSheetId="31">#N/A</definedName>
    <definedName name="PRINT_AREA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1" l="1"/>
  <c r="E13" i="71"/>
  <c r="F13" i="71"/>
  <c r="E15" i="71"/>
  <c r="F15" i="71"/>
  <c r="E18" i="71"/>
  <c r="F18" i="71"/>
  <c r="E21" i="71"/>
  <c r="F21" i="71"/>
  <c r="E24" i="71"/>
  <c r="F24" i="71"/>
  <c r="E26" i="71"/>
  <c r="F26" i="71"/>
  <c r="E29" i="71"/>
  <c r="F29" i="71"/>
  <c r="E33" i="71"/>
  <c r="F33" i="71"/>
  <c r="E36" i="71"/>
  <c r="F36" i="71"/>
  <c r="E40" i="71"/>
  <c r="F40" i="71"/>
  <c r="E46" i="71"/>
  <c r="F46" i="71"/>
  <c r="C53" i="71"/>
  <c r="E60" i="71"/>
  <c r="E61" i="71"/>
  <c r="E64" i="71"/>
  <c r="C67" i="71"/>
  <c r="C57" i="71"/>
  <c r="E69" i="71"/>
  <c r="E70" i="71"/>
  <c r="E71" i="71"/>
  <c r="E75" i="71"/>
  <c r="E78" i="71"/>
  <c r="E81" i="71"/>
  <c r="E82" i="71"/>
  <c r="E86" i="71"/>
  <c r="E89" i="71"/>
  <c r="B1" i="70"/>
  <c r="E13" i="70"/>
  <c r="F13" i="70"/>
  <c r="E15" i="70"/>
  <c r="F15" i="70"/>
  <c r="E18" i="70"/>
  <c r="F18" i="70"/>
  <c r="E21" i="70"/>
  <c r="F21" i="70"/>
  <c r="E24" i="70"/>
  <c r="F24" i="70"/>
  <c r="C25" i="70"/>
  <c r="E26" i="70"/>
  <c r="F26" i="70"/>
  <c r="E29" i="70"/>
  <c r="F29" i="70"/>
  <c r="E33" i="70"/>
  <c r="F33" i="70"/>
  <c r="E36" i="70"/>
  <c r="F36" i="70"/>
  <c r="E40" i="70"/>
  <c r="F40" i="70"/>
  <c r="E46" i="70"/>
  <c r="F46" i="70"/>
  <c r="C53" i="70"/>
  <c r="E57" i="70"/>
  <c r="E60" i="70"/>
  <c r="E61" i="70"/>
  <c r="E64" i="70"/>
  <c r="E67" i="70"/>
  <c r="E69" i="70"/>
  <c r="E70" i="70"/>
  <c r="E71" i="70"/>
  <c r="E75" i="70"/>
  <c r="E78" i="70"/>
  <c r="E81" i="70"/>
  <c r="E82" i="70"/>
  <c r="E86" i="70"/>
  <c r="E89" i="70"/>
  <c r="B1" i="69"/>
  <c r="E13" i="69"/>
  <c r="F13" i="69"/>
  <c r="E15" i="69"/>
  <c r="F15" i="69"/>
  <c r="E18" i="69"/>
  <c r="F18" i="69"/>
  <c r="E21" i="69"/>
  <c r="F21" i="69"/>
  <c r="E24" i="69"/>
  <c r="F24" i="69"/>
  <c r="E26" i="69"/>
  <c r="F26" i="69"/>
  <c r="E29" i="69"/>
  <c r="F29" i="69"/>
  <c r="E33" i="69"/>
  <c r="F33" i="69"/>
  <c r="E36" i="69"/>
  <c r="F36" i="69"/>
  <c r="E40" i="69"/>
  <c r="F40" i="69"/>
  <c r="E46" i="69"/>
  <c r="F46" i="69"/>
  <c r="C53" i="69"/>
  <c r="E57" i="69"/>
  <c r="E60" i="69"/>
  <c r="E61" i="69"/>
  <c r="E64" i="69"/>
  <c r="E67" i="69"/>
  <c r="E69" i="69"/>
  <c r="E70" i="69"/>
  <c r="E71" i="69"/>
  <c r="E75" i="69"/>
  <c r="E78" i="69"/>
  <c r="E81" i="69"/>
  <c r="E82" i="69"/>
  <c r="E86" i="69"/>
  <c r="E89" i="69"/>
  <c r="B1" i="68"/>
  <c r="E13" i="68"/>
  <c r="F13" i="68"/>
  <c r="E15" i="68"/>
  <c r="F15" i="68"/>
  <c r="E18" i="68"/>
  <c r="F18" i="68"/>
  <c r="E21" i="68"/>
  <c r="F21" i="68"/>
  <c r="E24" i="68"/>
  <c r="F24" i="68"/>
  <c r="E26" i="68"/>
  <c r="F26" i="68"/>
  <c r="E29" i="68"/>
  <c r="F29" i="68"/>
  <c r="E33" i="68"/>
  <c r="F33" i="68"/>
  <c r="E36" i="68"/>
  <c r="F36" i="68"/>
  <c r="E40" i="68"/>
  <c r="F40" i="68"/>
  <c r="E46" i="68"/>
  <c r="F46" i="68"/>
  <c r="C53" i="68"/>
  <c r="E57" i="68"/>
  <c r="E60" i="68"/>
  <c r="E61" i="68"/>
  <c r="E64" i="68"/>
  <c r="E67" i="68"/>
  <c r="E69" i="68"/>
  <c r="E70" i="68"/>
  <c r="E71" i="68"/>
  <c r="E75" i="68"/>
  <c r="E78" i="68"/>
  <c r="E81" i="68"/>
  <c r="E82" i="68"/>
  <c r="E86" i="68"/>
  <c r="E89" i="68"/>
  <c r="B1" i="67"/>
  <c r="E13" i="67"/>
  <c r="F13" i="67"/>
  <c r="E15" i="67"/>
  <c r="F15" i="67"/>
  <c r="E18" i="67"/>
  <c r="F18" i="67"/>
  <c r="E21" i="67"/>
  <c r="F21" i="67"/>
  <c r="E24" i="67"/>
  <c r="F24" i="67"/>
  <c r="E26" i="67"/>
  <c r="F26" i="67"/>
  <c r="E29" i="67"/>
  <c r="F29" i="67"/>
  <c r="E33" i="67"/>
  <c r="F33" i="67"/>
  <c r="E36" i="67"/>
  <c r="F36" i="67"/>
  <c r="E40" i="67"/>
  <c r="F40" i="67"/>
  <c r="E46" i="67"/>
  <c r="F46" i="67"/>
  <c r="C53" i="67"/>
  <c r="E57" i="67"/>
  <c r="E60" i="67"/>
  <c r="E61" i="67"/>
  <c r="E64" i="67"/>
  <c r="E67" i="67"/>
  <c r="E69" i="67"/>
  <c r="E70" i="67"/>
  <c r="E71" i="67"/>
  <c r="E75" i="67"/>
  <c r="E78" i="67"/>
  <c r="E81" i="67"/>
  <c r="E82" i="67"/>
  <c r="E86" i="67"/>
  <c r="E89" i="67"/>
  <c r="B1" i="66"/>
  <c r="E13" i="66"/>
  <c r="F13" i="66"/>
  <c r="E15" i="66"/>
  <c r="F15" i="66"/>
  <c r="E18" i="66"/>
  <c r="F18" i="66"/>
  <c r="E21" i="66"/>
  <c r="F21" i="66"/>
  <c r="E24" i="66"/>
  <c r="F24" i="66"/>
  <c r="E26" i="66"/>
  <c r="F26" i="66"/>
  <c r="E29" i="66"/>
  <c r="F29" i="66"/>
  <c r="E33" i="66"/>
  <c r="F33" i="66"/>
  <c r="E36" i="66"/>
  <c r="F36" i="66"/>
  <c r="E40" i="66"/>
  <c r="F40" i="66"/>
  <c r="E46" i="66"/>
  <c r="F46" i="66"/>
  <c r="C53" i="66"/>
  <c r="E60" i="66"/>
  <c r="E61" i="66"/>
  <c r="E64" i="66"/>
  <c r="C67" i="66"/>
  <c r="E57" i="66"/>
  <c r="E69" i="66"/>
  <c r="E70" i="66"/>
  <c r="E71" i="66"/>
  <c r="E75" i="66"/>
  <c r="E78" i="66"/>
  <c r="E81" i="66"/>
  <c r="E82" i="66"/>
  <c r="E86" i="66"/>
  <c r="E89" i="66"/>
  <c r="B1" i="65"/>
  <c r="E13" i="65"/>
  <c r="F13" i="65"/>
  <c r="E15" i="65"/>
  <c r="F15" i="65"/>
  <c r="E18" i="65"/>
  <c r="F18" i="65"/>
  <c r="E21" i="65"/>
  <c r="F21" i="65"/>
  <c r="E24" i="65"/>
  <c r="F24" i="65"/>
  <c r="E26" i="65"/>
  <c r="F26" i="65"/>
  <c r="E29" i="65"/>
  <c r="F29" i="65"/>
  <c r="E33" i="65"/>
  <c r="F33" i="65"/>
  <c r="E36" i="65"/>
  <c r="F36" i="65"/>
  <c r="E40" i="65"/>
  <c r="F40" i="65"/>
  <c r="E46" i="65"/>
  <c r="F46" i="65"/>
  <c r="C53" i="65"/>
  <c r="E57" i="65"/>
  <c r="E60" i="65"/>
  <c r="E61" i="65"/>
  <c r="E64" i="65"/>
  <c r="E67" i="65"/>
  <c r="E69" i="65"/>
  <c r="E70" i="65"/>
  <c r="E71" i="65"/>
  <c r="E75" i="65"/>
  <c r="E78" i="65"/>
  <c r="E81" i="65"/>
  <c r="E82" i="65"/>
  <c r="E86" i="65"/>
  <c r="E89" i="65"/>
  <c r="B1" i="64"/>
  <c r="E13" i="64"/>
  <c r="F13" i="64"/>
  <c r="E15" i="64"/>
  <c r="F15" i="64"/>
  <c r="E18" i="64"/>
  <c r="F18" i="64"/>
  <c r="E21" i="64"/>
  <c r="F21" i="64"/>
  <c r="E24" i="64"/>
  <c r="F24" i="64"/>
  <c r="E26" i="64"/>
  <c r="F26" i="64"/>
  <c r="E29" i="64"/>
  <c r="F29" i="64"/>
  <c r="E33" i="64"/>
  <c r="F33" i="64"/>
  <c r="E36" i="64"/>
  <c r="F36" i="64"/>
  <c r="E40" i="64"/>
  <c r="F40" i="64"/>
  <c r="E46" i="64"/>
  <c r="F46" i="64"/>
  <c r="C53" i="64"/>
  <c r="E57" i="64"/>
  <c r="E60" i="64"/>
  <c r="E61" i="64"/>
  <c r="E64" i="64"/>
  <c r="E67" i="64"/>
  <c r="E69" i="64"/>
  <c r="E70" i="64"/>
  <c r="E71" i="64"/>
  <c r="E75" i="64"/>
  <c r="E78" i="64"/>
  <c r="E81" i="64"/>
  <c r="E82" i="64"/>
  <c r="E86" i="64"/>
  <c r="E89" i="64"/>
  <c r="B1" i="63"/>
  <c r="E13" i="63"/>
  <c r="F13" i="63"/>
  <c r="E15" i="63"/>
  <c r="F15" i="63"/>
  <c r="E18" i="63"/>
  <c r="F18" i="63"/>
  <c r="E21" i="63"/>
  <c r="F21" i="63"/>
  <c r="E24" i="63"/>
  <c r="F24" i="63"/>
  <c r="E26" i="63"/>
  <c r="F26" i="63"/>
  <c r="E29" i="63"/>
  <c r="F29" i="63"/>
  <c r="E33" i="63"/>
  <c r="F33" i="63"/>
  <c r="E36" i="63"/>
  <c r="F36" i="63"/>
  <c r="E40" i="63"/>
  <c r="F40" i="63"/>
  <c r="E46" i="63"/>
  <c r="F46" i="63"/>
  <c r="C53" i="63"/>
  <c r="C58" i="63"/>
  <c r="E60" i="63"/>
  <c r="E61" i="63"/>
  <c r="E64" i="63"/>
  <c r="C69" i="63"/>
  <c r="E69" i="63"/>
  <c r="E70" i="63"/>
  <c r="E71" i="63"/>
  <c r="E75" i="63"/>
  <c r="E78" i="63"/>
  <c r="E81" i="63"/>
  <c r="E82" i="63"/>
  <c r="E86" i="63"/>
  <c r="C89" i="63"/>
  <c r="E89" i="63"/>
  <c r="B1" i="62"/>
  <c r="E13" i="62"/>
  <c r="F13" i="62"/>
  <c r="E15" i="62"/>
  <c r="F15" i="62"/>
  <c r="E18" i="62"/>
  <c r="F18" i="62"/>
  <c r="E21" i="62"/>
  <c r="F21" i="62"/>
  <c r="E24" i="62"/>
  <c r="F24" i="62"/>
  <c r="E26" i="62"/>
  <c r="F26" i="62"/>
  <c r="E29" i="62"/>
  <c r="F29" i="62"/>
  <c r="E33" i="62"/>
  <c r="F33" i="62"/>
  <c r="E36" i="62"/>
  <c r="F36" i="62"/>
  <c r="E40" i="62"/>
  <c r="F40" i="62"/>
  <c r="E46" i="62"/>
  <c r="F46" i="62"/>
  <c r="C53" i="62"/>
  <c r="E57" i="62"/>
  <c r="E60" i="62"/>
  <c r="E61" i="62"/>
  <c r="E64" i="62"/>
  <c r="E67" i="62"/>
  <c r="E69" i="62"/>
  <c r="E70" i="62"/>
  <c r="E71" i="62"/>
  <c r="E75" i="62"/>
  <c r="E78" i="62"/>
  <c r="E81" i="62"/>
  <c r="E82" i="62"/>
  <c r="E86" i="62"/>
  <c r="E89" i="62"/>
  <c r="B1" i="61"/>
  <c r="F13" i="61"/>
  <c r="C14" i="61"/>
  <c r="C13" i="61"/>
  <c r="E15" i="61"/>
  <c r="F15" i="61"/>
  <c r="E18" i="61"/>
  <c r="F18" i="61"/>
  <c r="E21" i="61"/>
  <c r="F21" i="61"/>
  <c r="E24" i="61"/>
  <c r="E26" i="61"/>
  <c r="F26" i="61"/>
  <c r="E29" i="61"/>
  <c r="F29" i="61"/>
  <c r="C33" i="61"/>
  <c r="C32" i="61"/>
  <c r="D33" i="61"/>
  <c r="F24" i="61"/>
  <c r="E36" i="61"/>
  <c r="F36" i="61"/>
  <c r="E40" i="61"/>
  <c r="F40" i="61"/>
  <c r="E46" i="61"/>
  <c r="F46" i="61"/>
  <c r="C53" i="61"/>
  <c r="E57" i="61"/>
  <c r="E60" i="61"/>
  <c r="E61" i="61"/>
  <c r="E64" i="61"/>
  <c r="E67" i="61"/>
  <c r="E69" i="61"/>
  <c r="E70" i="61"/>
  <c r="E71" i="61"/>
  <c r="E75" i="61"/>
  <c r="E78" i="61"/>
  <c r="E81" i="61"/>
  <c r="E82" i="61"/>
  <c r="E86" i="61"/>
  <c r="E89" i="61"/>
  <c r="B1" i="60"/>
  <c r="E13" i="60"/>
  <c r="F13" i="60"/>
  <c r="E15" i="60"/>
  <c r="F15" i="60"/>
  <c r="E18" i="60"/>
  <c r="F18" i="60"/>
  <c r="E21" i="60"/>
  <c r="F21" i="60"/>
  <c r="E24" i="60"/>
  <c r="F24" i="60"/>
  <c r="E26" i="60"/>
  <c r="F26" i="60"/>
  <c r="E29" i="60"/>
  <c r="F29" i="60"/>
  <c r="E33" i="60"/>
  <c r="F33" i="60"/>
  <c r="E36" i="60"/>
  <c r="F36" i="60"/>
  <c r="E40" i="60"/>
  <c r="F40" i="60"/>
  <c r="E46" i="60"/>
  <c r="F46" i="60"/>
  <c r="C53" i="60"/>
  <c r="E57" i="60"/>
  <c r="E60" i="60"/>
  <c r="E61" i="60"/>
  <c r="E64" i="60"/>
  <c r="E67" i="60"/>
  <c r="E69" i="60"/>
  <c r="E70" i="60"/>
  <c r="E71" i="60"/>
  <c r="E75" i="60"/>
  <c r="E78" i="60"/>
  <c r="E81" i="60"/>
  <c r="E82" i="60"/>
  <c r="E86" i="60"/>
  <c r="E89" i="60"/>
  <c r="B1" i="59"/>
  <c r="E13" i="59"/>
  <c r="F13" i="59"/>
  <c r="E15" i="59"/>
  <c r="F15" i="59"/>
  <c r="E18" i="59"/>
  <c r="F18" i="59"/>
  <c r="E21" i="59"/>
  <c r="F21" i="59"/>
  <c r="E24" i="59"/>
  <c r="F24" i="59"/>
  <c r="E26" i="59"/>
  <c r="F26" i="59"/>
  <c r="E29" i="59"/>
  <c r="F29" i="59"/>
  <c r="E33" i="59"/>
  <c r="F33" i="59"/>
  <c r="E36" i="59"/>
  <c r="F36" i="59"/>
  <c r="E40" i="59"/>
  <c r="F40" i="59"/>
  <c r="E46" i="59"/>
  <c r="F46" i="59"/>
  <c r="C53" i="59"/>
  <c r="E57" i="59"/>
  <c r="E60" i="59"/>
  <c r="E61" i="59"/>
  <c r="E64" i="59"/>
  <c r="E67" i="59"/>
  <c r="E69" i="59"/>
  <c r="E70" i="59"/>
  <c r="E71" i="59"/>
  <c r="E75" i="59"/>
  <c r="E78" i="59"/>
  <c r="E81" i="59"/>
  <c r="E82" i="59"/>
  <c r="E86" i="59"/>
  <c r="E89" i="59"/>
  <c r="B1" i="58"/>
  <c r="E13" i="58"/>
  <c r="F13" i="58"/>
  <c r="E15" i="58"/>
  <c r="F15" i="58"/>
  <c r="E18" i="58"/>
  <c r="F18" i="58"/>
  <c r="E21" i="58"/>
  <c r="F21" i="58"/>
  <c r="E24" i="58"/>
  <c r="F24" i="58"/>
  <c r="E26" i="58"/>
  <c r="F26" i="58"/>
  <c r="E29" i="58"/>
  <c r="F29" i="58"/>
  <c r="E33" i="58"/>
  <c r="F33" i="58"/>
  <c r="E36" i="58"/>
  <c r="F36" i="58"/>
  <c r="E40" i="58"/>
  <c r="F40" i="58"/>
  <c r="E46" i="58"/>
  <c r="F46" i="58"/>
  <c r="C53" i="58"/>
  <c r="E57" i="58"/>
  <c r="E60" i="58"/>
  <c r="E61" i="58"/>
  <c r="E64" i="58"/>
  <c r="E67" i="58"/>
  <c r="E69" i="58"/>
  <c r="E70" i="58"/>
  <c r="E71" i="58"/>
  <c r="E75" i="58"/>
  <c r="E78" i="58"/>
  <c r="E81" i="58"/>
  <c r="E82" i="58"/>
  <c r="E86" i="58"/>
  <c r="E89" i="58"/>
  <c r="B1" i="57"/>
  <c r="E13" i="57"/>
  <c r="F13" i="57"/>
  <c r="E15" i="57"/>
  <c r="F15" i="57"/>
  <c r="E18" i="57"/>
  <c r="F18" i="57"/>
  <c r="E21" i="57"/>
  <c r="F21" i="57"/>
  <c r="E24" i="57"/>
  <c r="F24" i="57"/>
  <c r="E26" i="57"/>
  <c r="F26" i="57"/>
  <c r="E29" i="57"/>
  <c r="F29" i="57"/>
  <c r="E33" i="57"/>
  <c r="F33" i="57"/>
  <c r="E36" i="57"/>
  <c r="F36" i="57"/>
  <c r="E40" i="57"/>
  <c r="F40" i="57"/>
  <c r="E46" i="57"/>
  <c r="F46" i="57"/>
  <c r="C53" i="57"/>
  <c r="E57" i="57"/>
  <c r="E60" i="57"/>
  <c r="E61" i="57"/>
  <c r="E64" i="57"/>
  <c r="E67" i="57"/>
  <c r="E69" i="57"/>
  <c r="E70" i="57"/>
  <c r="E71" i="57"/>
  <c r="E75" i="57"/>
  <c r="E78" i="57"/>
  <c r="E81" i="57"/>
  <c r="E82" i="57"/>
  <c r="E86" i="57"/>
  <c r="E89" i="57"/>
  <c r="B1" i="56"/>
  <c r="E13" i="56"/>
  <c r="F13" i="56"/>
  <c r="E15" i="56"/>
  <c r="F15" i="56"/>
  <c r="E18" i="56"/>
  <c r="F18" i="56"/>
  <c r="E21" i="56"/>
  <c r="F21" i="56"/>
  <c r="E24" i="56"/>
  <c r="F24" i="56"/>
  <c r="E26" i="56"/>
  <c r="F26" i="56"/>
  <c r="E29" i="56"/>
  <c r="F29" i="56"/>
  <c r="E33" i="56"/>
  <c r="F33" i="56"/>
  <c r="E36" i="56"/>
  <c r="F36" i="56"/>
  <c r="E40" i="56"/>
  <c r="F40" i="56"/>
  <c r="E46" i="56"/>
  <c r="F46" i="56"/>
  <c r="C53" i="56"/>
  <c r="E57" i="56"/>
  <c r="E60" i="56"/>
  <c r="E61" i="56"/>
  <c r="E64" i="56"/>
  <c r="E67" i="56"/>
  <c r="E69" i="56"/>
  <c r="E70" i="56"/>
  <c r="E71" i="56"/>
  <c r="E75" i="56"/>
  <c r="E78" i="56"/>
  <c r="E81" i="56"/>
  <c r="E82" i="56"/>
  <c r="E86" i="56"/>
  <c r="E89" i="56"/>
  <c r="B1" i="55"/>
  <c r="E13" i="55"/>
  <c r="F13" i="55"/>
  <c r="E15" i="55"/>
  <c r="F15" i="55"/>
  <c r="E18" i="55"/>
  <c r="F18" i="55"/>
  <c r="E21" i="55"/>
  <c r="F21" i="55"/>
  <c r="E24" i="55"/>
  <c r="F24" i="55"/>
  <c r="E26" i="55"/>
  <c r="F26" i="55"/>
  <c r="E29" i="55"/>
  <c r="F29" i="55"/>
  <c r="E33" i="55"/>
  <c r="F33" i="55"/>
  <c r="E36" i="55"/>
  <c r="F36" i="55"/>
  <c r="E40" i="55"/>
  <c r="F40" i="55"/>
  <c r="E46" i="55"/>
  <c r="F46" i="55"/>
  <c r="C53" i="55"/>
  <c r="C57" i="55"/>
  <c r="E57" i="55"/>
  <c r="E60" i="55"/>
  <c r="E61" i="55"/>
  <c r="E64" i="55"/>
  <c r="C67" i="55"/>
  <c r="E67" i="55"/>
  <c r="C68" i="55"/>
  <c r="E69" i="55"/>
  <c r="E70" i="55"/>
  <c r="E71" i="55"/>
  <c r="E75" i="55"/>
  <c r="E78" i="55"/>
  <c r="E81" i="55"/>
  <c r="E82" i="55"/>
  <c r="E86" i="55"/>
  <c r="E89" i="55"/>
  <c r="B1" i="54"/>
  <c r="E13" i="54"/>
  <c r="F13" i="54"/>
  <c r="E15" i="54"/>
  <c r="F15" i="54"/>
  <c r="E18" i="54"/>
  <c r="F18" i="54"/>
  <c r="E21" i="54"/>
  <c r="F21" i="54"/>
  <c r="E24" i="54"/>
  <c r="F24" i="54"/>
  <c r="E26" i="54"/>
  <c r="F26" i="54"/>
  <c r="E29" i="54"/>
  <c r="F29" i="54"/>
  <c r="E33" i="54"/>
  <c r="F33" i="54"/>
  <c r="E36" i="54"/>
  <c r="F36" i="54"/>
  <c r="E40" i="54"/>
  <c r="F40" i="54"/>
  <c r="E46" i="54"/>
  <c r="F46" i="54"/>
  <c r="C53" i="54"/>
  <c r="E57" i="54"/>
  <c r="E60" i="54"/>
  <c r="E61" i="54"/>
  <c r="E64" i="54"/>
  <c r="E67" i="54"/>
  <c r="E69" i="54"/>
  <c r="E70" i="54"/>
  <c r="E71" i="54"/>
  <c r="E75" i="54"/>
  <c r="E78" i="54"/>
  <c r="E81" i="54"/>
  <c r="E82" i="54"/>
  <c r="E86" i="54"/>
  <c r="E89" i="54"/>
  <c r="B1" i="53"/>
  <c r="E13" i="53"/>
  <c r="F13" i="53"/>
  <c r="E15" i="53"/>
  <c r="F15" i="53"/>
  <c r="E18" i="53"/>
  <c r="F18" i="53"/>
  <c r="E21" i="53"/>
  <c r="F21" i="53"/>
  <c r="E24" i="53"/>
  <c r="F24" i="53"/>
  <c r="E26" i="53"/>
  <c r="F26" i="53"/>
  <c r="E29" i="53"/>
  <c r="F29" i="53"/>
  <c r="E33" i="53"/>
  <c r="F33" i="53"/>
  <c r="E36" i="53"/>
  <c r="F36" i="53"/>
  <c r="E40" i="53"/>
  <c r="F40" i="53"/>
  <c r="E46" i="53"/>
  <c r="F46" i="53"/>
  <c r="C53" i="53"/>
  <c r="E60" i="53"/>
  <c r="E61" i="53"/>
  <c r="E64" i="53"/>
  <c r="C67" i="53"/>
  <c r="E57" i="53"/>
  <c r="E69" i="53"/>
  <c r="E70" i="53"/>
  <c r="E71" i="53"/>
  <c r="E75" i="53"/>
  <c r="E78" i="53"/>
  <c r="E81" i="53"/>
  <c r="E82" i="53"/>
  <c r="E86" i="53"/>
  <c r="E89" i="53"/>
  <c r="B1" i="52"/>
  <c r="E13" i="52"/>
  <c r="F13" i="52"/>
  <c r="E15" i="52"/>
  <c r="F15" i="52"/>
  <c r="E18" i="52"/>
  <c r="F18" i="52"/>
  <c r="E21" i="52"/>
  <c r="F21" i="52"/>
  <c r="E24" i="52"/>
  <c r="F24" i="52"/>
  <c r="E26" i="52"/>
  <c r="F26" i="52"/>
  <c r="E29" i="52"/>
  <c r="F29" i="52"/>
  <c r="E33" i="52"/>
  <c r="F33" i="52"/>
  <c r="E36" i="52"/>
  <c r="F36" i="52"/>
  <c r="E40" i="52"/>
  <c r="F40" i="52"/>
  <c r="E46" i="52"/>
  <c r="F46" i="52"/>
  <c r="C53" i="52"/>
  <c r="E57" i="52"/>
  <c r="E60" i="52"/>
  <c r="E61" i="52"/>
  <c r="E64" i="52"/>
  <c r="E67" i="52"/>
  <c r="E69" i="52"/>
  <c r="E70" i="52"/>
  <c r="E71" i="52"/>
  <c r="E75" i="52"/>
  <c r="E78" i="52"/>
  <c r="E81" i="52"/>
  <c r="E82" i="52"/>
  <c r="E86" i="52"/>
  <c r="E89" i="52"/>
  <c r="B1" i="51"/>
  <c r="E13" i="51"/>
  <c r="F13" i="51"/>
  <c r="E15" i="51"/>
  <c r="F15" i="51"/>
  <c r="E18" i="51"/>
  <c r="F18" i="51"/>
  <c r="E21" i="51"/>
  <c r="F21" i="51"/>
  <c r="E24" i="51"/>
  <c r="F24" i="51"/>
  <c r="E26" i="51"/>
  <c r="F26" i="51"/>
  <c r="E29" i="51"/>
  <c r="F29" i="51"/>
  <c r="E33" i="51"/>
  <c r="F33" i="51"/>
  <c r="E36" i="51"/>
  <c r="F36" i="51"/>
  <c r="E40" i="51"/>
  <c r="F40" i="51"/>
  <c r="E46" i="51"/>
  <c r="F46" i="51"/>
  <c r="C53" i="51"/>
  <c r="E57" i="51"/>
  <c r="E60" i="51"/>
  <c r="E61" i="51"/>
  <c r="E64" i="51"/>
  <c r="E67" i="51"/>
  <c r="E69" i="51"/>
  <c r="E70" i="51"/>
  <c r="E71" i="51"/>
  <c r="E75" i="51"/>
  <c r="E78" i="51"/>
  <c r="E81" i="51"/>
  <c r="E82" i="51"/>
  <c r="E86" i="51"/>
  <c r="E89" i="51"/>
  <c r="B1" i="50"/>
  <c r="E13" i="50"/>
  <c r="F13" i="50"/>
  <c r="E15" i="50"/>
  <c r="F15" i="50"/>
  <c r="E18" i="50"/>
  <c r="F18" i="50"/>
  <c r="E21" i="50"/>
  <c r="F21" i="50"/>
  <c r="E24" i="50"/>
  <c r="F24" i="50"/>
  <c r="E26" i="50"/>
  <c r="F26" i="50"/>
  <c r="E29" i="50"/>
  <c r="F29" i="50"/>
  <c r="E33" i="50"/>
  <c r="F33" i="50"/>
  <c r="E36" i="50"/>
  <c r="F36" i="50"/>
  <c r="E40" i="50"/>
  <c r="F40" i="50"/>
  <c r="E46" i="50"/>
  <c r="F46" i="50"/>
  <c r="C53" i="50"/>
  <c r="E57" i="50"/>
  <c r="E60" i="50"/>
  <c r="E61" i="50"/>
  <c r="E64" i="50"/>
  <c r="E67" i="50"/>
  <c r="E69" i="50"/>
  <c r="E70" i="50"/>
  <c r="E71" i="50"/>
  <c r="E75" i="50"/>
  <c r="E78" i="50"/>
  <c r="E81" i="50"/>
  <c r="E82" i="50"/>
  <c r="E86" i="50"/>
  <c r="E89" i="50"/>
  <c r="B1" i="49"/>
  <c r="F13" i="49"/>
  <c r="C14" i="49"/>
  <c r="C13" i="49"/>
  <c r="E15" i="49"/>
  <c r="F15" i="49"/>
  <c r="E18" i="49"/>
  <c r="F18" i="49"/>
  <c r="E21" i="49"/>
  <c r="F21" i="49"/>
  <c r="E24" i="49"/>
  <c r="F24" i="49"/>
  <c r="E26" i="49"/>
  <c r="F26" i="49"/>
  <c r="E29" i="49"/>
  <c r="F29" i="49"/>
  <c r="E33" i="49"/>
  <c r="F33" i="49"/>
  <c r="E36" i="49"/>
  <c r="F36" i="49"/>
  <c r="E40" i="49"/>
  <c r="F40" i="49"/>
  <c r="E46" i="49"/>
  <c r="F46" i="49"/>
  <c r="C53" i="49"/>
  <c r="E57" i="49"/>
  <c r="E60" i="49"/>
  <c r="E61" i="49"/>
  <c r="E64" i="49"/>
  <c r="E67" i="49"/>
  <c r="E69" i="49"/>
  <c r="E70" i="49"/>
  <c r="E71" i="49"/>
  <c r="E75" i="49"/>
  <c r="E78" i="49"/>
  <c r="E81" i="49"/>
  <c r="E82" i="49"/>
  <c r="E86" i="49"/>
  <c r="E89" i="49"/>
  <c r="B1" i="48"/>
  <c r="E13" i="48"/>
  <c r="F13" i="48"/>
  <c r="E15" i="48"/>
  <c r="F15" i="48"/>
  <c r="E18" i="48"/>
  <c r="F18" i="48"/>
  <c r="E21" i="48"/>
  <c r="F21" i="48"/>
  <c r="E24" i="48"/>
  <c r="F24" i="48"/>
  <c r="E26" i="48"/>
  <c r="F26" i="48"/>
  <c r="E29" i="48"/>
  <c r="F29" i="48"/>
  <c r="E33" i="48"/>
  <c r="F33" i="48"/>
  <c r="E36" i="48"/>
  <c r="F36" i="48"/>
  <c r="E40" i="48"/>
  <c r="F40" i="48"/>
  <c r="E46" i="48"/>
  <c r="F46" i="48"/>
  <c r="C53" i="48"/>
  <c r="C58" i="48"/>
  <c r="C57" i="48"/>
  <c r="E60" i="48"/>
  <c r="E61" i="48"/>
  <c r="E64" i="48"/>
  <c r="C67" i="48"/>
  <c r="E67" i="48"/>
  <c r="C69" i="48"/>
  <c r="E69" i="48"/>
  <c r="E70" i="48"/>
  <c r="E71" i="48"/>
  <c r="E75" i="48"/>
  <c r="E78" i="48"/>
  <c r="E81" i="48"/>
  <c r="E82" i="48"/>
  <c r="E86" i="48"/>
  <c r="E89" i="48"/>
  <c r="B1" i="47"/>
  <c r="E13" i="47"/>
  <c r="F13" i="47"/>
  <c r="E15" i="47"/>
  <c r="F15" i="47"/>
  <c r="E18" i="47"/>
  <c r="F18" i="47"/>
  <c r="E21" i="47"/>
  <c r="F21" i="47"/>
  <c r="E24" i="47"/>
  <c r="F24" i="47"/>
  <c r="E26" i="47"/>
  <c r="F26" i="47"/>
  <c r="E29" i="47"/>
  <c r="F29" i="47"/>
  <c r="E33" i="47"/>
  <c r="F33" i="47"/>
  <c r="E36" i="47"/>
  <c r="F36" i="47"/>
  <c r="E40" i="47"/>
  <c r="F40" i="47"/>
  <c r="E46" i="47"/>
  <c r="F46" i="47"/>
  <c r="C53" i="47"/>
  <c r="E57" i="47"/>
  <c r="E60" i="47"/>
  <c r="E61" i="47"/>
  <c r="E64" i="47"/>
  <c r="E67" i="47"/>
  <c r="E69" i="47"/>
  <c r="E70" i="47"/>
  <c r="E71" i="47"/>
  <c r="E75" i="47"/>
  <c r="E78" i="47"/>
  <c r="E81" i="47"/>
  <c r="E82" i="47"/>
  <c r="E86" i="47"/>
  <c r="E89" i="47"/>
  <c r="B1" i="46"/>
  <c r="E13" i="46"/>
  <c r="F13" i="46"/>
  <c r="E15" i="46"/>
  <c r="F15" i="46"/>
  <c r="E18" i="46"/>
  <c r="F18" i="46"/>
  <c r="E21" i="46"/>
  <c r="F21" i="46"/>
  <c r="E24" i="46"/>
  <c r="F24" i="46"/>
  <c r="E26" i="46"/>
  <c r="F26" i="46"/>
  <c r="E29" i="46"/>
  <c r="F29" i="46"/>
  <c r="E33" i="46"/>
  <c r="F33" i="46"/>
  <c r="E36" i="46"/>
  <c r="F36" i="46"/>
  <c r="E40" i="46"/>
  <c r="F40" i="46"/>
  <c r="E46" i="46"/>
  <c r="F46" i="46"/>
  <c r="C53" i="46"/>
  <c r="E60" i="46"/>
  <c r="E61" i="46"/>
  <c r="E64" i="46"/>
  <c r="C69" i="46"/>
  <c r="C67" i="46"/>
  <c r="E69" i="46"/>
  <c r="E70" i="46"/>
  <c r="E71" i="46"/>
  <c r="E75" i="46"/>
  <c r="E78" i="46"/>
  <c r="E81" i="46"/>
  <c r="E82" i="46"/>
  <c r="E86" i="46"/>
  <c r="E89" i="46"/>
  <c r="B1" i="45"/>
  <c r="E13" i="45"/>
  <c r="F13" i="45"/>
  <c r="E15" i="45"/>
  <c r="F15" i="45"/>
  <c r="E18" i="45"/>
  <c r="F18" i="45"/>
  <c r="E21" i="45"/>
  <c r="F21" i="45"/>
  <c r="E24" i="45"/>
  <c r="F24" i="45"/>
  <c r="E26" i="45"/>
  <c r="F26" i="45"/>
  <c r="E29" i="45"/>
  <c r="F29" i="45"/>
  <c r="E33" i="45"/>
  <c r="F33" i="45"/>
  <c r="E36" i="45"/>
  <c r="F36" i="45"/>
  <c r="E40" i="45"/>
  <c r="F40" i="45"/>
  <c r="E46" i="45"/>
  <c r="F46" i="45"/>
  <c r="C53" i="45"/>
  <c r="E57" i="45"/>
  <c r="E60" i="45"/>
  <c r="E61" i="45"/>
  <c r="E64" i="45"/>
  <c r="E67" i="45"/>
  <c r="E69" i="45"/>
  <c r="E70" i="45"/>
  <c r="E71" i="45"/>
  <c r="E75" i="45"/>
  <c r="E78" i="45"/>
  <c r="E81" i="45"/>
  <c r="E82" i="45"/>
  <c r="E86" i="45"/>
  <c r="E89" i="45"/>
  <c r="B1" i="44"/>
  <c r="E13" i="44"/>
  <c r="F13" i="44"/>
  <c r="E15" i="44"/>
  <c r="F15" i="44"/>
  <c r="E18" i="44"/>
  <c r="F18" i="44"/>
  <c r="E21" i="44"/>
  <c r="F21" i="44"/>
  <c r="E24" i="44"/>
  <c r="F24" i="44"/>
  <c r="E26" i="44"/>
  <c r="F26" i="44"/>
  <c r="E29" i="44"/>
  <c r="F29" i="44"/>
  <c r="E33" i="44"/>
  <c r="F33" i="44"/>
  <c r="E36" i="44"/>
  <c r="F36" i="44"/>
  <c r="E40" i="44"/>
  <c r="F40" i="44"/>
  <c r="E46" i="44"/>
  <c r="F46" i="44"/>
  <c r="C53" i="44"/>
  <c r="E57" i="44"/>
  <c r="E60" i="44"/>
  <c r="E61" i="44"/>
  <c r="E64" i="44"/>
  <c r="E67" i="44"/>
  <c r="E69" i="44"/>
  <c r="E70" i="44"/>
  <c r="E71" i="44"/>
  <c r="E75" i="44"/>
  <c r="E78" i="44"/>
  <c r="E81" i="44"/>
  <c r="E82" i="44"/>
  <c r="E86" i="44"/>
  <c r="E89" i="44"/>
  <c r="B1" i="43"/>
  <c r="C13" i="43"/>
  <c r="D13" i="43"/>
  <c r="E13" i="43"/>
  <c r="F13" i="43"/>
  <c r="E15" i="43"/>
  <c r="F15" i="43"/>
  <c r="E18" i="43"/>
  <c r="F18" i="43"/>
  <c r="E21" i="43"/>
  <c r="F21" i="43"/>
  <c r="E24" i="43"/>
  <c r="F24" i="43"/>
  <c r="E26" i="43"/>
  <c r="F26" i="43"/>
  <c r="E29" i="43"/>
  <c r="F29" i="43"/>
  <c r="E33" i="43"/>
  <c r="F33" i="43"/>
  <c r="E36" i="43"/>
  <c r="F36" i="43"/>
  <c r="E40" i="43"/>
  <c r="F40" i="43"/>
  <c r="E46" i="43"/>
  <c r="F46" i="43"/>
  <c r="C53" i="43"/>
  <c r="E60" i="43"/>
  <c r="E61" i="43"/>
  <c r="E64" i="43"/>
  <c r="C67" i="43"/>
  <c r="E57" i="43"/>
  <c r="E67" i="43"/>
  <c r="E69" i="43"/>
  <c r="E70" i="43"/>
  <c r="E71" i="43"/>
  <c r="E75" i="43"/>
  <c r="E78" i="43"/>
  <c r="E81" i="43"/>
  <c r="E82" i="43"/>
  <c r="E86" i="43"/>
  <c r="E89" i="43"/>
  <c r="B1" i="42"/>
  <c r="E13" i="42"/>
  <c r="F13" i="42"/>
  <c r="E15" i="42"/>
  <c r="F15" i="42"/>
  <c r="E18" i="42"/>
  <c r="F18" i="42"/>
  <c r="E21" i="42"/>
  <c r="F21" i="42"/>
  <c r="E24" i="42"/>
  <c r="F24" i="42"/>
  <c r="E26" i="42"/>
  <c r="F26" i="42"/>
  <c r="E29" i="42"/>
  <c r="F29" i="42"/>
  <c r="E33" i="42"/>
  <c r="F33" i="42"/>
  <c r="E36" i="42"/>
  <c r="F36" i="42"/>
  <c r="E40" i="42"/>
  <c r="F40" i="42"/>
  <c r="E46" i="42"/>
  <c r="F46" i="42"/>
  <c r="C53" i="42"/>
  <c r="E57" i="42"/>
  <c r="E60" i="42"/>
  <c r="E61" i="42"/>
  <c r="E64" i="42"/>
  <c r="E67" i="42"/>
  <c r="E69" i="42"/>
  <c r="E70" i="42"/>
  <c r="E71" i="42"/>
  <c r="E75" i="42"/>
  <c r="E78" i="42"/>
  <c r="E81" i="42"/>
  <c r="E82" i="42"/>
  <c r="E86" i="42"/>
  <c r="E89" i="42"/>
  <c r="B1" i="41"/>
  <c r="E13" i="41"/>
  <c r="F13" i="41"/>
  <c r="E15" i="41"/>
  <c r="F15" i="41"/>
  <c r="E18" i="41"/>
  <c r="F18" i="41"/>
  <c r="E21" i="41"/>
  <c r="F21" i="41"/>
  <c r="E24" i="41"/>
  <c r="F24" i="41"/>
  <c r="E26" i="41"/>
  <c r="F26" i="41"/>
  <c r="E29" i="41"/>
  <c r="F29" i="41"/>
  <c r="E33" i="41"/>
  <c r="F33" i="41"/>
  <c r="E36" i="41"/>
  <c r="F36" i="41"/>
  <c r="E40" i="41"/>
  <c r="F40" i="41"/>
  <c r="E46" i="41"/>
  <c r="F46" i="41"/>
  <c r="C53" i="41"/>
  <c r="E57" i="41"/>
  <c r="E60" i="41"/>
  <c r="E61" i="41"/>
  <c r="E64" i="41"/>
  <c r="E67" i="41"/>
  <c r="E69" i="41"/>
  <c r="E70" i="41"/>
  <c r="E71" i="41"/>
  <c r="E75" i="41"/>
  <c r="E78" i="41"/>
  <c r="E81" i="41"/>
  <c r="E82" i="41"/>
  <c r="E86" i="41"/>
  <c r="E89" i="41"/>
  <c r="E67" i="53"/>
  <c r="E13" i="49"/>
  <c r="E57" i="48"/>
  <c r="E57" i="46"/>
  <c r="E67" i="46"/>
  <c r="E57" i="71"/>
  <c r="E67" i="71"/>
  <c r="E67" i="66"/>
  <c r="C67" i="63"/>
  <c r="E13" i="61"/>
  <c r="F33" i="61"/>
  <c r="D32" i="61"/>
  <c r="E33" i="61"/>
  <c r="C57" i="63"/>
  <c r="E67" i="63"/>
  <c r="E57" i="63"/>
</calcChain>
</file>

<file path=xl/sharedStrings.xml><?xml version="1.0" encoding="utf-8"?>
<sst xmlns="http://schemas.openxmlformats.org/spreadsheetml/2006/main" count="7958" uniqueCount="221">
  <si>
    <t>-</t>
  </si>
  <si>
    <t xml:space="preserve">TOTAL  </t>
  </si>
  <si>
    <t xml:space="preserve"> OF</t>
  </si>
  <si>
    <t xml:space="preserve">                                                 </t>
  </si>
  <si>
    <t>PRODUCTION</t>
  </si>
  <si>
    <t/>
  </si>
  <si>
    <t xml:space="preserve"> MARKET</t>
  </si>
  <si>
    <t xml:space="preserve"> PULP</t>
  </si>
  <si>
    <t xml:space="preserve">       PROCESS</t>
  </si>
  <si>
    <t xml:space="preserve">1     WOOD PULP FOR PAPER AND PAPERBOARD </t>
  </si>
  <si>
    <t xml:space="preserve">1     </t>
  </si>
  <si>
    <t xml:space="preserve">1.1 </t>
  </si>
  <si>
    <t xml:space="preserve">1.11 </t>
  </si>
  <si>
    <t xml:space="preserve">1.12  </t>
  </si>
  <si>
    <t xml:space="preserve">1.2  </t>
  </si>
  <si>
    <t xml:space="preserve">1.21  </t>
  </si>
  <si>
    <t xml:space="preserve">1.22   </t>
  </si>
  <si>
    <t xml:space="preserve">1.3  </t>
  </si>
  <si>
    <t xml:space="preserve">1.31  </t>
  </si>
  <si>
    <t xml:space="preserve">1.32 </t>
  </si>
  <si>
    <t xml:space="preserve">1.4  </t>
  </si>
  <si>
    <t xml:space="preserve">1.41  </t>
  </si>
  <si>
    <t xml:space="preserve">1.411   </t>
  </si>
  <si>
    <t xml:space="preserve">1.412  </t>
  </si>
  <si>
    <t xml:space="preserve">1.42   </t>
  </si>
  <si>
    <t xml:space="preserve">1.421 </t>
  </si>
  <si>
    <t xml:space="preserve">1.422  </t>
  </si>
  <si>
    <t xml:space="preserve">1.43  </t>
  </si>
  <si>
    <t xml:space="preserve">1.431   </t>
  </si>
  <si>
    <t xml:space="preserve">1.432   </t>
  </si>
  <si>
    <t xml:space="preserve">1.44 </t>
  </si>
  <si>
    <t xml:space="preserve">1.441 </t>
  </si>
  <si>
    <t xml:space="preserve">1.442   </t>
  </si>
  <si>
    <t xml:space="preserve">2  </t>
  </si>
  <si>
    <t xml:space="preserve">2.1     PULP OF STRAW </t>
  </si>
  <si>
    <t xml:space="preserve">2.1 </t>
  </si>
  <si>
    <t xml:space="preserve">2.2     PULP OF BAGASSE </t>
  </si>
  <si>
    <t xml:space="preserve">2.2  </t>
  </si>
  <si>
    <t xml:space="preserve">2.3     PULP OF BAMBOO </t>
  </si>
  <si>
    <t xml:space="preserve">2.3  </t>
  </si>
  <si>
    <t xml:space="preserve">2.4     PULP OF OTHER FIBRE </t>
  </si>
  <si>
    <t xml:space="preserve">2.4  </t>
  </si>
  <si>
    <t xml:space="preserve">3  </t>
  </si>
  <si>
    <t xml:space="preserve">3.1     NON-CONIFEROUS DISSOLVING PULP </t>
  </si>
  <si>
    <t xml:space="preserve">3.1  </t>
  </si>
  <si>
    <t xml:space="preserve">3.2     CONIFEROUS DISSOLVING PULP </t>
  </si>
  <si>
    <t xml:space="preserve">3.2   </t>
  </si>
  <si>
    <t xml:space="preserve"> </t>
  </si>
  <si>
    <t>4     PAPER AND PAPERBOARD</t>
  </si>
  <si>
    <t xml:space="preserve">4   </t>
  </si>
  <si>
    <t xml:space="preserve">4.1   </t>
  </si>
  <si>
    <t xml:space="preserve">4.2    </t>
  </si>
  <si>
    <t xml:space="preserve">4.21  </t>
  </si>
  <si>
    <t xml:space="preserve">4.211 </t>
  </si>
  <si>
    <t xml:space="preserve">4.212   </t>
  </si>
  <si>
    <t xml:space="preserve">4.22 </t>
  </si>
  <si>
    <t xml:space="preserve">4.221 </t>
  </si>
  <si>
    <t xml:space="preserve">4.222 </t>
  </si>
  <si>
    <t xml:space="preserve">4.3   </t>
  </si>
  <si>
    <t xml:space="preserve">4.31 </t>
  </si>
  <si>
    <t xml:space="preserve">4.32 </t>
  </si>
  <si>
    <t xml:space="preserve">4.321 </t>
  </si>
  <si>
    <t xml:space="preserve">4.3211  </t>
  </si>
  <si>
    <t xml:space="preserve">4.32111 </t>
  </si>
  <si>
    <t xml:space="preserve">4.32112 </t>
  </si>
  <si>
    <t xml:space="preserve">4.3212  </t>
  </si>
  <si>
    <t xml:space="preserve">4.322   </t>
  </si>
  <si>
    <t>4.3221</t>
  </si>
  <si>
    <t xml:space="preserve">4.3222   </t>
  </si>
  <si>
    <t xml:space="preserve">4.323   </t>
  </si>
  <si>
    <t xml:space="preserve">4.3231 </t>
  </si>
  <si>
    <t xml:space="preserve">4.3232  </t>
  </si>
  <si>
    <t xml:space="preserve">4.324  </t>
  </si>
  <si>
    <t xml:space="preserve">4.3241  </t>
  </si>
  <si>
    <t>4.32411</t>
  </si>
  <si>
    <t>4.32412</t>
  </si>
  <si>
    <t xml:space="preserve">4.3242   </t>
  </si>
  <si>
    <t xml:space="preserve">4.325 </t>
  </si>
  <si>
    <t xml:space="preserve">4.3251 </t>
  </si>
  <si>
    <t xml:space="preserve">4.3252 </t>
  </si>
  <si>
    <t xml:space="preserve">4.33  </t>
  </si>
  <si>
    <t xml:space="preserve">4.331  </t>
  </si>
  <si>
    <t xml:space="preserve">4.332  </t>
  </si>
  <si>
    <t>5     UTILIZATION OF RECOVERED PAPER FOR MAKING PAPER AND PAPERBOARD</t>
  </si>
  <si>
    <t xml:space="preserve">1.1     MECHANICAL, THERMO-MECHANICAL AND SEMI-CHEMICAL PULP </t>
  </si>
  <si>
    <t xml:space="preserve">1.11     MECHANICAL PULP </t>
  </si>
  <si>
    <t>2     PULP OF OTHER FIBRE FOR PAPER AND PAPERBOARD</t>
  </si>
  <si>
    <t xml:space="preserve">1.111     MECHANICAL NON-CONIFEROUS PULP </t>
  </si>
  <si>
    <t xml:space="preserve">1.112     MECHANICAL CONIFEROUS PULP </t>
  </si>
  <si>
    <t xml:space="preserve">1.12     THERMO-MECHANICAL PULP </t>
  </si>
  <si>
    <t xml:space="preserve">1.121     THERMO-MECHANICAL NON-CONIFEROUS PULP </t>
  </si>
  <si>
    <t xml:space="preserve">1.122     THERMO-MECHANICAL CONIFEROUS PULP </t>
  </si>
  <si>
    <t xml:space="preserve">1.13     SEMI-CHEMICAL PULP </t>
  </si>
  <si>
    <t xml:space="preserve">1.131     SEMI-CHEMICAL NON-CONIFEROUS PULP </t>
  </si>
  <si>
    <t xml:space="preserve">1.132     SEMI-CHEMICAL CONIFEROUS PULP </t>
  </si>
  <si>
    <t>4.1     GRAPHIC PAPERS</t>
  </si>
  <si>
    <t>4.11     NEWSPRINT</t>
  </si>
  <si>
    <t xml:space="preserve">4.12     OTHER GRAPHIC PAPERS   </t>
  </si>
  <si>
    <t xml:space="preserve">4.121     COATED PRINTING AND WRITING PAPER </t>
  </si>
  <si>
    <t xml:space="preserve">4.1211     COATED WOOD CONTAINING PRINT&amp;WRITING PAPER </t>
  </si>
  <si>
    <t xml:space="preserve">4.1212     COATED WOODFREE PRINTING &amp; WRITING PAPER </t>
  </si>
  <si>
    <t xml:space="preserve">4.122     UNCOATED PRINTING AND WRITING PAPER </t>
  </si>
  <si>
    <t xml:space="preserve">4.1221     UNCOATED WOOD CONTAINING PRINT&amp;WRITING PAPER </t>
  </si>
  <si>
    <t xml:space="preserve">4.2     OTHER PAPER AND PAPERBOARD </t>
  </si>
  <si>
    <t>4.21     HOUSEHOLD AND SANITARY PAPER</t>
  </si>
  <si>
    <t>4.221     LINERBOARD</t>
  </si>
  <si>
    <t>4.2211     KRAFT LINER</t>
  </si>
  <si>
    <t>4.22111     UNBLEACHED KRAFT LINER</t>
  </si>
  <si>
    <t>4.22112     BLEACHED KRAFT LINER</t>
  </si>
  <si>
    <t>4.2212     OTHER LINERBOARD</t>
  </si>
  <si>
    <t>4.222     FLUTING MEDIUM</t>
  </si>
  <si>
    <t>4.2221     SEMI-CHEMICAL FLUTING MEDIUM</t>
  </si>
  <si>
    <t>4.2222     OTHER FLUTING MEDIUM</t>
  </si>
  <si>
    <t>4.223     KRAFT WRAPPING AND PACKAGING</t>
  </si>
  <si>
    <t xml:space="preserve">4.2231     SACK KRAFT </t>
  </si>
  <si>
    <t xml:space="preserve">4.2232     OTHER KRAFT WRAPPING AND PACKAGING </t>
  </si>
  <si>
    <t>4.2251     OTHER WRAPPING PAPER</t>
  </si>
  <si>
    <t>4.225     OTHER WRAPPING AND PACKAGING N.E.S.</t>
  </si>
  <si>
    <t>4.2252     OTHER PACKAGING PAPER</t>
  </si>
  <si>
    <t>4.23     OTHER PAPER AND PAPERBOARD N.E.S. TOTAL</t>
  </si>
  <si>
    <t xml:space="preserve">4.231     OTHER PAPER N.E.S. </t>
  </si>
  <si>
    <t xml:space="preserve">4.232     OTHER PAPERBOARD N.E.S. </t>
  </si>
  <si>
    <t>3     DISSOLVING PULP, WOOD+OTHER RAW MATERIALS</t>
  </si>
  <si>
    <t>4.224     CARTONBOARD</t>
  </si>
  <si>
    <t>4.22     WRAPPING AND PACKAGING PAPER AND PAPERBOARD</t>
  </si>
  <si>
    <t xml:space="preserve">4.1222     UNCOATED WOODFREE PRINTING &amp; WRITING PAPER </t>
  </si>
  <si>
    <t>4.22411     BLEACHED CHEMICAL PULP CARTONBOARD</t>
  </si>
  <si>
    <t xml:space="preserve">1.2     CHEMICAL PULP </t>
  </si>
  <si>
    <t>1.21     SULPHITE PULP</t>
  </si>
  <si>
    <t xml:space="preserve">1.211     UNBLEACHED SULPHITE PULP </t>
  </si>
  <si>
    <t xml:space="preserve">1.2111     UNBLEACHED NON-CONIFEROUS SULPHITE PULP </t>
  </si>
  <si>
    <t xml:space="preserve">1.2112     UNBLEACHED CONIFEROUS SULPHITE PULP </t>
  </si>
  <si>
    <t xml:space="preserve">1.212     BLEACHED SULPHITE PULP </t>
  </si>
  <si>
    <t xml:space="preserve">1.2121     BLEACHED NON-CONIFEROUS SULPHITE PULP </t>
  </si>
  <si>
    <t xml:space="preserve">1.2122     BLEACHED CONIFEROUS SULPHITE PULP </t>
  </si>
  <si>
    <t xml:space="preserve">1.22     SULPHATE PULP </t>
  </si>
  <si>
    <t xml:space="preserve">1.221     UNBLEACHED SULPHATE PULP </t>
  </si>
  <si>
    <t xml:space="preserve">1.2211     UNBLEACHED NON-CONIFEROUS SULPHATE PULP </t>
  </si>
  <si>
    <t xml:space="preserve">1.2212     UNBLEACHED CONIFEROUS SULPHATE PULP </t>
  </si>
  <si>
    <t xml:space="preserve"> WHICH:</t>
  </si>
  <si>
    <t>1000 TONNES AIR DRY</t>
  </si>
  <si>
    <t>1000 TONNES</t>
  </si>
  <si>
    <t>1.222     BLEACHED SULPHATE PULP</t>
  </si>
  <si>
    <t>1.2221     BLEACHED NON-CONIFEROUS SULPHATE PULP</t>
  </si>
  <si>
    <t>1.2222     BLEACHED CONIFEROUS SULPHATE PULP</t>
  </si>
  <si>
    <t>3.3     DISSOLVING PULP OF FIBRE OTHER THAN WOOD</t>
  </si>
  <si>
    <t>4.2241     PULP-BASED CARTONBOARD</t>
  </si>
  <si>
    <t>4.22412     OTHER PULP-BASED CARTONBOARD</t>
  </si>
  <si>
    <t>4.2242     CARTONBOARD PRODUCED FROM RECOVERED PAPER</t>
  </si>
  <si>
    <t>ARGENTINA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</si>
  <si>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</si>
  <si>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</si>
  <si>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</si>
  <si>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</si>
  <si>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</si>
  <si>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</si>
  <si>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</si>
  <si>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</si>
  <si>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Czechia</t>
  </si>
  <si>
    <t>Denmark</t>
  </si>
  <si>
    <t>Finland</t>
  </si>
  <si>
    <t>France</t>
  </si>
  <si>
    <t>Germany</t>
  </si>
  <si>
    <t>Hungary</t>
  </si>
  <si>
    <t>Italy</t>
  </si>
  <si>
    <t xml:space="preserve">Japan </t>
  </si>
  <si>
    <t>Mexico</t>
  </si>
  <si>
    <t>Netherlands</t>
  </si>
  <si>
    <t xml:space="preserve">Pakistan </t>
  </si>
  <si>
    <t>Peru</t>
  </si>
  <si>
    <t>Portugal</t>
  </si>
  <si>
    <t>Republic of Korea</t>
  </si>
  <si>
    <t>Spain</t>
  </si>
  <si>
    <t xml:space="preserve">Sweden </t>
  </si>
  <si>
    <t>Thailand</t>
  </si>
  <si>
    <t>United Kingdom</t>
  </si>
  <si>
    <t>United States of America</t>
  </si>
  <si>
    <t>Uruguay</t>
  </si>
  <si>
    <t>AUSTRALIA</t>
  </si>
  <si>
    <t>AUSTRIA</t>
  </si>
  <si>
    <t>.</t>
  </si>
  <si>
    <t>BELGIUM</t>
  </si>
  <si>
    <t>BRAZIL</t>
  </si>
  <si>
    <t>CANADA</t>
  </si>
  <si>
    <t>CHILE</t>
  </si>
  <si>
    <t>CHINA</t>
  </si>
  <si>
    <t>COLOMBIA</t>
  </si>
  <si>
    <t>CZECHIA</t>
  </si>
  <si>
    <t>GERMANY</t>
  </si>
  <si>
    <t>DENMARK</t>
  </si>
  <si>
    <t>SPAIN</t>
  </si>
  <si>
    <t>- 1 Wood pulp for paper and paperboard includes Pulp of other fibre for paper and paperboard (2)</t>
  </si>
  <si>
    <t>FINLAND</t>
  </si>
  <si>
    <t>FRANCE</t>
  </si>
  <si>
    <t>UNITED KINGDOM</t>
  </si>
  <si>
    <t>HUNGARY</t>
  </si>
  <si>
    <t>ITALY</t>
  </si>
  <si>
    <t>JAPAN</t>
  </si>
  <si>
    <t>REPUBLIC OF KOREA</t>
  </si>
  <si>
    <t>MEXICO</t>
  </si>
  <si>
    <t>NETHERLANDS</t>
  </si>
  <si>
    <t>NEW ZEALAND</t>
  </si>
  <si>
    <t>PAKISTAN</t>
  </si>
  <si>
    <t>PERU</t>
  </si>
  <si>
    <t>PORTUGAL</t>
  </si>
  <si>
    <t>SLOVENIA</t>
  </si>
  <si>
    <t>SWEDEN</t>
  </si>
  <si>
    <t>THAILAND</t>
  </si>
  <si>
    <t>URUGUAY</t>
  </si>
  <si>
    <t>UNITED STATES OF AMERICA</t>
  </si>
  <si>
    <t>- 4.23 Other paper and paperboard n.e.s. total includes Household and sanitary paper (4.21).</t>
  </si>
  <si>
    <t>- 4.225 Other wrapping and packaging includes Cartonboard (4.224).</t>
  </si>
  <si>
    <t xml:space="preserve">* The total is confidential </t>
  </si>
  <si>
    <t>4     PAPER AND PAPERBOARD*</t>
  </si>
  <si>
    <t>Colombia</t>
  </si>
  <si>
    <t>New Zealand</t>
  </si>
  <si>
    <t>Slovenia</t>
  </si>
  <si>
    <t>https://www.fao.org/forestry/statistics/80571/en/</t>
  </si>
  <si>
    <t>COUNTRY TABLES - PRODUCTION 2021</t>
  </si>
  <si>
    <t>- 4.231  Other paper n.e.s. is not included in Other paper and paperboard (4.2)</t>
  </si>
  <si>
    <t>- 1.2  Chemical pulp includes Dissolving pulp, wood+other raw materials (3).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</si>
</sst>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0" formatCode="0_)"/>
  </numFmts>
  <fonts count="23" x14ac:knownFonts="1">
    <font>
      <sz val="10"/>
      <name val="Courier"/>
    </font>
    <font>
      <sz val="10"/>
      <name val="Arial"/>
    </font>
    <font>
      <b/>
      <sz val="7"/>
      <name val="Courier"/>
      <family val="3"/>
    </font>
    <font>
      <b/>
      <sz val="7"/>
      <color indexed="12"/>
      <name val="Courier"/>
      <family val="3"/>
    </font>
    <font>
      <b/>
      <sz val="8"/>
      <color indexed="12"/>
      <name val="Courier"/>
      <family val="3"/>
    </font>
    <font>
      <b/>
      <sz val="8"/>
      <color indexed="17"/>
      <name val="Courier"/>
      <family val="3"/>
    </font>
    <font>
      <b/>
      <sz val="8"/>
      <color indexed="10"/>
      <name val="Courier"/>
      <family val="3"/>
    </font>
    <font>
      <b/>
      <sz val="7"/>
      <color indexed="10"/>
      <name val="Courier"/>
      <family val="3"/>
    </font>
    <font>
      <sz val="10"/>
      <name val="Courier"/>
    </font>
    <font>
      <sz val="6"/>
      <name val="Tahoma"/>
      <family val="2"/>
    </font>
    <font>
      <sz val="10"/>
      <name val="Tahoma"/>
      <family val="2"/>
    </font>
    <font>
      <sz val="5.5"/>
      <name val="Tahoma"/>
      <family val="2"/>
    </font>
    <font>
      <u/>
      <sz val="10"/>
      <color indexed="12"/>
      <name val="Courier"/>
    </font>
    <font>
      <sz val="10"/>
      <name val="Courier"/>
      <family val="3"/>
    </font>
    <font>
      <u/>
      <sz val="10"/>
      <color theme="10"/>
      <name val="Courier"/>
    </font>
    <font>
      <sz val="6"/>
      <color theme="1"/>
      <name val="Tahoma"/>
      <family val="2"/>
    </font>
    <font>
      <sz val="7"/>
      <color theme="1"/>
      <name val="Tahoma"/>
      <family val="2"/>
    </font>
    <font>
      <sz val="5.5"/>
      <color rgb="FF000000"/>
      <name val="Tahoma"/>
      <family val="2"/>
    </font>
    <font>
      <sz val="6"/>
      <color rgb="FF000000"/>
      <name val="Tahoma"/>
      <family val="2"/>
    </font>
    <font>
      <u/>
      <sz val="10"/>
      <color theme="10"/>
      <name val="Tahoma"/>
      <family val="2"/>
    </font>
    <font>
      <sz val="5.5"/>
      <color theme="1"/>
      <name val="Tahoma"/>
      <family val="2"/>
    </font>
    <font>
      <u/>
      <sz val="10"/>
      <color theme="10"/>
      <name val="Arial"/>
      <family val="2"/>
    </font>
    <font>
      <sz val="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6">
    <xf numFmtId="190" fontId="0" fillId="0" borderId="0"/>
    <xf numFmtId="190" fontId="14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190" fontId="8" fillId="0" borderId="0"/>
    <xf numFmtId="190" fontId="13" fillId="0" borderId="0"/>
    <xf numFmtId="0" fontId="1" fillId="0" borderId="0"/>
  </cellStyleXfs>
  <cellXfs count="85">
    <xf numFmtId="190" fontId="0" fillId="0" borderId="0" xfId="0"/>
    <xf numFmtId="1" fontId="3" fillId="2" borderId="0" xfId="0" applyNumberFormat="1" applyFont="1" applyFill="1" applyAlignment="1" applyProtection="1">
      <alignment horizontal="left"/>
      <protection locked="0"/>
    </xf>
    <xf numFmtId="1" fontId="3" fillId="0" borderId="0" xfId="0" applyNumberFormat="1" applyFont="1" applyAlignment="1" applyProtection="1">
      <alignment horizontal="left"/>
      <protection locked="0"/>
    </xf>
    <xf numFmtId="190" fontId="15" fillId="3" borderId="0" xfId="0" applyFont="1" applyFill="1"/>
    <xf numFmtId="190" fontId="16" fillId="0" borderId="0" xfId="0" applyFont="1" applyAlignment="1" applyProtection="1">
      <alignment horizontal="left" vertical="top"/>
      <protection locked="0"/>
    </xf>
    <xf numFmtId="190" fontId="17" fillId="4" borderId="0" xfId="0" applyFont="1" applyFill="1" applyAlignment="1">
      <alignment horizontal="right"/>
    </xf>
    <xf numFmtId="190" fontId="17" fillId="0" borderId="0" xfId="0" applyFont="1" applyAlignment="1">
      <alignment horizontal="right"/>
    </xf>
    <xf numFmtId="190" fontId="18" fillId="0" borderId="0" xfId="0" applyFont="1" applyAlignment="1">
      <alignment horizontal="right"/>
    </xf>
    <xf numFmtId="3" fontId="17" fillId="4" borderId="0" xfId="0" applyNumberFormat="1" applyFont="1" applyFill="1" applyAlignment="1">
      <alignment horizontal="right"/>
    </xf>
    <xf numFmtId="3" fontId="17" fillId="0" borderId="0" xfId="0" applyNumberFormat="1" applyFont="1" applyAlignment="1">
      <alignment horizontal="right"/>
    </xf>
    <xf numFmtId="3" fontId="17" fillId="0" borderId="0" xfId="0" applyNumberFormat="1" applyFont="1" applyAlignment="1">
      <alignment horizontal="fill"/>
    </xf>
    <xf numFmtId="190" fontId="10" fillId="0" borderId="0" xfId="0" applyFont="1"/>
    <xf numFmtId="190" fontId="19" fillId="0" borderId="0" xfId="1" applyFont="1"/>
    <xf numFmtId="190" fontId="16" fillId="0" borderId="0" xfId="0" applyFont="1" applyAlignment="1" applyProtection="1">
      <alignment horizontal="right" vertical="top"/>
      <protection locked="0"/>
    </xf>
    <xf numFmtId="190" fontId="2" fillId="0" borderId="0" xfId="0" applyFont="1"/>
    <xf numFmtId="190" fontId="3" fillId="0" borderId="0" xfId="0" applyFont="1"/>
    <xf numFmtId="190" fontId="5" fillId="0" borderId="0" xfId="0" applyFont="1" applyAlignment="1">
      <alignment horizontal="left" vertical="center"/>
    </xf>
    <xf numFmtId="190" fontId="4" fillId="0" borderId="0" xfId="0" applyFont="1" applyAlignment="1">
      <alignment vertical="center"/>
    </xf>
    <xf numFmtId="190" fontId="6" fillId="0" borderId="0" xfId="0" applyFont="1" applyAlignment="1">
      <alignment horizontal="right" vertical="center"/>
    </xf>
    <xf numFmtId="190" fontId="16" fillId="0" borderId="0" xfId="0" applyFont="1" applyAlignment="1">
      <alignment horizontal="fill"/>
    </xf>
    <xf numFmtId="190" fontId="2" fillId="0" borderId="0" xfId="0" applyFont="1" applyAlignment="1">
      <alignment horizontal="center" vertical="center"/>
    </xf>
    <xf numFmtId="190" fontId="15" fillId="0" borderId="0" xfId="0" applyFont="1"/>
    <xf numFmtId="190" fontId="15" fillId="0" borderId="0" xfId="0" applyFont="1" applyAlignment="1">
      <alignment horizontal="fill"/>
    </xf>
    <xf numFmtId="190" fontId="15" fillId="0" borderId="0" xfId="0" quotePrefix="1" applyFont="1"/>
    <xf numFmtId="190" fontId="15" fillId="3" borderId="0" xfId="0" quotePrefix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right"/>
    </xf>
    <xf numFmtId="190" fontId="7" fillId="0" borderId="0" xfId="0" applyFont="1"/>
    <xf numFmtId="190" fontId="15" fillId="0" borderId="0" xfId="0" quotePrefix="1" applyFont="1" applyAlignment="1">
      <alignment horizontal="left" vertical="center"/>
    </xf>
    <xf numFmtId="1" fontId="3" fillId="0" borderId="0" xfId="0" applyNumberFormat="1" applyFont="1" applyAlignment="1">
      <alignment horizontal="right"/>
    </xf>
    <xf numFmtId="2" fontId="2" fillId="0" borderId="0" xfId="0" applyNumberFormat="1" applyFont="1"/>
    <xf numFmtId="190" fontId="9" fillId="0" borderId="0" xfId="0" quotePrefix="1" applyFont="1" applyAlignment="1">
      <alignment horizontal="left" vertical="center"/>
    </xf>
    <xf numFmtId="190" fontId="15" fillId="0" borderId="0" xfId="0" applyFont="1" applyAlignment="1">
      <alignment horizontal="left" vertical="center"/>
    </xf>
    <xf numFmtId="190" fontId="2" fillId="0" borderId="0" xfId="0" applyFont="1" applyAlignment="1">
      <alignment horizontal="right"/>
    </xf>
    <xf numFmtId="190" fontId="2" fillId="0" borderId="0" xfId="0" applyFont="1" applyAlignment="1">
      <alignment horizontal="left"/>
    </xf>
    <xf numFmtId="190" fontId="15" fillId="0" borderId="0" xfId="0" applyFont="1" applyAlignment="1" applyProtection="1">
      <alignment horizontal="center"/>
      <protection hidden="1"/>
    </xf>
    <xf numFmtId="190" fontId="15" fillId="0" borderId="0" xfId="0" applyFont="1" applyAlignment="1">
      <alignment horizontal="center"/>
    </xf>
    <xf numFmtId="190" fontId="2" fillId="0" borderId="0" xfId="0" applyFont="1" applyAlignment="1">
      <alignment horizontal="left" vertical="center"/>
    </xf>
    <xf numFmtId="190" fontId="7" fillId="0" borderId="0" xfId="0" applyFont="1" applyAlignment="1">
      <alignment horizontal="left" vertical="center"/>
    </xf>
    <xf numFmtId="190" fontId="15" fillId="0" borderId="0" xfId="0" quotePrefix="1" applyFont="1" applyAlignment="1">
      <alignment horizontal="right"/>
    </xf>
    <xf numFmtId="1" fontId="3" fillId="2" borderId="0" xfId="0" applyNumberFormat="1" applyFont="1" applyFill="1" applyProtection="1">
      <protection locked="0"/>
    </xf>
    <xf numFmtId="1" fontId="3" fillId="0" borderId="0" xfId="0" applyNumberFormat="1" applyFont="1" applyProtection="1">
      <protection locked="0"/>
    </xf>
    <xf numFmtId="190" fontId="15" fillId="3" borderId="0" xfId="0" quotePrefix="1" applyFont="1" applyFill="1" applyAlignment="1">
      <alignment horizontal="left"/>
    </xf>
    <xf numFmtId="3" fontId="20" fillId="3" borderId="0" xfId="0" applyNumberFormat="1" applyFont="1" applyFill="1" applyAlignment="1" applyProtection="1">
      <alignment horizontal="right"/>
      <protection locked="0"/>
    </xf>
    <xf numFmtId="3" fontId="20" fillId="0" borderId="0" xfId="0" applyNumberFormat="1" applyFont="1" applyAlignment="1" applyProtection="1">
      <alignment horizontal="right"/>
      <protection locked="0"/>
    </xf>
    <xf numFmtId="3" fontId="20" fillId="0" borderId="0" xfId="0" applyNumberFormat="1" applyFont="1" applyAlignment="1">
      <alignment horizontal="right"/>
    </xf>
    <xf numFmtId="3" fontId="15" fillId="0" borderId="0" xfId="0" applyNumberFormat="1" applyFont="1" applyAlignment="1" applyProtection="1">
      <alignment horizontal="right"/>
      <protection locked="0"/>
    </xf>
    <xf numFmtId="3" fontId="20" fillId="0" borderId="0" xfId="0" applyNumberFormat="1" applyFont="1" applyAlignment="1">
      <alignment horizontal="fill"/>
    </xf>
    <xf numFmtId="3" fontId="11" fillId="0" borderId="0" xfId="0" applyNumberFormat="1" applyFont="1" applyAlignment="1">
      <alignment horizontal="right"/>
    </xf>
    <xf numFmtId="3" fontId="11" fillId="4" borderId="0" xfId="0" applyNumberFormat="1" applyFont="1" applyFill="1" applyAlignment="1">
      <alignment horizontal="right"/>
    </xf>
    <xf numFmtId="190" fontId="11" fillId="0" borderId="0" xfId="0" applyFont="1" applyAlignment="1">
      <alignment horizontal="right"/>
    </xf>
    <xf numFmtId="190" fontId="11" fillId="4" borderId="0" xfId="0" applyFont="1" applyFill="1" applyAlignment="1">
      <alignment horizontal="right"/>
    </xf>
    <xf numFmtId="3" fontId="17" fillId="4" borderId="0" xfId="0" applyNumberFormat="1" applyFont="1" applyFill="1" applyAlignment="1" applyProtection="1">
      <alignment horizontal="right"/>
      <protection locked="0"/>
    </xf>
    <xf numFmtId="3" fontId="17" fillId="0" borderId="0" xfId="0" applyNumberFormat="1" applyFont="1" applyAlignment="1" applyProtection="1">
      <alignment horizontal="right"/>
      <protection locked="0"/>
    </xf>
    <xf numFmtId="190" fontId="17" fillId="4" borderId="0" xfId="0" applyFont="1" applyFill="1" applyAlignment="1" applyProtection="1">
      <alignment horizontal="right"/>
      <protection locked="0"/>
    </xf>
    <xf numFmtId="190" fontId="17" fillId="0" borderId="0" xfId="0" applyFont="1" applyAlignment="1" applyProtection="1">
      <alignment horizontal="right"/>
      <protection locked="0"/>
    </xf>
    <xf numFmtId="190" fontId="17" fillId="0" borderId="0" xfId="0" applyFont="1" applyAlignment="1">
      <alignment horizontal="fill"/>
    </xf>
    <xf numFmtId="3" fontId="20" fillId="3" borderId="0" xfId="3" applyNumberFormat="1" applyFont="1" applyFill="1" applyAlignment="1" applyProtection="1">
      <alignment horizontal="right"/>
      <protection locked="0"/>
    </xf>
    <xf numFmtId="3" fontId="20" fillId="0" borderId="0" xfId="3" applyNumberFormat="1" applyFont="1" applyAlignment="1" applyProtection="1">
      <alignment horizontal="right"/>
      <protection locked="0"/>
    </xf>
    <xf numFmtId="3" fontId="20" fillId="0" borderId="0" xfId="3" applyNumberFormat="1" applyFont="1" applyAlignment="1">
      <alignment horizontal="right"/>
    </xf>
    <xf numFmtId="0" fontId="1" fillId="0" borderId="0" xfId="5"/>
    <xf numFmtId="190" fontId="16" fillId="0" borderId="0" xfId="0" applyFont="1"/>
    <xf numFmtId="190" fontId="16" fillId="0" borderId="0" xfId="0" applyFont="1"/>
    <xf numFmtId="3" fontId="15" fillId="0" borderId="0" xfId="0" applyNumberFormat="1" applyFont="1" applyAlignment="1">
      <alignment horizontal="fill"/>
    </xf>
    <xf numFmtId="190" fontId="11" fillId="0" borderId="0" xfId="0" applyFont="1" applyAlignment="1">
      <alignment horizontal="fill"/>
    </xf>
    <xf numFmtId="190" fontId="11" fillId="4" borderId="0" xfId="0" applyFont="1" applyFill="1" applyAlignment="1" applyProtection="1">
      <alignment horizontal="right"/>
      <protection locked="0"/>
    </xf>
    <xf numFmtId="3" fontId="20" fillId="0" borderId="0" xfId="3" applyNumberFormat="1" applyFont="1" applyAlignment="1">
      <alignment horizontal="fill"/>
    </xf>
    <xf numFmtId="3" fontId="15" fillId="0" borderId="0" xfId="3" applyNumberFormat="1" applyFont="1" applyAlignment="1" applyProtection="1">
      <alignment horizontal="right"/>
      <protection locked="0"/>
    </xf>
    <xf numFmtId="3" fontId="20" fillId="3" borderId="0" xfId="4" applyNumberFormat="1" applyFont="1" applyFill="1" applyAlignment="1" applyProtection="1">
      <alignment horizontal="right"/>
      <protection locked="0"/>
    </xf>
    <xf numFmtId="3" fontId="20" fillId="0" borderId="0" xfId="4" applyNumberFormat="1" applyFont="1" applyAlignment="1">
      <alignment horizontal="fill"/>
    </xf>
    <xf numFmtId="3" fontId="20" fillId="0" borderId="0" xfId="4" applyNumberFormat="1" applyFont="1" applyAlignment="1" applyProtection="1">
      <alignment horizontal="right"/>
      <protection locked="0"/>
    </xf>
    <xf numFmtId="3" fontId="15" fillId="0" borderId="0" xfId="4" applyNumberFormat="1" applyFont="1" applyAlignment="1" applyProtection="1">
      <alignment horizontal="right"/>
      <protection locked="0"/>
    </xf>
    <xf numFmtId="3" fontId="20" fillId="0" borderId="0" xfId="4" applyNumberFormat="1" applyFont="1" applyAlignment="1">
      <alignment horizontal="right"/>
    </xf>
    <xf numFmtId="3" fontId="20" fillId="3" borderId="0" xfId="0" applyNumberFormat="1" applyFont="1" applyFill="1" applyProtection="1">
      <protection locked="0"/>
    </xf>
    <xf numFmtId="190" fontId="17" fillId="0" borderId="0" xfId="0" applyFont="1" applyProtection="1">
      <protection locked="0"/>
    </xf>
    <xf numFmtId="3" fontId="11" fillId="3" borderId="0" xfId="3" applyNumberFormat="1" applyFont="1" applyFill="1" applyAlignment="1" applyProtection="1">
      <alignment horizontal="right"/>
      <protection locked="0"/>
    </xf>
    <xf numFmtId="3" fontId="11" fillId="0" borderId="0" xfId="3" applyNumberFormat="1" applyFont="1" applyAlignment="1" applyProtection="1">
      <alignment horizontal="right"/>
      <protection locked="0"/>
    </xf>
    <xf numFmtId="3" fontId="17" fillId="0" borderId="0" xfId="0" applyNumberFormat="1" applyFont="1" applyProtection="1">
      <protection locked="0"/>
    </xf>
    <xf numFmtId="3" fontId="15" fillId="0" borderId="0" xfId="0" applyNumberFormat="1" applyFont="1" applyProtection="1">
      <protection locked="0"/>
    </xf>
    <xf numFmtId="190" fontId="15" fillId="0" borderId="0" xfId="3" applyFont="1" applyAlignment="1">
      <alignment horizontal="fill"/>
    </xf>
    <xf numFmtId="190" fontId="15" fillId="0" borderId="0" xfId="3" applyFont="1"/>
    <xf numFmtId="0" fontId="21" fillId="0" borderId="0" xfId="1" applyNumberFormat="1" applyFont="1" applyAlignment="1" applyProtection="1"/>
    <xf numFmtId="190" fontId="9" fillId="0" borderId="0" xfId="0" quotePrefix="1" applyFont="1"/>
    <xf numFmtId="190" fontId="22" fillId="0" borderId="0" xfId="0" applyFont="1" applyAlignment="1">
      <alignment horizontal="center" vertical="top"/>
    </xf>
    <xf numFmtId="190" fontId="16" fillId="0" borderId="0" xfId="0" applyFont="1"/>
    <xf numFmtId="190" fontId="16" fillId="0" borderId="0" xfId="0" applyFont="1" applyAlignment="1">
      <alignment horizontal="center"/>
    </xf>
  </cellXfs>
  <cellStyles count="6">
    <cellStyle name="Hyperlink" xfId="1" builtinId="8"/>
    <cellStyle name="Hyperlink 2" xfId="2"/>
    <cellStyle name="Normal" xfId="0" builtinId="0"/>
    <cellStyle name="Normal 2" xfId="3"/>
    <cellStyle name="Normal 2 2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0</xdr:rowOff>
    </xdr:from>
    <xdr:to>
      <xdr:col>6</xdr:col>
      <xdr:colOff>7620</xdr:colOff>
      <xdr:row>29</xdr:row>
      <xdr:rowOff>0</xdr:rowOff>
    </xdr:to>
    <xdr:pic>
      <xdr:nvPicPr>
        <xdr:cNvPr id="2080" name="Picture 1">
          <a:extLst>
            <a:ext uri="{FF2B5EF4-FFF2-40B4-BE49-F238E27FC236}">
              <a16:creationId xmlns:a16="http://schemas.microsoft.com/office/drawing/2014/main" id="{E9196232-CD21-437B-5528-8C409E552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0"/>
          <a:ext cx="3649980" cy="477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fao.sharepoint.com/Users/Iana/Desktop/Pulp%20and%20Paper%20capacities%202020/Output/FinalOutput/Black&amp;White%20CountryCapPages/cap-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Verif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o.org/forestry/statistics/80571/e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9:A30"/>
  <sheetViews>
    <sheetView view="pageBreakPreview" zoomScaleNormal="100" zoomScaleSheetLayoutView="100" workbookViewId="0">
      <selection activeCell="A34" sqref="A34"/>
    </sheetView>
  </sheetViews>
  <sheetFormatPr defaultRowHeight="13.2" x14ac:dyDescent="0.25"/>
  <cols>
    <col min="1" max="16384" width="8.88671875" style="59"/>
  </cols>
  <sheetData>
    <row r="29" spans="1:1" ht="6.6" customHeight="1" x14ac:dyDescent="0.25"/>
    <row r="30" spans="1:1" x14ac:dyDescent="0.25">
      <c r="A30" s="80" t="s">
        <v>217</v>
      </c>
    </row>
  </sheetData>
  <sheetProtection sheet="1"/>
  <hyperlinks>
    <hyperlink ref="A30" r:id="rId1"/>
  </hyperlinks>
  <pageMargins left="0.7" right="0.7" top="0.75" bottom="0.75" header="0.3" footer="0.3"/>
  <pageSetup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9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8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185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42">
        <v>18092</v>
      </c>
      <c r="D13" s="42" t="s">
        <v>180</v>
      </c>
      <c r="E13" s="25">
        <f>(C13-(C15+C18+C21+C24))</f>
        <v>18092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43" t="s">
        <v>180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42" t="s">
        <v>180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43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42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43" t="s">
        <v>180</v>
      </c>
      <c r="D18" s="43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42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43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42" t="s">
        <v>180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43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42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 t="s">
        <v>180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>
        <v>5491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>
        <v>1587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>
        <v>725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>
        <v>2424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>
        <v>755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42">
        <f>C58+C67</f>
        <v>121100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43">
        <f>C59+C60</f>
        <v>24500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42">
        <v>900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43">
        <v>23600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42">
        <v>6400</v>
      </c>
      <c r="D61" s="21" t="s">
        <v>5</v>
      </c>
      <c r="E61" s="40">
        <f>(C61-(C62+C63))</f>
        <v>6400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43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42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43">
        <v>17200</v>
      </c>
      <c r="D64" s="21" t="s">
        <v>5</v>
      </c>
      <c r="E64" s="39">
        <f>(C64-(C65+C66))</f>
        <v>17200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42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43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42">
        <f>C68+C69+C89</f>
        <v>96600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43">
        <v>11050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42">
        <f>C70+C75+C81+C86</f>
        <v>77300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43">
        <v>28050</v>
      </c>
      <c r="D70" s="21" t="s">
        <v>5</v>
      </c>
      <c r="E70" s="39">
        <f>(C70-(C71+C74))</f>
        <v>28050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42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43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42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43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42">
        <v>26850</v>
      </c>
      <c r="D75" s="21" t="s">
        <v>5</v>
      </c>
      <c r="E75" s="40">
        <f>(C75-(C76+C77))</f>
        <v>26850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43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42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43">
        <v>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42">
        <v>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43">
        <v>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42">
        <v>15250</v>
      </c>
      <c r="D81" s="21" t="s">
        <v>5</v>
      </c>
      <c r="E81" s="40">
        <f>(C81-(C82+C85))</f>
        <v>15250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43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42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43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42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43">
        <v>7150</v>
      </c>
      <c r="D86" s="21" t="s">
        <v>5</v>
      </c>
      <c r="E86" s="39">
        <f>(C86-(C87+C88))</f>
        <v>7150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42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43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42">
        <v>8250</v>
      </c>
      <c r="D89" s="21" t="s">
        <v>5</v>
      </c>
      <c r="E89" s="40">
        <f>(C89-(C90+C91))</f>
        <v>8250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43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42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>
        <v>65445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10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9</v>
      </c>
      <c r="G1" s="15"/>
    </row>
    <row r="2" spans="1:33" ht="12" customHeight="1" x14ac:dyDescent="0.2">
      <c r="A2" s="83" t="s">
        <v>186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67">
        <f>C14+C24</f>
        <v>219.369</v>
      </c>
      <c r="D13" s="67">
        <v>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69">
        <f>C15+C18+C21</f>
        <v>101.26300000000001</v>
      </c>
      <c r="D14" s="69">
        <v>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67">
        <v>0</v>
      </c>
      <c r="D15" s="67">
        <v>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69">
        <v>0</v>
      </c>
      <c r="D16" s="69">
        <v>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67">
        <v>0</v>
      </c>
      <c r="D17" s="67">
        <v>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69">
        <v>0</v>
      </c>
      <c r="D18" s="69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67">
        <v>0</v>
      </c>
      <c r="D19" s="67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69">
        <v>0</v>
      </c>
      <c r="D20" s="69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67">
        <v>101.26300000000001</v>
      </c>
      <c r="D21" s="67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69">
        <v>101.26300000000001</v>
      </c>
      <c r="D22" s="69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67">
        <v>0</v>
      </c>
      <c r="D23" s="67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69">
        <v>118.10599999999999</v>
      </c>
      <c r="D24" s="69">
        <v>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67">
        <v>0</v>
      </c>
      <c r="D25" s="67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69">
        <v>0</v>
      </c>
      <c r="D26" s="69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67">
        <v>0</v>
      </c>
      <c r="D27" s="67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69">
        <v>0</v>
      </c>
      <c r="D28" s="69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67">
        <v>0</v>
      </c>
      <c r="D29" s="67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69">
        <v>0</v>
      </c>
      <c r="D30" s="69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67">
        <v>0</v>
      </c>
      <c r="D31" s="67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69">
        <v>118.10599999999999</v>
      </c>
      <c r="D32" s="69">
        <v>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67">
        <v>71.870999999999995</v>
      </c>
      <c r="D33" s="67">
        <v>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69">
        <v>71.870999999999995</v>
      </c>
      <c r="D34" s="69">
        <v>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67">
        <v>0</v>
      </c>
      <c r="D35" s="67">
        <v>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69">
        <v>46.234999999999999</v>
      </c>
      <c r="D36" s="69">
        <v>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67">
        <v>46.234999999999999</v>
      </c>
      <c r="D37" s="67">
        <v>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69">
        <v>0</v>
      </c>
      <c r="D38" s="69">
        <v>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71"/>
      <c r="D39" s="71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67">
        <v>150.614</v>
      </c>
      <c r="D40" s="67">
        <v>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69">
        <v>0</v>
      </c>
      <c r="D41" s="69">
        <v>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67">
        <v>150.614</v>
      </c>
      <c r="D42" s="67">
        <v>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69">
        <v>0</v>
      </c>
      <c r="D43" s="69">
        <v>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67">
        <v>0</v>
      </c>
      <c r="D44" s="67">
        <v>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71"/>
      <c r="D45" s="71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67">
        <v>0</v>
      </c>
      <c r="D46" s="67">
        <v>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69">
        <v>0</v>
      </c>
      <c r="D47" s="69">
        <v>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67">
        <v>0</v>
      </c>
      <c r="D48" s="67">
        <v>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70">
        <v>0</v>
      </c>
      <c r="D49" s="70">
        <v>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67">
        <v>1231.5360000000001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69">
        <v>228.584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67">
        <v>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69">
        <v>228.584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67">
        <v>22.992999999999999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69">
        <v>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67">
        <v>22.992999999999999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69">
        <v>205.59100000000001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67">
        <v>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69">
        <v>205.59100000000001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67">
        <v>1002.952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69">
        <v>197.72900000000001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67">
        <v>730.8599999999999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69">
        <v>362.69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67">
        <v>59.994999999999997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69">
        <v>59.994999999999997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67">
        <v>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69">
        <v>302.69499999999999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67">
        <v>206.988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69">
        <v>50.784999999999997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67">
        <v>156.203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69">
        <v>49.332999999999998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67">
        <v>44.427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69">
        <v>4.9059999999999997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67">
        <v>90.727999999999994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69">
        <v>76.83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67">
        <v>49.332000000000001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69">
        <v>27.498000000000001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67">
        <v>13.898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69">
        <v>21.120999999999999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67">
        <v>21.120999999999999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69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67">
        <v>74.363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69">
        <v>28.309000000000001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67">
        <v>46.054000000000002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68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67">
        <v>832.58299999999997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11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10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187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">
        <v>610</v>
      </c>
      <c r="D13" s="5">
        <v>8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6">
        <v>0</v>
      </c>
      <c r="D14" s="6">
        <v>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">
        <v>0</v>
      </c>
      <c r="D15" s="5">
        <v>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6">
        <v>0</v>
      </c>
      <c r="D16" s="6">
        <v>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">
        <v>0</v>
      </c>
      <c r="D17" s="5">
        <v>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6">
        <v>0</v>
      </c>
      <c r="D18" s="6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">
        <v>0</v>
      </c>
      <c r="D19" s="5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6">
        <v>0</v>
      </c>
      <c r="D20" s="6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">
        <v>0</v>
      </c>
      <c r="D21" s="5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6">
        <v>0</v>
      </c>
      <c r="D22" s="6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">
        <v>0</v>
      </c>
      <c r="D23" s="5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6">
        <v>610</v>
      </c>
      <c r="D24" s="6">
        <v>8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">
        <v>0</v>
      </c>
      <c r="D25" s="5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6">
        <v>0</v>
      </c>
      <c r="D26" s="6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">
        <v>0</v>
      </c>
      <c r="D27" s="5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6">
        <v>0</v>
      </c>
      <c r="D28" s="6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">
        <v>0</v>
      </c>
      <c r="D29" s="5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6">
        <v>0</v>
      </c>
      <c r="D30" s="6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">
        <v>0</v>
      </c>
      <c r="D31" s="5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6">
        <v>610</v>
      </c>
      <c r="D32" s="6">
        <v>8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">
        <v>295</v>
      </c>
      <c r="D33" s="5">
        <v>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6">
        <v>0</v>
      </c>
      <c r="D34" s="6">
        <v>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">
        <v>295</v>
      </c>
      <c r="D35" s="5">
        <v>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6">
        <v>315</v>
      </c>
      <c r="D36" s="6">
        <v>8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">
        <v>0</v>
      </c>
      <c r="D37" s="5">
        <v>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6">
        <v>315</v>
      </c>
      <c r="D38" s="6">
        <v>8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6"/>
      <c r="D39" s="6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" t="s">
        <v>180</v>
      </c>
      <c r="D40" s="5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6">
        <v>0</v>
      </c>
      <c r="D41" s="6">
        <v>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">
        <v>0</v>
      </c>
      <c r="D42" s="5">
        <v>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6">
        <v>0</v>
      </c>
      <c r="D43" s="6">
        <v>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" t="s">
        <v>180</v>
      </c>
      <c r="D44" s="5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6"/>
      <c r="D45" s="6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5">
        <v>222</v>
      </c>
      <c r="D46" s="5">
        <v>222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6">
        <v>0</v>
      </c>
      <c r="D47" s="6">
        <v>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5">
        <v>222</v>
      </c>
      <c r="D48" s="5">
        <v>222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7">
        <v>0</v>
      </c>
      <c r="D49" s="7">
        <v>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">
        <v>829</v>
      </c>
      <c r="D57" s="21"/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6">
        <v>74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">
        <v>0</v>
      </c>
      <c r="D59" s="21"/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6">
        <v>74</v>
      </c>
      <c r="D60" s="21"/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">
        <v>2</v>
      </c>
      <c r="D61" s="21"/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6">
        <v>0</v>
      </c>
      <c r="D62" s="21"/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">
        <v>2</v>
      </c>
      <c r="D63" s="21"/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6">
        <v>72</v>
      </c>
      <c r="D64" s="21"/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">
        <v>0</v>
      </c>
      <c r="D65" s="21"/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6">
        <v>72</v>
      </c>
      <c r="D66" s="21"/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">
        <v>755</v>
      </c>
      <c r="D67" s="21"/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6">
        <v>6</v>
      </c>
      <c r="D68" s="21"/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">
        <v>749</v>
      </c>
      <c r="D69" s="21"/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6">
        <v>30</v>
      </c>
      <c r="D70" s="21"/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">
        <v>30</v>
      </c>
      <c r="D71" s="21"/>
      <c r="E71" s="40">
        <f>(C71-(C72+C73))</f>
        <v>30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6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6">
        <v>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">
        <v>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6">
        <v>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">
        <v>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6">
        <v>547</v>
      </c>
      <c r="D78" s="21" t="s">
        <v>5</v>
      </c>
      <c r="E78" s="39">
        <f>(C78-(C79+C80))</f>
        <v>547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6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" t="s">
        <v>180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6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6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6">
        <v>172</v>
      </c>
      <c r="D86" s="21" t="s">
        <v>5</v>
      </c>
      <c r="E86" s="39">
        <f>(C86-(C87+C88))</f>
        <v>172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6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" t="s">
        <v>180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6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55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5">
        <v>236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12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11</v>
      </c>
      <c r="G1" s="15"/>
    </row>
    <row r="2" spans="1:33" ht="12" customHeight="1" x14ac:dyDescent="0.2">
      <c r="A2" s="83" t="s">
        <v>189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42" t="s">
        <v>180</v>
      </c>
      <c r="D13" s="42" t="s">
        <v>180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43" t="s">
        <v>180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42" t="s">
        <v>180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43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42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43" t="s">
        <v>180</v>
      </c>
      <c r="D18" s="43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42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43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42" t="s">
        <v>180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43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42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 t="s">
        <v>180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6">
        <v>0.7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57" t="s">
        <v>180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6" t="s">
        <v>180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57" t="s">
        <v>180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6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57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6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57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6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57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6">
        <v>0.7</v>
      </c>
      <c r="D67" s="21" t="s">
        <v>5</v>
      </c>
      <c r="E67" s="40">
        <f>(C67-(C68+C69+C89))</f>
        <v>1.0000000000000009E-2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57">
        <v>0.69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6" t="s">
        <v>180</v>
      </c>
      <c r="D69" s="21" t="s">
        <v>5</v>
      </c>
      <c r="E69" s="40">
        <f>(C69-(C70+C75+C78+C81+C86))</f>
        <v>-0.01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57" t="s">
        <v>180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6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57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6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57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6">
        <v>0.01</v>
      </c>
      <c r="D75" s="21" t="s">
        <v>5</v>
      </c>
      <c r="E75" s="40">
        <f>(C75-(C76+C77))</f>
        <v>0.01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57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6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57" t="s">
        <v>180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6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57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6" t="s">
        <v>180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57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6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57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6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57" t="s">
        <v>180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6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57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6" t="s">
        <v>180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57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6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65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56">
        <v>52.72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13"/>
  <dimension ref="A1:AZ103"/>
  <sheetViews>
    <sheetView showGridLines="0" view="pageBreakPreview" zoomScaleNormal="100" zoomScaleSheetLayoutView="100" workbookViewId="0">
      <selection activeCell="B103" sqref="B103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12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192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8">
        <v>10960</v>
      </c>
      <c r="D13" s="8" t="s">
        <v>180</v>
      </c>
      <c r="E13" s="25">
        <f>(C13-(C15+C18+C21+C24))</f>
        <v>0</v>
      </c>
      <c r="F13" s="25">
        <f>(D13-(D15+D18+D21+D24))</f>
        <v>-4770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9">
        <v>2640</v>
      </c>
      <c r="D14" s="9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8">
        <v>2640</v>
      </c>
      <c r="D15" s="8" t="s">
        <v>180</v>
      </c>
      <c r="E15" s="28">
        <f>(C15-(C16+C17))</f>
        <v>2640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9" t="s">
        <v>180</v>
      </c>
      <c r="D16" s="9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8" t="s">
        <v>180</v>
      </c>
      <c r="D17" s="8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9">
        <v>0</v>
      </c>
      <c r="D18" s="9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8">
        <v>0</v>
      </c>
      <c r="D19" s="8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9">
        <v>0</v>
      </c>
      <c r="D20" s="9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8">
        <v>0</v>
      </c>
      <c r="D21" s="8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9">
        <v>0</v>
      </c>
      <c r="D22" s="9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8">
        <v>0</v>
      </c>
      <c r="D23" s="8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9">
        <v>8320</v>
      </c>
      <c r="D24" s="9">
        <v>4770</v>
      </c>
      <c r="E24" s="25">
        <f>(C24-(C26+C29+C33+C36))</f>
        <v>8320</v>
      </c>
      <c r="F24" s="25">
        <f>(D24-(D26+D29+D33+D36))</f>
        <v>4770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8">
        <v>8659</v>
      </c>
      <c r="D57" s="21" t="s">
        <v>47</v>
      </c>
      <c r="E57" s="39">
        <f>(C57-(C59+C60+C67))</f>
        <v>4439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9">
        <v>3250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8" t="s">
        <v>180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9" t="s">
        <v>180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8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9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8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9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8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9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8">
        <v>4220</v>
      </c>
      <c r="D67" s="21" t="s">
        <v>5</v>
      </c>
      <c r="E67" s="40">
        <f>(C67-(C68+C69+C89))</f>
        <v>3030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9" t="s">
        <v>180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8" t="s">
        <v>180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9" t="s">
        <v>180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8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9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8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9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8" t="s">
        <v>180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9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8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9" t="s">
        <v>180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8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9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8" t="s">
        <v>180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9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8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9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8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9" t="s">
        <v>180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8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9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8">
        <v>1190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9">
        <v>1190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42">
        <v>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 t="s">
        <v>180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10.199999999999999" customHeight="1" x14ac:dyDescent="0.2">
      <c r="A95" s="81" t="s">
        <v>220</v>
      </c>
    </row>
    <row r="96" spans="1:30" ht="10.199999999999999" customHeight="1" x14ac:dyDescent="0.2">
      <c r="A96" s="81" t="s">
        <v>219</v>
      </c>
    </row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0" orientation="portrait" horizontalDpi="2400" verticalDpi="24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15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13</v>
      </c>
      <c r="G1" s="15"/>
    </row>
    <row r="2" spans="1:33" ht="12" customHeight="1" x14ac:dyDescent="0.2">
      <c r="A2" s="83" t="s">
        <v>193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6">
        <v>1615.4</v>
      </c>
      <c r="D13" s="42" t="s">
        <v>180</v>
      </c>
      <c r="E13" s="25">
        <f>(C13-(C15+C18+C21+C24))</f>
        <v>1615.4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43" t="s">
        <v>180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42" t="s">
        <v>180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43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42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43" t="s">
        <v>180</v>
      </c>
      <c r="D18" s="43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42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43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42" t="s">
        <v>180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43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42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 t="s">
        <v>180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6">
        <v>7356.9</v>
      </c>
      <c r="D57" s="21" t="s">
        <v>47</v>
      </c>
      <c r="E57" s="39">
        <f>(C57-(C59+C60+C67))</f>
        <v>1312.8999999999996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57">
        <v>1313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6" t="s">
        <v>180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57" t="s">
        <v>180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6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57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6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57" t="s">
        <v>180</v>
      </c>
      <c r="D64" s="21" t="s">
        <v>5</v>
      </c>
      <c r="E64" s="39">
        <f>(C64-(C65+C66))</f>
        <v>-552.20000000000005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6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57">
        <v>552.20000000000005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6">
        <f>C68+C69+C89</f>
        <v>6044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57">
        <v>816.7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6">
        <v>4839.6000000000004</v>
      </c>
      <c r="D69" s="21" t="s">
        <v>5</v>
      </c>
      <c r="E69" s="40">
        <f>(C69-(C70+C75+C78+C81+C86))</f>
        <v>4839.6000000000004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57" t="s">
        <v>180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6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57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6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57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6" t="s">
        <v>180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57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6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57" t="s">
        <v>180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6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57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6" t="s">
        <v>180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57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6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57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6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57" t="s">
        <v>180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6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57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6">
        <v>387.7</v>
      </c>
      <c r="D89" s="21"/>
      <c r="E89" s="40">
        <f>(C89-(C90+C91))</f>
        <v>387.7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57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6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65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56">
        <v>5249.3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17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14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188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8">
        <v>2327</v>
      </c>
      <c r="D13" s="5" t="s">
        <v>180</v>
      </c>
      <c r="E13" s="25">
        <f>(C13-(C15+C18+C21+C24))</f>
        <v>756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9">
        <v>756</v>
      </c>
      <c r="D14" s="6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8" t="s">
        <v>180</v>
      </c>
      <c r="D15" s="5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9" t="s">
        <v>180</v>
      </c>
      <c r="D16" s="6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8" t="s">
        <v>180</v>
      </c>
      <c r="D17" s="5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9" t="s">
        <v>180</v>
      </c>
      <c r="D18" s="6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8" t="s">
        <v>180</v>
      </c>
      <c r="D19" s="5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9" t="s">
        <v>180</v>
      </c>
      <c r="D20" s="6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8" t="s">
        <v>180</v>
      </c>
      <c r="D21" s="5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9" t="s">
        <v>180</v>
      </c>
      <c r="D22" s="6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8" t="s">
        <v>180</v>
      </c>
      <c r="D23" s="5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9">
        <v>1571</v>
      </c>
      <c r="D24" s="6" t="s">
        <v>180</v>
      </c>
      <c r="E24" s="25">
        <f>(C24-(C26+C29+C33+C36))</f>
        <v>1571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" t="s">
        <v>180</v>
      </c>
      <c r="D25" s="5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8">
        <v>23136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9">
        <v>6832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8">
        <v>1368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9">
        <v>5464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8">
        <v>2438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9">
        <v>1501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8">
        <v>937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9">
        <v>3026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8">
        <v>1564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9">
        <v>1462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8">
        <v>16304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9">
        <v>1479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8">
        <v>13343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9">
        <v>6193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8">
        <v>735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9">
        <v>735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8">
        <v>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9">
        <v>5458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8">
        <v>3785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9">
        <v>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8">
        <v>3785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9">
        <v>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8">
        <v>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9">
        <v>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8">
        <v>1776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9">
        <v>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8">
        <v>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9">
        <v>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8">
        <v>1776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9">
        <v>1589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8">
        <v>485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9">
        <v>1104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8">
        <v>1482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9">
        <v>896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8">
        <v>586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10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8">
        <v>18294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14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15</v>
      </c>
      <c r="G1" s="15"/>
    </row>
    <row r="2" spans="1:33" ht="12" customHeight="1" x14ac:dyDescent="0.2">
      <c r="A2" s="83" t="s">
        <v>195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6" t="s">
        <v>180</v>
      </c>
      <c r="D13" s="56" t="s">
        <v>180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57" t="s">
        <v>180</v>
      </c>
      <c r="D14" s="57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6" t="s">
        <v>180</v>
      </c>
      <c r="D15" s="56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57" t="s">
        <v>180</v>
      </c>
      <c r="D16" s="57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6" t="s">
        <v>180</v>
      </c>
      <c r="D17" s="56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57" t="s">
        <v>180</v>
      </c>
      <c r="D18" s="57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6" t="s">
        <v>180</v>
      </c>
      <c r="D19" s="56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57" t="s">
        <v>180</v>
      </c>
      <c r="D20" s="57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6" t="s">
        <v>180</v>
      </c>
      <c r="D21" s="56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57" t="s">
        <v>180</v>
      </c>
      <c r="D22" s="57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6" t="s">
        <v>180</v>
      </c>
      <c r="D23" s="56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57" t="s">
        <v>180</v>
      </c>
      <c r="D24" s="57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6" t="s">
        <v>180</v>
      </c>
      <c r="D25" s="56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57" t="s">
        <v>180</v>
      </c>
      <c r="D26" s="57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6" t="s">
        <v>180</v>
      </c>
      <c r="D27" s="56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57" t="s">
        <v>180</v>
      </c>
      <c r="D28" s="57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6" t="s">
        <v>180</v>
      </c>
      <c r="D29" s="56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57" t="s">
        <v>180</v>
      </c>
      <c r="D30" s="57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6" t="s">
        <v>180</v>
      </c>
      <c r="D31" s="56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57" t="s">
        <v>180</v>
      </c>
      <c r="D32" s="57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6" t="s">
        <v>180</v>
      </c>
      <c r="D33" s="56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57" t="s">
        <v>180</v>
      </c>
      <c r="D34" s="57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6" t="s">
        <v>180</v>
      </c>
      <c r="D35" s="56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57" t="s">
        <v>180</v>
      </c>
      <c r="D36" s="57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6" t="s">
        <v>180</v>
      </c>
      <c r="D37" s="56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57" t="s">
        <v>180</v>
      </c>
      <c r="D38" s="57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58"/>
      <c r="D39" s="58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6">
        <v>23</v>
      </c>
      <c r="D40" s="56">
        <v>23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57">
        <v>23</v>
      </c>
      <c r="D41" s="57">
        <v>23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6">
        <v>0</v>
      </c>
      <c r="D42" s="56">
        <v>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57">
        <v>0</v>
      </c>
      <c r="D43" s="57">
        <v>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6">
        <v>0</v>
      </c>
      <c r="D44" s="56">
        <v>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58"/>
      <c r="D45" s="58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56" t="s">
        <v>180</v>
      </c>
      <c r="D46" s="56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57" t="s">
        <v>180</v>
      </c>
      <c r="D47" s="57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56" t="s">
        <v>180</v>
      </c>
      <c r="D48" s="56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66" t="s">
        <v>180</v>
      </c>
      <c r="D49" s="66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6">
        <f>C58+C67</f>
        <v>844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57">
        <v>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6">
        <v>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57">
        <v>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6">
        <v>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57">
        <v>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6">
        <v>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57">
        <v>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6">
        <v>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57">
        <v>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6">
        <f>C68+C69+C89</f>
        <v>844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57">
        <f>35+3</f>
        <v>38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6">
        <v>704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57">
        <v>247</v>
      </c>
      <c r="D70" s="21" t="s">
        <v>5</v>
      </c>
      <c r="E70" s="39">
        <f>(C70-(C71+C74))</f>
        <v>247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6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57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6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57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6">
        <v>457</v>
      </c>
      <c r="D75" s="21" t="s">
        <v>5</v>
      </c>
      <c r="E75" s="40">
        <f>(C75-(C76+C77))</f>
        <v>457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57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6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57">
        <v>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6">
        <v>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57">
        <v>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6">
        <v>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57">
        <v>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6">
        <v>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57">
        <v>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6">
        <v>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57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6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57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6">
        <v>102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57">
        <v>102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6">
        <v>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 t="s">
        <v>180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18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16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196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42" t="s">
        <v>180</v>
      </c>
      <c r="D13" s="42" t="s">
        <v>180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43" t="s">
        <v>180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42" t="s">
        <v>180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43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42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43" t="s">
        <v>180</v>
      </c>
      <c r="D18" s="43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42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43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42" t="s">
        <v>180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43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42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 t="s">
        <v>180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42">
        <v>9619</v>
      </c>
      <c r="D57" s="21"/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43">
        <v>2057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42">
        <v>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43">
        <v>2057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42">
        <v>1441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43">
        <v>494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42">
        <v>947</v>
      </c>
      <c r="D63" s="21"/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43">
        <v>616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42">
        <v>30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43">
        <v>586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42">
        <v>7562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43">
        <v>1564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42">
        <v>5513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43">
        <v>1626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42">
        <v>0</v>
      </c>
      <c r="D71" s="21"/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43">
        <v>0</v>
      </c>
      <c r="D72" s="21"/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42">
        <v>0</v>
      </c>
      <c r="D73" s="21"/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43">
        <v>1626</v>
      </c>
      <c r="D74" s="21"/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42">
        <v>1580</v>
      </c>
      <c r="D75" s="21"/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43">
        <v>674</v>
      </c>
      <c r="D76" s="21"/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42">
        <v>906</v>
      </c>
      <c r="D77" s="21"/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43">
        <v>286</v>
      </c>
      <c r="D78" s="21"/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42">
        <v>108</v>
      </c>
      <c r="D79" s="21"/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43">
        <v>178</v>
      </c>
      <c r="D80" s="21"/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42" t="s">
        <v>180</v>
      </c>
      <c r="D81" s="21"/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43" t="s">
        <v>180</v>
      </c>
      <c r="D82" s="21"/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42" t="s">
        <v>180</v>
      </c>
      <c r="D83" s="21"/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43" t="s">
        <v>180</v>
      </c>
      <c r="D84" s="21"/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42" t="s">
        <v>180</v>
      </c>
      <c r="D85" s="21"/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43">
        <v>2021</v>
      </c>
      <c r="D86" s="21"/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42">
        <v>305</v>
      </c>
      <c r="D87" s="21"/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43">
        <v>1716</v>
      </c>
      <c r="D88" s="21"/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42">
        <v>485</v>
      </c>
      <c r="D89" s="21"/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43">
        <v>406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42">
        <v>79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>
        <v>6050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>
      <c r="A95" s="27" t="s">
        <v>211</v>
      </c>
    </row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20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17</v>
      </c>
      <c r="G1" s="15"/>
    </row>
    <row r="2" spans="1:33" ht="12" customHeight="1" x14ac:dyDescent="0.2">
      <c r="A2" s="83" t="s">
        <v>197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6">
        <v>7631</v>
      </c>
      <c r="D13" s="42" t="s">
        <v>180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57">
        <v>474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6">
        <v>183</v>
      </c>
      <c r="D15" s="42" t="s">
        <v>180</v>
      </c>
      <c r="E15" s="28">
        <f>(C15-(C16+C17))</f>
        <v>183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57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6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57">
        <v>282</v>
      </c>
      <c r="D18" s="43" t="s">
        <v>180</v>
      </c>
      <c r="E18" s="25">
        <f>(C18-(C19+C20))</f>
        <v>282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6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57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6">
        <v>9</v>
      </c>
      <c r="D21" s="42" t="s">
        <v>180</v>
      </c>
      <c r="E21" s="28">
        <f>(C21-(C22+C23))</f>
        <v>9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57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6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57">
        <v>7157</v>
      </c>
      <c r="D24" s="43" t="s">
        <v>180</v>
      </c>
      <c r="E24" s="25">
        <f>(C24-(C26+C29+C33+C36))</f>
        <v>20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6">
        <v>20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57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6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57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6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57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6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57">
        <v>7137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6">
        <v>1019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57">
        <v>9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6">
        <v>1010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57">
        <v>6118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6">
        <v>5147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57">
        <v>971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58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6">
        <v>5</v>
      </c>
      <c r="D40" s="42" t="s">
        <v>180</v>
      </c>
      <c r="E40" s="25">
        <f>(C40-(C41+C42+C43+C44))</f>
        <v>5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57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6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57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6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58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56">
        <v>158</v>
      </c>
      <c r="D46" s="42" t="s">
        <v>180</v>
      </c>
      <c r="E46" s="25">
        <f>(C46-(C47+C48))</f>
        <v>158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6">
        <v>23751</v>
      </c>
      <c r="D57" s="21"/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57">
        <v>8106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6">
        <v>1978</v>
      </c>
      <c r="D59" s="21"/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57">
        <v>6128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6">
        <v>3468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57">
        <v>811</v>
      </c>
      <c r="D62" s="21"/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6">
        <v>2657</v>
      </c>
      <c r="D63" s="21"/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57">
        <v>2660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6">
        <v>497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57">
        <v>2163</v>
      </c>
      <c r="D66" s="21"/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6">
        <v>15645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57">
        <v>1796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6">
        <v>12470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57">
        <v>6170</v>
      </c>
      <c r="D70" s="21" t="s">
        <v>5</v>
      </c>
      <c r="E70" s="39">
        <f>(C70-(C71+C74))</f>
        <v>6170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6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57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6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57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6">
        <v>3961</v>
      </c>
      <c r="D75" s="21" t="s">
        <v>5</v>
      </c>
      <c r="E75" s="40">
        <f>(C75-(C76+C77))</f>
        <v>3961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57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6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57">
        <v>831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6">
        <v>550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57">
        <v>281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6">
        <v>1375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57">
        <v>530</v>
      </c>
      <c r="D82" s="21" t="s">
        <v>5</v>
      </c>
      <c r="E82" s="39">
        <f>(C82-(C83+C84))</f>
        <v>530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6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57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6">
        <v>845</v>
      </c>
      <c r="D85" s="21"/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57">
        <v>133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6">
        <v>7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57">
        <v>126</v>
      </c>
      <c r="D88" s="21"/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6">
        <v>1379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57">
        <v>754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6">
        <v>625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65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56">
        <v>16044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3"/>
  <sheetViews>
    <sheetView view="pageBreakPreview" zoomScaleNormal="100" zoomScaleSheetLayoutView="100" workbookViewId="0">
      <selection activeCell="H14" sqref="H14"/>
    </sheetView>
  </sheetViews>
  <sheetFormatPr defaultRowHeight="12" x14ac:dyDescent="0.2"/>
  <cols>
    <col min="1" max="1" width="26" customWidth="1"/>
  </cols>
  <sheetData>
    <row r="1" spans="1:2" ht="13.2" x14ac:dyDescent="0.25">
      <c r="A1" s="11" t="s">
        <v>218</v>
      </c>
    </row>
    <row r="2" spans="1:2" ht="13.2" x14ac:dyDescent="0.25">
      <c r="A2" s="11"/>
    </row>
    <row r="3" spans="1:2" ht="13.2" x14ac:dyDescent="0.25">
      <c r="A3" s="12" t="s">
        <v>150</v>
      </c>
      <c r="B3" s="11">
        <v>1</v>
      </c>
    </row>
    <row r="4" spans="1:2" ht="13.2" x14ac:dyDescent="0.25">
      <c r="A4" s="12" t="s">
        <v>151</v>
      </c>
      <c r="B4" s="11">
        <v>2</v>
      </c>
    </row>
    <row r="5" spans="1:2" ht="13.2" x14ac:dyDescent="0.25">
      <c r="A5" s="12" t="s">
        <v>152</v>
      </c>
      <c r="B5" s="11">
        <v>3</v>
      </c>
    </row>
    <row r="6" spans="1:2" ht="13.2" x14ac:dyDescent="0.25">
      <c r="A6" s="12" t="s">
        <v>153</v>
      </c>
      <c r="B6" s="11">
        <v>4</v>
      </c>
    </row>
    <row r="7" spans="1:2" ht="13.2" x14ac:dyDescent="0.25">
      <c r="A7" s="12" t="s">
        <v>154</v>
      </c>
      <c r="B7" s="11">
        <v>5</v>
      </c>
    </row>
    <row r="8" spans="1:2" ht="13.2" x14ac:dyDescent="0.25">
      <c r="A8" s="12" t="s">
        <v>155</v>
      </c>
      <c r="B8" s="11">
        <v>6</v>
      </c>
    </row>
    <row r="9" spans="1:2" ht="13.2" x14ac:dyDescent="0.25">
      <c r="A9" s="12" t="s">
        <v>156</v>
      </c>
      <c r="B9" s="11">
        <v>7</v>
      </c>
    </row>
    <row r="10" spans="1:2" ht="13.2" x14ac:dyDescent="0.25">
      <c r="A10" s="12" t="s">
        <v>157</v>
      </c>
      <c r="B10" s="11">
        <v>8</v>
      </c>
    </row>
    <row r="11" spans="1:2" ht="13.2" x14ac:dyDescent="0.25">
      <c r="A11" s="12" t="s">
        <v>214</v>
      </c>
      <c r="B11" s="11">
        <v>9</v>
      </c>
    </row>
    <row r="12" spans="1:2" ht="13.2" x14ac:dyDescent="0.25">
      <c r="A12" s="12" t="s">
        <v>158</v>
      </c>
      <c r="B12" s="11">
        <v>10</v>
      </c>
    </row>
    <row r="13" spans="1:2" ht="13.2" x14ac:dyDescent="0.25">
      <c r="A13" s="12" t="s">
        <v>159</v>
      </c>
      <c r="B13" s="11">
        <v>11</v>
      </c>
    </row>
    <row r="14" spans="1:2" ht="13.2" x14ac:dyDescent="0.25">
      <c r="A14" s="12" t="s">
        <v>160</v>
      </c>
      <c r="B14" s="11">
        <v>12</v>
      </c>
    </row>
    <row r="15" spans="1:2" ht="13.2" x14ac:dyDescent="0.25">
      <c r="A15" s="12" t="s">
        <v>161</v>
      </c>
      <c r="B15" s="11">
        <v>13</v>
      </c>
    </row>
    <row r="16" spans="1:2" ht="13.2" x14ac:dyDescent="0.25">
      <c r="A16" s="12" t="s">
        <v>162</v>
      </c>
      <c r="B16" s="11">
        <v>14</v>
      </c>
    </row>
    <row r="17" spans="1:2" ht="13.2" x14ac:dyDescent="0.25">
      <c r="A17" s="12" t="s">
        <v>163</v>
      </c>
      <c r="B17" s="11">
        <v>15</v>
      </c>
    </row>
    <row r="18" spans="1:2" ht="13.2" x14ac:dyDescent="0.25">
      <c r="A18" s="12" t="s">
        <v>164</v>
      </c>
      <c r="B18" s="11">
        <v>16</v>
      </c>
    </row>
    <row r="19" spans="1:2" ht="13.2" x14ac:dyDescent="0.25">
      <c r="A19" s="12" t="s">
        <v>165</v>
      </c>
      <c r="B19" s="11">
        <v>17</v>
      </c>
    </row>
    <row r="20" spans="1:2" ht="13.2" x14ac:dyDescent="0.25">
      <c r="A20" s="12" t="s">
        <v>166</v>
      </c>
      <c r="B20" s="11">
        <v>18</v>
      </c>
    </row>
    <row r="21" spans="1:2" ht="13.2" x14ac:dyDescent="0.25">
      <c r="A21" s="12" t="s">
        <v>167</v>
      </c>
      <c r="B21" s="11">
        <v>19</v>
      </c>
    </row>
    <row r="22" spans="1:2" ht="13.2" x14ac:dyDescent="0.25">
      <c r="A22" s="12" t="s">
        <v>215</v>
      </c>
      <c r="B22" s="11">
        <v>20</v>
      </c>
    </row>
    <row r="23" spans="1:2" ht="13.2" x14ac:dyDescent="0.25">
      <c r="A23" s="12" t="s">
        <v>168</v>
      </c>
      <c r="B23" s="11">
        <v>21</v>
      </c>
    </row>
    <row r="24" spans="1:2" ht="13.2" x14ac:dyDescent="0.25">
      <c r="A24" s="12" t="s">
        <v>169</v>
      </c>
      <c r="B24" s="11">
        <v>22</v>
      </c>
    </row>
    <row r="25" spans="1:2" ht="13.2" x14ac:dyDescent="0.25">
      <c r="A25" s="12" t="s">
        <v>170</v>
      </c>
      <c r="B25" s="11">
        <v>23</v>
      </c>
    </row>
    <row r="26" spans="1:2" ht="13.2" x14ac:dyDescent="0.25">
      <c r="A26" s="12" t="s">
        <v>171</v>
      </c>
      <c r="B26" s="11">
        <v>24</v>
      </c>
    </row>
    <row r="27" spans="1:2" ht="13.2" x14ac:dyDescent="0.25">
      <c r="A27" s="12" t="s">
        <v>216</v>
      </c>
      <c r="B27" s="11">
        <v>25</v>
      </c>
    </row>
    <row r="28" spans="1:2" ht="13.2" x14ac:dyDescent="0.25">
      <c r="A28" s="12" t="s">
        <v>172</v>
      </c>
      <c r="B28" s="11">
        <v>26</v>
      </c>
    </row>
    <row r="29" spans="1:2" ht="13.2" x14ac:dyDescent="0.25">
      <c r="A29" s="12" t="s">
        <v>173</v>
      </c>
      <c r="B29" s="11">
        <v>27</v>
      </c>
    </row>
    <row r="30" spans="1:2" ht="13.2" x14ac:dyDescent="0.25">
      <c r="A30" s="12" t="s">
        <v>174</v>
      </c>
      <c r="B30" s="11">
        <v>28</v>
      </c>
    </row>
    <row r="31" spans="1:2" ht="13.2" x14ac:dyDescent="0.25">
      <c r="A31" s="12" t="s">
        <v>175</v>
      </c>
      <c r="B31" s="11">
        <v>29</v>
      </c>
    </row>
    <row r="32" spans="1:2" ht="13.2" x14ac:dyDescent="0.25">
      <c r="A32" s="12" t="s">
        <v>176</v>
      </c>
      <c r="B32" s="11">
        <v>32</v>
      </c>
    </row>
    <row r="33" spans="1:2" ht="13.2" x14ac:dyDescent="0.25">
      <c r="A33" s="12" t="s">
        <v>177</v>
      </c>
      <c r="B33" s="11">
        <v>31</v>
      </c>
    </row>
  </sheetData>
  <sheetProtection sheet="1"/>
  <hyperlinks>
    <hyperlink ref="A3" location="ARG!A1" display="Argentina"/>
    <hyperlink ref="A4" location="AUS!A1" display="Australia"/>
    <hyperlink ref="A5" location="AUT!A1" display="Austria"/>
    <hyperlink ref="A6" location="BLR!A1" display="Belarus"/>
    <hyperlink ref="A7" location="BRA!A1" display="Brazil"/>
    <hyperlink ref="A8" location="CAN!A1" display="Canada"/>
    <hyperlink ref="A9" location="CHL!A1" display="Chile"/>
    <hyperlink ref="A10" location="CHN!A1" display="China"/>
    <hyperlink ref="A12" location="CZE!A1" display="Czechia"/>
    <hyperlink ref="A13" location="DNK!A1" display="Denmark"/>
    <hyperlink ref="A14" location="FIN!A1" display="Finland"/>
    <hyperlink ref="A15" location="FRA!A1" display="France"/>
    <hyperlink ref="A16" location="DEU!A1" display="Germany"/>
    <hyperlink ref="A17" location="HUN!A1" display="Hungary"/>
    <hyperlink ref="A18" location="ITA!A1" display="Italy"/>
    <hyperlink ref="A19" location="JPN!A1" display="Japan "/>
    <hyperlink ref="A20" location="MEX!A1" display="Mexico"/>
    <hyperlink ref="A21" location="NLD!A1" display="Netherlands"/>
    <hyperlink ref="A23" location="PAK!A1" display="Pakistan "/>
    <hyperlink ref="A24" location="PER!A1" display="Peru"/>
    <hyperlink ref="A25" location="PRT!A1" display="Portugal"/>
    <hyperlink ref="A26" location="KOR!A1" display="Republic of Korea"/>
    <hyperlink ref="A27" location="SVK!A1" display="Slovakia"/>
    <hyperlink ref="A28" location="ESP!A1" display="Spain"/>
    <hyperlink ref="A29" location="SWE!A1" display="Sweden "/>
    <hyperlink ref="A30" location="THA!A1" display="Thailand"/>
    <hyperlink ref="A31" location="GBR!A1" display="United Kingdom"/>
    <hyperlink ref="A32" location="USA!A1" display="United States of America"/>
    <hyperlink ref="A33" location="URY!A1" display="Uruguay"/>
  </hyperlink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22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18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199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">
        <v>87</v>
      </c>
      <c r="D13" s="42" t="s">
        <v>180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6">
        <v>0</v>
      </c>
      <c r="D14" s="43">
        <v>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">
        <v>0</v>
      </c>
      <c r="D15" s="42">
        <v>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6">
        <v>0</v>
      </c>
      <c r="D16" s="43">
        <v>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">
        <v>0</v>
      </c>
      <c r="D17" s="42">
        <v>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6">
        <v>0</v>
      </c>
      <c r="D18" s="43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">
        <v>0</v>
      </c>
      <c r="D19" s="42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6">
        <v>0</v>
      </c>
      <c r="D20" s="43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">
        <v>0</v>
      </c>
      <c r="D21" s="42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6">
        <v>0</v>
      </c>
      <c r="D22" s="43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">
        <v>0</v>
      </c>
      <c r="D23" s="42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6">
        <v>87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">
        <v>0</v>
      </c>
      <c r="D25" s="42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6">
        <v>0</v>
      </c>
      <c r="D26" s="43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">
        <v>0</v>
      </c>
      <c r="D27" s="42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6">
        <v>0</v>
      </c>
      <c r="D28" s="43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">
        <v>0</v>
      </c>
      <c r="D29" s="42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6">
        <v>0</v>
      </c>
      <c r="D30" s="43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">
        <v>0</v>
      </c>
      <c r="D31" s="42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6">
        <v>87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">
        <v>35</v>
      </c>
      <c r="D33" s="42" t="s">
        <v>180</v>
      </c>
      <c r="E33" s="28">
        <f>(C33-(C34+C35))</f>
        <v>35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6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6">
        <v>52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">
        <v>52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>
        <v>0</v>
      </c>
      <c r="D38" s="43">
        <v>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>
        <v>0</v>
      </c>
      <c r="D41" s="43">
        <v>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>
        <v>0</v>
      </c>
      <c r="D43" s="43">
        <v>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>
        <v>0</v>
      </c>
      <c r="D44" s="42">
        <v>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8">
        <v>6295</v>
      </c>
      <c r="D57" s="21"/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9">
        <v>362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8">
        <v>32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9">
        <v>330</v>
      </c>
      <c r="D60" s="21" t="s">
        <v>5</v>
      </c>
      <c r="E60" s="39">
        <f>(C60-(C61+C64))</f>
        <v>330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8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9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8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9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8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9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8">
        <v>5933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9">
        <v>1242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8">
        <v>4648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9">
        <v>3837</v>
      </c>
      <c r="D70" s="21" t="s">
        <v>5</v>
      </c>
      <c r="E70" s="39">
        <f>(C70-(C71+C74))</f>
        <v>3837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8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9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8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9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8">
        <v>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9">
        <v>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8">
        <v>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9">
        <v>202</v>
      </c>
      <c r="D78" s="21" t="s">
        <v>5</v>
      </c>
      <c r="E78" s="39">
        <f>(C78-(C79+C80))</f>
        <v>202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8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9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8">
        <v>609</v>
      </c>
      <c r="D81" s="21" t="s">
        <v>5</v>
      </c>
      <c r="E81" s="40">
        <f>(C81-(C82+C85))</f>
        <v>609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9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8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9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8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9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8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9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8">
        <v>43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9">
        <v>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8">
        <v>43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10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8">
        <v>6921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23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19</v>
      </c>
      <c r="G1" s="15"/>
    </row>
    <row r="2" spans="1:33" ht="12" customHeight="1" x14ac:dyDescent="0.2">
      <c r="A2" s="83" t="s">
        <v>200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42" t="s">
        <v>180</v>
      </c>
      <c r="D13" s="42" t="s">
        <v>180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43" t="s">
        <v>180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42" t="s">
        <v>180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43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42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43" t="s">
        <v>180</v>
      </c>
      <c r="D18" s="43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42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43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42" t="s">
        <v>180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43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42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 t="s">
        <v>180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21"/>
      <c r="D50" s="21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74">
        <v>2942</v>
      </c>
      <c r="D57" s="21" t="s">
        <v>47</v>
      </c>
      <c r="E57" s="39">
        <f>(C57-(C59+C60+C67))</f>
        <v>525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75">
        <v>525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74" t="s">
        <v>180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75" t="s">
        <v>180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74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75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74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75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74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75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74">
        <v>2417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75">
        <v>80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74">
        <v>2337</v>
      </c>
      <c r="D69" s="21" t="s">
        <v>5</v>
      </c>
      <c r="E69" s="40">
        <f>(C69-(C70+C75+C78+C81+C86))</f>
        <v>2337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75" t="s">
        <v>180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74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75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74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75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74" t="s">
        <v>180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75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74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75" t="s">
        <v>180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74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75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74" t="s">
        <v>180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75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74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75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74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75" t="s">
        <v>180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74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75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74" t="s">
        <v>180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75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74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65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56">
        <v>2656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24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20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201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8">
        <f>C14+C24</f>
        <v>1240.3900000000001</v>
      </c>
      <c r="D13" s="5">
        <v>924.24699999999996</v>
      </c>
      <c r="E13" s="25">
        <f>(C13-(C15+C18+C21+C24))</f>
        <v>0</v>
      </c>
      <c r="F13" s="25">
        <f>(D13-(D15+D18+D21+D24))</f>
        <v>-1.1368683772161603E-13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6">
        <f>C15+C18+C21</f>
        <v>563.1400000000001</v>
      </c>
      <c r="D14" s="6">
        <v>410.209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">
        <v>182.91200000000001</v>
      </c>
      <c r="D15" s="5">
        <v>182.91200000000001</v>
      </c>
      <c r="E15" s="28">
        <f>(C15-(C16+C17))</f>
        <v>0</v>
      </c>
      <c r="F15" s="28">
        <f>(D15-(D16+D17))</f>
        <v>182.91200000000001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6">
        <v>132.982</v>
      </c>
      <c r="D16" s="6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">
        <v>49.93</v>
      </c>
      <c r="D17" s="5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6">
        <v>343.00400000000002</v>
      </c>
      <c r="D18" s="6">
        <v>227.297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">
        <v>0</v>
      </c>
      <c r="D19" s="5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6">
        <v>343.00400000000002</v>
      </c>
      <c r="D20" s="6">
        <v>227.297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">
        <v>37.223999999999997</v>
      </c>
      <c r="D21" s="5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6">
        <v>37.223999999999997</v>
      </c>
      <c r="D22" s="6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">
        <v>0</v>
      </c>
      <c r="D23" s="5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6">
        <v>677.25</v>
      </c>
      <c r="D24" s="6">
        <v>514.03800000000001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">
        <v>0</v>
      </c>
      <c r="D25" s="5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6">
        <v>0</v>
      </c>
      <c r="D26" s="6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">
        <v>0</v>
      </c>
      <c r="D27" s="5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6">
        <v>0</v>
      </c>
      <c r="D28" s="6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">
        <v>0</v>
      </c>
      <c r="D29" s="5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6">
        <v>0</v>
      </c>
      <c r="D30" s="6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">
        <v>0</v>
      </c>
      <c r="D31" s="5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6">
        <f>C33+C36</f>
        <v>677.25</v>
      </c>
      <c r="D32" s="6">
        <f>D33+D36</f>
        <v>514.03800000000001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">
        <f>C34+C35</f>
        <v>435.31499999999994</v>
      </c>
      <c r="D33" s="5">
        <f>D34+D35</f>
        <v>272.10299999999995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6">
        <v>166.23</v>
      </c>
      <c r="D34" s="6">
        <v>3.0179999999999998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">
        <v>269.08499999999998</v>
      </c>
      <c r="D35" s="5">
        <v>269.08499999999998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6">
        <v>241.935</v>
      </c>
      <c r="D36" s="6">
        <v>241.935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">
        <v>241.935</v>
      </c>
      <c r="D37" s="5">
        <v>241.935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>
        <v>0</v>
      </c>
      <c r="D38" s="43">
        <v>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21"/>
      <c r="D50" s="21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">
        <v>655.08100000000002</v>
      </c>
      <c r="D57" s="21"/>
      <c r="E57" s="39">
        <f>(C57-(C59+C60+C67))</f>
        <v>1.1368683772161603E-13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6">
        <v>74.525999999999996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">
        <v>74.525999999999996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6">
        <v>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">
        <v>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6">
        <v>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">
        <v>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6">
        <v>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">
        <v>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6">
        <v>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">
        <v>580.55499999999995</v>
      </c>
      <c r="D67" s="21" t="s">
        <v>5</v>
      </c>
      <c r="E67" s="40">
        <f>(C67-(C68+C69+C89))</f>
        <v>580.55499999999995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43" t="s">
        <v>180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42" t="s">
        <v>180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43" t="s">
        <v>180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42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43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42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43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42" t="s">
        <v>180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43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42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43" t="s">
        <v>180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42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43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42" t="s">
        <v>180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43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42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43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42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43" t="s">
        <v>180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42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43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42" t="s">
        <v>180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43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42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 t="s">
        <v>180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25"/>
  <dimension ref="A1:AZ103"/>
  <sheetViews>
    <sheetView showGridLines="0" view="pageBreakPreview" topLeftCell="A34" zoomScaleNormal="100" zoomScaleSheetLayoutView="100" workbookViewId="0">
      <selection activeCell="C57" sqref="C57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21</v>
      </c>
      <c r="G1" s="15"/>
    </row>
    <row r="2" spans="1:33" ht="12" customHeight="1" x14ac:dyDescent="0.2">
      <c r="A2" s="83" t="s">
        <v>202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42" t="s">
        <v>180</v>
      </c>
      <c r="D13" s="42" t="s">
        <v>180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43" t="s">
        <v>180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42" t="s">
        <v>180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43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42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43" t="s">
        <v>180</v>
      </c>
      <c r="D18" s="43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42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43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42" t="s">
        <v>180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43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42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 t="s">
        <v>180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21"/>
      <c r="D50" s="21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42">
        <v>730</v>
      </c>
      <c r="D57" s="21" t="s">
        <v>47</v>
      </c>
      <c r="E57" s="39">
        <f>(C57-(C59+C60+C67))</f>
        <v>730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43" t="s">
        <v>180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42" t="s">
        <v>180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43" t="s">
        <v>180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42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43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42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43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42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43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42" t="s">
        <v>180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43" t="s">
        <v>180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42" t="s">
        <v>180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43" t="s">
        <v>180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42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43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42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43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42" t="s">
        <v>180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43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42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43" t="s">
        <v>180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42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43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42" t="s">
        <v>180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43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42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43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42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43" t="s">
        <v>180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42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43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42" t="s">
        <v>180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43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42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 t="s">
        <v>180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26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22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203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42" t="s">
        <v>180</v>
      </c>
      <c r="D13" s="42" t="s">
        <v>180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43" t="s">
        <v>180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42" t="s">
        <v>180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43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42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43" t="s">
        <v>180</v>
      </c>
      <c r="D18" s="43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42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43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42" t="s">
        <v>180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43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42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 t="s">
        <v>180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21"/>
      <c r="D50" s="21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6">
        <f>C58+C67</f>
        <v>537.79957499999989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57">
        <f>C59+C60</f>
        <v>1.3194950000000001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6">
        <v>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57">
        <v>1.3194950000000001</v>
      </c>
      <c r="D60" s="21" t="s">
        <v>5</v>
      </c>
      <c r="E60" s="39">
        <f>(C60-(C61+C64))</f>
        <v>1.3194950000000001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6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57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6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57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6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57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6">
        <f>C68+C69+C89</f>
        <v>536.48007999999993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57">
        <v>233.87736200000001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6">
        <f>C70+C75+C78+C81+C86</f>
        <v>271.89876499999997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57">
        <v>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6">
        <v>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57">
        <v>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6">
        <v>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57">
        <v>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6">
        <v>47.311414999999997</v>
      </c>
      <c r="D75" s="21" t="s">
        <v>5</v>
      </c>
      <c r="E75" s="40">
        <f>(C75-(C76+C77))</f>
        <v>47.311414999999997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57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6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57">
        <v>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6">
        <v>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57">
        <v>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6">
        <v>224.58734999999999</v>
      </c>
      <c r="D81" s="21" t="s">
        <v>5</v>
      </c>
      <c r="E81" s="40">
        <f>(C81-(C82+C85))</f>
        <v>224.58734999999999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57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6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57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6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57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6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57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6">
        <f>C90+C91</f>
        <v>30.703952999999998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57">
        <v>30.703952999999998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6">
        <v>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65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56" t="s">
        <v>180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27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23</v>
      </c>
      <c r="G1" s="15"/>
    </row>
    <row r="2" spans="1:33" ht="12" customHeight="1" x14ac:dyDescent="0.2">
      <c r="A2" s="83" t="s">
        <v>204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8">
        <v>2712</v>
      </c>
      <c r="D13" s="8">
        <v>1545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9">
        <v>0</v>
      </c>
      <c r="D14" s="9">
        <v>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8">
        <v>0</v>
      </c>
      <c r="D15" s="8">
        <v>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9">
        <v>0</v>
      </c>
      <c r="D16" s="9">
        <v>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8">
        <v>0</v>
      </c>
      <c r="D17" s="8">
        <v>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9">
        <v>0</v>
      </c>
      <c r="D18" s="9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8">
        <v>0</v>
      </c>
      <c r="D19" s="8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9">
        <v>0</v>
      </c>
      <c r="D20" s="9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8">
        <v>0</v>
      </c>
      <c r="D21" s="8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9">
        <v>0</v>
      </c>
      <c r="D22" s="9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8">
        <v>0</v>
      </c>
      <c r="D23" s="8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9">
        <v>2712</v>
      </c>
      <c r="D24" s="9">
        <v>1545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8">
        <v>0</v>
      </c>
      <c r="D25" s="8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9">
        <v>0</v>
      </c>
      <c r="D26" s="9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8">
        <v>0</v>
      </c>
      <c r="D27" s="8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9">
        <v>0</v>
      </c>
      <c r="D28" s="9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8">
        <v>0</v>
      </c>
      <c r="D29" s="8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9">
        <v>0</v>
      </c>
      <c r="D30" s="9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8">
        <v>0</v>
      </c>
      <c r="D31" s="8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9">
        <v>2712</v>
      </c>
      <c r="D32" s="9">
        <v>1545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8">
        <v>223</v>
      </c>
      <c r="D33" s="8">
        <v>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9">
        <v>74</v>
      </c>
      <c r="D34" s="9">
        <v>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8">
        <v>149</v>
      </c>
      <c r="D35" s="8">
        <v>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9">
        <v>2489</v>
      </c>
      <c r="D36" s="9">
        <v>1545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8">
        <v>2489</v>
      </c>
      <c r="D37" s="8">
        <v>1545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9">
        <v>0</v>
      </c>
      <c r="D38" s="9">
        <v>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6"/>
      <c r="D39" s="6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" t="s">
        <v>180</v>
      </c>
      <c r="D40" s="5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6" t="s">
        <v>180</v>
      </c>
      <c r="D41" s="6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" t="s">
        <v>180</v>
      </c>
      <c r="D42" s="5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6" t="s">
        <v>180</v>
      </c>
      <c r="D43" s="6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" t="s">
        <v>180</v>
      </c>
      <c r="D44" s="5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6"/>
      <c r="D45" s="6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5">
        <v>97</v>
      </c>
      <c r="D46" s="5">
        <v>97</v>
      </c>
      <c r="E46" s="25">
        <f>(C46-(C47+C48))</f>
        <v>97</v>
      </c>
      <c r="F46" s="25">
        <f>(D46-(D47+D48))</f>
        <v>97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6" t="s">
        <v>180</v>
      </c>
      <c r="D47" s="6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21"/>
      <c r="D50" s="21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8">
        <v>2127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9">
        <v>1463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8">
        <v>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9">
        <v>1463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8">
        <v>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9">
        <v>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8">
        <v>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9">
        <v>1463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8">
        <v>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9">
        <v>1463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">
        <v>664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6">
        <v>296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">
        <v>368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6">
        <v>368</v>
      </c>
      <c r="D70" s="21"/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">
        <v>368</v>
      </c>
      <c r="D71" s="21"/>
      <c r="E71" s="40">
        <f>(C71-(C72+C73))</f>
        <v>368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6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6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">
        <v>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6">
        <v>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">
        <v>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6">
        <v>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">
        <v>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6">
        <v>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">
        <v>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6">
        <v>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">
        <v>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6">
        <v>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">
        <v>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6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6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">
        <v>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6">
        <v>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">
        <v>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55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5">
        <v>252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21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24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198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3">
        <v>479</v>
      </c>
      <c r="D13" s="42" t="s">
        <v>180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73">
        <v>55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72">
        <v>55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54">
        <v>0</v>
      </c>
      <c r="D16" s="43">
        <v>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3">
        <v>55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54">
        <v>0</v>
      </c>
      <c r="D18" s="43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3">
        <v>0</v>
      </c>
      <c r="D19" s="42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54">
        <v>0</v>
      </c>
      <c r="D20" s="43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3">
        <v>0</v>
      </c>
      <c r="D21" s="42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54">
        <v>0</v>
      </c>
      <c r="D22" s="43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3">
        <v>0</v>
      </c>
      <c r="D23" s="42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>
        <v>424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>
        <v>0</v>
      </c>
      <c r="D25" s="42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>
        <v>0</v>
      </c>
      <c r="D26" s="43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>
        <v>0</v>
      </c>
      <c r="D27" s="42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>
        <v>0</v>
      </c>
      <c r="D28" s="43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>
        <v>0</v>
      </c>
      <c r="D29" s="42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>
        <v>0</v>
      </c>
      <c r="D30" s="43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>
        <v>0</v>
      </c>
      <c r="D31" s="42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>
        <v>424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>
        <v>424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>
        <v>424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>
        <v>0</v>
      </c>
      <c r="D35" s="42">
        <v>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>
        <v>0</v>
      </c>
      <c r="D36" s="43">
        <v>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>
        <v>0</v>
      </c>
      <c r="D37" s="42">
        <v>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>
        <v>0</v>
      </c>
      <c r="D38" s="43">
        <v>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1">
        <v>11594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52">
        <v>2918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1">
        <v>474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52">
        <v>2444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1">
        <v>1208</v>
      </c>
      <c r="D61" s="21" t="s">
        <v>5</v>
      </c>
      <c r="E61" s="40">
        <f>(C61-(C62+C63))</f>
        <v>1208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52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1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52">
        <v>1236</v>
      </c>
      <c r="D64" s="21" t="s">
        <v>5</v>
      </c>
      <c r="E64" s="39">
        <f>(C64-(C65+C66))</f>
        <v>1236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1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52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1">
        <v>8676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52">
        <v>556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1">
        <v>7673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52">
        <v>4014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1">
        <v>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52">
        <v>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1">
        <v>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52">
        <v>4014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1">
        <v>1969</v>
      </c>
      <c r="D75" s="21" t="s">
        <v>5</v>
      </c>
      <c r="E75" s="40">
        <f>(C75-(C76+C77))</f>
        <v>1969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52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1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52">
        <v>247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1">
        <v>165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52">
        <v>82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1">
        <v>1443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52">
        <v>1439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1">
        <v>1439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54">
        <v>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3">
        <v>4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54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3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54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3">
        <v>447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54">
        <v>447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3">
        <v>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>
        <v>9266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28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25</v>
      </c>
      <c r="G1" s="15"/>
    </row>
    <row r="2" spans="1:33" ht="12" customHeight="1" x14ac:dyDescent="0.2">
      <c r="A2" s="83" t="s">
        <v>205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42" t="s">
        <v>180</v>
      </c>
      <c r="D13" s="42" t="s">
        <v>180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43" t="s">
        <v>180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42" t="s">
        <v>180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43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42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43" t="s">
        <v>180</v>
      </c>
      <c r="D18" s="43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42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43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42" t="s">
        <v>180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43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42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 t="s">
        <v>180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21"/>
      <c r="D50" s="21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213</v>
      </c>
      <c r="B57" s="3"/>
      <c r="C57" s="42" t="s">
        <v>180</v>
      </c>
      <c r="D57" s="21" t="s">
        <v>47</v>
      </c>
      <c r="E57" s="39">
        <f>(C57-(C59+C60+C67))</f>
        <v>-638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43" t="s">
        <v>180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42" t="s">
        <v>180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43">
        <v>233</v>
      </c>
      <c r="D60" s="21" t="s">
        <v>5</v>
      </c>
      <c r="E60" s="39">
        <f>(C60-(C61+C64))</f>
        <v>233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42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43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42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43" t="s">
        <v>180</v>
      </c>
      <c r="D64" s="21" t="s">
        <v>5</v>
      </c>
      <c r="E64" s="39">
        <f>(C64-(C65+C66))</f>
        <v>-83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42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43">
        <v>83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42">
        <v>405</v>
      </c>
      <c r="D67" s="21" t="s">
        <v>5</v>
      </c>
      <c r="E67" s="40">
        <f>(C67-(C68+C69+C89))</f>
        <v>405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43" t="s">
        <v>180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42" t="s">
        <v>180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43">
        <v>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42">
        <v>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43">
        <v>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42">
        <v>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43">
        <v>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42">
        <v>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43">
        <v>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42">
        <v>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43" t="s">
        <v>180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42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43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42" t="s">
        <v>180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43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42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43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42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43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42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43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42">
        <v>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43">
        <v>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42">
        <v>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 t="s">
        <v>180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>
      <c r="A95" s="27" t="s">
        <v>212</v>
      </c>
    </row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29"/>
  <dimension ref="A1:AZ103"/>
  <sheetViews>
    <sheetView showGridLines="0" view="pageBreakPreview" zoomScaleNormal="100" zoomScaleSheetLayoutView="100" workbookViewId="0">
      <selection activeCell="C39" sqref="C39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26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190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1">
        <v>1777</v>
      </c>
      <c r="D13" s="51">
        <v>1106</v>
      </c>
      <c r="E13" s="25">
        <f>(C13-(C15+C18+C21+C24))</f>
        <v>1777</v>
      </c>
      <c r="F13" s="25">
        <f>(D13-(D15+D18+D21+D24))</f>
        <v>1106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43" t="s">
        <v>180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42" t="s">
        <v>180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43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42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43" t="s">
        <v>180</v>
      </c>
      <c r="D18" s="43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42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43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42" t="s">
        <v>180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43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42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 t="s">
        <v>180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21"/>
      <c r="D50" s="21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8">
        <v>6236</v>
      </c>
      <c r="D57" s="21" t="s">
        <v>47</v>
      </c>
      <c r="E57" s="39">
        <f>(C57-(C59+C60+C67))</f>
        <v>740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9">
        <v>740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8" t="s">
        <v>180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9" t="s">
        <v>180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8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9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8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9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8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9" t="s">
        <v>180</v>
      </c>
      <c r="D66" s="21"/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8">
        <f>C68+C69+C89</f>
        <v>5496</v>
      </c>
      <c r="D67" s="21"/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9">
        <v>813</v>
      </c>
      <c r="D68" s="21"/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8">
        <v>4147</v>
      </c>
      <c r="D69" s="21"/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9">
        <v>1591</v>
      </c>
      <c r="D70" s="21" t="s">
        <v>5</v>
      </c>
      <c r="E70" s="39">
        <f>(C70-(C71+C74))</f>
        <v>1168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8" t="s">
        <v>180</v>
      </c>
      <c r="D71" s="21"/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9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8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9">
        <v>423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8">
        <v>1680</v>
      </c>
      <c r="D75" s="21" t="s">
        <v>5</v>
      </c>
      <c r="E75" s="40">
        <f>(C75-(C76+C77))</f>
        <v>1680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9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8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9" t="s">
        <v>180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8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9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8">
        <v>323</v>
      </c>
      <c r="D81" s="21" t="s">
        <v>5</v>
      </c>
      <c r="E81" s="40">
        <f>(C81-(C82+C85))</f>
        <v>323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9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8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9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8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9">
        <v>553</v>
      </c>
      <c r="D86" s="21" t="s">
        <v>5</v>
      </c>
      <c r="E86" s="39">
        <f>(C86-(C87+C88))</f>
        <v>553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8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9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8">
        <v>536</v>
      </c>
      <c r="D89" s="21" t="s">
        <v>5</v>
      </c>
      <c r="E89" s="40">
        <f>(C89-(C90+C91))</f>
        <v>536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9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8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10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8">
        <v>5355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>
      <c r="A95" s="30" t="s">
        <v>191</v>
      </c>
    </row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16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27</v>
      </c>
      <c r="G1" s="15"/>
    </row>
    <row r="2" spans="1:33" ht="12" customHeight="1" x14ac:dyDescent="0.2">
      <c r="A2" s="83" t="s">
        <v>206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1">
        <v>11697</v>
      </c>
      <c r="D13" s="51">
        <v>4748</v>
      </c>
      <c r="E13" s="25">
        <f>(C13-(C15+C18+C21+C24))</f>
        <v>2693</v>
      </c>
      <c r="F13" s="25">
        <f>(D13-(D15+D18+D21+D24))</f>
        <v>447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76">
        <v>2693</v>
      </c>
      <c r="D14" s="76">
        <v>447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1" t="s">
        <v>180</v>
      </c>
      <c r="D15" s="51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52" t="s">
        <v>180</v>
      </c>
      <c r="D16" s="52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1" t="s">
        <v>180</v>
      </c>
      <c r="D17" s="51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52" t="s">
        <v>180</v>
      </c>
      <c r="D18" s="52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1" t="s">
        <v>180</v>
      </c>
      <c r="D19" s="51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52" t="s">
        <v>180</v>
      </c>
      <c r="D20" s="52"/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1" t="s">
        <v>180</v>
      </c>
      <c r="D21" s="51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52" t="s">
        <v>180</v>
      </c>
      <c r="D22" s="52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1" t="s">
        <v>180</v>
      </c>
      <c r="D23" s="51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52">
        <v>9004</v>
      </c>
      <c r="D24" s="52">
        <v>4301</v>
      </c>
      <c r="E24" s="25">
        <f>(C24-(C26+C29+C33+C36))</f>
        <v>3003</v>
      </c>
      <c r="F24" s="25">
        <f>(D24-(D26+D29+D33+D36))</f>
        <v>578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1" t="s">
        <v>180</v>
      </c>
      <c r="D25" s="51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52" t="s">
        <v>180</v>
      </c>
      <c r="D26" s="52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1" t="s">
        <v>180</v>
      </c>
      <c r="D27" s="51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52" t="s">
        <v>180</v>
      </c>
      <c r="D28" s="52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1" t="s">
        <v>180</v>
      </c>
      <c r="D29" s="51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52" t="s">
        <v>180</v>
      </c>
      <c r="D30" s="52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1" t="s">
        <v>180</v>
      </c>
      <c r="D31" s="51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52" t="s">
        <v>180</v>
      </c>
      <c r="D32" s="52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1" t="s">
        <v>180</v>
      </c>
      <c r="D33" s="51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52" t="s">
        <v>180</v>
      </c>
      <c r="D34" s="52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1" t="s">
        <v>180</v>
      </c>
      <c r="D35" s="51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52">
        <v>6001</v>
      </c>
      <c r="D36" s="52">
        <v>3723</v>
      </c>
      <c r="E36" s="25">
        <f>(C36-(C37+C38))</f>
        <v>0</v>
      </c>
      <c r="F36" s="25">
        <f>(D36-(D37+D38))</f>
        <v>3723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1">
        <v>1457</v>
      </c>
      <c r="D37" s="51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52">
        <v>4544</v>
      </c>
      <c r="D38" s="52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21"/>
      <c r="D50" s="21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1">
        <v>8924</v>
      </c>
      <c r="D57" s="21" t="s">
        <v>47</v>
      </c>
      <c r="E57" s="39">
        <f>(C57-(C59+C60+C67))</f>
        <v>2364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76">
        <v>2364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1" t="s">
        <v>180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76" t="s">
        <v>180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1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76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1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76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1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76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1">
        <v>6560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76">
        <v>344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1">
        <v>6156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76">
        <v>2125</v>
      </c>
      <c r="D70" s="21" t="s">
        <v>5</v>
      </c>
      <c r="E70" s="39">
        <f>(C70-(C71+C74))</f>
        <v>2125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1" t="s">
        <v>180</v>
      </c>
      <c r="D71" s="21"/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76" t="s">
        <v>180</v>
      </c>
      <c r="D72" s="21"/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1" t="s">
        <v>180</v>
      </c>
      <c r="D73" s="21"/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76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1" t="s">
        <v>180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76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1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76">
        <v>986</v>
      </c>
      <c r="D78" s="21" t="s">
        <v>5</v>
      </c>
      <c r="E78" s="39">
        <f>(C78-(C79+C80))</f>
        <v>986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1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76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1">
        <v>3045</v>
      </c>
      <c r="D81" s="21" t="s">
        <v>5</v>
      </c>
      <c r="E81" s="40">
        <f>(C81-(C82+C85))</f>
        <v>3045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76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1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76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1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76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1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76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1">
        <v>60</v>
      </c>
      <c r="D89" s="21" t="s">
        <v>5</v>
      </c>
      <c r="E89" s="40">
        <f>(C89-(C90+C91))</f>
        <v>60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76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1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 t="s">
        <v>180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38"/>
  <dimension ref="A1:AZ103"/>
  <sheetViews>
    <sheetView showGridLines="0" tabSelected="1" view="pageBreakPreview" zoomScale="106" zoomScaleNormal="100" zoomScaleSheetLayoutView="106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1</v>
      </c>
      <c r="G1" s="15"/>
    </row>
    <row r="2" spans="1:33" ht="12" customHeight="1" x14ac:dyDescent="0.2">
      <c r="A2" s="83" t="s">
        <v>149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">
        <v>609</v>
      </c>
      <c r="D13" s="42" t="s">
        <v>180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6">
        <v>77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">
        <v>21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6">
        <v>21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">
        <v>0</v>
      </c>
      <c r="D17" s="42">
        <v>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6">
        <v>0</v>
      </c>
      <c r="D18" s="43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">
        <v>0</v>
      </c>
      <c r="D19" s="42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6">
        <v>0</v>
      </c>
      <c r="D20" s="43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">
        <v>56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6">
        <v>54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">
        <v>2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6">
        <v>532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">
        <v>90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6">
        <v>90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">
        <v>0</v>
      </c>
      <c r="D27" s="42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6">
        <v>90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">
        <v>0</v>
      </c>
      <c r="D29" s="42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6">
        <v>0</v>
      </c>
      <c r="D30" s="43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">
        <v>0</v>
      </c>
      <c r="D31" s="42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6">
        <v>442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">
        <v>0</v>
      </c>
      <c r="D33" s="42">
        <v>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6">
        <v>0</v>
      </c>
      <c r="D34" s="43">
        <v>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">
        <v>0</v>
      </c>
      <c r="D35" s="42">
        <v>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6">
        <v>442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">
        <v>144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6">
        <v>298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6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">
        <v>89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6">
        <v>0</v>
      </c>
      <c r="D41" s="43">
        <v>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">
        <v>85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6">
        <v>0</v>
      </c>
      <c r="D43" s="43">
        <v>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">
        <v>4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6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5">
        <v>0</v>
      </c>
      <c r="D46" s="42">
        <v>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6">
        <v>0</v>
      </c>
      <c r="D47" s="43">
        <v>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5">
        <v>0</v>
      </c>
      <c r="D48" s="42">
        <v>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7">
        <v>0</v>
      </c>
      <c r="D49" s="45">
        <v>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8">
        <v>1746</v>
      </c>
      <c r="D57" s="21"/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9">
        <v>239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8">
        <v>34</v>
      </c>
      <c r="D59" s="21"/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9">
        <v>205</v>
      </c>
      <c r="D60" s="21"/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8">
        <v>0</v>
      </c>
      <c r="D61" s="21"/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9">
        <v>0</v>
      </c>
      <c r="D62" s="21"/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8">
        <v>0</v>
      </c>
      <c r="D63" s="21"/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9">
        <v>205</v>
      </c>
      <c r="D64" s="21"/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8">
        <v>205</v>
      </c>
      <c r="D65" s="21"/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9">
        <v>0</v>
      </c>
      <c r="D66" s="21"/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8">
        <v>1507</v>
      </c>
      <c r="D67" s="21"/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9">
        <v>382</v>
      </c>
      <c r="D68" s="21"/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8">
        <v>1069</v>
      </c>
      <c r="D69" s="21"/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9">
        <v>193</v>
      </c>
      <c r="D70" s="21"/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8">
        <v>65</v>
      </c>
      <c r="D71" s="21"/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9">
        <v>53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8">
        <v>12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9">
        <v>128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8">
        <v>693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9">
        <v>149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8">
        <v>544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9">
        <v>34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8">
        <v>30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9">
        <v>4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8">
        <v>142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9">
        <v>95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8">
        <v>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9">
        <v>95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8">
        <v>47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9">
        <v>7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8">
        <v>3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9">
        <v>4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8">
        <v>56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9">
        <v>52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8">
        <v>4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10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8">
        <v>1032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30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28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207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8">
        <v>1101</v>
      </c>
      <c r="D13" s="8">
        <v>201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9">
        <v>95</v>
      </c>
      <c r="D14" s="9">
        <v>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8">
        <v>0</v>
      </c>
      <c r="D15" s="8">
        <v>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9">
        <v>0</v>
      </c>
      <c r="D16" s="9">
        <v>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8">
        <v>0</v>
      </c>
      <c r="D17" s="8">
        <v>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9">
        <v>0</v>
      </c>
      <c r="D18" s="9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8">
        <v>0</v>
      </c>
      <c r="D19" s="8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9">
        <v>0</v>
      </c>
      <c r="D20" s="9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8">
        <v>95</v>
      </c>
      <c r="D21" s="8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9">
        <v>95</v>
      </c>
      <c r="D22" s="9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8">
        <v>0</v>
      </c>
      <c r="D23" s="8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9">
        <v>1006</v>
      </c>
      <c r="D24" s="9">
        <v>201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8">
        <v>0</v>
      </c>
      <c r="D25" s="8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9">
        <v>0</v>
      </c>
      <c r="D26" s="9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8">
        <v>0</v>
      </c>
      <c r="D27" s="8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9">
        <v>0</v>
      </c>
      <c r="D28" s="9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8">
        <v>0</v>
      </c>
      <c r="D29" s="8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9">
        <v>0</v>
      </c>
      <c r="D30" s="9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8">
        <v>0</v>
      </c>
      <c r="D31" s="8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9">
        <v>1006</v>
      </c>
      <c r="D32" s="9">
        <v>201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">
        <v>89</v>
      </c>
      <c r="D33" s="5">
        <v>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6">
        <v>89</v>
      </c>
      <c r="D34" s="6">
        <v>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">
        <v>0</v>
      </c>
      <c r="D35" s="5">
        <v>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6">
        <v>917</v>
      </c>
      <c r="D36" s="6">
        <v>201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">
        <v>917</v>
      </c>
      <c r="D37" s="5">
        <v>201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6">
        <v>0</v>
      </c>
      <c r="D38" s="6">
        <v>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6"/>
      <c r="D39" s="6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">
        <v>148</v>
      </c>
      <c r="D40" s="5">
        <v>148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6">
        <v>0</v>
      </c>
      <c r="D41" s="6">
        <v>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">
        <v>100</v>
      </c>
      <c r="D42" s="5">
        <v>100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6">
        <v>0</v>
      </c>
      <c r="D43" s="6">
        <v>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">
        <v>48</v>
      </c>
      <c r="D44" s="5">
        <v>48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6"/>
      <c r="D45" s="6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5">
        <v>91</v>
      </c>
      <c r="D46" s="5">
        <v>91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6">
        <v>91</v>
      </c>
      <c r="D47" s="6">
        <v>91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5">
        <v>0</v>
      </c>
      <c r="D48" s="5">
        <v>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7">
        <v>0</v>
      </c>
      <c r="D49" s="7">
        <v>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21"/>
      <c r="D50" s="21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8">
        <v>5263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9">
        <v>1159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8">
        <v>100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9">
        <v>1059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8">
        <v>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9">
        <v>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8">
        <v>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9">
        <v>1059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8">
        <v>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9">
        <v>1059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8">
        <v>4104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9">
        <v>155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8">
        <v>3516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9">
        <v>3516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8">
        <v>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9">
        <v>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8">
        <v>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9">
        <v>3516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8">
        <v>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9">
        <v>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8">
        <v>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9">
        <v>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8">
        <v>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9">
        <v>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8">
        <v>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9">
        <v>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8">
        <v>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9">
        <v>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8">
        <v>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9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8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9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8">
        <v>433</v>
      </c>
      <c r="D89" s="21" t="s">
        <v>5</v>
      </c>
      <c r="E89" s="40">
        <f>(C89-(C90+C91))</f>
        <v>433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9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8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10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8">
        <v>5717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31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29</v>
      </c>
      <c r="G1" s="15"/>
    </row>
    <row r="2" spans="1:33" ht="12" customHeight="1" x14ac:dyDescent="0.2">
      <c r="A2" s="83" t="s">
        <v>194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" t="s">
        <v>180</v>
      </c>
      <c r="D13" s="5">
        <v>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6" t="s">
        <v>180</v>
      </c>
      <c r="D14" s="6">
        <v>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" t="s">
        <v>180</v>
      </c>
      <c r="D15" s="5">
        <v>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6" t="s">
        <v>180</v>
      </c>
      <c r="D16" s="6">
        <v>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" t="s">
        <v>180</v>
      </c>
      <c r="D17" s="5">
        <v>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6" t="s">
        <v>180</v>
      </c>
      <c r="D18" s="6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" t="s">
        <v>180</v>
      </c>
      <c r="D19" s="5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6" t="s">
        <v>180</v>
      </c>
      <c r="D20" s="6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" t="s">
        <v>180</v>
      </c>
      <c r="D21" s="5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6" t="s">
        <v>180</v>
      </c>
      <c r="D22" s="6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" t="s">
        <v>180</v>
      </c>
      <c r="D23" s="5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6">
        <v>0</v>
      </c>
      <c r="D24" s="6">
        <v>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">
        <v>0</v>
      </c>
      <c r="D25" s="5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6">
        <v>0</v>
      </c>
      <c r="D26" s="6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">
        <v>0</v>
      </c>
      <c r="D27" s="5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6">
        <v>0</v>
      </c>
      <c r="D28" s="6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">
        <v>0</v>
      </c>
      <c r="D29" s="5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6">
        <v>0</v>
      </c>
      <c r="D30" s="6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">
        <v>0</v>
      </c>
      <c r="D31" s="5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6">
        <v>0</v>
      </c>
      <c r="D32" s="6">
        <v>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">
        <v>0</v>
      </c>
      <c r="D33" s="5">
        <v>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6">
        <v>0</v>
      </c>
      <c r="D34" s="6">
        <v>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">
        <v>0</v>
      </c>
      <c r="D35" s="5">
        <v>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6">
        <v>0</v>
      </c>
      <c r="D36" s="6">
        <v>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">
        <v>0</v>
      </c>
      <c r="D37" s="5">
        <v>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6">
        <v>0</v>
      </c>
      <c r="D38" s="6">
        <v>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6"/>
      <c r="D39" s="6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" t="s">
        <v>180</v>
      </c>
      <c r="D40" s="5">
        <v>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6">
        <v>0</v>
      </c>
      <c r="D41" s="6">
        <v>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">
        <v>0</v>
      </c>
      <c r="D42" s="5">
        <v>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6">
        <v>0</v>
      </c>
      <c r="D43" s="6">
        <v>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" t="s">
        <v>180</v>
      </c>
      <c r="D44" s="5">
        <v>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6"/>
      <c r="D45" s="6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21"/>
      <c r="D50" s="21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8">
        <v>3642</v>
      </c>
      <c r="D57" s="21" t="s">
        <v>47</v>
      </c>
      <c r="E57" s="39">
        <f>(C57-(C59+C60+C67))</f>
        <v>3642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6" t="s">
        <v>180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" t="s">
        <v>180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6" t="s">
        <v>180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6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6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6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" t="s">
        <v>180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6" t="s">
        <v>180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42" t="s">
        <v>180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43" t="s">
        <v>180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42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43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42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43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42" t="s">
        <v>180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43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42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43" t="s">
        <v>180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42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43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42" t="s">
        <v>180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43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42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43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42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43" t="s">
        <v>180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42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43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42" t="s">
        <v>180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43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42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 t="s">
        <v>180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19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30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209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1">
        <v>42722</v>
      </c>
      <c r="D13" s="51">
        <v>8089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52">
        <v>3572</v>
      </c>
      <c r="D14" s="52">
        <v>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1">
        <v>218</v>
      </c>
      <c r="D15" s="51">
        <v>0</v>
      </c>
      <c r="E15" s="28">
        <f>(C15-(C16+C17))</f>
        <v>218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52" t="s">
        <v>180</v>
      </c>
      <c r="D16" s="52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1" t="s">
        <v>180</v>
      </c>
      <c r="D17" s="51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77">
        <v>741</v>
      </c>
      <c r="D18" s="52">
        <v>0</v>
      </c>
      <c r="E18" s="25">
        <f>(C18-(C19+C20))</f>
        <v>741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1" t="s">
        <v>180</v>
      </c>
      <c r="D19" s="51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52" t="s">
        <v>180</v>
      </c>
      <c r="D20" s="52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1">
        <v>2613</v>
      </c>
      <c r="D21" s="51">
        <v>0</v>
      </c>
      <c r="E21" s="28">
        <f>(C21-(C22+C23))</f>
        <v>2613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52" t="s">
        <v>180</v>
      </c>
      <c r="D22" s="52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1" t="s">
        <v>180</v>
      </c>
      <c r="D23" s="51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52">
        <v>39150</v>
      </c>
      <c r="D24" s="52">
        <v>8089</v>
      </c>
      <c r="E24" s="25">
        <f>(C24-(C26+C29+C33+C36))</f>
        <v>147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1">
        <f>C24-C32</f>
        <v>147</v>
      </c>
      <c r="D25" s="51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52" t="s">
        <v>180</v>
      </c>
      <c r="D26" s="52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1" t="s">
        <v>180</v>
      </c>
      <c r="D27" s="51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52" t="s">
        <v>180</v>
      </c>
      <c r="D28" s="52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1" t="s">
        <v>180</v>
      </c>
      <c r="D29" s="51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52" t="s">
        <v>180</v>
      </c>
      <c r="D30" s="52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1" t="s">
        <v>180</v>
      </c>
      <c r="D31" s="51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52">
        <v>39003</v>
      </c>
      <c r="D32" s="52">
        <v>8089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1">
        <v>20540</v>
      </c>
      <c r="D33" s="51">
        <v>481</v>
      </c>
      <c r="E33" s="28">
        <f>(C33-(C34+C35))</f>
        <v>20540</v>
      </c>
      <c r="F33" s="28">
        <f>(D33-(D34+D35))</f>
        <v>481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52" t="s">
        <v>180</v>
      </c>
      <c r="D34" s="52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1" t="s">
        <v>180</v>
      </c>
      <c r="D35" s="51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52">
        <v>18463</v>
      </c>
      <c r="D36" s="52">
        <v>7608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1">
        <v>7679</v>
      </c>
      <c r="D37" s="51">
        <v>753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52">
        <v>10784</v>
      </c>
      <c r="D38" s="52">
        <v>6855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21"/>
      <c r="D50" s="21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1">
        <v>68177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52">
        <v>8297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1">
        <v>370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52">
        <v>7927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1">
        <v>2757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52">
        <v>713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1">
        <v>2044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52">
        <v>5170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1">
        <v>395</v>
      </c>
      <c r="D65" s="21"/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52">
        <v>4775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1">
        <v>59880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52">
        <v>6928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1">
        <v>50948</v>
      </c>
      <c r="D69" s="21"/>
      <c r="E69" s="40">
        <f>(C69-(C70+C75+C78+C81+C86))</f>
        <v>12236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52">
        <v>25137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1">
        <v>18866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52">
        <v>18866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1">
        <v>0</v>
      </c>
      <c r="D73" s="21"/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52">
        <v>6271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1">
        <v>11033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52">
        <v>4195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1">
        <v>6838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52">
        <v>2542</v>
      </c>
      <c r="D78" s="21" t="s">
        <v>5</v>
      </c>
      <c r="E78" s="39">
        <f>(C78-(C79+C80))</f>
        <v>2542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1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52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1" t="s">
        <v>180</v>
      </c>
      <c r="D81" s="21" t="s">
        <v>5</v>
      </c>
      <c r="E81" s="40">
        <f>(C81-(C82+C85))</f>
        <v>-3830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52" t="s">
        <v>180</v>
      </c>
      <c r="D82" s="21" t="s">
        <v>5</v>
      </c>
      <c r="E82" s="39">
        <f>(C82-(C83+C84))</f>
        <v>-4652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1">
        <v>4652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52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1">
        <v>3830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52" t="s">
        <v>180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1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52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1">
        <v>2004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52">
        <v>1302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1">
        <v>702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>
        <v>29581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32"/>
  <dimension ref="A1:AZ103"/>
  <sheetViews>
    <sheetView showGridLines="0" view="pageBreakPreview" topLeftCell="A4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31</v>
      </c>
      <c r="G1" s="15"/>
    </row>
    <row r="2" spans="1:33" ht="12" customHeight="1" x14ac:dyDescent="0.2">
      <c r="A2" s="83" t="s">
        <v>208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1"/>
      <c r="D3" s="61"/>
      <c r="G3" s="15"/>
    </row>
    <row r="4" spans="1:33" ht="9" customHeight="1" x14ac:dyDescent="0.2">
      <c r="A4" s="61"/>
      <c r="B4" s="61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1" t="s">
        <v>8</v>
      </c>
      <c r="B6" s="61"/>
      <c r="C6" s="21" t="s">
        <v>1</v>
      </c>
      <c r="D6" s="21" t="s">
        <v>2</v>
      </c>
      <c r="G6" s="15"/>
    </row>
    <row r="7" spans="1:33" ht="8.1" customHeight="1" x14ac:dyDescent="0.2">
      <c r="A7" s="61" t="s">
        <v>3</v>
      </c>
      <c r="B7" s="61"/>
      <c r="C7" s="21" t="s">
        <v>4</v>
      </c>
      <c r="D7" s="21" t="s">
        <v>139</v>
      </c>
      <c r="G7" s="15"/>
    </row>
    <row r="8" spans="1:33" ht="8.1" customHeight="1" x14ac:dyDescent="0.2">
      <c r="A8" s="61"/>
      <c r="B8" s="61"/>
      <c r="C8" s="21" t="s">
        <v>5</v>
      </c>
      <c r="D8" s="21" t="s">
        <v>6</v>
      </c>
      <c r="G8" s="15"/>
    </row>
    <row r="9" spans="1:33" ht="8.1" customHeight="1" x14ac:dyDescent="0.2">
      <c r="A9" s="61"/>
      <c r="B9" s="61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1"/>
      <c r="B11" s="61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6">
        <v>2771</v>
      </c>
      <c r="D13" s="56">
        <v>2764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57">
        <v>0</v>
      </c>
      <c r="D14" s="57">
        <v>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6">
        <v>0</v>
      </c>
      <c r="D15" s="56">
        <v>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57">
        <v>0</v>
      </c>
      <c r="D16" s="57">
        <v>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6">
        <v>0</v>
      </c>
      <c r="D17" s="56">
        <v>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57">
        <v>0</v>
      </c>
      <c r="D18" s="57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6">
        <v>0</v>
      </c>
      <c r="D19" s="56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57">
        <v>0</v>
      </c>
      <c r="D20" s="57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6">
        <v>0</v>
      </c>
      <c r="D21" s="56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57">
        <v>0</v>
      </c>
      <c r="D22" s="57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6">
        <v>0</v>
      </c>
      <c r="D23" s="56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57">
        <v>2771</v>
      </c>
      <c r="D24" s="57">
        <v>2764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6">
        <v>0</v>
      </c>
      <c r="D25" s="56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57">
        <v>0</v>
      </c>
      <c r="D26" s="57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6">
        <v>0</v>
      </c>
      <c r="D27" s="56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57">
        <v>0</v>
      </c>
      <c r="D28" s="57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6">
        <v>0</v>
      </c>
      <c r="D29" s="56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57">
        <v>0</v>
      </c>
      <c r="D30" s="57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6">
        <v>0</v>
      </c>
      <c r="D31" s="56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57">
        <v>2771</v>
      </c>
      <c r="D32" s="57">
        <v>2764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6">
        <v>0</v>
      </c>
      <c r="D33" s="56">
        <v>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57">
        <v>0</v>
      </c>
      <c r="D34" s="57">
        <v>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6">
        <v>0</v>
      </c>
      <c r="D35" s="56">
        <v>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57">
        <v>2771</v>
      </c>
      <c r="D36" s="57">
        <v>2764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6">
        <v>2771</v>
      </c>
      <c r="D37" s="56">
        <v>2764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57">
        <v>0</v>
      </c>
      <c r="D38" s="57">
        <v>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58"/>
      <c r="D39" s="58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6">
        <v>0</v>
      </c>
      <c r="D40" s="56">
        <v>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57">
        <v>0</v>
      </c>
      <c r="D41" s="57">
        <v>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6">
        <v>0</v>
      </c>
      <c r="D42" s="56">
        <v>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57">
        <v>0</v>
      </c>
      <c r="D43" s="57">
        <v>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6">
        <v>0</v>
      </c>
      <c r="D44" s="56">
        <v>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58"/>
      <c r="D45" s="58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56">
        <v>0</v>
      </c>
      <c r="D46" s="56">
        <v>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57">
        <v>0</v>
      </c>
      <c r="D47" s="57">
        <v>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56">
        <v>0</v>
      </c>
      <c r="D48" s="56">
        <v>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66">
        <v>0</v>
      </c>
      <c r="D49" s="66">
        <v>0</v>
      </c>
      <c r="E49" s="25"/>
      <c r="F49" s="25"/>
      <c r="G49" s="1"/>
      <c r="AD49" s="26"/>
    </row>
    <row r="50" spans="1:33" ht="5.0999999999999996" customHeight="1" x14ac:dyDescent="0.2">
      <c r="A50" s="61"/>
      <c r="B50" s="61"/>
      <c r="C50" s="79"/>
      <c r="D50" s="79"/>
      <c r="AD50" s="26"/>
    </row>
    <row r="51" spans="1:33" ht="5.0999999999999996" customHeight="1" x14ac:dyDescent="0.2">
      <c r="A51" s="61"/>
      <c r="B51" s="61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1" t="s">
        <v>47</v>
      </c>
      <c r="B53" s="61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6">
        <f>C58+C67</f>
        <v>56.506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57">
        <v>4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6">
        <v>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57">
        <v>4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6">
        <v>4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57">
        <v>4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6">
        <v>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57">
        <v>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6">
        <v>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57">
        <v>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6">
        <f>C68+C69</f>
        <v>52.506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57">
        <v>18.506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6">
        <v>34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57">
        <v>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6">
        <v>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57">
        <v>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6">
        <v>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57">
        <v>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6">
        <v>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57">
        <v>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6">
        <v>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57">
        <v>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6">
        <v>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57">
        <v>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6">
        <v>34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57">
        <v>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6">
        <v>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57">
        <v>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6">
        <v>34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57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6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57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6">
        <v>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57">
        <v>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6">
        <v>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65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56">
        <v>76.903999999999996</v>
      </c>
      <c r="D93" s="21"/>
      <c r="G93" s="33"/>
    </row>
    <row r="94" spans="1:30" ht="8.1" customHeight="1" x14ac:dyDescent="0.2">
      <c r="A94" s="22" t="s">
        <v>0</v>
      </c>
      <c r="B94" s="22"/>
      <c r="C94" s="78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3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2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178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8">
        <v>1275</v>
      </c>
      <c r="D13" s="5">
        <v>4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6">
        <v>290</v>
      </c>
      <c r="D14" s="6">
        <v>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">
        <v>0</v>
      </c>
      <c r="D15" s="5">
        <v>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6">
        <v>0</v>
      </c>
      <c r="D16" s="6">
        <v>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">
        <v>0</v>
      </c>
      <c r="D17" s="5">
        <v>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6">
        <v>193</v>
      </c>
      <c r="D18" s="6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">
        <v>0</v>
      </c>
      <c r="D19" s="5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6">
        <v>193</v>
      </c>
      <c r="D20" s="6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">
        <v>97</v>
      </c>
      <c r="D21" s="5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6">
        <v>97</v>
      </c>
      <c r="D22" s="6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">
        <v>0</v>
      </c>
      <c r="D23" s="5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6">
        <v>985</v>
      </c>
      <c r="D24" s="6">
        <v>4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">
        <v>476</v>
      </c>
      <c r="D25" s="5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6">
        <v>476</v>
      </c>
      <c r="D26" s="6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">
        <v>0</v>
      </c>
      <c r="D27" s="5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6">
        <v>476</v>
      </c>
      <c r="D28" s="6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">
        <v>0</v>
      </c>
      <c r="D29" s="5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6">
        <v>0</v>
      </c>
      <c r="D30" s="6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">
        <v>0</v>
      </c>
      <c r="D31" s="5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6">
        <v>509</v>
      </c>
      <c r="D32" s="6">
        <v>4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">
        <v>356</v>
      </c>
      <c r="D33" s="5">
        <v>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6">
        <v>173</v>
      </c>
      <c r="D34" s="6">
        <v>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">
        <v>183</v>
      </c>
      <c r="D35" s="5">
        <v>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6">
        <v>153</v>
      </c>
      <c r="D36" s="6">
        <v>4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">
        <v>153</v>
      </c>
      <c r="D37" s="5">
        <v>4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6">
        <v>0</v>
      </c>
      <c r="D38" s="6">
        <v>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6"/>
      <c r="D39" s="6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">
        <v>0</v>
      </c>
      <c r="D40" s="5">
        <v>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6">
        <v>0</v>
      </c>
      <c r="D41" s="6">
        <v>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">
        <v>0</v>
      </c>
      <c r="D42" s="5">
        <v>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6">
        <v>0</v>
      </c>
      <c r="D43" s="6">
        <v>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">
        <v>0</v>
      </c>
      <c r="D44" s="5">
        <v>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6"/>
      <c r="D45" s="6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5">
        <v>0</v>
      </c>
      <c r="D46" s="5">
        <v>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6">
        <v>0</v>
      </c>
      <c r="D47" s="6">
        <v>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5">
        <v>0</v>
      </c>
      <c r="D48" s="5">
        <v>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7">
        <v>0</v>
      </c>
      <c r="D49" s="7">
        <v>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8">
        <v>2951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9">
        <v>455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8">
        <v>89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9">
        <v>366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8">
        <v>98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9">
        <v>98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8">
        <v>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9">
        <v>268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8">
        <v>268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9">
        <v>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8">
        <v>2496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9">
        <v>261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8">
        <v>2235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9">
        <v>1896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8">
        <v>911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9">
        <v>911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8">
        <v>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9">
        <v>985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8">
        <v>255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9">
        <v>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8">
        <v>255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9">
        <v>84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8">
        <v>60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9">
        <v>24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8">
        <v>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9">
        <v>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8">
        <v>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9">
        <v>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8">
        <v>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9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8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9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8">
        <v>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9">
        <v>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8">
        <v>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10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8">
        <v>1732</v>
      </c>
      <c r="D93" s="21"/>
      <c r="G93" s="33"/>
    </row>
    <row r="94" spans="1:30" ht="8.1" customHeight="1" x14ac:dyDescent="0.2">
      <c r="A94" s="22" t="s">
        <v>0</v>
      </c>
      <c r="B94" s="22"/>
      <c r="C94" s="6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4"/>
  <dimension ref="A1:AZ103"/>
  <sheetViews>
    <sheetView showGridLines="0" view="pageBreakPreview" topLeftCell="A58" zoomScaleNormal="100" zoomScaleSheetLayoutView="100" workbookViewId="0">
      <selection activeCell="A95" sqref="A95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3</v>
      </c>
      <c r="G1" s="15"/>
    </row>
    <row r="2" spans="1:33" ht="12" customHeight="1" x14ac:dyDescent="0.2">
      <c r="A2" s="83" t="s">
        <v>179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8">
        <f>C14+C24</f>
        <v>1619</v>
      </c>
      <c r="D13" s="5">
        <f>D14+D24</f>
        <v>375</v>
      </c>
      <c r="E13" s="25">
        <f>(C13-(C15+C18+C21+C24))</f>
        <v>314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9">
        <v>314</v>
      </c>
      <c r="D14" s="6">
        <v>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8" t="s">
        <v>180</v>
      </c>
      <c r="D15" s="5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9" t="s">
        <v>180</v>
      </c>
      <c r="D16" s="6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8" t="s">
        <v>180</v>
      </c>
      <c r="D17" s="5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9" t="s">
        <v>180</v>
      </c>
      <c r="D18" s="6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8" t="s">
        <v>180</v>
      </c>
      <c r="D19" s="5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9" t="s">
        <v>180</v>
      </c>
      <c r="D20" s="6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8" t="s">
        <v>180</v>
      </c>
      <c r="D21" s="5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9" t="s">
        <v>180</v>
      </c>
      <c r="D22" s="6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8" t="s">
        <v>180</v>
      </c>
      <c r="D23" s="5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9">
        <v>1305</v>
      </c>
      <c r="D24" s="6">
        <v>375</v>
      </c>
      <c r="E24" s="25">
        <f>(C24-(C26+C29+C33+C36))</f>
        <v>1305</v>
      </c>
      <c r="F24" s="25">
        <f>(D24-(D26+D29+D33+D36))</f>
        <v>375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" t="s">
        <v>180</v>
      </c>
      <c r="D25" s="5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6" t="s">
        <v>180</v>
      </c>
      <c r="D26" s="6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" t="s">
        <v>180</v>
      </c>
      <c r="D27" s="5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6" t="s">
        <v>180</v>
      </c>
      <c r="D28" s="6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" t="s">
        <v>180</v>
      </c>
      <c r="D29" s="5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6" t="s">
        <v>180</v>
      </c>
      <c r="D30" s="6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" t="s">
        <v>180</v>
      </c>
      <c r="D31" s="5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6" t="s">
        <v>180</v>
      </c>
      <c r="D32" s="6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" t="s">
        <v>180</v>
      </c>
      <c r="D33" s="5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6" t="s">
        <v>180</v>
      </c>
      <c r="D34" s="6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" t="s">
        <v>180</v>
      </c>
      <c r="D35" s="5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6" t="s">
        <v>180</v>
      </c>
      <c r="D36" s="6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" t="s">
        <v>180</v>
      </c>
      <c r="D37" s="5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6" t="s">
        <v>180</v>
      </c>
      <c r="D38" s="6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6"/>
      <c r="D39" s="6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" t="s">
        <v>180</v>
      </c>
      <c r="D40" s="5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6" t="s">
        <v>180</v>
      </c>
      <c r="D41" s="6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" t="s">
        <v>180</v>
      </c>
      <c r="D42" s="5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6" t="s">
        <v>180</v>
      </c>
      <c r="D43" s="6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" t="s">
        <v>180</v>
      </c>
      <c r="D44" s="5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6"/>
      <c r="D45" s="6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5">
        <v>385</v>
      </c>
      <c r="D46" s="5">
        <v>385</v>
      </c>
      <c r="E46" s="25">
        <f>(C46-(C47+C48))</f>
        <v>385</v>
      </c>
      <c r="F46" s="25">
        <f>(D46-(D47+D48))</f>
        <v>385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6" t="s">
        <v>180</v>
      </c>
      <c r="D47" s="6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5" t="s">
        <v>180</v>
      </c>
      <c r="D48" s="5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7" t="s">
        <v>180</v>
      </c>
      <c r="D49" s="7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8">
        <v>5066</v>
      </c>
      <c r="D57" s="21" t="s">
        <v>47</v>
      </c>
      <c r="E57" s="39">
        <f>(C57-(C59+C60+C67))</f>
        <v>2248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9">
        <v>2248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8" t="s">
        <v>180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9" t="s">
        <v>180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8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9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8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9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8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9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8">
        <f>C68+C69+C89</f>
        <v>2818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9" t="s">
        <v>180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8">
        <v>2493</v>
      </c>
      <c r="D69" s="21" t="s">
        <v>5</v>
      </c>
      <c r="E69" s="40">
        <f>(C69-(C70+C75+C78+C81+C86))</f>
        <v>2493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6" t="s">
        <v>180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6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6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" t="s">
        <v>180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6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6" t="s">
        <v>180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6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" t="s">
        <v>180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6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6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6" t="s">
        <v>180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" t="s">
        <v>180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6" t="s">
        <v>180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">
        <v>325</v>
      </c>
      <c r="D89" s="21" t="s">
        <v>5</v>
      </c>
      <c r="E89" s="40">
        <f>(C89-(C90+C91))</f>
        <v>325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6" t="s">
        <v>180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42" t="s">
        <v>180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>
        <v>2545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>
      <c r="A95" s="30" t="s">
        <v>210</v>
      </c>
    </row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5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4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181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64">
        <v>399</v>
      </c>
      <c r="D13" s="42" t="s">
        <v>180</v>
      </c>
      <c r="E13" s="25">
        <f>(C13-(C15+C18+C21+C24))</f>
        <v>399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43" t="s">
        <v>180</v>
      </c>
      <c r="D14" s="43" t="s">
        <v>180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42" t="s">
        <v>180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43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42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43" t="s">
        <v>180</v>
      </c>
      <c r="D18" s="43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42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43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42" t="s">
        <v>180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43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42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 t="s">
        <v>180</v>
      </c>
      <c r="D24" s="43" t="s">
        <v>180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48">
        <v>1799</v>
      </c>
      <c r="D57" s="21" t="s">
        <v>47</v>
      </c>
      <c r="E57" s="39">
        <f>(C57-(C59+C60+C67))</f>
        <v>1170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47">
        <v>1170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42" t="s">
        <v>180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43" t="s">
        <v>180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42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43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42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43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42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43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42">
        <v>629</v>
      </c>
      <c r="D67" s="21"/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43">
        <v>0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42">
        <v>0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43">
        <v>0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42">
        <v>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43">
        <v>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42">
        <v>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43">
        <v>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42">
        <v>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43">
        <v>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42">
        <v>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43">
        <v>0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42">
        <v>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43">
        <v>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42">
        <v>0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43">
        <v>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42">
        <v>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43">
        <v>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42">
        <v>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43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42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43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0">
        <v>629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49">
        <v>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0">
        <v>629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63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8">
        <v>1179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6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5</v>
      </c>
      <c r="G1" s="15"/>
    </row>
    <row r="2" spans="1:33" ht="12" customHeight="1" x14ac:dyDescent="0.2">
      <c r="A2" s="83" t="s">
        <v>182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6">
        <v>22505</v>
      </c>
      <c r="D13" s="56">
        <v>17940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57">
        <v>629</v>
      </c>
      <c r="D14" s="57">
        <v>189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6">
        <v>154</v>
      </c>
      <c r="D15" s="56">
        <v>69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57">
        <v>0</v>
      </c>
      <c r="D16" s="57">
        <v>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6">
        <v>154</v>
      </c>
      <c r="D17" s="56">
        <v>69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57">
        <v>401</v>
      </c>
      <c r="D18" s="57">
        <v>120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6">
        <v>0</v>
      </c>
      <c r="D19" s="56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57">
        <v>401</v>
      </c>
      <c r="D20" s="57">
        <v>120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6">
        <v>74</v>
      </c>
      <c r="D21" s="56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57">
        <v>74</v>
      </c>
      <c r="D22" s="57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6">
        <v>0</v>
      </c>
      <c r="D23" s="56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57">
        <v>21876</v>
      </c>
      <c r="D24" s="57">
        <v>17751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6">
        <v>0</v>
      </c>
      <c r="D25" s="56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57">
        <v>0</v>
      </c>
      <c r="D26" s="57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6">
        <v>0</v>
      </c>
      <c r="D27" s="56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57">
        <v>0</v>
      </c>
      <c r="D28" s="57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6">
        <v>0</v>
      </c>
      <c r="D29" s="56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57">
        <v>0</v>
      </c>
      <c r="D30" s="57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6">
        <v>0</v>
      </c>
      <c r="D31" s="56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57">
        <v>21876</v>
      </c>
      <c r="D32" s="57">
        <v>17751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6">
        <v>2232</v>
      </c>
      <c r="D33" s="56">
        <v>31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57">
        <v>316</v>
      </c>
      <c r="D34" s="57">
        <v>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6">
        <v>1916</v>
      </c>
      <c r="D35" s="56">
        <v>31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57">
        <v>19644</v>
      </c>
      <c r="D36" s="57">
        <v>17720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6">
        <v>19087</v>
      </c>
      <c r="D37" s="56">
        <v>17287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57">
        <v>557</v>
      </c>
      <c r="D38" s="57">
        <v>433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58"/>
      <c r="D39" s="58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6" t="s">
        <v>180</v>
      </c>
      <c r="D40" s="56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57" t="s">
        <v>180</v>
      </c>
      <c r="D41" s="57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6" t="s">
        <v>180</v>
      </c>
      <c r="D42" s="56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57" t="s">
        <v>180</v>
      </c>
      <c r="D43" s="57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6" t="s">
        <v>180</v>
      </c>
      <c r="D44" s="56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58"/>
      <c r="D45" s="58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56">
        <v>590</v>
      </c>
      <c r="D46" s="56">
        <v>590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57">
        <v>590</v>
      </c>
      <c r="D47" s="57">
        <v>590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56">
        <v>0</v>
      </c>
      <c r="D48" s="56">
        <v>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66">
        <v>0</v>
      </c>
      <c r="D49" s="66">
        <v>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6">
        <v>10666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57">
        <v>2380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6">
        <v>77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57">
        <v>2303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6">
        <v>308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57">
        <v>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6">
        <v>228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57">
        <v>1995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6">
        <v>40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57">
        <v>1955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6">
        <v>8286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57">
        <v>1321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6">
        <v>6514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57">
        <v>2931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6">
        <v>2173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57">
        <v>2028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6">
        <v>145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57">
        <v>758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6">
        <v>1890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57">
        <v>84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6">
        <v>1806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57">
        <v>559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6">
        <v>427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57">
        <v>132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6">
        <v>784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57">
        <v>587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6">
        <v>53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57">
        <v>534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6">
        <v>197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57">
        <v>350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6">
        <v>350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57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6">
        <v>451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57">
        <v>212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6">
        <v>239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65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56">
        <v>4890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7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>
        <v>6</v>
      </c>
      <c r="B1" s="82" t="str">
        <f>CONCATENATE("FAO PULP, PAPER AND PAPERBOARD CAPACITY SURVEY ",TEXT(C4,"0"),"-",TEXT(C4+5,"0"))</f>
        <v>FAO PULP, PAPER AND PAPERBOARD CAPACITY SURVEY 2021-2026</v>
      </c>
      <c r="C1" s="82"/>
      <c r="D1" s="13"/>
      <c r="G1" s="15"/>
    </row>
    <row r="2" spans="1:33" ht="12" customHeight="1" x14ac:dyDescent="0.2">
      <c r="A2" s="83" t="s">
        <v>183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42">
        <v>15800</v>
      </c>
      <c r="D13" s="42">
        <v>8300</v>
      </c>
      <c r="E13" s="25">
        <f>(C13-(C15+C18+C21+C24))</f>
        <v>6150</v>
      </c>
      <c r="F13" s="25">
        <f>(D13-(D15+D18+D21+D24))</f>
        <v>1950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43">
        <v>6150</v>
      </c>
      <c r="D14" s="43">
        <v>1950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42" t="s">
        <v>180</v>
      </c>
      <c r="D15" s="42" t="s">
        <v>180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43" t="s">
        <v>180</v>
      </c>
      <c r="D16" s="43" t="s">
        <v>180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42" t="s">
        <v>180</v>
      </c>
      <c r="D17" s="42" t="s">
        <v>180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43" t="s">
        <v>180</v>
      </c>
      <c r="D18" s="43" t="s">
        <v>180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42" t="s">
        <v>180</v>
      </c>
      <c r="D19" s="42" t="s">
        <v>180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43" t="s">
        <v>180</v>
      </c>
      <c r="D20" s="43" t="s">
        <v>180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42" t="s">
        <v>180</v>
      </c>
      <c r="D21" s="42" t="s">
        <v>180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43" t="s">
        <v>180</v>
      </c>
      <c r="D22" s="43" t="s">
        <v>180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42" t="s">
        <v>180</v>
      </c>
      <c r="D23" s="42" t="s">
        <v>180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43">
        <v>9650</v>
      </c>
      <c r="D24" s="43">
        <v>6350</v>
      </c>
      <c r="E24" s="25">
        <f>(C24-(C26+C29+C33+C36))</f>
        <v>9650</v>
      </c>
      <c r="F24" s="25">
        <f>(D24-(D26+D29+D33+D36))</f>
        <v>6350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42" t="s">
        <v>180</v>
      </c>
      <c r="D25" s="42" t="s">
        <v>180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43" t="s">
        <v>180</v>
      </c>
      <c r="D26" s="43" t="s">
        <v>180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42" t="s">
        <v>180</v>
      </c>
      <c r="D27" s="42" t="s">
        <v>180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43" t="s">
        <v>180</v>
      </c>
      <c r="D28" s="43" t="s">
        <v>180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42" t="s">
        <v>180</v>
      </c>
      <c r="D29" s="42" t="s">
        <v>180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43" t="s">
        <v>180</v>
      </c>
      <c r="D30" s="43" t="s">
        <v>180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42" t="s">
        <v>180</v>
      </c>
      <c r="D31" s="42" t="s">
        <v>180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43" t="s">
        <v>180</v>
      </c>
      <c r="D32" s="43" t="s">
        <v>180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42" t="s">
        <v>180</v>
      </c>
      <c r="D33" s="42" t="s">
        <v>180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43" t="s">
        <v>180</v>
      </c>
      <c r="D34" s="43" t="s">
        <v>180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42" t="s">
        <v>180</v>
      </c>
      <c r="D35" s="42" t="s">
        <v>180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43" t="s">
        <v>180</v>
      </c>
      <c r="D36" s="43" t="s">
        <v>180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42" t="s">
        <v>180</v>
      </c>
      <c r="D37" s="42" t="s">
        <v>180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43" t="s">
        <v>180</v>
      </c>
      <c r="D38" s="43" t="s">
        <v>180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44"/>
      <c r="D39" s="44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42" t="s">
        <v>180</v>
      </c>
      <c r="D40" s="42" t="s">
        <v>180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43" t="s">
        <v>180</v>
      </c>
      <c r="D41" s="43" t="s">
        <v>180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42" t="s">
        <v>180</v>
      </c>
      <c r="D42" s="42" t="s">
        <v>180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43" t="s">
        <v>180</v>
      </c>
      <c r="D43" s="43" t="s">
        <v>180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42" t="s">
        <v>180</v>
      </c>
      <c r="D44" s="42" t="s">
        <v>180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44"/>
      <c r="D45" s="44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42" t="s">
        <v>180</v>
      </c>
      <c r="D46" s="42" t="s">
        <v>180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43" t="s">
        <v>180</v>
      </c>
      <c r="D47" s="43" t="s">
        <v>180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42" t="s">
        <v>180</v>
      </c>
      <c r="D48" s="42" t="s">
        <v>180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45" t="s">
        <v>180</v>
      </c>
      <c r="D49" s="45" t="s">
        <v>180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42">
        <v>8750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43">
        <v>4300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42">
        <v>1900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43">
        <v>2400</v>
      </c>
      <c r="D60" s="21" t="s">
        <v>5</v>
      </c>
      <c r="E60" s="39">
        <f>(C60-(C61+C64))</f>
        <v>2400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42" t="s">
        <v>180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43" t="s">
        <v>180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42" t="s">
        <v>180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43" t="s">
        <v>180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42" t="s">
        <v>180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43" t="s">
        <v>180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42">
        <f>C68+C69</f>
        <v>4450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43">
        <v>750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42">
        <f>C70+C75+C78+C81</f>
        <v>3700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43">
        <v>1450</v>
      </c>
      <c r="D70" s="21" t="s">
        <v>5</v>
      </c>
      <c r="E70" s="39">
        <f>(C70-(C71+C74))</f>
        <v>1450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42" t="s">
        <v>180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43" t="s">
        <v>180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42" t="s">
        <v>180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43" t="s">
        <v>180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42">
        <v>800</v>
      </c>
      <c r="D75" s="21" t="s">
        <v>5</v>
      </c>
      <c r="E75" s="40">
        <f>(C75-(C76+C77))</f>
        <v>800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43" t="s">
        <v>180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42" t="s">
        <v>180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43">
        <v>750</v>
      </c>
      <c r="D78" s="21" t="s">
        <v>5</v>
      </c>
      <c r="E78" s="39">
        <f>(C78-(C79+C80))</f>
        <v>750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42" t="s">
        <v>180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43" t="s">
        <v>180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42">
        <v>700</v>
      </c>
      <c r="D81" s="21" t="s">
        <v>5</v>
      </c>
      <c r="E81" s="40">
        <f>(C81-(C82+C85))</f>
        <v>700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43" t="s">
        <v>180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42" t="s">
        <v>180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43" t="s">
        <v>180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42" t="s">
        <v>180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43">
        <v>0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42">
        <v>0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43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42">
        <v>0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43">
        <v>0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42">
        <v>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46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42" t="s">
        <v>180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Foglio8"/>
  <dimension ref="A1:AZ103"/>
  <sheetViews>
    <sheetView showGridLines="0" view="pageBreakPreview" zoomScaleNormal="100" zoomScaleSheetLayoutView="100" workbookViewId="0">
      <selection activeCell="A2" sqref="A2:D2"/>
    </sheetView>
  </sheetViews>
  <sheetFormatPr defaultColWidth="10.21875" defaultRowHeight="12" x14ac:dyDescent="0.2"/>
  <cols>
    <col min="1" max="1" width="6.6640625" style="14" customWidth="1"/>
    <col min="2" max="2" width="52.109375" style="14" customWidth="1"/>
    <col min="3" max="4" width="8.6640625" style="14" customWidth="1"/>
    <col min="5" max="6" width="10.44140625" style="14" hidden="1" customWidth="1"/>
    <col min="7" max="7" width="9.88671875" style="14" hidden="1" customWidth="1"/>
    <col min="8" max="26" width="10.21875" style="14" customWidth="1"/>
    <col min="27" max="33" width="5.21875" style="14" customWidth="1"/>
    <col min="34" max="38" width="10.21875" style="14"/>
    <col min="53" max="16384" width="10.21875" style="14"/>
  </cols>
  <sheetData>
    <row r="1" spans="1:33" ht="24.9" customHeight="1" x14ac:dyDescent="0.2">
      <c r="A1" s="4"/>
      <c r="B1" s="82" t="str">
        <f>CONCATENATE("FAO PULP, PAPER AND PAPERBOARD CAPACITY SURVEY ",TEXT(C4,"0"),"-",TEXT(C4+5,"0"))</f>
        <v>FAO PULP, PAPER AND PAPERBOARD CAPACITY SURVEY 2021-2026</v>
      </c>
      <c r="C1" s="82"/>
      <c r="D1" s="13">
        <v>7</v>
      </c>
      <c r="G1" s="15"/>
    </row>
    <row r="2" spans="1:33" ht="12" customHeight="1" x14ac:dyDescent="0.2">
      <c r="A2" s="83" t="s">
        <v>184</v>
      </c>
      <c r="B2" s="83"/>
      <c r="C2" s="83"/>
      <c r="D2" s="83"/>
      <c r="AA2" s="16"/>
      <c r="AB2" s="17"/>
      <c r="AC2" s="17"/>
      <c r="AD2" s="17"/>
      <c r="AE2" s="17"/>
      <c r="AF2" s="18"/>
      <c r="AG2" s="18"/>
    </row>
    <row r="3" spans="1:33" ht="5.0999999999999996" customHeight="1" x14ac:dyDescent="0.2">
      <c r="A3" s="19"/>
      <c r="B3" s="19"/>
      <c r="C3" s="60"/>
      <c r="D3" s="60"/>
      <c r="G3" s="15"/>
    </row>
    <row r="4" spans="1:33" ht="9" customHeight="1" x14ac:dyDescent="0.2">
      <c r="A4" s="60"/>
      <c r="B4" s="60"/>
      <c r="C4" s="84">
        <v>2021</v>
      </c>
      <c r="D4" s="84"/>
      <c r="G4" s="15"/>
      <c r="AA4" s="20"/>
      <c r="AB4" s="20"/>
      <c r="AC4" s="20"/>
      <c r="AD4" s="20"/>
      <c r="AE4" s="20"/>
      <c r="AF4" s="20"/>
      <c r="AG4" s="20"/>
    </row>
    <row r="5" spans="1:33" ht="6" customHeight="1" x14ac:dyDescent="0.2">
      <c r="A5" s="19" t="s">
        <v>0</v>
      </c>
      <c r="B5" s="19"/>
      <c r="C5" s="19" t="s">
        <v>0</v>
      </c>
      <c r="D5" s="19" t="s">
        <v>0</v>
      </c>
      <c r="G5" s="15"/>
    </row>
    <row r="6" spans="1:33" ht="9" customHeight="1" x14ac:dyDescent="0.2">
      <c r="A6" s="60" t="s">
        <v>8</v>
      </c>
      <c r="B6" s="60"/>
      <c r="C6" s="21" t="s">
        <v>1</v>
      </c>
      <c r="D6" s="21" t="s">
        <v>2</v>
      </c>
      <c r="G6" s="15"/>
    </row>
    <row r="7" spans="1:33" ht="8.1" customHeight="1" x14ac:dyDescent="0.2">
      <c r="A7" s="60" t="s">
        <v>3</v>
      </c>
      <c r="B7" s="60"/>
      <c r="C7" s="21" t="s">
        <v>4</v>
      </c>
      <c r="D7" s="21" t="s">
        <v>139</v>
      </c>
      <c r="G7" s="15"/>
    </row>
    <row r="8" spans="1:33" ht="8.1" customHeight="1" x14ac:dyDescent="0.2">
      <c r="A8" s="60"/>
      <c r="B8" s="60"/>
      <c r="C8" s="21" t="s">
        <v>5</v>
      </c>
      <c r="D8" s="21" t="s">
        <v>6</v>
      </c>
      <c r="G8" s="15"/>
    </row>
    <row r="9" spans="1:33" ht="8.1" customHeight="1" x14ac:dyDescent="0.2">
      <c r="A9" s="60"/>
      <c r="B9" s="60"/>
      <c r="C9" s="21"/>
      <c r="D9" s="21" t="s">
        <v>7</v>
      </c>
      <c r="G9" s="15"/>
    </row>
    <row r="10" spans="1:33" ht="6" customHeight="1" x14ac:dyDescent="0.2">
      <c r="A10" s="19" t="s">
        <v>0</v>
      </c>
      <c r="B10" s="19"/>
      <c r="C10" s="22" t="s">
        <v>0</v>
      </c>
      <c r="D10" s="22" t="s">
        <v>0</v>
      </c>
      <c r="G10" s="15"/>
    </row>
    <row r="11" spans="1:33" ht="8.1" customHeight="1" x14ac:dyDescent="0.2">
      <c r="A11" s="60"/>
      <c r="B11" s="60"/>
      <c r="C11" s="23" t="s">
        <v>140</v>
      </c>
      <c r="D11" s="21"/>
      <c r="G11" s="15"/>
    </row>
    <row r="12" spans="1:33" ht="6" customHeight="1" x14ac:dyDescent="0.2">
      <c r="A12" s="19" t="s">
        <v>0</v>
      </c>
      <c r="B12" s="19"/>
      <c r="C12" s="19" t="s">
        <v>0</v>
      </c>
      <c r="D12" s="19" t="s">
        <v>0</v>
      </c>
    </row>
    <row r="13" spans="1:33" ht="8.4" customHeight="1" x14ac:dyDescent="0.2">
      <c r="A13" s="24" t="s">
        <v>9</v>
      </c>
      <c r="B13" s="3"/>
      <c r="C13" s="56">
        <v>4965</v>
      </c>
      <c r="D13" s="56">
        <v>4725</v>
      </c>
      <c r="E13" s="25">
        <f>(C13-(C15+C18+C21+C24))</f>
        <v>0</v>
      </c>
      <c r="F13" s="25">
        <f>(D13-(D15+D18+D21+D24))</f>
        <v>0</v>
      </c>
      <c r="G13" s="1" t="s">
        <v>10</v>
      </c>
      <c r="AD13" s="26"/>
    </row>
    <row r="14" spans="1:33" ht="8.4" customHeight="1" x14ac:dyDescent="0.2">
      <c r="A14" s="27" t="s">
        <v>84</v>
      </c>
      <c r="B14" s="21"/>
      <c r="C14" s="57">
        <v>203</v>
      </c>
      <c r="D14" s="57">
        <v>0</v>
      </c>
      <c r="E14" s="25"/>
      <c r="F14" s="25"/>
      <c r="G14" s="1"/>
      <c r="AD14" s="26"/>
    </row>
    <row r="15" spans="1:33" ht="8.4" customHeight="1" x14ac:dyDescent="0.2">
      <c r="A15" s="24" t="s">
        <v>85</v>
      </c>
      <c r="B15" s="3"/>
      <c r="C15" s="56">
        <v>15</v>
      </c>
      <c r="D15" s="56">
        <v>0</v>
      </c>
      <c r="E15" s="28">
        <f>(C15-(C16+C17))</f>
        <v>0</v>
      </c>
      <c r="F15" s="28">
        <f>(D15-(D16+D17))</f>
        <v>0</v>
      </c>
      <c r="G15" s="2" t="s">
        <v>11</v>
      </c>
      <c r="AD15" s="26"/>
    </row>
    <row r="16" spans="1:33" ht="8.4" customHeight="1" x14ac:dyDescent="0.2">
      <c r="A16" s="27" t="s">
        <v>87</v>
      </c>
      <c r="B16" s="21"/>
      <c r="C16" s="57">
        <v>0</v>
      </c>
      <c r="D16" s="57">
        <v>0</v>
      </c>
      <c r="E16" s="25"/>
      <c r="F16" s="25"/>
      <c r="G16" s="1" t="s">
        <v>12</v>
      </c>
      <c r="AD16" s="26"/>
    </row>
    <row r="17" spans="1:30" ht="8.4" customHeight="1" x14ac:dyDescent="0.2">
      <c r="A17" s="24" t="s">
        <v>88</v>
      </c>
      <c r="B17" s="3"/>
      <c r="C17" s="56">
        <v>15</v>
      </c>
      <c r="D17" s="56">
        <v>0</v>
      </c>
      <c r="E17" s="28"/>
      <c r="F17" s="28"/>
      <c r="G17" s="2" t="s">
        <v>13</v>
      </c>
      <c r="AD17" s="26"/>
    </row>
    <row r="18" spans="1:30" ht="8.4" customHeight="1" x14ac:dyDescent="0.2">
      <c r="A18" s="27" t="s">
        <v>89</v>
      </c>
      <c r="B18" s="21"/>
      <c r="C18" s="57">
        <v>188</v>
      </c>
      <c r="D18" s="57">
        <v>0</v>
      </c>
      <c r="E18" s="25">
        <f>(C18-(C19+C20))</f>
        <v>0</v>
      </c>
      <c r="F18" s="25">
        <f>(D18-(D19+D20))</f>
        <v>0</v>
      </c>
      <c r="G18" s="1" t="s">
        <v>14</v>
      </c>
      <c r="AD18" s="26"/>
    </row>
    <row r="19" spans="1:30" ht="8.4" customHeight="1" x14ac:dyDescent="0.2">
      <c r="A19" s="24" t="s">
        <v>90</v>
      </c>
      <c r="B19" s="3"/>
      <c r="C19" s="56">
        <v>0</v>
      </c>
      <c r="D19" s="56">
        <v>0</v>
      </c>
      <c r="E19" s="28"/>
      <c r="F19" s="28"/>
      <c r="G19" s="2" t="s">
        <v>15</v>
      </c>
      <c r="AD19" s="26"/>
    </row>
    <row r="20" spans="1:30" ht="8.4" customHeight="1" x14ac:dyDescent="0.2">
      <c r="A20" s="27" t="s">
        <v>91</v>
      </c>
      <c r="B20" s="21"/>
      <c r="C20" s="57">
        <v>188</v>
      </c>
      <c r="D20" s="57">
        <v>0</v>
      </c>
      <c r="E20" s="25"/>
      <c r="F20" s="25"/>
      <c r="G20" s="1" t="s">
        <v>16</v>
      </c>
      <c r="AD20" s="26"/>
    </row>
    <row r="21" spans="1:30" ht="8.4" customHeight="1" x14ac:dyDescent="0.2">
      <c r="A21" s="24" t="s">
        <v>92</v>
      </c>
      <c r="B21" s="3"/>
      <c r="C21" s="56">
        <v>0</v>
      </c>
      <c r="D21" s="56">
        <v>0</v>
      </c>
      <c r="E21" s="28">
        <f>(C21-(C22+C23))</f>
        <v>0</v>
      </c>
      <c r="F21" s="28">
        <f>(D21-(D22+D23))</f>
        <v>0</v>
      </c>
      <c r="G21" s="2" t="s">
        <v>17</v>
      </c>
      <c r="AD21" s="26"/>
    </row>
    <row r="22" spans="1:30" ht="8.4" customHeight="1" x14ac:dyDescent="0.2">
      <c r="A22" s="27" t="s">
        <v>93</v>
      </c>
      <c r="B22" s="21"/>
      <c r="C22" s="57">
        <v>0</v>
      </c>
      <c r="D22" s="57">
        <v>0</v>
      </c>
      <c r="E22" s="25"/>
      <c r="F22" s="25"/>
      <c r="G22" s="1" t="s">
        <v>18</v>
      </c>
      <c r="J22" s="29"/>
      <c r="AD22" s="26"/>
    </row>
    <row r="23" spans="1:30" ht="8.4" customHeight="1" x14ac:dyDescent="0.2">
      <c r="A23" s="24" t="s">
        <v>94</v>
      </c>
      <c r="B23" s="3"/>
      <c r="C23" s="56">
        <v>0</v>
      </c>
      <c r="D23" s="56">
        <v>0</v>
      </c>
      <c r="E23" s="28"/>
      <c r="F23" s="28"/>
      <c r="G23" s="2" t="s">
        <v>19</v>
      </c>
      <c r="J23" s="29"/>
      <c r="AD23" s="26"/>
    </row>
    <row r="24" spans="1:30" ht="8.4" customHeight="1" x14ac:dyDescent="0.2">
      <c r="A24" s="30" t="s">
        <v>127</v>
      </c>
      <c r="B24" s="21"/>
      <c r="C24" s="57">
        <v>4762</v>
      </c>
      <c r="D24" s="57">
        <v>4725</v>
      </c>
      <c r="E24" s="25">
        <f>(C24-(C26+C29+C33+C36))</f>
        <v>0</v>
      </c>
      <c r="F24" s="25">
        <f>(D24-(D26+D29+D33+D36))</f>
        <v>0</v>
      </c>
      <c r="G24" s="1" t="s">
        <v>20</v>
      </c>
      <c r="AD24" s="26"/>
    </row>
    <row r="25" spans="1:30" ht="8.4" customHeight="1" x14ac:dyDescent="0.2">
      <c r="A25" s="24" t="s">
        <v>128</v>
      </c>
      <c r="B25" s="3"/>
      <c r="C25" s="56">
        <v>0</v>
      </c>
      <c r="D25" s="56">
        <v>0</v>
      </c>
      <c r="E25" s="25"/>
      <c r="F25" s="25"/>
      <c r="G25" s="1"/>
      <c r="AD25" s="26"/>
    </row>
    <row r="26" spans="1:30" ht="8.4" customHeight="1" x14ac:dyDescent="0.2">
      <c r="A26" s="27" t="s">
        <v>129</v>
      </c>
      <c r="B26" s="21"/>
      <c r="C26" s="57">
        <v>0</v>
      </c>
      <c r="D26" s="57">
        <v>0</v>
      </c>
      <c r="E26" s="28">
        <f>(C26-(C27+C28))</f>
        <v>0</v>
      </c>
      <c r="F26" s="28">
        <f>(D26-(D27+D28))</f>
        <v>0</v>
      </c>
      <c r="G26" s="2" t="s">
        <v>21</v>
      </c>
      <c r="AD26" s="26"/>
    </row>
    <row r="27" spans="1:30" ht="8.4" customHeight="1" x14ac:dyDescent="0.2">
      <c r="A27" s="24" t="s">
        <v>130</v>
      </c>
      <c r="B27" s="3"/>
      <c r="C27" s="56">
        <v>0</v>
      </c>
      <c r="D27" s="56">
        <v>0</v>
      </c>
      <c r="E27" s="25"/>
      <c r="F27" s="25"/>
      <c r="G27" s="1" t="s">
        <v>22</v>
      </c>
      <c r="AD27" s="26"/>
    </row>
    <row r="28" spans="1:30" ht="8.4" customHeight="1" x14ac:dyDescent="0.2">
      <c r="A28" s="27" t="s">
        <v>131</v>
      </c>
      <c r="B28" s="21"/>
      <c r="C28" s="57">
        <v>0</v>
      </c>
      <c r="D28" s="57">
        <v>0</v>
      </c>
      <c r="E28" s="28"/>
      <c r="F28" s="28"/>
      <c r="G28" s="2" t="s">
        <v>23</v>
      </c>
      <c r="AD28" s="26"/>
    </row>
    <row r="29" spans="1:30" ht="8.4" customHeight="1" x14ac:dyDescent="0.2">
      <c r="A29" s="24" t="s">
        <v>132</v>
      </c>
      <c r="B29" s="3"/>
      <c r="C29" s="56">
        <v>0</v>
      </c>
      <c r="D29" s="56">
        <v>0</v>
      </c>
      <c r="E29" s="25">
        <f>(C29-(C30+C31))</f>
        <v>0</v>
      </c>
      <c r="F29" s="25">
        <f>(D29-(D30+D31))</f>
        <v>0</v>
      </c>
      <c r="G29" s="1" t="s">
        <v>24</v>
      </c>
      <c r="AD29" s="26"/>
    </row>
    <row r="30" spans="1:30" ht="8.4" customHeight="1" x14ac:dyDescent="0.2">
      <c r="A30" s="27" t="s">
        <v>133</v>
      </c>
      <c r="B30" s="21"/>
      <c r="C30" s="57">
        <v>0</v>
      </c>
      <c r="D30" s="57">
        <v>0</v>
      </c>
      <c r="E30" s="28"/>
      <c r="F30" s="28"/>
      <c r="G30" s="2" t="s">
        <v>25</v>
      </c>
      <c r="AD30" s="26"/>
    </row>
    <row r="31" spans="1:30" ht="8.4" customHeight="1" x14ac:dyDescent="0.2">
      <c r="A31" s="24" t="s">
        <v>134</v>
      </c>
      <c r="B31" s="3"/>
      <c r="C31" s="56">
        <v>0</v>
      </c>
      <c r="D31" s="56">
        <v>0</v>
      </c>
      <c r="E31" s="25"/>
      <c r="F31" s="25"/>
      <c r="G31" s="1" t="s">
        <v>26</v>
      </c>
      <c r="AD31" s="26"/>
    </row>
    <row r="32" spans="1:30" ht="8.4" customHeight="1" x14ac:dyDescent="0.2">
      <c r="A32" s="27" t="s">
        <v>135</v>
      </c>
      <c r="B32" s="21"/>
      <c r="C32" s="57">
        <v>4762</v>
      </c>
      <c r="D32" s="57">
        <v>4725</v>
      </c>
      <c r="E32" s="25"/>
      <c r="F32" s="25"/>
      <c r="G32" s="1"/>
      <c r="AD32" s="26"/>
    </row>
    <row r="33" spans="1:30" ht="8.4" customHeight="1" x14ac:dyDescent="0.2">
      <c r="A33" s="24" t="s">
        <v>136</v>
      </c>
      <c r="B33" s="3"/>
      <c r="C33" s="56">
        <v>496</v>
      </c>
      <c r="D33" s="56">
        <v>495</v>
      </c>
      <c r="E33" s="28">
        <f>(C33-(C34+C35))</f>
        <v>0</v>
      </c>
      <c r="F33" s="28">
        <f>(D33-(D34+D35))</f>
        <v>0</v>
      </c>
      <c r="G33" s="2" t="s">
        <v>27</v>
      </c>
      <c r="AD33" s="26"/>
    </row>
    <row r="34" spans="1:30" ht="8.4" customHeight="1" x14ac:dyDescent="0.2">
      <c r="A34" s="27" t="s">
        <v>137</v>
      </c>
      <c r="B34" s="21"/>
      <c r="C34" s="57">
        <v>0</v>
      </c>
      <c r="D34" s="57">
        <v>0</v>
      </c>
      <c r="E34" s="25"/>
      <c r="F34" s="25"/>
      <c r="G34" s="1" t="s">
        <v>28</v>
      </c>
      <c r="AD34" s="26"/>
    </row>
    <row r="35" spans="1:30" ht="8.4" customHeight="1" x14ac:dyDescent="0.2">
      <c r="A35" s="24" t="s">
        <v>138</v>
      </c>
      <c r="B35" s="3"/>
      <c r="C35" s="56">
        <v>496</v>
      </c>
      <c r="D35" s="56">
        <v>495</v>
      </c>
      <c r="E35" s="28"/>
      <c r="F35" s="28"/>
      <c r="G35" s="2" t="s">
        <v>29</v>
      </c>
      <c r="AD35" s="26"/>
    </row>
    <row r="36" spans="1:30" ht="8.4" customHeight="1" x14ac:dyDescent="0.2">
      <c r="A36" s="27" t="s">
        <v>142</v>
      </c>
      <c r="B36" s="21"/>
      <c r="C36" s="57">
        <v>4266</v>
      </c>
      <c r="D36" s="57">
        <v>4230</v>
      </c>
      <c r="E36" s="25">
        <f>(C36-(C37+C38))</f>
        <v>0</v>
      </c>
      <c r="F36" s="25">
        <f>(D36-(D37+D38))</f>
        <v>0</v>
      </c>
      <c r="G36" s="1" t="s">
        <v>30</v>
      </c>
      <c r="AD36" s="26"/>
    </row>
    <row r="37" spans="1:30" ht="8.4" customHeight="1" x14ac:dyDescent="0.2">
      <c r="A37" s="24" t="s">
        <v>143</v>
      </c>
      <c r="B37" s="3"/>
      <c r="C37" s="56">
        <v>2525</v>
      </c>
      <c r="D37" s="56">
        <v>2525</v>
      </c>
      <c r="E37" s="28"/>
      <c r="F37" s="28"/>
      <c r="G37" s="2" t="s">
        <v>31</v>
      </c>
      <c r="AD37" s="26"/>
    </row>
    <row r="38" spans="1:30" ht="8.4" customHeight="1" x14ac:dyDescent="0.2">
      <c r="A38" s="30" t="s">
        <v>144</v>
      </c>
      <c r="B38" s="21"/>
      <c r="C38" s="57">
        <v>1741</v>
      </c>
      <c r="D38" s="57">
        <v>1705</v>
      </c>
      <c r="E38" s="25"/>
      <c r="F38" s="25"/>
      <c r="G38" s="1" t="s">
        <v>32</v>
      </c>
      <c r="AD38" s="26"/>
    </row>
    <row r="39" spans="1:30" ht="8.1" customHeight="1" x14ac:dyDescent="0.2">
      <c r="A39" s="31"/>
      <c r="B39" s="21"/>
      <c r="C39" s="58"/>
      <c r="D39" s="58"/>
      <c r="E39" s="32"/>
      <c r="F39" s="32"/>
      <c r="G39" s="33"/>
      <c r="AD39" s="26"/>
    </row>
    <row r="40" spans="1:30" ht="8.4" customHeight="1" x14ac:dyDescent="0.2">
      <c r="A40" s="24" t="s">
        <v>86</v>
      </c>
      <c r="B40" s="3"/>
      <c r="C40" s="56">
        <v>0</v>
      </c>
      <c r="D40" s="56">
        <v>0</v>
      </c>
      <c r="E40" s="25">
        <f>(C40-(C41+C42+C43+C44))</f>
        <v>0</v>
      </c>
      <c r="F40" s="25">
        <f>(D40-(D41+D42+D43+D44))</f>
        <v>0</v>
      </c>
      <c r="G40" s="1" t="s">
        <v>33</v>
      </c>
      <c r="AD40" s="26"/>
    </row>
    <row r="41" spans="1:30" ht="8.4" customHeight="1" x14ac:dyDescent="0.2">
      <c r="A41" s="27" t="s">
        <v>34</v>
      </c>
      <c r="B41" s="21"/>
      <c r="C41" s="57">
        <v>0</v>
      </c>
      <c r="D41" s="57">
        <v>0</v>
      </c>
      <c r="E41" s="28"/>
      <c r="F41" s="28"/>
      <c r="G41" s="2" t="s">
        <v>35</v>
      </c>
      <c r="AD41" s="26"/>
    </row>
    <row r="42" spans="1:30" ht="8.4" customHeight="1" x14ac:dyDescent="0.2">
      <c r="A42" s="24" t="s">
        <v>36</v>
      </c>
      <c r="B42" s="3"/>
      <c r="C42" s="56">
        <v>0</v>
      </c>
      <c r="D42" s="56">
        <v>0</v>
      </c>
      <c r="E42" s="25"/>
      <c r="F42" s="25"/>
      <c r="G42" s="1" t="s">
        <v>37</v>
      </c>
      <c r="AD42" s="26"/>
    </row>
    <row r="43" spans="1:30" ht="8.4" customHeight="1" x14ac:dyDescent="0.2">
      <c r="A43" s="27" t="s">
        <v>38</v>
      </c>
      <c r="B43" s="21"/>
      <c r="C43" s="57">
        <v>0</v>
      </c>
      <c r="D43" s="57">
        <v>0</v>
      </c>
      <c r="E43" s="28"/>
      <c r="F43" s="28"/>
      <c r="G43" s="2" t="s">
        <v>39</v>
      </c>
      <c r="AD43" s="26"/>
    </row>
    <row r="44" spans="1:30" ht="8.4" customHeight="1" x14ac:dyDescent="0.2">
      <c r="A44" s="24" t="s">
        <v>40</v>
      </c>
      <c r="B44" s="3"/>
      <c r="C44" s="56">
        <v>0</v>
      </c>
      <c r="D44" s="56">
        <v>0</v>
      </c>
      <c r="E44" s="25"/>
      <c r="F44" s="25"/>
      <c r="G44" s="1" t="s">
        <v>41</v>
      </c>
      <c r="AD44" s="26"/>
    </row>
    <row r="45" spans="1:30" ht="8.1" customHeight="1" x14ac:dyDescent="0.2">
      <c r="A45" s="31"/>
      <c r="B45" s="21"/>
      <c r="C45" s="58"/>
      <c r="D45" s="58"/>
      <c r="E45" s="32"/>
      <c r="F45" s="32"/>
      <c r="G45" s="33"/>
      <c r="AD45" s="26"/>
    </row>
    <row r="46" spans="1:30" ht="8.4" customHeight="1" x14ac:dyDescent="0.2">
      <c r="A46" s="24" t="s">
        <v>122</v>
      </c>
      <c r="B46" s="3"/>
      <c r="C46" s="56">
        <v>0</v>
      </c>
      <c r="D46" s="56">
        <v>0</v>
      </c>
      <c r="E46" s="25">
        <f>(C46-(C47+C48))</f>
        <v>0</v>
      </c>
      <c r="F46" s="25">
        <f>(D46-(D47+D48))</f>
        <v>0</v>
      </c>
      <c r="G46" s="1" t="s">
        <v>42</v>
      </c>
      <c r="AD46" s="26"/>
    </row>
    <row r="47" spans="1:30" ht="8.4" customHeight="1" x14ac:dyDescent="0.2">
      <c r="A47" s="27" t="s">
        <v>43</v>
      </c>
      <c r="B47" s="21"/>
      <c r="C47" s="57">
        <v>0</v>
      </c>
      <c r="D47" s="57">
        <v>0</v>
      </c>
      <c r="E47" s="28"/>
      <c r="F47" s="28"/>
      <c r="G47" s="2" t="s">
        <v>44</v>
      </c>
      <c r="AD47" s="26"/>
    </row>
    <row r="48" spans="1:30" ht="8.4" customHeight="1" x14ac:dyDescent="0.2">
      <c r="A48" s="24" t="s">
        <v>45</v>
      </c>
      <c r="B48" s="3"/>
      <c r="C48" s="56">
        <v>0</v>
      </c>
      <c r="D48" s="56">
        <v>0</v>
      </c>
      <c r="E48" s="25"/>
      <c r="F48" s="25"/>
      <c r="G48" s="1" t="s">
        <v>46</v>
      </c>
      <c r="AD48" s="26"/>
    </row>
    <row r="49" spans="1:33" ht="8.4" customHeight="1" x14ac:dyDescent="0.2">
      <c r="A49" s="27" t="s">
        <v>145</v>
      </c>
      <c r="B49" s="21"/>
      <c r="C49" s="57">
        <v>0</v>
      </c>
      <c r="D49" s="57">
        <v>0</v>
      </c>
      <c r="E49" s="25"/>
      <c r="F49" s="25"/>
      <c r="G49" s="1"/>
      <c r="AD49" s="26"/>
    </row>
    <row r="50" spans="1:33" ht="5.0999999999999996" customHeight="1" x14ac:dyDescent="0.2">
      <c r="A50" s="60"/>
      <c r="B50" s="60"/>
      <c r="C50" s="21"/>
      <c r="D50" s="21"/>
      <c r="AD50" s="26"/>
    </row>
    <row r="51" spans="1:33" ht="5.0999999999999996" customHeight="1" x14ac:dyDescent="0.2">
      <c r="A51" s="60"/>
      <c r="B51" s="60"/>
      <c r="C51" s="21"/>
      <c r="D51" s="21"/>
      <c r="AD51" s="26"/>
    </row>
    <row r="52" spans="1:33" ht="6" customHeight="1" x14ac:dyDescent="0.2">
      <c r="A52" s="19" t="s">
        <v>0</v>
      </c>
      <c r="B52" s="19"/>
      <c r="C52" s="22" t="s">
        <v>0</v>
      </c>
      <c r="D52" s="21"/>
      <c r="AD52" s="26"/>
    </row>
    <row r="53" spans="1:33" ht="9" customHeight="1" x14ac:dyDescent="0.2">
      <c r="A53" s="60" t="s">
        <v>47</v>
      </c>
      <c r="B53" s="60"/>
      <c r="C53" s="34">
        <f>C4</f>
        <v>2021</v>
      </c>
      <c r="D53" s="35"/>
      <c r="AA53" s="36"/>
      <c r="AB53" s="36"/>
      <c r="AC53" s="36"/>
      <c r="AD53" s="37"/>
      <c r="AE53" s="36"/>
      <c r="AF53" s="36"/>
      <c r="AG53" s="36"/>
    </row>
    <row r="54" spans="1:33" ht="6" customHeight="1" x14ac:dyDescent="0.2">
      <c r="A54" s="19" t="s">
        <v>0</v>
      </c>
      <c r="B54" s="19"/>
      <c r="C54" s="22"/>
      <c r="D54" s="21"/>
      <c r="AD54" s="26"/>
    </row>
    <row r="55" spans="1:33" ht="8.1" customHeight="1" x14ac:dyDescent="0.2">
      <c r="A55" s="21"/>
      <c r="B55" s="21"/>
      <c r="C55" s="38" t="s">
        <v>141</v>
      </c>
      <c r="D55" s="21"/>
      <c r="AD55" s="26"/>
    </row>
    <row r="56" spans="1:33" ht="6" customHeight="1" x14ac:dyDescent="0.2">
      <c r="A56" s="22" t="s">
        <v>0</v>
      </c>
      <c r="B56" s="22"/>
      <c r="C56" s="22" t="s">
        <v>0</v>
      </c>
      <c r="D56" s="21"/>
      <c r="AD56" s="26"/>
    </row>
    <row r="57" spans="1:33" ht="8.4" customHeight="1" x14ac:dyDescent="0.2">
      <c r="A57" s="24" t="s">
        <v>48</v>
      </c>
      <c r="B57" s="3"/>
      <c r="C57" s="56">
        <v>922</v>
      </c>
      <c r="D57" s="21" t="s">
        <v>47</v>
      </c>
      <c r="E57" s="39">
        <f>(C57-(C59+C60+C67))</f>
        <v>0</v>
      </c>
      <c r="F57" s="39"/>
      <c r="G57" s="1" t="s">
        <v>49</v>
      </c>
      <c r="AD57" s="26"/>
    </row>
    <row r="58" spans="1:33" ht="8.4" customHeight="1" x14ac:dyDescent="0.2">
      <c r="A58" s="27" t="s">
        <v>95</v>
      </c>
      <c r="B58" s="21"/>
      <c r="C58" s="57">
        <v>0</v>
      </c>
      <c r="D58" s="21"/>
      <c r="E58" s="39"/>
      <c r="F58" s="39"/>
      <c r="G58" s="1"/>
      <c r="AD58" s="26"/>
    </row>
    <row r="59" spans="1:33" ht="8.4" customHeight="1" x14ac:dyDescent="0.2">
      <c r="A59" s="24" t="s">
        <v>96</v>
      </c>
      <c r="B59" s="3"/>
      <c r="C59" s="56">
        <v>0</v>
      </c>
      <c r="D59" s="21" t="s">
        <v>5</v>
      </c>
      <c r="E59" s="15"/>
      <c r="F59" s="15"/>
      <c r="G59" s="2" t="s">
        <v>50</v>
      </c>
      <c r="AD59" s="26"/>
    </row>
    <row r="60" spans="1:33" ht="8.4" customHeight="1" x14ac:dyDescent="0.2">
      <c r="A60" s="27" t="s">
        <v>97</v>
      </c>
      <c r="B60" s="21"/>
      <c r="C60" s="57">
        <v>0</v>
      </c>
      <c r="D60" s="21" t="s">
        <v>5</v>
      </c>
      <c r="E60" s="39">
        <f>(C60-(C61+C64))</f>
        <v>0</v>
      </c>
      <c r="F60" s="39"/>
      <c r="G60" s="1" t="s">
        <v>51</v>
      </c>
      <c r="AD60" s="26"/>
    </row>
    <row r="61" spans="1:33" ht="8.4" customHeight="1" x14ac:dyDescent="0.2">
      <c r="A61" s="24" t="s">
        <v>98</v>
      </c>
      <c r="B61" s="3"/>
      <c r="C61" s="56">
        <v>0</v>
      </c>
      <c r="D61" s="21" t="s">
        <v>5</v>
      </c>
      <c r="E61" s="40">
        <f>(C61-(C62+C63))</f>
        <v>0</v>
      </c>
      <c r="F61" s="40"/>
      <c r="G61" s="2" t="s">
        <v>52</v>
      </c>
      <c r="AD61" s="26"/>
    </row>
    <row r="62" spans="1:33" ht="8.4" customHeight="1" x14ac:dyDescent="0.2">
      <c r="A62" s="27" t="s">
        <v>99</v>
      </c>
      <c r="B62" s="21"/>
      <c r="C62" s="57">
        <v>0</v>
      </c>
      <c r="D62" s="21" t="s">
        <v>5</v>
      </c>
      <c r="E62" s="39"/>
      <c r="F62" s="39"/>
      <c r="G62" s="1" t="s">
        <v>53</v>
      </c>
      <c r="AD62" s="26"/>
    </row>
    <row r="63" spans="1:33" ht="8.4" customHeight="1" x14ac:dyDescent="0.2">
      <c r="A63" s="24" t="s">
        <v>100</v>
      </c>
      <c r="B63" s="3"/>
      <c r="C63" s="56">
        <v>0</v>
      </c>
      <c r="D63" s="21" t="s">
        <v>5</v>
      </c>
      <c r="E63" s="15"/>
      <c r="F63" s="15"/>
      <c r="G63" s="2" t="s">
        <v>54</v>
      </c>
      <c r="AD63" s="26"/>
    </row>
    <row r="64" spans="1:33" ht="8.4" customHeight="1" x14ac:dyDescent="0.2">
      <c r="A64" s="27" t="s">
        <v>101</v>
      </c>
      <c r="B64" s="21"/>
      <c r="C64" s="57">
        <v>0</v>
      </c>
      <c r="D64" s="21" t="s">
        <v>5</v>
      </c>
      <c r="E64" s="39">
        <f>(C64-(C65+C66))</f>
        <v>0</v>
      </c>
      <c r="F64" s="39"/>
      <c r="G64" s="1" t="s">
        <v>55</v>
      </c>
      <c r="AD64" s="26"/>
    </row>
    <row r="65" spans="1:30" ht="8.4" customHeight="1" x14ac:dyDescent="0.2">
      <c r="A65" s="24" t="s">
        <v>102</v>
      </c>
      <c r="B65" s="3"/>
      <c r="C65" s="56">
        <v>0</v>
      </c>
      <c r="D65" s="21" t="s">
        <v>5</v>
      </c>
      <c r="E65" s="15"/>
      <c r="F65" s="15"/>
      <c r="G65" s="2" t="s">
        <v>56</v>
      </c>
      <c r="AD65" s="26"/>
    </row>
    <row r="66" spans="1:30" ht="8.4" customHeight="1" x14ac:dyDescent="0.2">
      <c r="A66" s="27" t="s">
        <v>125</v>
      </c>
      <c r="B66" s="21"/>
      <c r="C66" s="57">
        <v>0</v>
      </c>
      <c r="D66" s="21" t="s">
        <v>5</v>
      </c>
      <c r="E66" s="39"/>
      <c r="F66" s="39"/>
      <c r="G66" s="1" t="s">
        <v>57</v>
      </c>
      <c r="AD66" s="26"/>
    </row>
    <row r="67" spans="1:30" ht="8.4" customHeight="1" x14ac:dyDescent="0.2">
      <c r="A67" s="24" t="s">
        <v>103</v>
      </c>
      <c r="B67" s="3"/>
      <c r="C67" s="56">
        <v>922</v>
      </c>
      <c r="D67" s="21" t="s">
        <v>5</v>
      </c>
      <c r="E67" s="40">
        <f>(C67-(C68+C69+C89))</f>
        <v>0</v>
      </c>
      <c r="F67" s="40"/>
      <c r="G67" s="2" t="s">
        <v>58</v>
      </c>
      <c r="AD67" s="26"/>
    </row>
    <row r="68" spans="1:30" ht="8.4" customHeight="1" x14ac:dyDescent="0.2">
      <c r="A68" s="27" t="s">
        <v>104</v>
      </c>
      <c r="B68" s="21"/>
      <c r="C68" s="57">
        <v>169</v>
      </c>
      <c r="D68" s="21" t="s">
        <v>5</v>
      </c>
      <c r="E68" s="15"/>
      <c r="F68" s="15"/>
      <c r="G68" s="1" t="s">
        <v>59</v>
      </c>
      <c r="AD68" s="26"/>
    </row>
    <row r="69" spans="1:30" ht="8.4" customHeight="1" x14ac:dyDescent="0.2">
      <c r="A69" s="24" t="s">
        <v>124</v>
      </c>
      <c r="B69" s="3"/>
      <c r="C69" s="56">
        <v>737</v>
      </c>
      <c r="D69" s="21" t="s">
        <v>5</v>
      </c>
      <c r="E69" s="40">
        <f>(C69-(C70+C75+C78+C81+C86))</f>
        <v>0</v>
      </c>
      <c r="F69" s="40"/>
      <c r="G69" s="2" t="s">
        <v>60</v>
      </c>
      <c r="AD69" s="26"/>
    </row>
    <row r="70" spans="1:30" ht="8.4" customHeight="1" x14ac:dyDescent="0.2">
      <c r="A70" s="27" t="s">
        <v>105</v>
      </c>
      <c r="B70" s="21"/>
      <c r="C70" s="57">
        <v>41</v>
      </c>
      <c r="D70" s="21" t="s">
        <v>5</v>
      </c>
      <c r="E70" s="39">
        <f>(C70-(C71+C74))</f>
        <v>0</v>
      </c>
      <c r="F70" s="39"/>
      <c r="G70" s="1" t="s">
        <v>61</v>
      </c>
      <c r="AD70" s="26"/>
    </row>
    <row r="71" spans="1:30" ht="8.4" customHeight="1" x14ac:dyDescent="0.2">
      <c r="A71" s="24" t="s">
        <v>106</v>
      </c>
      <c r="B71" s="3"/>
      <c r="C71" s="56">
        <v>0</v>
      </c>
      <c r="D71" s="21" t="s">
        <v>5</v>
      </c>
      <c r="E71" s="40">
        <f>(C71-(C72+C73))</f>
        <v>0</v>
      </c>
      <c r="F71" s="40"/>
      <c r="G71" s="2" t="s">
        <v>62</v>
      </c>
      <c r="AD71" s="26"/>
    </row>
    <row r="72" spans="1:30" ht="8.4" customHeight="1" x14ac:dyDescent="0.2">
      <c r="A72" s="27" t="s">
        <v>107</v>
      </c>
      <c r="B72" s="21"/>
      <c r="C72" s="57">
        <v>0</v>
      </c>
      <c r="D72" s="21" t="s">
        <v>5</v>
      </c>
      <c r="E72" s="39"/>
      <c r="F72" s="39"/>
      <c r="G72" s="1" t="s">
        <v>63</v>
      </c>
      <c r="AD72" s="26"/>
    </row>
    <row r="73" spans="1:30" ht="8.4" customHeight="1" x14ac:dyDescent="0.2">
      <c r="A73" s="24" t="s">
        <v>108</v>
      </c>
      <c r="B73" s="3"/>
      <c r="C73" s="56">
        <v>0</v>
      </c>
      <c r="D73" s="21" t="s">
        <v>5</v>
      </c>
      <c r="E73" s="15"/>
      <c r="F73" s="15"/>
      <c r="G73" s="2" t="s">
        <v>64</v>
      </c>
      <c r="AD73" s="26"/>
    </row>
    <row r="74" spans="1:30" ht="8.4" customHeight="1" x14ac:dyDescent="0.2">
      <c r="A74" s="27" t="s">
        <v>109</v>
      </c>
      <c r="B74" s="21"/>
      <c r="C74" s="57">
        <v>41</v>
      </c>
      <c r="D74" s="21" t="s">
        <v>5</v>
      </c>
      <c r="E74" s="39"/>
      <c r="F74" s="39"/>
      <c r="G74" s="1" t="s">
        <v>65</v>
      </c>
      <c r="AD74" s="26"/>
    </row>
    <row r="75" spans="1:30" ht="8.4" customHeight="1" x14ac:dyDescent="0.2">
      <c r="A75" s="24" t="s">
        <v>110</v>
      </c>
      <c r="B75" s="3"/>
      <c r="C75" s="56">
        <v>153</v>
      </c>
      <c r="D75" s="21" t="s">
        <v>5</v>
      </c>
      <c r="E75" s="40">
        <f>(C75-(C76+C77))</f>
        <v>0</v>
      </c>
      <c r="F75" s="40"/>
      <c r="G75" s="2" t="s">
        <v>66</v>
      </c>
      <c r="AD75" s="26"/>
    </row>
    <row r="76" spans="1:30" ht="8.4" customHeight="1" x14ac:dyDescent="0.2">
      <c r="A76" s="27" t="s">
        <v>111</v>
      </c>
      <c r="B76" s="21"/>
      <c r="C76" s="57">
        <v>0</v>
      </c>
      <c r="D76" s="21" t="s">
        <v>5</v>
      </c>
      <c r="E76" s="39"/>
      <c r="F76" s="39"/>
      <c r="G76" s="1" t="s">
        <v>67</v>
      </c>
      <c r="AD76" s="26"/>
    </row>
    <row r="77" spans="1:30" ht="8.4" customHeight="1" x14ac:dyDescent="0.2">
      <c r="A77" s="24" t="s">
        <v>112</v>
      </c>
      <c r="B77" s="3"/>
      <c r="C77" s="56">
        <v>153</v>
      </c>
      <c r="D77" s="21" t="s">
        <v>5</v>
      </c>
      <c r="E77" s="15"/>
      <c r="F77" s="15"/>
      <c r="G77" s="2" t="s">
        <v>68</v>
      </c>
      <c r="AD77" s="26"/>
    </row>
    <row r="78" spans="1:30" ht="8.4" customHeight="1" x14ac:dyDescent="0.2">
      <c r="A78" s="27" t="s">
        <v>113</v>
      </c>
      <c r="B78" s="21"/>
      <c r="C78" s="57">
        <v>75</v>
      </c>
      <c r="D78" s="21" t="s">
        <v>5</v>
      </c>
      <c r="E78" s="39">
        <f>(C78-(C79+C80))</f>
        <v>0</v>
      </c>
      <c r="F78" s="39"/>
      <c r="G78" s="1" t="s">
        <v>69</v>
      </c>
      <c r="AD78" s="26"/>
    </row>
    <row r="79" spans="1:30" ht="8.4" customHeight="1" x14ac:dyDescent="0.2">
      <c r="A79" s="24" t="s">
        <v>114</v>
      </c>
      <c r="B79" s="3"/>
      <c r="C79" s="56">
        <v>75</v>
      </c>
      <c r="D79" s="21" t="s">
        <v>5</v>
      </c>
      <c r="E79" s="15"/>
      <c r="F79" s="15"/>
      <c r="G79" s="2" t="s">
        <v>70</v>
      </c>
      <c r="AD79" s="26"/>
    </row>
    <row r="80" spans="1:30" ht="8.4" customHeight="1" x14ac:dyDescent="0.2">
      <c r="A80" s="27" t="s">
        <v>115</v>
      </c>
      <c r="B80" s="21"/>
      <c r="C80" s="57">
        <v>0</v>
      </c>
      <c r="D80" s="21" t="s">
        <v>5</v>
      </c>
      <c r="E80" s="39"/>
      <c r="F80" s="39"/>
      <c r="G80" s="1" t="s">
        <v>71</v>
      </c>
      <c r="AD80" s="26"/>
    </row>
    <row r="81" spans="1:30" ht="8.4" customHeight="1" x14ac:dyDescent="0.2">
      <c r="A81" s="24" t="s">
        <v>123</v>
      </c>
      <c r="B81" s="3"/>
      <c r="C81" s="56">
        <v>466</v>
      </c>
      <c r="D81" s="21" t="s">
        <v>5</v>
      </c>
      <c r="E81" s="40">
        <f>(C81-(C82+C85))</f>
        <v>0</v>
      </c>
      <c r="F81" s="40"/>
      <c r="G81" s="2" t="s">
        <v>72</v>
      </c>
      <c r="AD81" s="26"/>
    </row>
    <row r="82" spans="1:30" ht="8.4" customHeight="1" x14ac:dyDescent="0.2">
      <c r="A82" s="27" t="s">
        <v>146</v>
      </c>
      <c r="B82" s="21"/>
      <c r="C82" s="57">
        <v>0</v>
      </c>
      <c r="D82" s="21" t="s">
        <v>5</v>
      </c>
      <c r="E82" s="39">
        <f>(C82-(C83+C84))</f>
        <v>0</v>
      </c>
      <c r="F82" s="39"/>
      <c r="G82" s="1" t="s">
        <v>73</v>
      </c>
      <c r="AD82" s="26"/>
    </row>
    <row r="83" spans="1:30" ht="8.4" customHeight="1" x14ac:dyDescent="0.2">
      <c r="A83" s="24" t="s">
        <v>126</v>
      </c>
      <c r="B83" s="3"/>
      <c r="C83" s="56">
        <v>0</v>
      </c>
      <c r="D83" s="21" t="s">
        <v>5</v>
      </c>
      <c r="E83" s="40"/>
      <c r="F83" s="40"/>
      <c r="G83" s="2" t="s">
        <v>74</v>
      </c>
      <c r="AD83" s="26"/>
    </row>
    <row r="84" spans="1:30" ht="8.4" customHeight="1" x14ac:dyDescent="0.2">
      <c r="A84" s="27" t="s">
        <v>147</v>
      </c>
      <c r="B84" s="21"/>
      <c r="C84" s="57">
        <v>0</v>
      </c>
      <c r="D84" s="21" t="s">
        <v>5</v>
      </c>
      <c r="E84" s="39"/>
      <c r="F84" s="39"/>
      <c r="G84" s="1" t="s">
        <v>75</v>
      </c>
      <c r="AD84" s="26"/>
    </row>
    <row r="85" spans="1:30" ht="8.4" customHeight="1" x14ac:dyDescent="0.2">
      <c r="A85" s="24" t="s">
        <v>148</v>
      </c>
      <c r="B85" s="3"/>
      <c r="C85" s="56">
        <v>466</v>
      </c>
      <c r="D85" s="21" t="s">
        <v>5</v>
      </c>
      <c r="E85" s="15"/>
      <c r="F85" s="15"/>
      <c r="G85" s="2" t="s">
        <v>76</v>
      </c>
      <c r="AD85" s="26"/>
    </row>
    <row r="86" spans="1:30" ht="8.4" customHeight="1" x14ac:dyDescent="0.2">
      <c r="A86" s="27" t="s">
        <v>117</v>
      </c>
      <c r="B86" s="21"/>
      <c r="C86" s="57">
        <v>2</v>
      </c>
      <c r="D86" s="21" t="s">
        <v>5</v>
      </c>
      <c r="E86" s="39">
        <f>(C86-(C87+C88))</f>
        <v>0</v>
      </c>
      <c r="F86" s="39"/>
      <c r="G86" s="1" t="s">
        <v>77</v>
      </c>
      <c r="AD86" s="26"/>
    </row>
    <row r="87" spans="1:30" ht="8.4" customHeight="1" x14ac:dyDescent="0.2">
      <c r="A87" s="24" t="s">
        <v>116</v>
      </c>
      <c r="B87" s="3"/>
      <c r="C87" s="56">
        <v>2</v>
      </c>
      <c r="D87" s="21" t="s">
        <v>5</v>
      </c>
      <c r="E87" s="15"/>
      <c r="F87" s="15"/>
      <c r="G87" s="2" t="s">
        <v>78</v>
      </c>
      <c r="AD87" s="26"/>
    </row>
    <row r="88" spans="1:30" ht="8.4" customHeight="1" x14ac:dyDescent="0.2">
      <c r="A88" s="27" t="s">
        <v>118</v>
      </c>
      <c r="B88" s="21"/>
      <c r="C88" s="57">
        <v>0</v>
      </c>
      <c r="D88" s="21" t="s">
        <v>5</v>
      </c>
      <c r="E88" s="39"/>
      <c r="F88" s="39"/>
      <c r="G88" s="1" t="s">
        <v>79</v>
      </c>
      <c r="AD88" s="26"/>
    </row>
    <row r="89" spans="1:30" ht="8.4" customHeight="1" x14ac:dyDescent="0.2">
      <c r="A89" s="24" t="s">
        <v>119</v>
      </c>
      <c r="B89" s="3"/>
      <c r="C89" s="56">
        <v>16</v>
      </c>
      <c r="D89" s="21" t="s">
        <v>5</v>
      </c>
      <c r="E89" s="40">
        <f>(C89-(C90+C91))</f>
        <v>0</v>
      </c>
      <c r="F89" s="40"/>
      <c r="G89" s="2" t="s">
        <v>80</v>
      </c>
      <c r="AD89" s="26"/>
    </row>
    <row r="90" spans="1:30" ht="8.4" customHeight="1" x14ac:dyDescent="0.2">
      <c r="A90" s="27" t="s">
        <v>120</v>
      </c>
      <c r="B90" s="21"/>
      <c r="C90" s="57">
        <v>16</v>
      </c>
      <c r="D90" s="21" t="s">
        <v>5</v>
      </c>
      <c r="E90" s="39"/>
      <c r="F90" s="39"/>
      <c r="G90" s="1" t="s">
        <v>81</v>
      </c>
      <c r="AD90" s="26"/>
    </row>
    <row r="91" spans="1:30" ht="8.4" customHeight="1" x14ac:dyDescent="0.2">
      <c r="A91" s="24" t="s">
        <v>121</v>
      </c>
      <c r="B91" s="3"/>
      <c r="C91" s="56">
        <v>0</v>
      </c>
      <c r="D91" s="21" t="s">
        <v>5</v>
      </c>
      <c r="E91" s="39"/>
      <c r="F91" s="39"/>
      <c r="G91" s="2" t="s">
        <v>82</v>
      </c>
      <c r="AD91" s="26"/>
    </row>
    <row r="92" spans="1:30" ht="8.1" customHeight="1" x14ac:dyDescent="0.2">
      <c r="A92" s="22" t="s">
        <v>0</v>
      </c>
      <c r="B92" s="22"/>
      <c r="C92" s="65" t="s">
        <v>0</v>
      </c>
      <c r="D92" s="21"/>
      <c r="E92" s="40"/>
      <c r="F92" s="40"/>
      <c r="G92" s="33"/>
    </row>
    <row r="93" spans="1:30" ht="8.4" customHeight="1" x14ac:dyDescent="0.2">
      <c r="A93" s="41" t="s">
        <v>83</v>
      </c>
      <c r="B93" s="3"/>
      <c r="C93" s="56">
        <v>226</v>
      </c>
      <c r="D93" s="21"/>
      <c r="G93" s="33"/>
    </row>
    <row r="94" spans="1:30" ht="8.1" customHeight="1" x14ac:dyDescent="0.2">
      <c r="A94" s="22" t="s">
        <v>0</v>
      </c>
      <c r="B94" s="22"/>
      <c r="C94" s="22" t="s">
        <v>0</v>
      </c>
      <c r="D94" s="21" t="s">
        <v>47</v>
      </c>
      <c r="G94" s="33"/>
    </row>
    <row r="95" spans="1:30" ht="7.2" customHeight="1" x14ac:dyDescent="0.2"/>
    <row r="96" spans="1:30" ht="7.2" customHeight="1" x14ac:dyDescent="0.2"/>
    <row r="97" ht="7.2" customHeight="1" x14ac:dyDescent="0.2"/>
    <row r="98" ht="7.2" customHeight="1" x14ac:dyDescent="0.2"/>
    <row r="99" ht="7.2" customHeight="1" x14ac:dyDescent="0.2"/>
    <row r="100" ht="7.2" customHeight="1" x14ac:dyDescent="0.2"/>
    <row r="101" ht="7.2" customHeight="1" x14ac:dyDescent="0.2"/>
    <row r="102" ht="7.2" customHeight="1" x14ac:dyDescent="0.2"/>
    <row r="103" ht="7.2" customHeight="1" x14ac:dyDescent="0.2"/>
  </sheetData>
  <sheetProtection sheet="1" objects="1" scenarios="1"/>
  <mergeCells count="3">
    <mergeCell ref="B1:C1"/>
    <mergeCell ref="A2:D2"/>
    <mergeCell ref="C4:D4"/>
  </mergeCells>
  <printOptions horizontalCentered="1"/>
  <pageMargins left="0.39370078740157483" right="0.39370078740157483" top="0.59055118110236227" bottom="0.59055118110236227" header="0.51181102362204722" footer="0.51181102362204722"/>
  <pageSetup paperSize="9" scale="91" orientation="portrait" horizontalDpi="2400" verticalDpi="24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2C08FD3D0614AAB94B75C024070A7" ma:contentTypeVersion="24" ma:contentTypeDescription="Create a new document." ma:contentTypeScope="" ma:versionID="00a37ea37e81e951518d3fdaea2f3ba3">
  <xsd:schema xmlns:xsd="http://www.w3.org/2001/XMLSchema" xmlns:xs="http://www.w3.org/2001/XMLSchema" xmlns:p="http://schemas.microsoft.com/office/2006/metadata/properties" xmlns:ns2="82302deb-32b0-442b-bedc-ba64a9aa8ccd" xmlns:ns3="cc7ce8ca-8f52-44ec-9496-3c41d0f5ad18" targetNamespace="http://schemas.microsoft.com/office/2006/metadata/properties" ma:root="true" ma:fieldsID="3955339d90902092cbfd2910455aae2e" ns2:_="" ns3:_="">
    <xsd:import namespace="82302deb-32b0-442b-bedc-ba64a9aa8ccd"/>
    <xsd:import namespace="cc7ce8ca-8f52-44ec-9496-3c41d0f5ad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REDD_x002f_NFM_x0020_category" minOccurs="0"/>
                <xsd:element ref="ns3:TaxCatchAll" minOccurs="0"/>
                <xsd:element ref="ns3:TaxKeywordTaxHTField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02deb-32b0-442b-bedc-ba64a9aa8c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f40eee1e-ad38-437e-be40-fc9f033adc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ce8ca-8f52-44ec-9496-3c41d0f5ad1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REDD_x002f_NFM_x0020_category" ma:index="20" nillable="true" ma:displayName="REDD/NFM category" ma:list="{47579d77-2321-40b5-9ad4-2d6d6ce9c501}" ma:internalName="REDD_x002F_NFM_x0020_category" ma:showField="Title" ma:web="cc7ce8ca-8f52-44ec-9496-3c41d0f5ad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1" nillable="true" ma:displayName="Taxonomy Catch All Column" ma:hidden="true" ma:list="{dda2a781-49f9-4958-8522-b106e211dbae}" ma:internalName="TaxCatchAll" ma:showField="CatchAllData" ma:web="cc7ce8ca-8f52-44ec-9496-3c41d0f5ad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2" nillable="true" ma:taxonomy="true" ma:internalName="TaxKeywordTaxHTField" ma:taxonomyFieldName="TaxKeyword" ma:displayName="Enterprise Keywords" ma:fieldId="{23f27201-bee3-471e-b2e7-b64fd8b7ca38}" ma:taxonomyMulti="true" ma:sspId="f40eee1e-ad38-437e-be40-fc9f033adc9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DD_x002f_NFM_x0020_category xmlns="cc7ce8ca-8f52-44ec-9496-3c41d0f5ad18"/>
    <TaxKeywordTaxHTField xmlns="cc7ce8ca-8f52-44ec-9496-3c41d0f5ad18">
      <Terms xmlns="http://schemas.microsoft.com/office/infopath/2007/PartnerControls"/>
    </TaxKeywordTaxHTField>
    <lcf76f155ced4ddcb4097134ff3c332f xmlns="82302deb-32b0-442b-bedc-ba64a9aa8ccd">
      <Terms xmlns="http://schemas.microsoft.com/office/infopath/2007/PartnerControls"/>
    </lcf76f155ced4ddcb4097134ff3c332f>
    <TaxCatchAll xmlns="cc7ce8ca-8f52-44ec-9496-3c41d0f5ad18"/>
  </documentManagement>
</p:properties>
</file>

<file path=customXml/itemProps1.xml><?xml version="1.0" encoding="utf-8"?>
<ds:datastoreItem xmlns:ds="http://schemas.openxmlformats.org/officeDocument/2006/customXml" ds:itemID="{18D89802-2ADF-4317-913F-9EAD90D7D7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DF342D-35C1-4C9B-9026-53419E50CAC7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32CB1C5B-2FFB-47A2-94F2-A6ED6D44C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02deb-32b0-442b-bedc-ba64a9aa8ccd"/>
    <ds:schemaRef ds:uri="cc7ce8ca-8f52-44ec-9496-3c41d0f5ad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5B2E7A5-A9B8-4F5C-A54B-7B035ADF1F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COVER</vt:lpstr>
      <vt:lpstr>INDEX</vt:lpstr>
      <vt:lpstr>ARG</vt:lpstr>
      <vt:lpstr>AUS</vt:lpstr>
      <vt:lpstr>AUT</vt:lpstr>
      <vt:lpstr>BEL</vt:lpstr>
      <vt:lpstr>BRA</vt:lpstr>
      <vt:lpstr>CAN</vt:lpstr>
      <vt:lpstr>CHL</vt:lpstr>
      <vt:lpstr>CHN</vt:lpstr>
      <vt:lpstr>COL</vt:lpstr>
      <vt:lpstr>CZE</vt:lpstr>
      <vt:lpstr>DNK</vt:lpstr>
      <vt:lpstr>FIN</vt:lpstr>
      <vt:lpstr>FRA</vt:lpstr>
      <vt:lpstr>DEU</vt:lpstr>
      <vt:lpstr>HUN</vt:lpstr>
      <vt:lpstr>ITA</vt:lpstr>
      <vt:lpstr>JPN</vt:lpstr>
      <vt:lpstr>MEX</vt:lpstr>
      <vt:lpstr>NLD</vt:lpstr>
      <vt:lpstr>NZL</vt:lpstr>
      <vt:lpstr>PAK</vt:lpstr>
      <vt:lpstr>PER</vt:lpstr>
      <vt:lpstr>PRT</vt:lpstr>
      <vt:lpstr>KOR</vt:lpstr>
      <vt:lpstr>SVN</vt:lpstr>
      <vt:lpstr>ESP</vt:lpstr>
      <vt:lpstr>SWE</vt:lpstr>
      <vt:lpstr>THA</vt:lpstr>
      <vt:lpstr>GBR</vt:lpstr>
      <vt:lpstr>USA</vt:lpstr>
      <vt:lpstr>URY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Arkhipova, Iana (FOA)</dc:creator>
  <cp:lastModifiedBy>VideoMachine</cp:lastModifiedBy>
  <cp:lastPrinted>2021-09-14T07:59:23Z</cp:lastPrinted>
  <dcterms:created xsi:type="dcterms:W3CDTF">2000-12-30T17:44:09Z</dcterms:created>
  <dcterms:modified xsi:type="dcterms:W3CDTF">2023-01-31T11:45:48Z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WorkbookGuid">
    <vt:lpwstr>005ce1e9-0118-47d5-9208-ac0ac5721dc2</vt:lpwstr>
  </property>
</Properties>
</file>