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abio.ramos\Desktop\CAMBIOS COLECTURIA\"/>
    </mc:Choice>
  </mc:AlternateContent>
  <xr:revisionPtr revIDLastSave="0" documentId="13_ncr:1_{8A43E075-A455-4B82-B6D1-0D22BDA206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1" sheetId="1" r:id="rId1"/>
    <sheet name="Hoja1" sheetId="3" r:id="rId2"/>
    <sheet name="Partida" sheetId="2" r:id="rId3"/>
  </sheets>
  <definedNames>
    <definedName name="_xlnm.Print_Titles" localSheetId="0">'11'!$1:$10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1" l="1"/>
  <c r="D174" i="2"/>
  <c r="E174" i="2"/>
  <c r="E173" i="2"/>
  <c r="D173" i="2"/>
  <c r="I56" i="1" l="1"/>
  <c r="E14" i="1"/>
  <c r="F14" i="1"/>
  <c r="G14" i="1"/>
  <c r="D27" i="1"/>
  <c r="D29" i="1" s="1"/>
  <c r="D20" i="1"/>
  <c r="I20" i="1" s="1"/>
  <c r="D12" i="1"/>
  <c r="D14" i="1" s="1"/>
  <c r="I54" i="1"/>
  <c r="I51" i="1"/>
  <c r="I50" i="1"/>
  <c r="I47" i="1"/>
  <c r="I46" i="1"/>
  <c r="I43" i="1"/>
  <c r="I42" i="1"/>
  <c r="I38" i="1"/>
  <c r="I37" i="1"/>
  <c r="I33" i="1"/>
  <c r="I32" i="1"/>
  <c r="I28" i="1"/>
  <c r="I26" i="1"/>
  <c r="I19" i="1"/>
  <c r="I18" i="1"/>
  <c r="E52" i="1"/>
  <c r="F52" i="1"/>
  <c r="G52" i="1"/>
  <c r="D52" i="1"/>
  <c r="G48" i="1"/>
  <c r="F48" i="1"/>
  <c r="E48" i="1"/>
  <c r="D48" i="1"/>
  <c r="G44" i="1"/>
  <c r="F44" i="1"/>
  <c r="E44" i="1"/>
  <c r="D44" i="1"/>
  <c r="G39" i="1"/>
  <c r="F39" i="1"/>
  <c r="E39" i="1"/>
  <c r="D39" i="1"/>
  <c r="E34" i="1"/>
  <c r="F34" i="1"/>
  <c r="G34" i="1"/>
  <c r="D34" i="1"/>
  <c r="E29" i="1"/>
  <c r="F29" i="1"/>
  <c r="G29" i="1"/>
  <c r="E22" i="1"/>
  <c r="F22" i="1"/>
  <c r="G22" i="1"/>
  <c r="D22" i="1" l="1"/>
  <c r="I22" i="1" s="1"/>
  <c r="I12" i="1"/>
  <c r="I14" i="1" s="1"/>
  <c r="I44" i="1"/>
  <c r="I27" i="1"/>
  <c r="I48" i="1"/>
  <c r="I39" i="1"/>
  <c r="I34" i="1"/>
  <c r="I52" i="1"/>
  <c r="I29" i="1"/>
  <c r="G16" i="1"/>
  <c r="G58" i="1" s="1"/>
  <c r="G60" i="1" s="1"/>
  <c r="F16" i="1"/>
  <c r="F58" i="1" s="1"/>
  <c r="F60" i="1" s="1"/>
  <c r="E16" i="1"/>
  <c r="E58" i="1" s="1"/>
  <c r="E60" i="1" s="1"/>
  <c r="D16" i="1" l="1"/>
  <c r="I16" i="1" s="1"/>
  <c r="I58" i="1" s="1"/>
  <c r="D58" i="1" l="1"/>
  <c r="D60" i="1" s="1"/>
  <c r="I62" i="1"/>
  <c r="I60" i="1"/>
</calcChain>
</file>

<file path=xl/sharedStrings.xml><?xml version="1.0" encoding="utf-8"?>
<sst xmlns="http://schemas.openxmlformats.org/spreadsheetml/2006/main" count="580" uniqueCount="230">
  <si>
    <t>Corte de Ingresos Diarios</t>
  </si>
  <si>
    <t>Fecha:</t>
  </si>
  <si>
    <t>UNIVERSIDAD TECNOLÓGICA DE EL SALVADOR</t>
  </si>
  <si>
    <t>DEPARTAMENTO DE  TESORERIA</t>
  </si>
  <si>
    <t>Efectivo en Caja</t>
  </si>
  <si>
    <t>Bancos</t>
  </si>
  <si>
    <t>AGRICOLA CTA#510-003166-9</t>
  </si>
  <si>
    <t>NPE en línea</t>
  </si>
  <si>
    <t>Punto Xpress en línea</t>
  </si>
  <si>
    <t>Cuscatlán CTA#043-301-000009-2</t>
  </si>
  <si>
    <t>PayWay en línea</t>
  </si>
  <si>
    <t>América Central CTA#00200717619</t>
  </si>
  <si>
    <t>Tarjeta Crédito y Débito</t>
  </si>
  <si>
    <t>Cuscatlán-Carga</t>
  </si>
  <si>
    <t>América Central -Carga</t>
  </si>
  <si>
    <t>Otros Ingresos</t>
  </si>
  <si>
    <t>Promérica CTA#500000-18000105</t>
  </si>
  <si>
    <t>Promérica -Carga</t>
  </si>
  <si>
    <t>Davivienda CTA#068-51-00091-97</t>
  </si>
  <si>
    <t>Davivienda -Carga</t>
  </si>
  <si>
    <t>Atlántida CTA#3103013118663</t>
  </si>
  <si>
    <t>Atlántida -Carga</t>
  </si>
  <si>
    <t>Azul CTA#10000000009097</t>
  </si>
  <si>
    <t>Azul-Otros Aranceles</t>
  </si>
  <si>
    <t>Azul-En línea</t>
  </si>
  <si>
    <t>TOTAL</t>
  </si>
  <si>
    <t>Agrícola-Manual(Remesas/NA/Transf)</t>
  </si>
  <si>
    <t>Efectivo</t>
  </si>
  <si>
    <t>Cheque</t>
  </si>
  <si>
    <t>INGRESOS TOTALES</t>
  </si>
  <si>
    <t xml:space="preserve">Ingresos </t>
  </si>
  <si>
    <t>Elaborado por</t>
  </si>
  <si>
    <t xml:space="preserve">Revisado por </t>
  </si>
  <si>
    <t xml:space="preserve">Aprobado por </t>
  </si>
  <si>
    <t>Observaciones:</t>
  </si>
  <si>
    <t>COLECTURIA CENTRAL</t>
  </si>
  <si>
    <t>MAESTRIA</t>
  </si>
  <si>
    <t>PLAZA MUNDO</t>
  </si>
  <si>
    <t>METRO-CENTRO</t>
  </si>
  <si>
    <t>Ingresos al Crédito</t>
  </si>
  <si>
    <t>EFECTIVO DISPONIBLE</t>
  </si>
  <si>
    <t>Cuenta</t>
  </si>
  <si>
    <t>Descripcion</t>
  </si>
  <si>
    <t>Concepto</t>
  </si>
  <si>
    <t>Debe</t>
  </si>
  <si>
    <t>Haber</t>
  </si>
  <si>
    <t>11101</t>
  </si>
  <si>
    <t>Caja General</t>
  </si>
  <si>
    <t>Ingreso Tesoreria E/C 11/06/2022</t>
  </si>
  <si>
    <t>111030101</t>
  </si>
  <si>
    <t>Banco Agrícola Cta.#510-003166-9</t>
  </si>
  <si>
    <t>NPE online AGRICOLA, S.A. 111030101</t>
  </si>
  <si>
    <t>PUNTOXPRESS AGRICOLA, S.A. 111030101</t>
  </si>
  <si>
    <t>PuntoXpress Carnet AGRICOLA, S.A. 111030101</t>
  </si>
  <si>
    <t>111030102</t>
  </si>
  <si>
    <t>Banco Cuscatlán Cta.#043-301-00-000009-2</t>
  </si>
  <si>
    <t>Banco Cuscatlan PayWay CUSCATLAN CUENTA 043-301-00-000009-2 111030102</t>
  </si>
  <si>
    <t>111030118</t>
  </si>
  <si>
    <t>Banco de América Central Cta. Cte. #00200717619</t>
  </si>
  <si>
    <t>CREDOMATIC cta 00200717619 111030118</t>
  </si>
  <si>
    <t>111030124</t>
  </si>
  <si>
    <t>Banco Promerica Cta.Cte.500000-18000105</t>
  </si>
  <si>
    <t>PAGO CARNET BANCO PROMERICA  (CTA.INTEGRA PLUS) 111030124</t>
  </si>
  <si>
    <t>111030129</t>
  </si>
  <si>
    <t>Banco DAVIVIENDA Cta.#068-51-00091-97</t>
  </si>
  <si>
    <t>DAVIVIENDA CUENTA 068-51-00091-97 111030129</t>
  </si>
  <si>
    <t>TARJETA DE CREDITO DAVIVIENDA 111030129</t>
  </si>
  <si>
    <t>111030136</t>
  </si>
  <si>
    <t>Banco Procredit Cta. Cte. Nº 3103013118663</t>
  </si>
  <si>
    <t>Banco Atlantida Carnet BANCO ATLANTIDA S.A. 111030136</t>
  </si>
  <si>
    <t>111030137</t>
  </si>
  <si>
    <t>Banco Azul Cta. Cte. # 10000000009097</t>
  </si>
  <si>
    <t>Banco Azul Carnet Banco Azul 111030137</t>
  </si>
  <si>
    <t>Banco Azul otros aranceles Banco Azul 111030137</t>
  </si>
  <si>
    <t>Remesa Ingreso 10/06/2022</t>
  </si>
  <si>
    <t>1130199</t>
  </si>
  <si>
    <t>Otros deudores</t>
  </si>
  <si>
    <t>Ingreso Tes. Clientes 11/06/2022</t>
  </si>
  <si>
    <t>Remesa a Bancos</t>
  </si>
  <si>
    <t>21601</t>
  </si>
  <si>
    <t>IVA por ventas</t>
  </si>
  <si>
    <t>Ingreso Bancos 11/06/2022</t>
  </si>
  <si>
    <t>Ingreso Tesoreria 11/06/2022</t>
  </si>
  <si>
    <t>5110202</t>
  </si>
  <si>
    <t>Cuotas de Enseñanza</t>
  </si>
  <si>
    <t>5110203</t>
  </si>
  <si>
    <t>Proceso de Pre-Especialización</t>
  </si>
  <si>
    <t>5110205</t>
  </si>
  <si>
    <t>Otros</t>
  </si>
  <si>
    <t>5110302</t>
  </si>
  <si>
    <t>5110303</t>
  </si>
  <si>
    <t>Seminario de Graduación</t>
  </si>
  <si>
    <t>5110403</t>
  </si>
  <si>
    <t>5110501</t>
  </si>
  <si>
    <t>Matrículas y Asesorías</t>
  </si>
  <si>
    <t>5110502</t>
  </si>
  <si>
    <t>5110503</t>
  </si>
  <si>
    <t>5110505</t>
  </si>
  <si>
    <t>5110601</t>
  </si>
  <si>
    <t>5110602</t>
  </si>
  <si>
    <t>5110603</t>
  </si>
  <si>
    <t>5110607</t>
  </si>
  <si>
    <t>Ingresos gravables</t>
  </si>
  <si>
    <t>5110701</t>
  </si>
  <si>
    <t>5110702</t>
  </si>
  <si>
    <t>5110703</t>
  </si>
  <si>
    <t>5110705</t>
  </si>
  <si>
    <t>5110707</t>
  </si>
  <si>
    <t>5110802</t>
  </si>
  <si>
    <t>5110805</t>
  </si>
  <si>
    <t>5110902</t>
  </si>
  <si>
    <t>5110905</t>
  </si>
  <si>
    <t>5111501</t>
  </si>
  <si>
    <t>5111502</t>
  </si>
  <si>
    <t>5111503</t>
  </si>
  <si>
    <t>Proceso de Pre-especialización</t>
  </si>
  <si>
    <t>5111505</t>
  </si>
  <si>
    <t>5111702</t>
  </si>
  <si>
    <t>5111807</t>
  </si>
  <si>
    <t>5111902</t>
  </si>
  <si>
    <t>5111903</t>
  </si>
  <si>
    <t>5111905</t>
  </si>
  <si>
    <t>5112301</t>
  </si>
  <si>
    <t>5112302</t>
  </si>
  <si>
    <t>5112303</t>
  </si>
  <si>
    <t>5112305</t>
  </si>
  <si>
    <t>5112307</t>
  </si>
  <si>
    <t>5112402</t>
  </si>
  <si>
    <t>5112407</t>
  </si>
  <si>
    <t>5112601</t>
  </si>
  <si>
    <t>5112602</t>
  </si>
  <si>
    <t>5112703</t>
  </si>
  <si>
    <t>5120102</t>
  </si>
  <si>
    <t>5120105</t>
  </si>
  <si>
    <t>5120202</t>
  </si>
  <si>
    <t>5120203</t>
  </si>
  <si>
    <t>5120205</t>
  </si>
  <si>
    <t>5120207</t>
  </si>
  <si>
    <t>5120301</t>
  </si>
  <si>
    <t>5120302</t>
  </si>
  <si>
    <t>5120303</t>
  </si>
  <si>
    <t>5120305</t>
  </si>
  <si>
    <t>5120307</t>
  </si>
  <si>
    <t>5120402</t>
  </si>
  <si>
    <t>5120403</t>
  </si>
  <si>
    <t>5120605</t>
  </si>
  <si>
    <t>5120801</t>
  </si>
  <si>
    <t>5120802</t>
  </si>
  <si>
    <t>5120803</t>
  </si>
  <si>
    <t>5121402</t>
  </si>
  <si>
    <t>5121403</t>
  </si>
  <si>
    <t>5121405</t>
  </si>
  <si>
    <t>5121501</t>
  </si>
  <si>
    <t>5121502</t>
  </si>
  <si>
    <t>5121503</t>
  </si>
  <si>
    <t>5121902</t>
  </si>
  <si>
    <t>5121905</t>
  </si>
  <si>
    <t>5122001</t>
  </si>
  <si>
    <t>5122002</t>
  </si>
  <si>
    <t>5122003</t>
  </si>
  <si>
    <t>5122007</t>
  </si>
  <si>
    <t>5122102</t>
  </si>
  <si>
    <t>Ingresos en Diplomados Bancos 11/06/2022</t>
  </si>
  <si>
    <t>5122301</t>
  </si>
  <si>
    <t>5122302</t>
  </si>
  <si>
    <t>5122401</t>
  </si>
  <si>
    <t>5122402</t>
  </si>
  <si>
    <t>5130101</t>
  </si>
  <si>
    <t>5130102</t>
  </si>
  <si>
    <t>5130103</t>
  </si>
  <si>
    <t>5130105</t>
  </si>
  <si>
    <t>5130107</t>
  </si>
  <si>
    <t>5130202</t>
  </si>
  <si>
    <t>5130203</t>
  </si>
  <si>
    <t>5130205</t>
  </si>
  <si>
    <t>5130207</t>
  </si>
  <si>
    <t>5130301</t>
  </si>
  <si>
    <t>5130302</t>
  </si>
  <si>
    <t>5130303</t>
  </si>
  <si>
    <t>5130305</t>
  </si>
  <si>
    <t>5130307</t>
  </si>
  <si>
    <t>5130803</t>
  </si>
  <si>
    <t>5130807</t>
  </si>
  <si>
    <t>5131701</t>
  </si>
  <si>
    <t>Matrículas y Asesorias</t>
  </si>
  <si>
    <t>5131702</t>
  </si>
  <si>
    <t>5131703</t>
  </si>
  <si>
    <t>Proceso de Especialización</t>
  </si>
  <si>
    <t>5131802</t>
  </si>
  <si>
    <t>5140101</t>
  </si>
  <si>
    <t>5140102</t>
  </si>
  <si>
    <t>5140103</t>
  </si>
  <si>
    <t>5140105</t>
  </si>
  <si>
    <t>5140107</t>
  </si>
  <si>
    <t>5140204</t>
  </si>
  <si>
    <t>Prácticas</t>
  </si>
  <si>
    <t>5150501</t>
  </si>
  <si>
    <t>Ingresos en Diplomados 11/06/2022</t>
  </si>
  <si>
    <t>5150502</t>
  </si>
  <si>
    <t>5152002</t>
  </si>
  <si>
    <t>5152008</t>
  </si>
  <si>
    <t>Beca Parcial Maestría</t>
  </si>
  <si>
    <t>5152502</t>
  </si>
  <si>
    <t>5152702</t>
  </si>
  <si>
    <t>5152708</t>
  </si>
  <si>
    <t>5152802</t>
  </si>
  <si>
    <t>5152805</t>
  </si>
  <si>
    <t>5153002</t>
  </si>
  <si>
    <t>5153008</t>
  </si>
  <si>
    <t>5153202</t>
  </si>
  <si>
    <t>5153208</t>
  </si>
  <si>
    <t>Totales</t>
  </si>
  <si>
    <t>INGRESOS REMESADOS DEL DIA 10/6/2022</t>
  </si>
  <si>
    <t>INGRESOS DEL DIA 11/6/2022</t>
  </si>
  <si>
    <t>INGRESOS DEL DIA 10/6/2022</t>
  </si>
  <si>
    <t>DIFERENCIA</t>
  </si>
  <si>
    <t>Desde:</t>
  </si>
  <si>
    <t>Hasta:</t>
  </si>
  <si>
    <t>Exportable</t>
  </si>
  <si>
    <t>Diferenciar por formas de pago, manual o desde ws</t>
  </si>
  <si>
    <t>Banco</t>
  </si>
  <si>
    <t>&lt;&gt;</t>
  </si>
  <si>
    <t>Historico de inconsistencias</t>
  </si>
  <si>
    <t>Dia:</t>
  </si>
  <si>
    <t>…</t>
  </si>
  <si>
    <t>Monto:</t>
  </si>
  <si>
    <t>(el que reporta el banco)</t>
  </si>
  <si>
    <t>Calcular diferencia automatica</t>
  </si>
  <si>
    <t>tabla de clientes…</t>
  </si>
  <si>
    <t>PARA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</si>
</sst>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Calibri"/>
      <family val="2"/>
      <scheme val="minor"/>
    </font>
    <font>
      <b/>
      <u/>
      <sz val="1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0"/>
      <color indexed="8"/>
      <name val="ARIAL"/>
      <charset val="1"/>
    </font>
    <font>
      <b/>
      <u/>
      <sz val="13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ont="1"/>
    <xf numFmtId="0" fontId="5" fillId="0" borderId="0" xfId="0" applyFont="1"/>
    <xf numFmtId="0" fontId="1" fillId="0" borderId="0" xfId="0" applyFont="1"/>
    <xf numFmtId="164" fontId="2" fillId="0" borderId="0" xfId="0" applyNumberFormat="1" applyFont="1" applyFill="1" applyBorder="1" applyAlignment="1">
      <alignment horizontal="left"/>
    </xf>
    <xf numFmtId="44" fontId="0" fillId="0" borderId="0" xfId="0" applyNumberFormat="1" applyFont="1"/>
    <xf numFmtId="44" fontId="1" fillId="0" borderId="0" xfId="0" applyNumberFormat="1" applyFont="1"/>
    <xf numFmtId="44" fontId="7" fillId="0" borderId="0" xfId="0" applyNumberFormat="1" applyFont="1"/>
    <xf numFmtId="44" fontId="7" fillId="0" borderId="1" xfId="0" applyNumberFormat="1" applyFont="1" applyBorder="1"/>
    <xf numFmtId="44" fontId="8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44" fontId="7" fillId="0" borderId="0" xfId="0" applyNumberFormat="1" applyFont="1" applyBorder="1"/>
    <xf numFmtId="164" fontId="12" fillId="0" borderId="1" xfId="0" applyNumberFormat="1" applyFont="1" applyFill="1" applyBorder="1" applyAlignment="1">
      <alignment horizontal="left"/>
    </xf>
    <xf numFmtId="0" fontId="12" fillId="0" borderId="0" xfId="0" applyFont="1" applyFill="1" applyAlignment="1">
      <alignment horizontal="left"/>
    </xf>
    <xf numFmtId="0" fontId="13" fillId="0" borderId="0" xfId="0" applyFont="1"/>
    <xf numFmtId="0" fontId="6" fillId="0" borderId="0" xfId="0" applyFont="1"/>
    <xf numFmtId="44" fontId="8" fillId="0" borderId="1" xfId="0" applyNumberFormat="1" applyFont="1" applyBorder="1"/>
    <xf numFmtId="44" fontId="8" fillId="0" borderId="0" xfId="0" applyNumberFormat="1" applyFont="1" applyBorder="1"/>
    <xf numFmtId="44" fontId="8" fillId="0" borderId="2" xfId="0" applyNumberFormat="1" applyFont="1" applyBorder="1"/>
    <xf numFmtId="0" fontId="10" fillId="0" borderId="0" xfId="0" applyFont="1" applyAlignment="1">
      <alignment horizontal="right"/>
    </xf>
    <xf numFmtId="0" fontId="5" fillId="0" borderId="0" xfId="0" applyFont="1" applyBorder="1"/>
    <xf numFmtId="14" fontId="14" fillId="0" borderId="0" xfId="0" applyNumberFormat="1" applyFont="1" applyBorder="1"/>
    <xf numFmtId="0" fontId="0" fillId="0" borderId="0" xfId="0" applyFont="1" applyBorder="1"/>
    <xf numFmtId="0" fontId="10" fillId="0" borderId="0" xfId="0" applyFont="1" applyBorder="1" applyAlignment="1"/>
    <xf numFmtId="0" fontId="1" fillId="0" borderId="0" xfId="0" applyFont="1" applyBorder="1"/>
    <xf numFmtId="44" fontId="15" fillId="0" borderId="0" xfId="0" applyNumberFormat="1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44" fontId="8" fillId="0" borderId="3" xfId="0" applyNumberFormat="1" applyFont="1" applyBorder="1"/>
    <xf numFmtId="0" fontId="0" fillId="0" borderId="4" xfId="0" applyFont="1" applyBorder="1" applyAlignment="1">
      <alignment horizontal="center"/>
    </xf>
    <xf numFmtId="44" fontId="7" fillId="0" borderId="1" xfId="0" applyNumberFormat="1" applyFont="1" applyBorder="1" applyAlignment="1"/>
    <xf numFmtId="14" fontId="0" fillId="0" borderId="0" xfId="0" applyNumberFormat="1" applyFont="1"/>
    <xf numFmtId="0" fontId="0" fillId="0" borderId="0" xfId="0" applyAlignment="1">
      <alignment vertical="top"/>
    </xf>
    <xf numFmtId="39" fontId="16" fillId="0" borderId="0" xfId="0" applyNumberFormat="1" applyFont="1" applyAlignment="1">
      <alignment vertical="top"/>
    </xf>
    <xf numFmtId="0" fontId="16" fillId="2" borderId="0" xfId="0" applyFont="1" applyFill="1" applyAlignment="1">
      <alignment vertical="top"/>
    </xf>
    <xf numFmtId="39" fontId="16" fillId="2" borderId="0" xfId="0" applyNumberFormat="1" applyFont="1" applyFill="1" applyAlignment="1">
      <alignment vertical="top"/>
    </xf>
    <xf numFmtId="0" fontId="0" fillId="3" borderId="0" xfId="0" applyFill="1" applyAlignment="1">
      <alignment vertical="top"/>
    </xf>
    <xf numFmtId="0" fontId="16" fillId="3" borderId="0" xfId="0" applyFont="1" applyFill="1" applyAlignment="1">
      <alignment vertical="top"/>
    </xf>
    <xf numFmtId="39" fontId="16" fillId="3" borderId="0" xfId="0" applyNumberFormat="1" applyFont="1" applyFill="1" applyAlignment="1">
      <alignment vertical="top"/>
    </xf>
    <xf numFmtId="0" fontId="16" fillId="4" borderId="0" xfId="0" applyFont="1" applyFill="1" applyAlignment="1">
      <alignment vertical="top"/>
    </xf>
    <xf numFmtId="39" fontId="16" fillId="4" borderId="0" xfId="0" applyNumberFormat="1" applyFont="1" applyFill="1" applyAlignment="1">
      <alignment vertical="top"/>
    </xf>
    <xf numFmtId="44" fontId="1" fillId="0" borderId="5" xfId="0" applyNumberFormat="1" applyFont="1" applyBorder="1" applyAlignment="1">
      <alignment vertical="top"/>
    </xf>
    <xf numFmtId="39" fontId="0" fillId="0" borderId="0" xfId="0" applyNumberFormat="1" applyAlignment="1">
      <alignment vertical="top"/>
    </xf>
    <xf numFmtId="0" fontId="4" fillId="5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44" fontId="0" fillId="0" borderId="4" xfId="0" applyNumberFormat="1" applyFont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zoomScale="160" zoomScaleNormal="160" workbookViewId="0">
      <pane xSplit="4" ySplit="8" topLeftCell="E9" activePane="bottomRight" state="frozen"/>
      <selection pane="topRight" activeCell="E1" sqref="E1"/>
      <selection pane="bottomLeft" activeCell="A7" sqref="A7"/>
      <selection pane="bottomRight" activeCell="D8" sqref="D8"/>
    </sheetView>
  </sheetViews>
  <sheetFormatPr baseColWidth="10" defaultColWidth="11.44140625" defaultRowHeight="14.4" x14ac:dyDescent="0.3"/>
  <cols>
    <col min="1" max="1" width="6.88671875" style="1" customWidth="1"/>
    <col min="2" max="2" width="31.44140625" style="1" customWidth="1"/>
    <col min="3" max="3" width="2" style="24" customWidth="1"/>
    <col min="4" max="4" width="14.88671875" style="1" customWidth="1"/>
    <col min="5" max="5" width="11.88671875" style="1" customWidth="1"/>
    <col min="6" max="6" width="11.88671875" style="1" bestFit="1" customWidth="1"/>
    <col min="7" max="7" width="9.6640625" style="1" bestFit="1" customWidth="1"/>
    <col min="8" max="8" width="3.88671875" style="1" customWidth="1"/>
    <col min="9" max="9" width="9.88671875" style="3" bestFit="1" customWidth="1"/>
    <col min="10" max="10" width="28.33203125" style="1" customWidth="1"/>
    <col min="11" max="11" width="12.5546875" style="1" customWidth="1"/>
    <col min="12" max="12" width="10.88671875" style="1" customWidth="1"/>
    <col min="13" max="16384" width="11.44140625" style="1"/>
  </cols>
  <sheetData>
    <row r="1" spans="1:9" ht="17.399999999999999" x14ac:dyDescent="0.35">
      <c r="A1" s="49" t="s">
        <v>2</v>
      </c>
      <c r="B1" s="49"/>
      <c r="C1" s="49"/>
      <c r="D1" s="49"/>
      <c r="E1" s="49"/>
      <c r="F1" s="49"/>
      <c r="G1" s="49"/>
      <c r="H1" s="49"/>
      <c r="I1" s="49"/>
    </row>
    <row r="2" spans="1:9" x14ac:dyDescent="0.3">
      <c r="A2" s="48" t="s">
        <v>3</v>
      </c>
      <c r="B2" s="48"/>
      <c r="C2" s="48"/>
      <c r="D2" s="48"/>
      <c r="E2" s="48"/>
      <c r="F2" s="48"/>
      <c r="G2" s="48"/>
      <c r="H2" s="48"/>
      <c r="I2" s="48"/>
    </row>
    <row r="3" spans="1:9" ht="17.399999999999999" x14ac:dyDescent="0.35">
      <c r="A3" s="50" t="s">
        <v>0</v>
      </c>
      <c r="B3" s="50"/>
      <c r="C3" s="50"/>
      <c r="D3" s="50"/>
      <c r="E3" s="50"/>
      <c r="F3" s="50"/>
      <c r="G3" s="50"/>
      <c r="H3" s="50"/>
      <c r="I3" s="50"/>
    </row>
    <row r="4" spans="1:9" ht="17.399999999999999" x14ac:dyDescent="0.35">
      <c r="A4" s="28"/>
      <c r="B4" s="51" t="s">
        <v>229</v>
      </c>
      <c r="C4" s="51"/>
      <c r="D4" s="51"/>
      <c r="E4" s="28"/>
      <c r="F4" s="28"/>
      <c r="G4" s="28"/>
      <c r="H4" s="28"/>
      <c r="I4" s="28"/>
    </row>
    <row r="5" spans="1:9" ht="17.399999999999999" x14ac:dyDescent="0.35">
      <c r="A5" s="28"/>
      <c r="B5" s="54" t="s">
        <v>216</v>
      </c>
      <c r="C5" s="45"/>
      <c r="D5" s="54" t="s">
        <v>217</v>
      </c>
      <c r="E5" s="45"/>
      <c r="F5" s="46" t="s">
        <v>218</v>
      </c>
      <c r="G5" s="28"/>
      <c r="H5" s="28"/>
      <c r="I5" s="28"/>
    </row>
    <row r="6" spans="1:9" ht="18" x14ac:dyDescent="0.35">
      <c r="A6" s="15" t="s">
        <v>1</v>
      </c>
      <c r="B6" s="14">
        <v>44723</v>
      </c>
      <c r="C6" s="4"/>
    </row>
    <row r="7" spans="1:9" ht="7.5" customHeight="1" x14ac:dyDescent="0.3"/>
    <row r="8" spans="1:9" ht="24" x14ac:dyDescent="0.3">
      <c r="C8" s="22"/>
      <c r="D8" s="10" t="s">
        <v>35</v>
      </c>
      <c r="E8" s="10" t="s">
        <v>36</v>
      </c>
      <c r="F8" s="10" t="s">
        <v>37</v>
      </c>
      <c r="G8" s="10" t="s">
        <v>38</v>
      </c>
      <c r="H8" s="10"/>
      <c r="I8" s="10" t="s">
        <v>25</v>
      </c>
    </row>
    <row r="9" spans="1:9" ht="15.6" x14ac:dyDescent="0.3">
      <c r="B9" s="16" t="s">
        <v>30</v>
      </c>
      <c r="C9" s="23"/>
    </row>
    <row r="10" spans="1:9" ht="6" customHeight="1" x14ac:dyDescent="0.3">
      <c r="B10" s="16"/>
      <c r="C10" s="22"/>
      <c r="D10" s="19"/>
      <c r="E10" s="19"/>
      <c r="F10" s="19"/>
      <c r="G10" s="19"/>
      <c r="H10" s="19"/>
      <c r="I10" s="19"/>
    </row>
    <row r="11" spans="1:9" x14ac:dyDescent="0.3">
      <c r="B11" s="2" t="s">
        <v>4</v>
      </c>
      <c r="C11" s="22"/>
      <c r="I11" s="1"/>
    </row>
    <row r="12" spans="1:9" x14ac:dyDescent="0.3">
      <c r="B12" s="1" t="s">
        <v>27</v>
      </c>
      <c r="C12" s="22"/>
      <c r="D12" s="19">
        <f>833.41+1021</f>
        <v>1854.4099999999999</v>
      </c>
      <c r="E12" s="19"/>
      <c r="F12" s="19">
        <v>1209.25</v>
      </c>
      <c r="G12" s="19">
        <v>924.4</v>
      </c>
      <c r="H12" s="19"/>
      <c r="I12" s="19">
        <f>SUM(D12:G12)</f>
        <v>3988.06</v>
      </c>
    </row>
    <row r="13" spans="1:9" x14ac:dyDescent="0.3">
      <c r="B13" s="1" t="s">
        <v>28</v>
      </c>
      <c r="C13" s="22"/>
      <c r="D13" s="18"/>
      <c r="E13" s="18"/>
      <c r="F13" s="18"/>
      <c r="G13" s="18"/>
      <c r="H13" s="18"/>
      <c r="I13" s="18"/>
    </row>
    <row r="14" spans="1:9" ht="15" customHeight="1" x14ac:dyDescent="0.3">
      <c r="B14" s="21" t="s">
        <v>25</v>
      </c>
      <c r="D14" s="27">
        <f>SUM(D12:D13)</f>
        <v>1854.4099999999999</v>
      </c>
      <c r="E14" s="27">
        <f t="shared" ref="E14:I14" si="0">SUM(E12:E13)</f>
        <v>0</v>
      </c>
      <c r="F14" s="27">
        <f t="shared" si="0"/>
        <v>1209.25</v>
      </c>
      <c r="G14" s="27">
        <f t="shared" si="0"/>
        <v>924.4</v>
      </c>
      <c r="H14" s="27"/>
      <c r="I14" s="27">
        <f t="shared" si="0"/>
        <v>3988.06</v>
      </c>
    </row>
    <row r="15" spans="1:9" ht="15" customHeight="1" x14ac:dyDescent="0.3">
      <c r="B15" s="11"/>
      <c r="D15" s="7"/>
      <c r="E15" s="7"/>
      <c r="F15" s="7"/>
      <c r="G15" s="7"/>
      <c r="H15" s="7"/>
      <c r="I15" s="9"/>
    </row>
    <row r="16" spans="1:9" ht="16.2" thickBot="1" x14ac:dyDescent="0.35">
      <c r="B16" s="16" t="s">
        <v>5</v>
      </c>
      <c r="C16" s="22"/>
      <c r="D16" s="20">
        <f>+D22+D29+D34+D39+D44+D48+D52</f>
        <v>18673.93</v>
      </c>
      <c r="E16" s="20">
        <f>+E22+E29+E34+E39+E44+E48+E52</f>
        <v>110</v>
      </c>
      <c r="F16" s="20">
        <f>+F22+F29+F34+F39+F44+F48+F52</f>
        <v>316</v>
      </c>
      <c r="G16" s="20">
        <f>+G22+G29+G34+G39+G44+G48+G52</f>
        <v>333</v>
      </c>
      <c r="H16" s="20"/>
      <c r="I16" s="20">
        <f>SUM(D16:G16)</f>
        <v>19432.93</v>
      </c>
    </row>
    <row r="17" spans="2:10" ht="15" thickTop="1" x14ac:dyDescent="0.3">
      <c r="B17" s="17" t="s">
        <v>6</v>
      </c>
      <c r="J17" s="1" t="s">
        <v>219</v>
      </c>
    </row>
    <row r="18" spans="2:10" x14ac:dyDescent="0.3">
      <c r="B18" s="11" t="s">
        <v>26</v>
      </c>
      <c r="D18" s="7"/>
      <c r="E18" s="7"/>
      <c r="F18" s="7"/>
      <c r="G18" s="7"/>
      <c r="H18" s="7"/>
      <c r="I18" s="9">
        <f>SUM(D18:G18)</f>
        <v>0</v>
      </c>
    </row>
    <row r="19" spans="2:10" x14ac:dyDescent="0.3">
      <c r="B19" s="11" t="s">
        <v>7</v>
      </c>
      <c r="D19" s="7">
        <v>3059</v>
      </c>
      <c r="E19" s="7"/>
      <c r="F19" s="7"/>
      <c r="G19" s="7"/>
      <c r="H19" s="7"/>
      <c r="I19" s="9">
        <f>SUM(D19:G19)</f>
        <v>3059</v>
      </c>
    </row>
    <row r="20" spans="2:10" x14ac:dyDescent="0.3">
      <c r="B20" s="11" t="s">
        <v>8</v>
      </c>
      <c r="D20" s="13">
        <f>747+6532.14</f>
        <v>7279.14</v>
      </c>
      <c r="E20" s="13"/>
      <c r="F20" s="13"/>
      <c r="G20" s="13"/>
      <c r="H20" s="13"/>
      <c r="I20" s="9">
        <f>SUM(D20:G20)</f>
        <v>7279.14</v>
      </c>
    </row>
    <row r="21" spans="2:10" x14ac:dyDescent="0.3">
      <c r="B21" s="11" t="s">
        <v>12</v>
      </c>
      <c r="D21" s="8">
        <v>0</v>
      </c>
      <c r="E21" s="8">
        <v>0</v>
      </c>
      <c r="F21" s="8"/>
      <c r="G21" s="8"/>
      <c r="H21" s="8"/>
      <c r="I21" s="18">
        <f>SUM(D21:G21)</f>
        <v>0</v>
      </c>
    </row>
    <row r="22" spans="2:10" x14ac:dyDescent="0.3">
      <c r="B22" s="21" t="s">
        <v>25</v>
      </c>
      <c r="C22" s="25"/>
      <c r="D22" s="27">
        <f>SUM(D18:D21)</f>
        <v>10338.14</v>
      </c>
      <c r="E22" s="27">
        <f>SUM(E18:E21)</f>
        <v>0</v>
      </c>
      <c r="F22" s="27">
        <f>SUM(F18:F21)</f>
        <v>0</v>
      </c>
      <c r="G22" s="27">
        <f>SUM(G18:G21)</f>
        <v>0</v>
      </c>
      <c r="H22" s="27"/>
      <c r="I22" s="27">
        <f>SUM(D22:G22)</f>
        <v>10338.14</v>
      </c>
    </row>
    <row r="23" spans="2:10" x14ac:dyDescent="0.3">
      <c r="B23" s="21"/>
      <c r="C23" s="25"/>
      <c r="D23" s="27"/>
      <c r="E23" s="27"/>
      <c r="F23" s="27"/>
      <c r="G23" s="27"/>
      <c r="H23" s="27"/>
      <c r="I23" s="27"/>
    </row>
    <row r="24" spans="2:10" x14ac:dyDescent="0.3">
      <c r="B24" s="11"/>
      <c r="D24" s="13"/>
      <c r="E24" s="13"/>
      <c r="F24" s="13"/>
      <c r="G24" s="13"/>
      <c r="H24" s="13"/>
      <c r="I24" s="19"/>
    </row>
    <row r="25" spans="2:10" x14ac:dyDescent="0.3">
      <c r="B25" s="17" t="s">
        <v>9</v>
      </c>
      <c r="C25" s="26"/>
    </row>
    <row r="26" spans="2:10" x14ac:dyDescent="0.3">
      <c r="B26" s="11" t="s">
        <v>13</v>
      </c>
      <c r="C26" s="26"/>
      <c r="D26" s="9"/>
      <c r="E26" s="9"/>
      <c r="F26" s="9"/>
      <c r="G26" s="9"/>
      <c r="H26" s="9"/>
      <c r="I26" s="9">
        <f>SUM(D26:G26)</f>
        <v>0</v>
      </c>
    </row>
    <row r="27" spans="2:10" x14ac:dyDescent="0.3">
      <c r="B27" s="11" t="s">
        <v>10</v>
      </c>
      <c r="C27" s="26"/>
      <c r="D27" s="9">
        <f>4558+0</f>
        <v>4558</v>
      </c>
      <c r="E27" s="9"/>
      <c r="F27" s="9"/>
      <c r="G27" s="9"/>
      <c r="H27" s="9"/>
      <c r="I27" s="9">
        <f>SUM(D27:G27)</f>
        <v>4558</v>
      </c>
    </row>
    <row r="28" spans="2:10" x14ac:dyDescent="0.3">
      <c r="B28" s="11" t="s">
        <v>12</v>
      </c>
      <c r="D28" s="8"/>
      <c r="E28" s="8"/>
      <c r="F28" s="8"/>
      <c r="G28" s="8"/>
      <c r="H28" s="8"/>
      <c r="I28" s="18">
        <f>SUM(D28:G28)</f>
        <v>0</v>
      </c>
    </row>
    <row r="29" spans="2:10" x14ac:dyDescent="0.3">
      <c r="B29" s="21" t="s">
        <v>25</v>
      </c>
      <c r="C29" s="26"/>
      <c r="D29" s="27">
        <f>SUM(D26:D28)</f>
        <v>4558</v>
      </c>
      <c r="E29" s="27">
        <f>SUM(E26:E28)</f>
        <v>0</v>
      </c>
      <c r="F29" s="27">
        <f>SUM(F26:F28)</f>
        <v>0</v>
      </c>
      <c r="G29" s="27">
        <f>SUM(G26:G28)</f>
        <v>0</v>
      </c>
      <c r="H29" s="27"/>
      <c r="I29" s="27">
        <f>SUM(D29:G29)</f>
        <v>4558</v>
      </c>
    </row>
    <row r="30" spans="2:10" x14ac:dyDescent="0.3">
      <c r="B30" s="21"/>
      <c r="C30" s="26"/>
      <c r="D30" s="27"/>
      <c r="E30" s="27"/>
      <c r="F30" s="27"/>
      <c r="G30" s="27"/>
      <c r="H30" s="27"/>
      <c r="I30" s="27"/>
    </row>
    <row r="31" spans="2:10" x14ac:dyDescent="0.3">
      <c r="B31" s="17" t="s">
        <v>11</v>
      </c>
      <c r="C31" s="26"/>
    </row>
    <row r="32" spans="2:10" x14ac:dyDescent="0.3">
      <c r="B32" s="11" t="s">
        <v>14</v>
      </c>
      <c r="C32" s="26"/>
      <c r="D32" s="9">
        <v>936.54</v>
      </c>
      <c r="E32" s="9"/>
      <c r="F32" s="9"/>
      <c r="G32" s="9"/>
      <c r="H32" s="9"/>
      <c r="I32" s="9">
        <f>SUM(D32:G32)</f>
        <v>936.54</v>
      </c>
    </row>
    <row r="33" spans="2:9" x14ac:dyDescent="0.3">
      <c r="B33" s="11" t="s">
        <v>12</v>
      </c>
      <c r="D33" s="8"/>
      <c r="E33" s="8"/>
      <c r="F33" s="8"/>
      <c r="G33" s="8"/>
      <c r="H33" s="8"/>
      <c r="I33" s="18">
        <f>SUM(D33:G33)</f>
        <v>0</v>
      </c>
    </row>
    <row r="34" spans="2:9" x14ac:dyDescent="0.3">
      <c r="B34" s="21" t="s">
        <v>25</v>
      </c>
      <c r="D34" s="27">
        <f>SUM(D32:D33)</f>
        <v>936.54</v>
      </c>
      <c r="E34" s="27">
        <f>SUM(E32:E33)</f>
        <v>0</v>
      </c>
      <c r="F34" s="27">
        <f>SUM(F32:F33)</f>
        <v>0</v>
      </c>
      <c r="G34" s="27">
        <f>SUM(G32:G33)</f>
        <v>0</v>
      </c>
      <c r="H34" s="27"/>
      <c r="I34" s="27">
        <f>SUM(D34:G34)</f>
        <v>936.54</v>
      </c>
    </row>
    <row r="35" spans="2:9" x14ac:dyDescent="0.3">
      <c r="B35" s="21"/>
      <c r="D35" s="27"/>
      <c r="E35" s="27"/>
      <c r="F35" s="27"/>
      <c r="G35" s="27"/>
      <c r="H35" s="27"/>
      <c r="I35" s="27"/>
    </row>
    <row r="36" spans="2:9" x14ac:dyDescent="0.3">
      <c r="B36" s="17" t="s">
        <v>16</v>
      </c>
    </row>
    <row r="37" spans="2:9" x14ac:dyDescent="0.3">
      <c r="B37" s="12" t="s">
        <v>17</v>
      </c>
      <c r="D37" s="7">
        <v>593</v>
      </c>
      <c r="E37" s="7"/>
      <c r="F37" s="7"/>
      <c r="G37" s="7"/>
      <c r="H37" s="7"/>
      <c r="I37" s="9">
        <f>SUM(D37:G37)</f>
        <v>593</v>
      </c>
    </row>
    <row r="38" spans="2:9" x14ac:dyDescent="0.3">
      <c r="B38" s="11" t="s">
        <v>12</v>
      </c>
      <c r="D38" s="8"/>
      <c r="E38" s="8"/>
      <c r="F38" s="8"/>
      <c r="G38" s="8"/>
      <c r="H38" s="8"/>
      <c r="I38" s="18">
        <f>SUM(D38:G38)</f>
        <v>0</v>
      </c>
    </row>
    <row r="39" spans="2:9" x14ac:dyDescent="0.3">
      <c r="B39" s="21" t="s">
        <v>25</v>
      </c>
      <c r="D39" s="27">
        <f>SUM(D37:D38)</f>
        <v>593</v>
      </c>
      <c r="E39" s="27">
        <f>SUM(E37:E38)</f>
        <v>0</v>
      </c>
      <c r="F39" s="27">
        <f>SUM(F37:F38)</f>
        <v>0</v>
      </c>
      <c r="G39" s="27">
        <f>SUM(G37:G38)</f>
        <v>0</v>
      </c>
      <c r="H39" s="27"/>
      <c r="I39" s="27">
        <f>SUM(D39:G39)</f>
        <v>593</v>
      </c>
    </row>
    <row r="40" spans="2:9" x14ac:dyDescent="0.3">
      <c r="B40" s="21"/>
      <c r="D40" s="27"/>
      <c r="E40" s="27"/>
      <c r="F40" s="27"/>
      <c r="G40" s="27"/>
      <c r="H40" s="27"/>
      <c r="I40" s="27"/>
    </row>
    <row r="41" spans="2:9" x14ac:dyDescent="0.3">
      <c r="B41" s="17" t="s">
        <v>18</v>
      </c>
    </row>
    <row r="42" spans="2:9" x14ac:dyDescent="0.3">
      <c r="B42" s="11" t="s">
        <v>19</v>
      </c>
      <c r="D42" s="7">
        <v>309</v>
      </c>
      <c r="E42" s="7"/>
      <c r="F42" s="7"/>
      <c r="G42" s="7"/>
      <c r="H42" s="7"/>
      <c r="I42" s="9">
        <f>SUM(D42:G42)</f>
        <v>309</v>
      </c>
    </row>
    <row r="43" spans="2:9" x14ac:dyDescent="0.3">
      <c r="B43" s="11" t="s">
        <v>12</v>
      </c>
      <c r="D43" s="8">
        <v>1180</v>
      </c>
      <c r="E43" s="8">
        <v>110</v>
      </c>
      <c r="F43" s="8">
        <v>316</v>
      </c>
      <c r="G43" s="8">
        <v>333</v>
      </c>
      <c r="H43" s="8"/>
      <c r="I43" s="18">
        <f>SUM(D43:G43)</f>
        <v>1939</v>
      </c>
    </row>
    <row r="44" spans="2:9" x14ac:dyDescent="0.3">
      <c r="B44" s="21" t="s">
        <v>25</v>
      </c>
      <c r="D44" s="27">
        <f>SUM(D42:D43)</f>
        <v>1489</v>
      </c>
      <c r="E44" s="27">
        <f>SUM(E42:E43)</f>
        <v>110</v>
      </c>
      <c r="F44" s="27">
        <f>SUM(F42:F43)</f>
        <v>316</v>
      </c>
      <c r="G44" s="27">
        <f>SUM(G42:G43)</f>
        <v>333</v>
      </c>
      <c r="H44" s="27"/>
      <c r="I44" s="27">
        <f>SUM(D44:G44)</f>
        <v>2248</v>
      </c>
    </row>
    <row r="45" spans="2:9" x14ac:dyDescent="0.3">
      <c r="B45" s="17" t="s">
        <v>20</v>
      </c>
    </row>
    <row r="46" spans="2:9" x14ac:dyDescent="0.3">
      <c r="B46" s="11" t="s">
        <v>21</v>
      </c>
      <c r="D46" s="7">
        <v>63</v>
      </c>
      <c r="E46" s="7"/>
      <c r="F46" s="7"/>
      <c r="G46" s="7"/>
      <c r="H46" s="7"/>
      <c r="I46" s="9">
        <f>SUM(D46:G46)</f>
        <v>63</v>
      </c>
    </row>
    <row r="47" spans="2:9" x14ac:dyDescent="0.3">
      <c r="B47" s="11" t="s">
        <v>12</v>
      </c>
      <c r="D47" s="8"/>
      <c r="E47" s="8"/>
      <c r="F47" s="8"/>
      <c r="G47" s="8"/>
      <c r="H47" s="8"/>
      <c r="I47" s="18">
        <f>SUM(D47:G47)</f>
        <v>0</v>
      </c>
    </row>
    <row r="48" spans="2:9" x14ac:dyDescent="0.3">
      <c r="B48" s="21" t="s">
        <v>25</v>
      </c>
      <c r="D48" s="27">
        <f>SUM(D46:D47)</f>
        <v>63</v>
      </c>
      <c r="E48" s="27">
        <f>SUM(E46:E47)</f>
        <v>0</v>
      </c>
      <c r="F48" s="27">
        <f>SUM(F46:F47)</f>
        <v>0</v>
      </c>
      <c r="G48" s="27">
        <f>SUM(G46:G47)</f>
        <v>0</v>
      </c>
      <c r="H48" s="27"/>
      <c r="I48" s="27">
        <f>SUM(D48:G48)</f>
        <v>63</v>
      </c>
    </row>
    <row r="49" spans="2:10" x14ac:dyDescent="0.3">
      <c r="B49" s="17" t="s">
        <v>22</v>
      </c>
    </row>
    <row r="50" spans="2:10" x14ac:dyDescent="0.3">
      <c r="B50" s="11" t="s">
        <v>24</v>
      </c>
      <c r="D50" s="7">
        <v>646.25</v>
      </c>
      <c r="E50" s="7"/>
      <c r="F50" s="7"/>
      <c r="G50" s="7"/>
      <c r="H50" s="7"/>
      <c r="I50" s="9">
        <f>SUM(D50:G50)</f>
        <v>646.25</v>
      </c>
    </row>
    <row r="51" spans="2:10" x14ac:dyDescent="0.3">
      <c r="B51" s="11" t="s">
        <v>23</v>
      </c>
      <c r="D51" s="8">
        <v>50</v>
      </c>
      <c r="E51" s="8"/>
      <c r="F51" s="8"/>
      <c r="G51" s="8"/>
      <c r="H51" s="8"/>
      <c r="I51" s="18">
        <f>SUM(D51:G51)</f>
        <v>50</v>
      </c>
    </row>
    <row r="52" spans="2:10" x14ac:dyDescent="0.3">
      <c r="B52" s="21" t="s">
        <v>25</v>
      </c>
      <c r="D52" s="27">
        <f>SUM(D50:D51)</f>
        <v>696.25</v>
      </c>
      <c r="E52" s="27">
        <f>SUM(E50:E51)</f>
        <v>0</v>
      </c>
      <c r="F52" s="27">
        <f>SUM(F50:F51)</f>
        <v>0</v>
      </c>
      <c r="G52" s="27">
        <f>SUM(G50:G51)</f>
        <v>0</v>
      </c>
      <c r="H52" s="27"/>
      <c r="I52" s="27">
        <f>SUM(D52:G52)</f>
        <v>696.25</v>
      </c>
    </row>
    <row r="53" spans="2:10" x14ac:dyDescent="0.3">
      <c r="D53" s="7"/>
      <c r="E53" s="7"/>
      <c r="F53" s="7"/>
      <c r="G53" s="7"/>
      <c r="H53" s="7"/>
      <c r="I53" s="9"/>
    </row>
    <row r="54" spans="2:10" x14ac:dyDescent="0.3">
      <c r="B54" s="2" t="s">
        <v>39</v>
      </c>
      <c r="C54" s="22"/>
      <c r="D54" s="18">
        <v>720</v>
      </c>
      <c r="E54" s="8"/>
      <c r="F54" s="8"/>
      <c r="G54" s="8"/>
      <c r="H54" s="8"/>
      <c r="I54" s="18">
        <f>SUM(D54:G54)</f>
        <v>720</v>
      </c>
      <c r="J54" s="1" t="s">
        <v>228</v>
      </c>
    </row>
    <row r="55" spans="2:10" x14ac:dyDescent="0.3">
      <c r="E55" s="7"/>
      <c r="F55" s="7"/>
      <c r="G55" s="7"/>
      <c r="H55" s="7"/>
      <c r="I55" s="9"/>
    </row>
    <row r="56" spans="2:10" x14ac:dyDescent="0.3">
      <c r="B56" s="2" t="s">
        <v>15</v>
      </c>
      <c r="C56" s="22"/>
      <c r="D56" s="8"/>
      <c r="E56" s="8"/>
      <c r="F56" s="8"/>
      <c r="G56" s="8"/>
      <c r="H56" s="8"/>
      <c r="I56" s="18">
        <f>SUM(D56:G56)</f>
        <v>0</v>
      </c>
    </row>
    <row r="57" spans="2:10" x14ac:dyDescent="0.3">
      <c r="D57" s="7"/>
      <c r="E57" s="7"/>
      <c r="F57" s="7"/>
      <c r="G57" s="7"/>
      <c r="H57" s="7"/>
      <c r="I57" s="9"/>
    </row>
    <row r="58" spans="2:10" ht="15" thickBot="1" x14ac:dyDescent="0.35">
      <c r="B58" s="29" t="s">
        <v>29</v>
      </c>
      <c r="D58" s="30">
        <f>+D14+D16+D54+D56</f>
        <v>21248.34</v>
      </c>
      <c r="E58" s="30">
        <f>+E14+E16+E54+E56</f>
        <v>110</v>
      </c>
      <c r="F58" s="30">
        <f>+F14+F16+F54+F56</f>
        <v>1525.25</v>
      </c>
      <c r="G58" s="30">
        <f>+G14+G16+G54+G56</f>
        <v>1257.4000000000001</v>
      </c>
      <c r="H58" s="30"/>
      <c r="I58" s="30">
        <f>+I14+I16+I54+I56</f>
        <v>24140.99</v>
      </c>
    </row>
    <row r="59" spans="2:10" x14ac:dyDescent="0.3">
      <c r="D59" s="7"/>
      <c r="E59" s="7"/>
      <c r="F59" s="7"/>
      <c r="G59" s="7"/>
      <c r="H59" s="7"/>
      <c r="I59" s="9"/>
    </row>
    <row r="60" spans="2:10" ht="15" thickBot="1" x14ac:dyDescent="0.35">
      <c r="B60" s="29" t="s">
        <v>40</v>
      </c>
      <c r="D60" s="30">
        <f>+D58-D54</f>
        <v>20528.34</v>
      </c>
      <c r="E60" s="30">
        <f t="shared" ref="E60:I60" si="1">+E58-E54</f>
        <v>110</v>
      </c>
      <c r="F60" s="30">
        <f t="shared" si="1"/>
        <v>1525.25</v>
      </c>
      <c r="G60" s="30">
        <f t="shared" si="1"/>
        <v>1257.4000000000001</v>
      </c>
      <c r="H60" s="30"/>
      <c r="I60" s="30">
        <f t="shared" si="1"/>
        <v>23420.99</v>
      </c>
    </row>
    <row r="61" spans="2:10" x14ac:dyDescent="0.3">
      <c r="D61" s="7"/>
      <c r="E61" s="7"/>
      <c r="F61" s="7"/>
      <c r="G61" s="7"/>
      <c r="H61" s="7"/>
      <c r="I61" s="9"/>
    </row>
    <row r="62" spans="2:10" x14ac:dyDescent="0.3">
      <c r="D62" s="7"/>
      <c r="E62" s="7"/>
      <c r="F62" s="7"/>
      <c r="G62" s="9" t="s">
        <v>215</v>
      </c>
      <c r="H62" s="7"/>
      <c r="I62" s="9">
        <f>+I58-Partida!E173</f>
        <v>0</v>
      </c>
    </row>
    <row r="63" spans="2:10" x14ac:dyDescent="0.3">
      <c r="D63" s="7"/>
      <c r="E63" s="7"/>
      <c r="F63" s="7"/>
      <c r="G63" s="7"/>
      <c r="H63" s="7"/>
      <c r="I63" s="9"/>
    </row>
    <row r="64" spans="2:10" x14ac:dyDescent="0.3">
      <c r="D64" s="7"/>
      <c r="E64" s="7"/>
      <c r="F64" s="7"/>
      <c r="G64" s="7"/>
      <c r="H64" s="7"/>
      <c r="I64" s="9"/>
    </row>
    <row r="65" spans="2:9" x14ac:dyDescent="0.3">
      <c r="D65" s="7"/>
      <c r="E65" s="7"/>
      <c r="F65" s="7"/>
      <c r="G65" s="7"/>
      <c r="H65" s="7"/>
      <c r="I65" s="9"/>
    </row>
    <row r="66" spans="2:9" x14ac:dyDescent="0.3">
      <c r="D66" s="7"/>
      <c r="E66" s="7"/>
      <c r="F66" s="7"/>
      <c r="G66" s="7"/>
      <c r="H66" s="7"/>
      <c r="I66" s="9"/>
    </row>
    <row r="67" spans="2:9" x14ac:dyDescent="0.3">
      <c r="D67" s="7"/>
      <c r="E67" s="7"/>
      <c r="F67" s="7"/>
      <c r="G67" s="7"/>
      <c r="H67" s="7"/>
      <c r="I67" s="9"/>
    </row>
    <row r="68" spans="2:9" x14ac:dyDescent="0.3">
      <c r="D68" s="7"/>
      <c r="E68" s="7"/>
      <c r="F68" s="7"/>
      <c r="G68" s="7"/>
      <c r="H68" s="7"/>
      <c r="I68" s="9"/>
    </row>
    <row r="69" spans="2:9" x14ac:dyDescent="0.3">
      <c r="B69" s="1" t="s">
        <v>34</v>
      </c>
      <c r="D69" s="7"/>
      <c r="E69" s="7"/>
      <c r="F69" s="7"/>
      <c r="G69" s="7"/>
      <c r="H69" s="7"/>
      <c r="I69" s="9"/>
    </row>
    <row r="70" spans="2:9" x14ac:dyDescent="0.3">
      <c r="D70" s="7"/>
      <c r="E70" s="7"/>
      <c r="F70" s="7"/>
      <c r="G70" s="7"/>
      <c r="H70" s="7"/>
      <c r="I70" s="9"/>
    </row>
    <row r="71" spans="2:9" x14ac:dyDescent="0.3">
      <c r="D71" s="7"/>
      <c r="E71" s="7"/>
      <c r="F71" s="7"/>
      <c r="G71" s="7"/>
      <c r="H71" s="7"/>
      <c r="I71" s="9"/>
    </row>
    <row r="72" spans="2:9" x14ac:dyDescent="0.3">
      <c r="D72" s="7"/>
      <c r="E72" s="7"/>
      <c r="F72" s="7"/>
      <c r="G72" s="7"/>
      <c r="H72" s="7"/>
      <c r="I72" s="9"/>
    </row>
    <row r="73" spans="2:9" x14ac:dyDescent="0.3">
      <c r="D73" s="7"/>
      <c r="E73" s="7"/>
      <c r="F73" s="7"/>
      <c r="G73" s="7"/>
      <c r="H73" s="7"/>
      <c r="I73" s="9"/>
    </row>
    <row r="74" spans="2:9" x14ac:dyDescent="0.3">
      <c r="D74" s="7"/>
      <c r="E74" s="7"/>
      <c r="F74" s="7"/>
      <c r="G74" s="7"/>
      <c r="H74" s="7"/>
      <c r="I74" s="9"/>
    </row>
    <row r="75" spans="2:9" x14ac:dyDescent="0.3">
      <c r="D75" s="7"/>
      <c r="E75" s="7"/>
      <c r="F75" s="7"/>
      <c r="G75" s="7"/>
      <c r="H75" s="7"/>
      <c r="I75" s="9"/>
    </row>
    <row r="76" spans="2:9" x14ac:dyDescent="0.3">
      <c r="D76" s="7"/>
      <c r="E76" s="7"/>
      <c r="F76" s="7"/>
      <c r="G76" s="7"/>
      <c r="H76" s="7"/>
      <c r="I76" s="9"/>
    </row>
    <row r="77" spans="2:9" x14ac:dyDescent="0.3">
      <c r="D77" s="7"/>
      <c r="E77" s="7"/>
      <c r="F77" s="7"/>
      <c r="G77" s="7"/>
      <c r="H77" s="7"/>
      <c r="I77" s="9"/>
    </row>
    <row r="78" spans="2:9" x14ac:dyDescent="0.3">
      <c r="D78" s="7"/>
      <c r="E78" s="7"/>
      <c r="F78" s="7"/>
      <c r="G78" s="7"/>
      <c r="H78" s="7"/>
      <c r="I78" s="9"/>
    </row>
    <row r="79" spans="2:9" x14ac:dyDescent="0.3">
      <c r="D79" s="32"/>
      <c r="E79" s="32"/>
      <c r="G79" s="8"/>
      <c r="H79" s="8"/>
      <c r="I79" s="8"/>
    </row>
    <row r="80" spans="2:9" x14ac:dyDescent="0.3">
      <c r="B80" s="31" t="s">
        <v>31</v>
      </c>
      <c r="D80" s="47" t="s">
        <v>32</v>
      </c>
      <c r="E80" s="47"/>
      <c r="G80" s="47" t="s">
        <v>33</v>
      </c>
      <c r="H80" s="47"/>
      <c r="I80" s="47"/>
    </row>
    <row r="81" spans="4:9" x14ac:dyDescent="0.3">
      <c r="D81" s="5"/>
      <c r="E81" s="5"/>
      <c r="F81" s="5"/>
      <c r="G81" s="5"/>
      <c r="H81" s="5"/>
      <c r="I81" s="6"/>
    </row>
    <row r="82" spans="4:9" x14ac:dyDescent="0.3">
      <c r="D82" s="5"/>
      <c r="E82" s="5"/>
      <c r="F82" s="5"/>
      <c r="G82" s="5"/>
      <c r="H82" s="5"/>
      <c r="I82" s="6"/>
    </row>
    <row r="83" spans="4:9" x14ac:dyDescent="0.3">
      <c r="D83" s="5"/>
      <c r="E83" s="5"/>
      <c r="F83" s="5"/>
      <c r="G83" s="5"/>
      <c r="H83" s="5"/>
      <c r="I83" s="6"/>
    </row>
    <row r="84" spans="4:9" x14ac:dyDescent="0.3">
      <c r="D84" s="5"/>
      <c r="E84" s="5"/>
      <c r="F84" s="5"/>
      <c r="G84" s="5"/>
      <c r="H84" s="5"/>
      <c r="I84" s="6"/>
    </row>
    <row r="94" spans="4:9" x14ac:dyDescent="0.3">
      <c r="F94" s="33"/>
    </row>
  </sheetData>
  <mergeCells count="6">
    <mergeCell ref="D80:E80"/>
    <mergeCell ref="G80:I80"/>
    <mergeCell ref="A2:I2"/>
    <mergeCell ref="A1:I1"/>
    <mergeCell ref="A3:I3"/>
    <mergeCell ref="B4:D4"/>
  </mergeCells>
  <pageMargins left="0.31496062992125984" right="0.31496062992125984" top="0.74803149606299213" bottom="0.74803149606299213" header="0.31496062992125984" footer="0.31496062992125984"/>
  <pageSetup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344C-B4E9-40BF-9B84-98405B7A5279}">
  <dimension ref="A1:D6"/>
  <sheetViews>
    <sheetView zoomScale="190" zoomScaleNormal="190" workbookViewId="0">
      <selection activeCell="A6" sqref="A6:C6"/>
    </sheetView>
  </sheetViews>
  <sheetFormatPr baseColWidth="10" defaultRowHeight="14.4" x14ac:dyDescent="0.3"/>
  <sheetData>
    <row r="1" spans="1:4" x14ac:dyDescent="0.3">
      <c r="A1" s="52" t="s">
        <v>222</v>
      </c>
      <c r="B1" s="52"/>
      <c r="C1" s="52"/>
      <c r="D1" s="52"/>
    </row>
    <row r="3" spans="1:4" x14ac:dyDescent="0.3">
      <c r="A3" t="s">
        <v>220</v>
      </c>
      <c r="B3" t="s">
        <v>221</v>
      </c>
    </row>
    <row r="4" spans="1:4" x14ac:dyDescent="0.3">
      <c r="A4" t="s">
        <v>223</v>
      </c>
      <c r="B4" t="s">
        <v>224</v>
      </c>
    </row>
    <row r="5" spans="1:4" x14ac:dyDescent="0.3">
      <c r="A5" t="s">
        <v>225</v>
      </c>
      <c r="B5">
        <v>5000</v>
      </c>
      <c r="C5" t="s">
        <v>226</v>
      </c>
    </row>
    <row r="6" spans="1:4" x14ac:dyDescent="0.3">
      <c r="A6" s="52" t="s">
        <v>227</v>
      </c>
      <c r="B6" s="52"/>
      <c r="C6" s="52"/>
    </row>
  </sheetData>
  <mergeCells count="2">
    <mergeCell ref="A1:D1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4"/>
  <sheetViews>
    <sheetView workbookViewId="0">
      <selection activeCell="F15" sqref="C15:I18"/>
    </sheetView>
  </sheetViews>
  <sheetFormatPr baseColWidth="10" defaultRowHeight="14.4" x14ac:dyDescent="0.3"/>
  <cols>
    <col min="1" max="1" width="10" style="34" bestFit="1" customWidth="1"/>
    <col min="2" max="2" width="44.109375" style="34" bestFit="1" customWidth="1"/>
    <col min="3" max="3" width="71.44140625" style="34" bestFit="1" customWidth="1"/>
    <col min="4" max="5" width="11.5546875" style="34" bestFit="1" customWidth="1"/>
    <col min="6" max="256" width="6.88671875" style="34" customWidth="1"/>
    <col min="257" max="257" width="10" style="34" bestFit="1" customWidth="1"/>
    <col min="258" max="258" width="44.109375" style="34" bestFit="1" customWidth="1"/>
    <col min="259" max="259" width="71.44140625" style="34" bestFit="1" customWidth="1"/>
    <col min="260" max="261" width="8.109375" style="34" bestFit="1" customWidth="1"/>
    <col min="262" max="512" width="6.88671875" style="34" customWidth="1"/>
    <col min="513" max="513" width="10" style="34" bestFit="1" customWidth="1"/>
    <col min="514" max="514" width="44.109375" style="34" bestFit="1" customWidth="1"/>
    <col min="515" max="515" width="71.44140625" style="34" bestFit="1" customWidth="1"/>
    <col min="516" max="517" width="8.109375" style="34" bestFit="1" customWidth="1"/>
    <col min="518" max="768" width="6.88671875" style="34" customWidth="1"/>
    <col min="769" max="769" width="10" style="34" bestFit="1" customWidth="1"/>
    <col min="770" max="770" width="44.109375" style="34" bestFit="1" customWidth="1"/>
    <col min="771" max="771" width="71.44140625" style="34" bestFit="1" customWidth="1"/>
    <col min="772" max="773" width="8.109375" style="34" bestFit="1" customWidth="1"/>
    <col min="774" max="1024" width="6.88671875" style="34" customWidth="1"/>
    <col min="1025" max="1025" width="10" style="34" bestFit="1" customWidth="1"/>
    <col min="1026" max="1026" width="44.109375" style="34" bestFit="1" customWidth="1"/>
    <col min="1027" max="1027" width="71.44140625" style="34" bestFit="1" customWidth="1"/>
    <col min="1028" max="1029" width="8.109375" style="34" bestFit="1" customWidth="1"/>
    <col min="1030" max="1280" width="6.88671875" style="34" customWidth="1"/>
    <col min="1281" max="1281" width="10" style="34" bestFit="1" customWidth="1"/>
    <col min="1282" max="1282" width="44.109375" style="34" bestFit="1" customWidth="1"/>
    <col min="1283" max="1283" width="71.44140625" style="34" bestFit="1" customWidth="1"/>
    <col min="1284" max="1285" width="8.109375" style="34" bestFit="1" customWidth="1"/>
    <col min="1286" max="1536" width="6.88671875" style="34" customWidth="1"/>
    <col min="1537" max="1537" width="10" style="34" bestFit="1" customWidth="1"/>
    <col min="1538" max="1538" width="44.109375" style="34" bestFit="1" customWidth="1"/>
    <col min="1539" max="1539" width="71.44140625" style="34" bestFit="1" customWidth="1"/>
    <col min="1540" max="1541" width="8.109375" style="34" bestFit="1" customWidth="1"/>
    <col min="1542" max="1792" width="6.88671875" style="34" customWidth="1"/>
    <col min="1793" max="1793" width="10" style="34" bestFit="1" customWidth="1"/>
    <col min="1794" max="1794" width="44.109375" style="34" bestFit="1" customWidth="1"/>
    <col min="1795" max="1795" width="71.44140625" style="34" bestFit="1" customWidth="1"/>
    <col min="1796" max="1797" width="8.109375" style="34" bestFit="1" customWidth="1"/>
    <col min="1798" max="2048" width="6.88671875" style="34" customWidth="1"/>
    <col min="2049" max="2049" width="10" style="34" bestFit="1" customWidth="1"/>
    <col min="2050" max="2050" width="44.109375" style="34" bestFit="1" customWidth="1"/>
    <col min="2051" max="2051" width="71.44140625" style="34" bestFit="1" customWidth="1"/>
    <col min="2052" max="2053" width="8.109375" style="34" bestFit="1" customWidth="1"/>
    <col min="2054" max="2304" width="6.88671875" style="34" customWidth="1"/>
    <col min="2305" max="2305" width="10" style="34" bestFit="1" customWidth="1"/>
    <col min="2306" max="2306" width="44.109375" style="34" bestFit="1" customWidth="1"/>
    <col min="2307" max="2307" width="71.44140625" style="34" bestFit="1" customWidth="1"/>
    <col min="2308" max="2309" width="8.109375" style="34" bestFit="1" customWidth="1"/>
    <col min="2310" max="2560" width="6.88671875" style="34" customWidth="1"/>
    <col min="2561" max="2561" width="10" style="34" bestFit="1" customWidth="1"/>
    <col min="2562" max="2562" width="44.109375" style="34" bestFit="1" customWidth="1"/>
    <col min="2563" max="2563" width="71.44140625" style="34" bestFit="1" customWidth="1"/>
    <col min="2564" max="2565" width="8.109375" style="34" bestFit="1" customWidth="1"/>
    <col min="2566" max="2816" width="6.88671875" style="34" customWidth="1"/>
    <col min="2817" max="2817" width="10" style="34" bestFit="1" customWidth="1"/>
    <col min="2818" max="2818" width="44.109375" style="34" bestFit="1" customWidth="1"/>
    <col min="2819" max="2819" width="71.44140625" style="34" bestFit="1" customWidth="1"/>
    <col min="2820" max="2821" width="8.109375" style="34" bestFit="1" customWidth="1"/>
    <col min="2822" max="3072" width="6.88671875" style="34" customWidth="1"/>
    <col min="3073" max="3073" width="10" style="34" bestFit="1" customWidth="1"/>
    <col min="3074" max="3074" width="44.109375" style="34" bestFit="1" customWidth="1"/>
    <col min="3075" max="3075" width="71.44140625" style="34" bestFit="1" customWidth="1"/>
    <col min="3076" max="3077" width="8.109375" style="34" bestFit="1" customWidth="1"/>
    <col min="3078" max="3328" width="6.88671875" style="34" customWidth="1"/>
    <col min="3329" max="3329" width="10" style="34" bestFit="1" customWidth="1"/>
    <col min="3330" max="3330" width="44.109375" style="34" bestFit="1" customWidth="1"/>
    <col min="3331" max="3331" width="71.44140625" style="34" bestFit="1" customWidth="1"/>
    <col min="3332" max="3333" width="8.109375" style="34" bestFit="1" customWidth="1"/>
    <col min="3334" max="3584" width="6.88671875" style="34" customWidth="1"/>
    <col min="3585" max="3585" width="10" style="34" bestFit="1" customWidth="1"/>
    <col min="3586" max="3586" width="44.109375" style="34" bestFit="1" customWidth="1"/>
    <col min="3587" max="3587" width="71.44140625" style="34" bestFit="1" customWidth="1"/>
    <col min="3588" max="3589" width="8.109375" style="34" bestFit="1" customWidth="1"/>
    <col min="3590" max="3840" width="6.88671875" style="34" customWidth="1"/>
    <col min="3841" max="3841" width="10" style="34" bestFit="1" customWidth="1"/>
    <col min="3842" max="3842" width="44.109375" style="34" bestFit="1" customWidth="1"/>
    <col min="3843" max="3843" width="71.44140625" style="34" bestFit="1" customWidth="1"/>
    <col min="3844" max="3845" width="8.109375" style="34" bestFit="1" customWidth="1"/>
    <col min="3846" max="4096" width="6.88671875" style="34" customWidth="1"/>
    <col min="4097" max="4097" width="10" style="34" bestFit="1" customWidth="1"/>
    <col min="4098" max="4098" width="44.109375" style="34" bestFit="1" customWidth="1"/>
    <col min="4099" max="4099" width="71.44140625" style="34" bestFit="1" customWidth="1"/>
    <col min="4100" max="4101" width="8.109375" style="34" bestFit="1" customWidth="1"/>
    <col min="4102" max="4352" width="6.88671875" style="34" customWidth="1"/>
    <col min="4353" max="4353" width="10" style="34" bestFit="1" customWidth="1"/>
    <col min="4354" max="4354" width="44.109375" style="34" bestFit="1" customWidth="1"/>
    <col min="4355" max="4355" width="71.44140625" style="34" bestFit="1" customWidth="1"/>
    <col min="4356" max="4357" width="8.109375" style="34" bestFit="1" customWidth="1"/>
    <col min="4358" max="4608" width="6.88671875" style="34" customWidth="1"/>
    <col min="4609" max="4609" width="10" style="34" bestFit="1" customWidth="1"/>
    <col min="4610" max="4610" width="44.109375" style="34" bestFit="1" customWidth="1"/>
    <col min="4611" max="4611" width="71.44140625" style="34" bestFit="1" customWidth="1"/>
    <col min="4612" max="4613" width="8.109375" style="34" bestFit="1" customWidth="1"/>
    <col min="4614" max="4864" width="6.88671875" style="34" customWidth="1"/>
    <col min="4865" max="4865" width="10" style="34" bestFit="1" customWidth="1"/>
    <col min="4866" max="4866" width="44.109375" style="34" bestFit="1" customWidth="1"/>
    <col min="4867" max="4867" width="71.44140625" style="34" bestFit="1" customWidth="1"/>
    <col min="4868" max="4869" width="8.109375" style="34" bestFit="1" customWidth="1"/>
    <col min="4870" max="5120" width="6.88671875" style="34" customWidth="1"/>
    <col min="5121" max="5121" width="10" style="34" bestFit="1" customWidth="1"/>
    <col min="5122" max="5122" width="44.109375" style="34" bestFit="1" customWidth="1"/>
    <col min="5123" max="5123" width="71.44140625" style="34" bestFit="1" customWidth="1"/>
    <col min="5124" max="5125" width="8.109375" style="34" bestFit="1" customWidth="1"/>
    <col min="5126" max="5376" width="6.88671875" style="34" customWidth="1"/>
    <col min="5377" max="5377" width="10" style="34" bestFit="1" customWidth="1"/>
    <col min="5378" max="5378" width="44.109375" style="34" bestFit="1" customWidth="1"/>
    <col min="5379" max="5379" width="71.44140625" style="34" bestFit="1" customWidth="1"/>
    <col min="5380" max="5381" width="8.109375" style="34" bestFit="1" customWidth="1"/>
    <col min="5382" max="5632" width="6.88671875" style="34" customWidth="1"/>
    <col min="5633" max="5633" width="10" style="34" bestFit="1" customWidth="1"/>
    <col min="5634" max="5634" width="44.109375" style="34" bestFit="1" customWidth="1"/>
    <col min="5635" max="5635" width="71.44140625" style="34" bestFit="1" customWidth="1"/>
    <col min="5636" max="5637" width="8.109375" style="34" bestFit="1" customWidth="1"/>
    <col min="5638" max="5888" width="6.88671875" style="34" customWidth="1"/>
    <col min="5889" max="5889" width="10" style="34" bestFit="1" customWidth="1"/>
    <col min="5890" max="5890" width="44.109375" style="34" bestFit="1" customWidth="1"/>
    <col min="5891" max="5891" width="71.44140625" style="34" bestFit="1" customWidth="1"/>
    <col min="5892" max="5893" width="8.109375" style="34" bestFit="1" customWidth="1"/>
    <col min="5894" max="6144" width="6.88671875" style="34" customWidth="1"/>
    <col min="6145" max="6145" width="10" style="34" bestFit="1" customWidth="1"/>
    <col min="6146" max="6146" width="44.109375" style="34" bestFit="1" customWidth="1"/>
    <col min="6147" max="6147" width="71.44140625" style="34" bestFit="1" customWidth="1"/>
    <col min="6148" max="6149" width="8.109375" style="34" bestFit="1" customWidth="1"/>
    <col min="6150" max="6400" width="6.88671875" style="34" customWidth="1"/>
    <col min="6401" max="6401" width="10" style="34" bestFit="1" customWidth="1"/>
    <col min="6402" max="6402" width="44.109375" style="34" bestFit="1" customWidth="1"/>
    <col min="6403" max="6403" width="71.44140625" style="34" bestFit="1" customWidth="1"/>
    <col min="6404" max="6405" width="8.109375" style="34" bestFit="1" customWidth="1"/>
    <col min="6406" max="6656" width="6.88671875" style="34" customWidth="1"/>
    <col min="6657" max="6657" width="10" style="34" bestFit="1" customWidth="1"/>
    <col min="6658" max="6658" width="44.109375" style="34" bestFit="1" customWidth="1"/>
    <col min="6659" max="6659" width="71.44140625" style="34" bestFit="1" customWidth="1"/>
    <col min="6660" max="6661" width="8.109375" style="34" bestFit="1" customWidth="1"/>
    <col min="6662" max="6912" width="6.88671875" style="34" customWidth="1"/>
    <col min="6913" max="6913" width="10" style="34" bestFit="1" customWidth="1"/>
    <col min="6914" max="6914" width="44.109375" style="34" bestFit="1" customWidth="1"/>
    <col min="6915" max="6915" width="71.44140625" style="34" bestFit="1" customWidth="1"/>
    <col min="6916" max="6917" width="8.109375" style="34" bestFit="1" customWidth="1"/>
    <col min="6918" max="7168" width="6.88671875" style="34" customWidth="1"/>
    <col min="7169" max="7169" width="10" style="34" bestFit="1" customWidth="1"/>
    <col min="7170" max="7170" width="44.109375" style="34" bestFit="1" customWidth="1"/>
    <col min="7171" max="7171" width="71.44140625" style="34" bestFit="1" customWidth="1"/>
    <col min="7172" max="7173" width="8.109375" style="34" bestFit="1" customWidth="1"/>
    <col min="7174" max="7424" width="6.88671875" style="34" customWidth="1"/>
    <col min="7425" max="7425" width="10" style="34" bestFit="1" customWidth="1"/>
    <col min="7426" max="7426" width="44.109375" style="34" bestFit="1" customWidth="1"/>
    <col min="7427" max="7427" width="71.44140625" style="34" bestFit="1" customWidth="1"/>
    <col min="7428" max="7429" width="8.109375" style="34" bestFit="1" customWidth="1"/>
    <col min="7430" max="7680" width="6.88671875" style="34" customWidth="1"/>
    <col min="7681" max="7681" width="10" style="34" bestFit="1" customWidth="1"/>
    <col min="7682" max="7682" width="44.109375" style="34" bestFit="1" customWidth="1"/>
    <col min="7683" max="7683" width="71.44140625" style="34" bestFit="1" customWidth="1"/>
    <col min="7684" max="7685" width="8.109375" style="34" bestFit="1" customWidth="1"/>
    <col min="7686" max="7936" width="6.88671875" style="34" customWidth="1"/>
    <col min="7937" max="7937" width="10" style="34" bestFit="1" customWidth="1"/>
    <col min="7938" max="7938" width="44.109375" style="34" bestFit="1" customWidth="1"/>
    <col min="7939" max="7939" width="71.44140625" style="34" bestFit="1" customWidth="1"/>
    <col min="7940" max="7941" width="8.109375" style="34" bestFit="1" customWidth="1"/>
    <col min="7942" max="8192" width="6.88671875" style="34" customWidth="1"/>
    <col min="8193" max="8193" width="10" style="34" bestFit="1" customWidth="1"/>
    <col min="8194" max="8194" width="44.109375" style="34" bestFit="1" customWidth="1"/>
    <col min="8195" max="8195" width="71.44140625" style="34" bestFit="1" customWidth="1"/>
    <col min="8196" max="8197" width="8.109375" style="34" bestFit="1" customWidth="1"/>
    <col min="8198" max="8448" width="6.88671875" style="34" customWidth="1"/>
    <col min="8449" max="8449" width="10" style="34" bestFit="1" customWidth="1"/>
    <col min="8450" max="8450" width="44.109375" style="34" bestFit="1" customWidth="1"/>
    <col min="8451" max="8451" width="71.44140625" style="34" bestFit="1" customWidth="1"/>
    <col min="8452" max="8453" width="8.109375" style="34" bestFit="1" customWidth="1"/>
    <col min="8454" max="8704" width="6.88671875" style="34" customWidth="1"/>
    <col min="8705" max="8705" width="10" style="34" bestFit="1" customWidth="1"/>
    <col min="8706" max="8706" width="44.109375" style="34" bestFit="1" customWidth="1"/>
    <col min="8707" max="8707" width="71.44140625" style="34" bestFit="1" customWidth="1"/>
    <col min="8708" max="8709" width="8.109375" style="34" bestFit="1" customWidth="1"/>
    <col min="8710" max="8960" width="6.88671875" style="34" customWidth="1"/>
    <col min="8961" max="8961" width="10" style="34" bestFit="1" customWidth="1"/>
    <col min="8962" max="8962" width="44.109375" style="34" bestFit="1" customWidth="1"/>
    <col min="8963" max="8963" width="71.44140625" style="34" bestFit="1" customWidth="1"/>
    <col min="8964" max="8965" width="8.109375" style="34" bestFit="1" customWidth="1"/>
    <col min="8966" max="9216" width="6.88671875" style="34" customWidth="1"/>
    <col min="9217" max="9217" width="10" style="34" bestFit="1" customWidth="1"/>
    <col min="9218" max="9218" width="44.109375" style="34" bestFit="1" customWidth="1"/>
    <col min="9219" max="9219" width="71.44140625" style="34" bestFit="1" customWidth="1"/>
    <col min="9220" max="9221" width="8.109375" style="34" bestFit="1" customWidth="1"/>
    <col min="9222" max="9472" width="6.88671875" style="34" customWidth="1"/>
    <col min="9473" max="9473" width="10" style="34" bestFit="1" customWidth="1"/>
    <col min="9474" max="9474" width="44.109375" style="34" bestFit="1" customWidth="1"/>
    <col min="9475" max="9475" width="71.44140625" style="34" bestFit="1" customWidth="1"/>
    <col min="9476" max="9477" width="8.109375" style="34" bestFit="1" customWidth="1"/>
    <col min="9478" max="9728" width="6.88671875" style="34" customWidth="1"/>
    <col min="9729" max="9729" width="10" style="34" bestFit="1" customWidth="1"/>
    <col min="9730" max="9730" width="44.109375" style="34" bestFit="1" customWidth="1"/>
    <col min="9731" max="9731" width="71.44140625" style="34" bestFit="1" customWidth="1"/>
    <col min="9732" max="9733" width="8.109375" style="34" bestFit="1" customWidth="1"/>
    <col min="9734" max="9984" width="6.88671875" style="34" customWidth="1"/>
    <col min="9985" max="9985" width="10" style="34" bestFit="1" customWidth="1"/>
    <col min="9986" max="9986" width="44.109375" style="34" bestFit="1" customWidth="1"/>
    <col min="9987" max="9987" width="71.44140625" style="34" bestFit="1" customWidth="1"/>
    <col min="9988" max="9989" width="8.109375" style="34" bestFit="1" customWidth="1"/>
    <col min="9990" max="10240" width="6.88671875" style="34" customWidth="1"/>
    <col min="10241" max="10241" width="10" style="34" bestFit="1" customWidth="1"/>
    <col min="10242" max="10242" width="44.109375" style="34" bestFit="1" customWidth="1"/>
    <col min="10243" max="10243" width="71.44140625" style="34" bestFit="1" customWidth="1"/>
    <col min="10244" max="10245" width="8.109375" style="34" bestFit="1" customWidth="1"/>
    <col min="10246" max="10496" width="6.88671875" style="34" customWidth="1"/>
    <col min="10497" max="10497" width="10" style="34" bestFit="1" customWidth="1"/>
    <col min="10498" max="10498" width="44.109375" style="34" bestFit="1" customWidth="1"/>
    <col min="10499" max="10499" width="71.44140625" style="34" bestFit="1" customWidth="1"/>
    <col min="10500" max="10501" width="8.109375" style="34" bestFit="1" customWidth="1"/>
    <col min="10502" max="10752" width="6.88671875" style="34" customWidth="1"/>
    <col min="10753" max="10753" width="10" style="34" bestFit="1" customWidth="1"/>
    <col min="10754" max="10754" width="44.109375" style="34" bestFit="1" customWidth="1"/>
    <col min="10755" max="10755" width="71.44140625" style="34" bestFit="1" customWidth="1"/>
    <col min="10756" max="10757" width="8.109375" style="34" bestFit="1" customWidth="1"/>
    <col min="10758" max="11008" width="6.88671875" style="34" customWidth="1"/>
    <col min="11009" max="11009" width="10" style="34" bestFit="1" customWidth="1"/>
    <col min="11010" max="11010" width="44.109375" style="34" bestFit="1" customWidth="1"/>
    <col min="11011" max="11011" width="71.44140625" style="34" bestFit="1" customWidth="1"/>
    <col min="11012" max="11013" width="8.109375" style="34" bestFit="1" customWidth="1"/>
    <col min="11014" max="11264" width="6.88671875" style="34" customWidth="1"/>
    <col min="11265" max="11265" width="10" style="34" bestFit="1" customWidth="1"/>
    <col min="11266" max="11266" width="44.109375" style="34" bestFit="1" customWidth="1"/>
    <col min="11267" max="11267" width="71.44140625" style="34" bestFit="1" customWidth="1"/>
    <col min="11268" max="11269" width="8.109375" style="34" bestFit="1" customWidth="1"/>
    <col min="11270" max="11520" width="6.88671875" style="34" customWidth="1"/>
    <col min="11521" max="11521" width="10" style="34" bestFit="1" customWidth="1"/>
    <col min="11522" max="11522" width="44.109375" style="34" bestFit="1" customWidth="1"/>
    <col min="11523" max="11523" width="71.44140625" style="34" bestFit="1" customWidth="1"/>
    <col min="11524" max="11525" width="8.109375" style="34" bestFit="1" customWidth="1"/>
    <col min="11526" max="11776" width="6.88671875" style="34" customWidth="1"/>
    <col min="11777" max="11777" width="10" style="34" bestFit="1" customWidth="1"/>
    <col min="11778" max="11778" width="44.109375" style="34" bestFit="1" customWidth="1"/>
    <col min="11779" max="11779" width="71.44140625" style="34" bestFit="1" customWidth="1"/>
    <col min="11780" max="11781" width="8.109375" style="34" bestFit="1" customWidth="1"/>
    <col min="11782" max="12032" width="6.88671875" style="34" customWidth="1"/>
    <col min="12033" max="12033" width="10" style="34" bestFit="1" customWidth="1"/>
    <col min="12034" max="12034" width="44.109375" style="34" bestFit="1" customWidth="1"/>
    <col min="12035" max="12035" width="71.44140625" style="34" bestFit="1" customWidth="1"/>
    <col min="12036" max="12037" width="8.109375" style="34" bestFit="1" customWidth="1"/>
    <col min="12038" max="12288" width="6.88671875" style="34" customWidth="1"/>
    <col min="12289" max="12289" width="10" style="34" bestFit="1" customWidth="1"/>
    <col min="12290" max="12290" width="44.109375" style="34" bestFit="1" customWidth="1"/>
    <col min="12291" max="12291" width="71.44140625" style="34" bestFit="1" customWidth="1"/>
    <col min="12292" max="12293" width="8.109375" style="34" bestFit="1" customWidth="1"/>
    <col min="12294" max="12544" width="6.88671875" style="34" customWidth="1"/>
    <col min="12545" max="12545" width="10" style="34" bestFit="1" customWidth="1"/>
    <col min="12546" max="12546" width="44.109375" style="34" bestFit="1" customWidth="1"/>
    <col min="12547" max="12547" width="71.44140625" style="34" bestFit="1" customWidth="1"/>
    <col min="12548" max="12549" width="8.109375" style="34" bestFit="1" customWidth="1"/>
    <col min="12550" max="12800" width="6.88671875" style="34" customWidth="1"/>
    <col min="12801" max="12801" width="10" style="34" bestFit="1" customWidth="1"/>
    <col min="12802" max="12802" width="44.109375" style="34" bestFit="1" customWidth="1"/>
    <col min="12803" max="12803" width="71.44140625" style="34" bestFit="1" customWidth="1"/>
    <col min="12804" max="12805" width="8.109375" style="34" bestFit="1" customWidth="1"/>
    <col min="12806" max="13056" width="6.88671875" style="34" customWidth="1"/>
    <col min="13057" max="13057" width="10" style="34" bestFit="1" customWidth="1"/>
    <col min="13058" max="13058" width="44.109375" style="34" bestFit="1" customWidth="1"/>
    <col min="13059" max="13059" width="71.44140625" style="34" bestFit="1" customWidth="1"/>
    <col min="13060" max="13061" width="8.109375" style="34" bestFit="1" customWidth="1"/>
    <col min="13062" max="13312" width="6.88671875" style="34" customWidth="1"/>
    <col min="13313" max="13313" width="10" style="34" bestFit="1" customWidth="1"/>
    <col min="13314" max="13314" width="44.109375" style="34" bestFit="1" customWidth="1"/>
    <col min="13315" max="13315" width="71.44140625" style="34" bestFit="1" customWidth="1"/>
    <col min="13316" max="13317" width="8.109375" style="34" bestFit="1" customWidth="1"/>
    <col min="13318" max="13568" width="6.88671875" style="34" customWidth="1"/>
    <col min="13569" max="13569" width="10" style="34" bestFit="1" customWidth="1"/>
    <col min="13570" max="13570" width="44.109375" style="34" bestFit="1" customWidth="1"/>
    <col min="13571" max="13571" width="71.44140625" style="34" bestFit="1" customWidth="1"/>
    <col min="13572" max="13573" width="8.109375" style="34" bestFit="1" customWidth="1"/>
    <col min="13574" max="13824" width="6.88671875" style="34" customWidth="1"/>
    <col min="13825" max="13825" width="10" style="34" bestFit="1" customWidth="1"/>
    <col min="13826" max="13826" width="44.109375" style="34" bestFit="1" customWidth="1"/>
    <col min="13827" max="13827" width="71.44140625" style="34" bestFit="1" customWidth="1"/>
    <col min="13828" max="13829" width="8.109375" style="34" bestFit="1" customWidth="1"/>
    <col min="13830" max="14080" width="6.88671875" style="34" customWidth="1"/>
    <col min="14081" max="14081" width="10" style="34" bestFit="1" customWidth="1"/>
    <col min="14082" max="14082" width="44.109375" style="34" bestFit="1" customWidth="1"/>
    <col min="14083" max="14083" width="71.44140625" style="34" bestFit="1" customWidth="1"/>
    <col min="14084" max="14085" width="8.109375" style="34" bestFit="1" customWidth="1"/>
    <col min="14086" max="14336" width="6.88671875" style="34" customWidth="1"/>
    <col min="14337" max="14337" width="10" style="34" bestFit="1" customWidth="1"/>
    <col min="14338" max="14338" width="44.109375" style="34" bestFit="1" customWidth="1"/>
    <col min="14339" max="14339" width="71.44140625" style="34" bestFit="1" customWidth="1"/>
    <col min="14340" max="14341" width="8.109375" style="34" bestFit="1" customWidth="1"/>
    <col min="14342" max="14592" width="6.88671875" style="34" customWidth="1"/>
    <col min="14593" max="14593" width="10" style="34" bestFit="1" customWidth="1"/>
    <col min="14594" max="14594" width="44.109375" style="34" bestFit="1" customWidth="1"/>
    <col min="14595" max="14595" width="71.44140625" style="34" bestFit="1" customWidth="1"/>
    <col min="14596" max="14597" width="8.109375" style="34" bestFit="1" customWidth="1"/>
    <col min="14598" max="14848" width="6.88671875" style="34" customWidth="1"/>
    <col min="14849" max="14849" width="10" style="34" bestFit="1" customWidth="1"/>
    <col min="14850" max="14850" width="44.109375" style="34" bestFit="1" customWidth="1"/>
    <col min="14851" max="14851" width="71.44140625" style="34" bestFit="1" customWidth="1"/>
    <col min="14852" max="14853" width="8.109375" style="34" bestFit="1" customWidth="1"/>
    <col min="14854" max="15104" width="6.88671875" style="34" customWidth="1"/>
    <col min="15105" max="15105" width="10" style="34" bestFit="1" customWidth="1"/>
    <col min="15106" max="15106" width="44.109375" style="34" bestFit="1" customWidth="1"/>
    <col min="15107" max="15107" width="71.44140625" style="34" bestFit="1" customWidth="1"/>
    <col min="15108" max="15109" width="8.109375" style="34" bestFit="1" customWidth="1"/>
    <col min="15110" max="15360" width="6.88671875" style="34" customWidth="1"/>
    <col min="15361" max="15361" width="10" style="34" bestFit="1" customWidth="1"/>
    <col min="15362" max="15362" width="44.109375" style="34" bestFit="1" customWidth="1"/>
    <col min="15363" max="15363" width="71.44140625" style="34" bestFit="1" customWidth="1"/>
    <col min="15364" max="15365" width="8.109375" style="34" bestFit="1" customWidth="1"/>
    <col min="15366" max="15616" width="6.88671875" style="34" customWidth="1"/>
    <col min="15617" max="15617" width="10" style="34" bestFit="1" customWidth="1"/>
    <col min="15618" max="15618" width="44.109375" style="34" bestFit="1" customWidth="1"/>
    <col min="15619" max="15619" width="71.44140625" style="34" bestFit="1" customWidth="1"/>
    <col min="15620" max="15621" width="8.109375" style="34" bestFit="1" customWidth="1"/>
    <col min="15622" max="15872" width="6.88671875" style="34" customWidth="1"/>
    <col min="15873" max="15873" width="10" style="34" bestFit="1" customWidth="1"/>
    <col min="15874" max="15874" width="44.109375" style="34" bestFit="1" customWidth="1"/>
    <col min="15875" max="15875" width="71.44140625" style="34" bestFit="1" customWidth="1"/>
    <col min="15876" max="15877" width="8.109375" style="34" bestFit="1" customWidth="1"/>
    <col min="15878" max="16128" width="6.88671875" style="34" customWidth="1"/>
    <col min="16129" max="16129" width="10" style="34" bestFit="1" customWidth="1"/>
    <col min="16130" max="16130" width="44.109375" style="34" bestFit="1" customWidth="1"/>
    <col min="16131" max="16131" width="71.44140625" style="34" bestFit="1" customWidth="1"/>
    <col min="16132" max="16133" width="8.109375" style="34" bestFit="1" customWidth="1"/>
    <col min="16134" max="16384" width="6.88671875" style="34" customWidth="1"/>
  </cols>
  <sheetData>
    <row r="1" spans="1:9" x14ac:dyDescent="0.3">
      <c r="A1" s="38" t="s">
        <v>41</v>
      </c>
      <c r="B1" s="38" t="s">
        <v>42</v>
      </c>
      <c r="C1" s="38" t="s">
        <v>43</v>
      </c>
      <c r="D1" s="38" t="s">
        <v>44</v>
      </c>
      <c r="E1" s="38" t="s">
        <v>45</v>
      </c>
    </row>
    <row r="2" spans="1:9" x14ac:dyDescent="0.3">
      <c r="A2" s="39" t="s">
        <v>46</v>
      </c>
      <c r="B2" s="39" t="s">
        <v>47</v>
      </c>
      <c r="C2" s="39" t="s">
        <v>48</v>
      </c>
      <c r="D2" s="40">
        <v>3988.06</v>
      </c>
      <c r="E2" s="40">
        <v>0</v>
      </c>
    </row>
    <row r="3" spans="1:9" x14ac:dyDescent="0.3">
      <c r="A3" s="39" t="s">
        <v>49</v>
      </c>
      <c r="B3" s="39" t="s">
        <v>50</v>
      </c>
      <c r="C3" s="39" t="s">
        <v>51</v>
      </c>
      <c r="D3" s="40">
        <v>3059</v>
      </c>
      <c r="E3" s="40">
        <v>0</v>
      </c>
    </row>
    <row r="4" spans="1:9" x14ac:dyDescent="0.3">
      <c r="A4" s="39" t="s">
        <v>49</v>
      </c>
      <c r="B4" s="39" t="s">
        <v>50</v>
      </c>
      <c r="C4" s="39" t="s">
        <v>52</v>
      </c>
      <c r="D4" s="40">
        <v>747</v>
      </c>
      <c r="E4" s="40">
        <v>0</v>
      </c>
    </row>
    <row r="5" spans="1:9" x14ac:dyDescent="0.3">
      <c r="A5" s="39" t="s">
        <v>49</v>
      </c>
      <c r="B5" s="39" t="s">
        <v>50</v>
      </c>
      <c r="C5" s="39" t="s">
        <v>53</v>
      </c>
      <c r="D5" s="40">
        <v>6532.14</v>
      </c>
      <c r="E5" s="40">
        <v>0</v>
      </c>
    </row>
    <row r="6" spans="1:9" x14ac:dyDescent="0.3">
      <c r="A6" s="39" t="s">
        <v>54</v>
      </c>
      <c r="B6" s="39" t="s">
        <v>55</v>
      </c>
      <c r="C6" s="39" t="s">
        <v>56</v>
      </c>
      <c r="D6" s="40">
        <v>4558</v>
      </c>
      <c r="E6" s="40">
        <v>0</v>
      </c>
    </row>
    <row r="7" spans="1:9" x14ac:dyDescent="0.3">
      <c r="A7" s="39" t="s">
        <v>57</v>
      </c>
      <c r="B7" s="39" t="s">
        <v>58</v>
      </c>
      <c r="C7" s="39" t="s">
        <v>59</v>
      </c>
      <c r="D7" s="40">
        <v>936.54</v>
      </c>
      <c r="E7" s="40">
        <v>0</v>
      </c>
    </row>
    <row r="8" spans="1:9" x14ac:dyDescent="0.3">
      <c r="A8" s="39" t="s">
        <v>60</v>
      </c>
      <c r="B8" s="39" t="s">
        <v>61</v>
      </c>
      <c r="C8" s="39" t="s">
        <v>62</v>
      </c>
      <c r="D8" s="40">
        <v>593</v>
      </c>
      <c r="E8" s="40">
        <v>0</v>
      </c>
    </row>
    <row r="9" spans="1:9" x14ac:dyDescent="0.3">
      <c r="A9" s="39" t="s">
        <v>63</v>
      </c>
      <c r="B9" s="39" t="s">
        <v>64</v>
      </c>
      <c r="C9" s="39" t="s">
        <v>65</v>
      </c>
      <c r="D9" s="40">
        <v>309</v>
      </c>
      <c r="E9" s="40">
        <v>0</v>
      </c>
    </row>
    <row r="10" spans="1:9" x14ac:dyDescent="0.3">
      <c r="A10" s="39" t="s">
        <v>63</v>
      </c>
      <c r="B10" s="39" t="s">
        <v>64</v>
      </c>
      <c r="C10" s="39" t="s">
        <v>66</v>
      </c>
      <c r="D10" s="40">
        <v>1939</v>
      </c>
      <c r="E10" s="40">
        <v>0</v>
      </c>
    </row>
    <row r="11" spans="1:9" x14ac:dyDescent="0.3">
      <c r="A11" s="39" t="s">
        <v>67</v>
      </c>
      <c r="B11" s="39" t="s">
        <v>68</v>
      </c>
      <c r="C11" s="39" t="s">
        <v>69</v>
      </c>
      <c r="D11" s="40">
        <v>63</v>
      </c>
      <c r="E11" s="40">
        <v>0</v>
      </c>
    </row>
    <row r="12" spans="1:9" x14ac:dyDescent="0.3">
      <c r="A12" s="39" t="s">
        <v>70</v>
      </c>
      <c r="B12" s="39" t="s">
        <v>71</v>
      </c>
      <c r="C12" s="39" t="s">
        <v>72</v>
      </c>
      <c r="D12" s="40">
        <v>646.25</v>
      </c>
      <c r="E12" s="40">
        <v>0</v>
      </c>
    </row>
    <row r="13" spans="1:9" x14ac:dyDescent="0.3">
      <c r="A13" s="39" t="s">
        <v>70</v>
      </c>
      <c r="B13" s="39" t="s">
        <v>71</v>
      </c>
      <c r="C13" s="39" t="s">
        <v>73</v>
      </c>
      <c r="D13" s="40">
        <v>50</v>
      </c>
      <c r="E13" s="40">
        <v>0</v>
      </c>
    </row>
    <row r="14" spans="1:9" x14ac:dyDescent="0.3">
      <c r="A14" s="39" t="s">
        <v>75</v>
      </c>
      <c r="B14" s="39" t="s">
        <v>76</v>
      </c>
      <c r="C14" s="39" t="s">
        <v>77</v>
      </c>
      <c r="D14" s="40">
        <v>720</v>
      </c>
      <c r="E14" s="40">
        <v>0</v>
      </c>
    </row>
    <row r="15" spans="1:9" x14ac:dyDescent="0.3">
      <c r="A15" s="41" t="s">
        <v>54</v>
      </c>
      <c r="B15" s="41" t="s">
        <v>55</v>
      </c>
      <c r="C15" s="41" t="s">
        <v>74</v>
      </c>
      <c r="D15" s="42">
        <v>1319</v>
      </c>
      <c r="E15" s="42">
        <v>0</v>
      </c>
      <c r="F15" s="53" t="s">
        <v>212</v>
      </c>
      <c r="G15" s="53"/>
      <c r="H15" s="53"/>
      <c r="I15" s="53"/>
    </row>
    <row r="16" spans="1:9" x14ac:dyDescent="0.3">
      <c r="A16" s="41" t="s">
        <v>60</v>
      </c>
      <c r="B16" s="41" t="s">
        <v>61</v>
      </c>
      <c r="C16" s="41" t="s">
        <v>74</v>
      </c>
      <c r="D16" s="42">
        <v>2081</v>
      </c>
      <c r="E16" s="42">
        <v>0</v>
      </c>
      <c r="F16" s="53"/>
      <c r="G16" s="53"/>
      <c r="H16" s="53"/>
      <c r="I16" s="53"/>
    </row>
    <row r="17" spans="1:9" x14ac:dyDescent="0.3">
      <c r="A17" s="41" t="s">
        <v>70</v>
      </c>
      <c r="B17" s="41" t="s">
        <v>71</v>
      </c>
      <c r="C17" s="41" t="s">
        <v>74</v>
      </c>
      <c r="D17" s="42">
        <v>2248.25</v>
      </c>
      <c r="E17" s="42">
        <v>0</v>
      </c>
      <c r="F17" s="53"/>
      <c r="G17" s="53"/>
      <c r="H17" s="53"/>
      <c r="I17" s="53"/>
    </row>
    <row r="18" spans="1:9" x14ac:dyDescent="0.3">
      <c r="A18" s="41" t="s">
        <v>46</v>
      </c>
      <c r="B18" s="41" t="s">
        <v>47</v>
      </c>
      <c r="C18" s="41" t="s">
        <v>78</v>
      </c>
      <c r="D18" s="42">
        <v>0</v>
      </c>
      <c r="E18" s="42">
        <v>5648.25</v>
      </c>
      <c r="F18" s="53"/>
      <c r="G18" s="53"/>
      <c r="H18" s="53"/>
      <c r="I18" s="53"/>
    </row>
    <row r="19" spans="1:9" x14ac:dyDescent="0.3">
      <c r="A19" s="36" t="s">
        <v>79</v>
      </c>
      <c r="B19" s="36" t="s">
        <v>80</v>
      </c>
      <c r="C19" s="36" t="s">
        <v>81</v>
      </c>
      <c r="D19" s="37">
        <v>0</v>
      </c>
      <c r="E19" s="37">
        <v>22.44</v>
      </c>
    </row>
    <row r="20" spans="1:9" x14ac:dyDescent="0.3">
      <c r="A20" s="36" t="s">
        <v>79</v>
      </c>
      <c r="B20" s="36" t="s">
        <v>80</v>
      </c>
      <c r="C20" s="36" t="s">
        <v>82</v>
      </c>
      <c r="D20" s="37">
        <v>0</v>
      </c>
      <c r="E20" s="37">
        <v>19.439999999999998</v>
      </c>
    </row>
    <row r="21" spans="1:9" x14ac:dyDescent="0.3">
      <c r="A21" s="36" t="s">
        <v>83</v>
      </c>
      <c r="B21" s="36" t="s">
        <v>84</v>
      </c>
      <c r="C21" s="36" t="s">
        <v>81</v>
      </c>
      <c r="D21" s="37">
        <v>0</v>
      </c>
      <c r="E21" s="37">
        <v>189</v>
      </c>
    </row>
    <row r="22" spans="1:9" x14ac:dyDescent="0.3">
      <c r="A22" s="36" t="s">
        <v>85</v>
      </c>
      <c r="B22" s="36" t="s">
        <v>86</v>
      </c>
      <c r="C22" s="36" t="s">
        <v>81</v>
      </c>
      <c r="D22" s="37">
        <v>0</v>
      </c>
      <c r="E22" s="37">
        <v>240</v>
      </c>
    </row>
    <row r="23" spans="1:9" x14ac:dyDescent="0.3">
      <c r="A23" s="36" t="s">
        <v>87</v>
      </c>
      <c r="B23" s="36" t="s">
        <v>88</v>
      </c>
      <c r="C23" s="36" t="s">
        <v>81</v>
      </c>
      <c r="D23" s="37">
        <v>0</v>
      </c>
      <c r="E23" s="37">
        <v>10</v>
      </c>
    </row>
    <row r="24" spans="1:9" x14ac:dyDescent="0.3">
      <c r="A24" s="36" t="s">
        <v>89</v>
      </c>
      <c r="B24" s="36" t="s">
        <v>84</v>
      </c>
      <c r="C24" s="36" t="s">
        <v>81</v>
      </c>
      <c r="D24" s="37">
        <v>0</v>
      </c>
      <c r="E24" s="37">
        <v>-30</v>
      </c>
    </row>
    <row r="25" spans="1:9" x14ac:dyDescent="0.3">
      <c r="A25" s="36" t="s">
        <v>90</v>
      </c>
      <c r="B25" s="36" t="s">
        <v>91</v>
      </c>
      <c r="C25" s="36" t="s">
        <v>81</v>
      </c>
      <c r="D25" s="37">
        <v>0</v>
      </c>
      <c r="E25" s="37">
        <v>100</v>
      </c>
    </row>
    <row r="26" spans="1:9" x14ac:dyDescent="0.3">
      <c r="A26" s="36" t="s">
        <v>92</v>
      </c>
      <c r="B26" s="36" t="s">
        <v>91</v>
      </c>
      <c r="C26" s="36" t="s">
        <v>81</v>
      </c>
      <c r="D26" s="37">
        <v>0</v>
      </c>
      <c r="E26" s="37">
        <v>257.14</v>
      </c>
    </row>
    <row r="27" spans="1:9" x14ac:dyDescent="0.3">
      <c r="A27" s="36" t="s">
        <v>93</v>
      </c>
      <c r="B27" s="36" t="s">
        <v>94</v>
      </c>
      <c r="C27" s="36" t="s">
        <v>81</v>
      </c>
      <c r="D27" s="37">
        <v>0</v>
      </c>
      <c r="E27" s="37">
        <v>80</v>
      </c>
    </row>
    <row r="28" spans="1:9" x14ac:dyDescent="0.3">
      <c r="A28" s="36" t="s">
        <v>95</v>
      </c>
      <c r="B28" s="36" t="s">
        <v>84</v>
      </c>
      <c r="C28" s="36" t="s">
        <v>81</v>
      </c>
      <c r="D28" s="37">
        <v>0</v>
      </c>
      <c r="E28" s="37">
        <v>678</v>
      </c>
    </row>
    <row r="29" spans="1:9" x14ac:dyDescent="0.3">
      <c r="A29" s="36" t="s">
        <v>95</v>
      </c>
      <c r="B29" s="36" t="s">
        <v>84</v>
      </c>
      <c r="C29" s="36" t="s">
        <v>82</v>
      </c>
      <c r="D29" s="37">
        <v>0</v>
      </c>
      <c r="E29" s="37">
        <v>47.25</v>
      </c>
    </row>
    <row r="30" spans="1:9" x14ac:dyDescent="0.3">
      <c r="A30" s="36" t="s">
        <v>96</v>
      </c>
      <c r="B30" s="36" t="s">
        <v>86</v>
      </c>
      <c r="C30" s="36" t="s">
        <v>81</v>
      </c>
      <c r="D30" s="37">
        <v>0</v>
      </c>
      <c r="E30" s="37">
        <v>480</v>
      </c>
    </row>
    <row r="31" spans="1:9" x14ac:dyDescent="0.3">
      <c r="A31" s="36" t="s">
        <v>97</v>
      </c>
      <c r="B31" s="36" t="s">
        <v>88</v>
      </c>
      <c r="C31" s="36" t="s">
        <v>81</v>
      </c>
      <c r="D31" s="37">
        <v>0</v>
      </c>
      <c r="E31" s="37">
        <v>30</v>
      </c>
    </row>
    <row r="32" spans="1:9" x14ac:dyDescent="0.3">
      <c r="A32" s="36" t="s">
        <v>97</v>
      </c>
      <c r="B32" s="36" t="s">
        <v>88</v>
      </c>
      <c r="C32" s="36" t="s">
        <v>82</v>
      </c>
      <c r="D32" s="37">
        <v>0</v>
      </c>
      <c r="E32" s="37">
        <v>60</v>
      </c>
    </row>
    <row r="33" spans="1:5" x14ac:dyDescent="0.3">
      <c r="A33" s="36" t="s">
        <v>98</v>
      </c>
      <c r="B33" s="36" t="s">
        <v>94</v>
      </c>
      <c r="C33" s="36" t="s">
        <v>81</v>
      </c>
      <c r="D33" s="37">
        <v>0</v>
      </c>
      <c r="E33" s="37">
        <v>80</v>
      </c>
    </row>
    <row r="34" spans="1:5" x14ac:dyDescent="0.3">
      <c r="A34" s="36" t="s">
        <v>98</v>
      </c>
      <c r="B34" s="36" t="s">
        <v>94</v>
      </c>
      <c r="C34" s="36" t="s">
        <v>82</v>
      </c>
      <c r="D34" s="37">
        <v>0</v>
      </c>
      <c r="E34" s="37">
        <v>160</v>
      </c>
    </row>
    <row r="35" spans="1:5" x14ac:dyDescent="0.3">
      <c r="A35" s="36" t="s">
        <v>99</v>
      </c>
      <c r="B35" s="36" t="s">
        <v>84</v>
      </c>
      <c r="C35" s="36" t="s">
        <v>81</v>
      </c>
      <c r="D35" s="37">
        <v>0</v>
      </c>
      <c r="E35" s="37">
        <v>378</v>
      </c>
    </row>
    <row r="36" spans="1:5" x14ac:dyDescent="0.3">
      <c r="A36" s="36" t="s">
        <v>99</v>
      </c>
      <c r="B36" s="36" t="s">
        <v>84</v>
      </c>
      <c r="C36" s="36" t="s">
        <v>82</v>
      </c>
      <c r="D36" s="37">
        <v>0</v>
      </c>
      <c r="E36" s="37">
        <v>126</v>
      </c>
    </row>
    <row r="37" spans="1:5" x14ac:dyDescent="0.3">
      <c r="A37" s="36" t="s">
        <v>100</v>
      </c>
      <c r="B37" s="36" t="s">
        <v>86</v>
      </c>
      <c r="C37" s="36" t="s">
        <v>81</v>
      </c>
      <c r="D37" s="37">
        <v>0</v>
      </c>
      <c r="E37" s="37">
        <v>120</v>
      </c>
    </row>
    <row r="38" spans="1:5" x14ac:dyDescent="0.3">
      <c r="A38" s="36" t="s">
        <v>101</v>
      </c>
      <c r="B38" s="36" t="s">
        <v>102</v>
      </c>
      <c r="C38" s="36" t="s">
        <v>81</v>
      </c>
      <c r="D38" s="37">
        <v>0</v>
      </c>
      <c r="E38" s="37">
        <v>26.55</v>
      </c>
    </row>
    <row r="39" spans="1:5" x14ac:dyDescent="0.3">
      <c r="A39" s="36" t="s">
        <v>103</v>
      </c>
      <c r="B39" s="36" t="s">
        <v>94</v>
      </c>
      <c r="C39" s="36" t="s">
        <v>81</v>
      </c>
      <c r="D39" s="37">
        <v>0</v>
      </c>
      <c r="E39" s="37">
        <v>80</v>
      </c>
    </row>
    <row r="40" spans="1:5" x14ac:dyDescent="0.3">
      <c r="A40" s="36" t="s">
        <v>104</v>
      </c>
      <c r="B40" s="36" t="s">
        <v>84</v>
      </c>
      <c r="C40" s="36" t="s">
        <v>81</v>
      </c>
      <c r="D40" s="37">
        <v>0</v>
      </c>
      <c r="E40" s="37">
        <v>362.25</v>
      </c>
    </row>
    <row r="41" spans="1:5" x14ac:dyDescent="0.3">
      <c r="A41" s="36" t="s">
        <v>105</v>
      </c>
      <c r="B41" s="36" t="s">
        <v>86</v>
      </c>
      <c r="C41" s="36" t="s">
        <v>81</v>
      </c>
      <c r="D41" s="37">
        <v>0</v>
      </c>
      <c r="E41" s="37">
        <v>120</v>
      </c>
    </row>
    <row r="42" spans="1:5" x14ac:dyDescent="0.3">
      <c r="A42" s="36" t="s">
        <v>105</v>
      </c>
      <c r="B42" s="36" t="s">
        <v>86</v>
      </c>
      <c r="C42" s="36" t="s">
        <v>82</v>
      </c>
      <c r="D42" s="37">
        <v>0</v>
      </c>
      <c r="E42" s="37">
        <v>120</v>
      </c>
    </row>
    <row r="43" spans="1:5" x14ac:dyDescent="0.3">
      <c r="A43" s="36" t="s">
        <v>106</v>
      </c>
      <c r="B43" s="36" t="s">
        <v>88</v>
      </c>
      <c r="C43" s="36" t="s">
        <v>81</v>
      </c>
      <c r="D43" s="37">
        <v>0</v>
      </c>
      <c r="E43" s="37">
        <v>15</v>
      </c>
    </row>
    <row r="44" spans="1:5" x14ac:dyDescent="0.3">
      <c r="A44" s="36" t="s">
        <v>106</v>
      </c>
      <c r="B44" s="36" t="s">
        <v>88</v>
      </c>
      <c r="C44" s="36" t="s">
        <v>82</v>
      </c>
      <c r="D44" s="37">
        <v>0</v>
      </c>
      <c r="E44" s="37">
        <v>15</v>
      </c>
    </row>
    <row r="45" spans="1:5" x14ac:dyDescent="0.3">
      <c r="A45" s="36" t="s">
        <v>107</v>
      </c>
      <c r="B45" s="36" t="s">
        <v>102</v>
      </c>
      <c r="C45" s="36" t="s">
        <v>81</v>
      </c>
      <c r="D45" s="37">
        <v>0</v>
      </c>
      <c r="E45" s="37">
        <v>44.25</v>
      </c>
    </row>
    <row r="46" spans="1:5" x14ac:dyDescent="0.3">
      <c r="A46" s="36" t="s">
        <v>108</v>
      </c>
      <c r="B46" s="36" t="s">
        <v>84</v>
      </c>
      <c r="C46" s="36" t="s">
        <v>81</v>
      </c>
      <c r="D46" s="37">
        <v>0</v>
      </c>
      <c r="E46" s="37">
        <v>63</v>
      </c>
    </row>
    <row r="47" spans="1:5" x14ac:dyDescent="0.3">
      <c r="A47" s="36" t="s">
        <v>109</v>
      </c>
      <c r="B47" s="36" t="s">
        <v>88</v>
      </c>
      <c r="C47" s="36" t="s">
        <v>81</v>
      </c>
      <c r="D47" s="37">
        <v>0</v>
      </c>
      <c r="E47" s="37">
        <v>15</v>
      </c>
    </row>
    <row r="48" spans="1:5" x14ac:dyDescent="0.3">
      <c r="A48" s="36" t="s">
        <v>109</v>
      </c>
      <c r="B48" s="36" t="s">
        <v>88</v>
      </c>
      <c r="C48" s="36" t="s">
        <v>82</v>
      </c>
      <c r="D48" s="37">
        <v>0</v>
      </c>
      <c r="E48" s="37">
        <v>45</v>
      </c>
    </row>
    <row r="49" spans="1:5" x14ac:dyDescent="0.3">
      <c r="A49" s="36" t="s">
        <v>110</v>
      </c>
      <c r="B49" s="36" t="s">
        <v>84</v>
      </c>
      <c r="C49" s="36" t="s">
        <v>81</v>
      </c>
      <c r="D49" s="37">
        <v>0</v>
      </c>
      <c r="E49" s="37">
        <v>111</v>
      </c>
    </row>
    <row r="50" spans="1:5" x14ac:dyDescent="0.3">
      <c r="A50" s="36" t="s">
        <v>110</v>
      </c>
      <c r="B50" s="36" t="s">
        <v>84</v>
      </c>
      <c r="C50" s="36" t="s">
        <v>82</v>
      </c>
      <c r="D50" s="37">
        <v>0</v>
      </c>
      <c r="E50" s="37">
        <v>63</v>
      </c>
    </row>
    <row r="51" spans="1:5" x14ac:dyDescent="0.3">
      <c r="A51" s="36" t="s">
        <v>111</v>
      </c>
      <c r="B51" s="36" t="s">
        <v>88</v>
      </c>
      <c r="C51" s="36" t="s">
        <v>81</v>
      </c>
      <c r="D51" s="37">
        <v>0</v>
      </c>
      <c r="E51" s="37">
        <v>15</v>
      </c>
    </row>
    <row r="52" spans="1:5" x14ac:dyDescent="0.3">
      <c r="A52" s="36" t="s">
        <v>112</v>
      </c>
      <c r="B52" s="36" t="s">
        <v>94</v>
      </c>
      <c r="C52" s="36" t="s">
        <v>82</v>
      </c>
      <c r="D52" s="37">
        <v>0</v>
      </c>
      <c r="E52" s="37">
        <v>100</v>
      </c>
    </row>
    <row r="53" spans="1:5" x14ac:dyDescent="0.3">
      <c r="A53" s="36" t="s">
        <v>113</v>
      </c>
      <c r="B53" s="36" t="s">
        <v>84</v>
      </c>
      <c r="C53" s="36" t="s">
        <v>81</v>
      </c>
      <c r="D53" s="37">
        <v>0</v>
      </c>
      <c r="E53" s="37">
        <v>150</v>
      </c>
    </row>
    <row r="54" spans="1:5" x14ac:dyDescent="0.3">
      <c r="A54" s="36" t="s">
        <v>113</v>
      </c>
      <c r="B54" s="36" t="s">
        <v>84</v>
      </c>
      <c r="C54" s="36" t="s">
        <v>82</v>
      </c>
      <c r="D54" s="37">
        <v>0</v>
      </c>
      <c r="E54" s="37">
        <v>75</v>
      </c>
    </row>
    <row r="55" spans="1:5" x14ac:dyDescent="0.3">
      <c r="A55" s="36" t="s">
        <v>114</v>
      </c>
      <c r="B55" s="36" t="s">
        <v>115</v>
      </c>
      <c r="C55" s="36" t="s">
        <v>81</v>
      </c>
      <c r="D55" s="37">
        <v>0</v>
      </c>
      <c r="E55" s="37">
        <v>960</v>
      </c>
    </row>
    <row r="56" spans="1:5" x14ac:dyDescent="0.3">
      <c r="A56" s="36" t="s">
        <v>116</v>
      </c>
      <c r="B56" s="36" t="s">
        <v>88</v>
      </c>
      <c r="C56" s="36" t="s">
        <v>81</v>
      </c>
      <c r="D56" s="37">
        <v>0</v>
      </c>
      <c r="E56" s="37">
        <v>20</v>
      </c>
    </row>
    <row r="57" spans="1:5" x14ac:dyDescent="0.3">
      <c r="A57" s="36" t="s">
        <v>117</v>
      </c>
      <c r="B57" s="36" t="s">
        <v>84</v>
      </c>
      <c r="C57" s="36" t="s">
        <v>81</v>
      </c>
      <c r="D57" s="37">
        <v>0</v>
      </c>
      <c r="E57" s="37">
        <v>48</v>
      </c>
    </row>
    <row r="58" spans="1:5" x14ac:dyDescent="0.3">
      <c r="A58" s="36" t="s">
        <v>117</v>
      </c>
      <c r="B58" s="36" t="s">
        <v>84</v>
      </c>
      <c r="C58" s="36" t="s">
        <v>82</v>
      </c>
      <c r="D58" s="37">
        <v>0</v>
      </c>
      <c r="E58" s="37">
        <v>63</v>
      </c>
    </row>
    <row r="59" spans="1:5" x14ac:dyDescent="0.3">
      <c r="A59" s="36" t="s">
        <v>118</v>
      </c>
      <c r="B59" s="36" t="s">
        <v>102</v>
      </c>
      <c r="C59" s="36" t="s">
        <v>81</v>
      </c>
      <c r="D59" s="37">
        <v>0</v>
      </c>
      <c r="E59" s="37">
        <v>13.27</v>
      </c>
    </row>
    <row r="60" spans="1:5" x14ac:dyDescent="0.3">
      <c r="A60" s="36" t="s">
        <v>118</v>
      </c>
      <c r="B60" s="36" t="s">
        <v>102</v>
      </c>
      <c r="C60" s="36" t="s">
        <v>82</v>
      </c>
      <c r="D60" s="37">
        <v>0</v>
      </c>
      <c r="E60" s="37">
        <v>10.62</v>
      </c>
    </row>
    <row r="61" spans="1:5" x14ac:dyDescent="0.3">
      <c r="A61" s="36" t="s">
        <v>119</v>
      </c>
      <c r="B61" s="36" t="s">
        <v>84</v>
      </c>
      <c r="C61" s="36" t="s">
        <v>81</v>
      </c>
      <c r="D61" s="37">
        <v>0</v>
      </c>
      <c r="E61" s="37">
        <v>210</v>
      </c>
    </row>
    <row r="62" spans="1:5" x14ac:dyDescent="0.3">
      <c r="A62" s="36" t="s">
        <v>120</v>
      </c>
      <c r="B62" s="36" t="s">
        <v>115</v>
      </c>
      <c r="C62" s="36" t="s">
        <v>81</v>
      </c>
      <c r="D62" s="37">
        <v>0</v>
      </c>
      <c r="E62" s="37">
        <v>720</v>
      </c>
    </row>
    <row r="63" spans="1:5" x14ac:dyDescent="0.3">
      <c r="A63" s="36" t="s">
        <v>121</v>
      </c>
      <c r="B63" s="36" t="s">
        <v>88</v>
      </c>
      <c r="C63" s="36" t="s">
        <v>81</v>
      </c>
      <c r="D63" s="37">
        <v>0</v>
      </c>
      <c r="E63" s="37">
        <v>10</v>
      </c>
    </row>
    <row r="64" spans="1:5" x14ac:dyDescent="0.3">
      <c r="A64" s="36" t="s">
        <v>122</v>
      </c>
      <c r="B64" s="36" t="s">
        <v>94</v>
      </c>
      <c r="C64" s="36" t="s">
        <v>81</v>
      </c>
      <c r="D64" s="37">
        <v>0</v>
      </c>
      <c r="E64" s="37">
        <v>200</v>
      </c>
    </row>
    <row r="65" spans="1:5" x14ac:dyDescent="0.3">
      <c r="A65" s="36" t="s">
        <v>122</v>
      </c>
      <c r="B65" s="36" t="s">
        <v>94</v>
      </c>
      <c r="C65" s="36" t="s">
        <v>82</v>
      </c>
      <c r="D65" s="37">
        <v>0</v>
      </c>
      <c r="E65" s="37">
        <v>100</v>
      </c>
    </row>
    <row r="66" spans="1:5" x14ac:dyDescent="0.3">
      <c r="A66" s="36" t="s">
        <v>123</v>
      </c>
      <c r="B66" s="36" t="s">
        <v>84</v>
      </c>
      <c r="C66" s="36" t="s">
        <v>81</v>
      </c>
      <c r="D66" s="37">
        <v>0</v>
      </c>
      <c r="E66" s="37">
        <v>375</v>
      </c>
    </row>
    <row r="67" spans="1:5" x14ac:dyDescent="0.3">
      <c r="A67" s="36" t="s">
        <v>123</v>
      </c>
      <c r="B67" s="36" t="s">
        <v>84</v>
      </c>
      <c r="C67" s="36" t="s">
        <v>82</v>
      </c>
      <c r="D67" s="37">
        <v>0</v>
      </c>
      <c r="E67" s="37">
        <v>75</v>
      </c>
    </row>
    <row r="68" spans="1:5" x14ac:dyDescent="0.3">
      <c r="A68" s="36" t="s">
        <v>124</v>
      </c>
      <c r="B68" s="36" t="s">
        <v>115</v>
      </c>
      <c r="C68" s="36" t="s">
        <v>81</v>
      </c>
      <c r="D68" s="37">
        <v>0</v>
      </c>
      <c r="E68" s="37">
        <v>120</v>
      </c>
    </row>
    <row r="69" spans="1:5" x14ac:dyDescent="0.3">
      <c r="A69" s="36" t="s">
        <v>125</v>
      </c>
      <c r="B69" s="36" t="s">
        <v>88</v>
      </c>
      <c r="C69" s="36" t="s">
        <v>81</v>
      </c>
      <c r="D69" s="37">
        <v>0</v>
      </c>
      <c r="E69" s="37">
        <v>20</v>
      </c>
    </row>
    <row r="70" spans="1:5" x14ac:dyDescent="0.3">
      <c r="A70" s="36" t="s">
        <v>126</v>
      </c>
      <c r="B70" s="36" t="s">
        <v>102</v>
      </c>
      <c r="C70" s="36" t="s">
        <v>81</v>
      </c>
      <c r="D70" s="37">
        <v>0</v>
      </c>
      <c r="E70" s="37">
        <v>44.25</v>
      </c>
    </row>
    <row r="71" spans="1:5" x14ac:dyDescent="0.3">
      <c r="A71" s="36" t="s">
        <v>127</v>
      </c>
      <c r="B71" s="36" t="s">
        <v>84</v>
      </c>
      <c r="C71" s="36" t="s">
        <v>81</v>
      </c>
      <c r="D71" s="37">
        <v>0</v>
      </c>
      <c r="E71" s="37">
        <v>150</v>
      </c>
    </row>
    <row r="72" spans="1:5" x14ac:dyDescent="0.3">
      <c r="A72" s="36" t="s">
        <v>128</v>
      </c>
      <c r="B72" s="36" t="s">
        <v>102</v>
      </c>
      <c r="C72" s="36" t="s">
        <v>82</v>
      </c>
      <c r="D72" s="37">
        <v>0</v>
      </c>
      <c r="E72" s="37">
        <v>8.85</v>
      </c>
    </row>
    <row r="73" spans="1:5" x14ac:dyDescent="0.3">
      <c r="A73" s="36" t="s">
        <v>129</v>
      </c>
      <c r="B73" s="36" t="s">
        <v>94</v>
      </c>
      <c r="C73" s="36" t="s">
        <v>81</v>
      </c>
      <c r="D73" s="37">
        <v>0</v>
      </c>
      <c r="E73" s="37">
        <v>100</v>
      </c>
    </row>
    <row r="74" spans="1:5" x14ac:dyDescent="0.3">
      <c r="A74" s="36" t="s">
        <v>130</v>
      </c>
      <c r="B74" s="36" t="s">
        <v>84</v>
      </c>
      <c r="C74" s="36" t="s">
        <v>81</v>
      </c>
      <c r="D74" s="37">
        <v>0</v>
      </c>
      <c r="E74" s="37">
        <v>300</v>
      </c>
    </row>
    <row r="75" spans="1:5" x14ac:dyDescent="0.3">
      <c r="A75" s="36" t="s">
        <v>131</v>
      </c>
      <c r="B75" s="36" t="s">
        <v>86</v>
      </c>
      <c r="C75" s="36" t="s">
        <v>81</v>
      </c>
      <c r="D75" s="37">
        <v>0</v>
      </c>
      <c r="E75" s="37">
        <v>100</v>
      </c>
    </row>
    <row r="76" spans="1:5" x14ac:dyDescent="0.3">
      <c r="A76" s="36" t="s">
        <v>132</v>
      </c>
      <c r="B76" s="36" t="s">
        <v>84</v>
      </c>
      <c r="C76" s="36" t="s">
        <v>81</v>
      </c>
      <c r="D76" s="37">
        <v>0</v>
      </c>
      <c r="E76" s="37">
        <v>252</v>
      </c>
    </row>
    <row r="77" spans="1:5" x14ac:dyDescent="0.3">
      <c r="A77" s="36" t="s">
        <v>133</v>
      </c>
      <c r="B77" s="36" t="s">
        <v>88</v>
      </c>
      <c r="C77" s="36" t="s">
        <v>81</v>
      </c>
      <c r="D77" s="37">
        <v>0</v>
      </c>
      <c r="E77" s="37">
        <v>15</v>
      </c>
    </row>
    <row r="78" spans="1:5" x14ac:dyDescent="0.3">
      <c r="A78" s="36" t="s">
        <v>134</v>
      </c>
      <c r="B78" s="36" t="s">
        <v>84</v>
      </c>
      <c r="C78" s="36" t="s">
        <v>81</v>
      </c>
      <c r="D78" s="37">
        <v>0</v>
      </c>
      <c r="E78" s="37">
        <v>285</v>
      </c>
    </row>
    <row r="79" spans="1:5" x14ac:dyDescent="0.3">
      <c r="A79" s="36" t="s">
        <v>135</v>
      </c>
      <c r="B79" s="36" t="s">
        <v>86</v>
      </c>
      <c r="C79" s="36" t="s">
        <v>81</v>
      </c>
      <c r="D79" s="37">
        <v>0</v>
      </c>
      <c r="E79" s="37">
        <v>480</v>
      </c>
    </row>
    <row r="80" spans="1:5" x14ac:dyDescent="0.3">
      <c r="A80" s="36" t="s">
        <v>136</v>
      </c>
      <c r="B80" s="36" t="s">
        <v>88</v>
      </c>
      <c r="C80" s="36" t="s">
        <v>81</v>
      </c>
      <c r="D80" s="37">
        <v>0</v>
      </c>
      <c r="E80" s="37">
        <v>30</v>
      </c>
    </row>
    <row r="81" spans="1:5" x14ac:dyDescent="0.3">
      <c r="A81" s="36" t="s">
        <v>137</v>
      </c>
      <c r="B81" s="36" t="s">
        <v>102</v>
      </c>
      <c r="C81" s="36" t="s">
        <v>82</v>
      </c>
      <c r="D81" s="37">
        <v>0</v>
      </c>
      <c r="E81" s="37">
        <v>8.85</v>
      </c>
    </row>
    <row r="82" spans="1:5" x14ac:dyDescent="0.3">
      <c r="A82" s="36" t="s">
        <v>138</v>
      </c>
      <c r="B82" s="36" t="s">
        <v>94</v>
      </c>
      <c r="C82" s="36" t="s">
        <v>81</v>
      </c>
      <c r="D82" s="37">
        <v>0</v>
      </c>
      <c r="E82" s="37">
        <v>160</v>
      </c>
    </row>
    <row r="83" spans="1:5" x14ac:dyDescent="0.3">
      <c r="A83" s="36" t="s">
        <v>139</v>
      </c>
      <c r="B83" s="36" t="s">
        <v>84</v>
      </c>
      <c r="C83" s="36" t="s">
        <v>81</v>
      </c>
      <c r="D83" s="37">
        <v>0</v>
      </c>
      <c r="E83" s="37">
        <v>411</v>
      </c>
    </row>
    <row r="84" spans="1:5" x14ac:dyDescent="0.3">
      <c r="A84" s="36" t="s">
        <v>140</v>
      </c>
      <c r="B84" s="36" t="s">
        <v>86</v>
      </c>
      <c r="C84" s="36" t="s">
        <v>81</v>
      </c>
      <c r="D84" s="37">
        <v>0</v>
      </c>
      <c r="E84" s="37">
        <v>720</v>
      </c>
    </row>
    <row r="85" spans="1:5" x14ac:dyDescent="0.3">
      <c r="A85" s="36" t="s">
        <v>140</v>
      </c>
      <c r="B85" s="36" t="s">
        <v>86</v>
      </c>
      <c r="C85" s="36" t="s">
        <v>82</v>
      </c>
      <c r="D85" s="37">
        <v>0</v>
      </c>
      <c r="E85" s="37">
        <v>240</v>
      </c>
    </row>
    <row r="86" spans="1:5" x14ac:dyDescent="0.3">
      <c r="A86" s="36" t="s">
        <v>141</v>
      </c>
      <c r="B86" s="36" t="s">
        <v>88</v>
      </c>
      <c r="C86" s="36" t="s">
        <v>81</v>
      </c>
      <c r="D86" s="37">
        <v>0</v>
      </c>
      <c r="E86" s="37">
        <v>15</v>
      </c>
    </row>
    <row r="87" spans="1:5" x14ac:dyDescent="0.3">
      <c r="A87" s="36" t="s">
        <v>141</v>
      </c>
      <c r="B87" s="36" t="s">
        <v>88</v>
      </c>
      <c r="C87" s="36" t="s">
        <v>82</v>
      </c>
      <c r="D87" s="37">
        <v>0</v>
      </c>
      <c r="E87" s="37">
        <v>15</v>
      </c>
    </row>
    <row r="88" spans="1:5" x14ac:dyDescent="0.3">
      <c r="A88" s="36" t="s">
        <v>142</v>
      </c>
      <c r="B88" s="36" t="s">
        <v>102</v>
      </c>
      <c r="C88" s="36" t="s">
        <v>81</v>
      </c>
      <c r="D88" s="37">
        <v>0</v>
      </c>
      <c r="E88" s="37">
        <v>13.27</v>
      </c>
    </row>
    <row r="89" spans="1:5" x14ac:dyDescent="0.3">
      <c r="A89" s="36" t="s">
        <v>143</v>
      </c>
      <c r="B89" s="36" t="s">
        <v>84</v>
      </c>
      <c r="C89" s="36" t="s">
        <v>81</v>
      </c>
      <c r="D89" s="37">
        <v>0</v>
      </c>
      <c r="E89" s="37">
        <v>63</v>
      </c>
    </row>
    <row r="90" spans="1:5" x14ac:dyDescent="0.3">
      <c r="A90" s="36" t="s">
        <v>144</v>
      </c>
      <c r="B90" s="36" t="s">
        <v>86</v>
      </c>
      <c r="C90" s="36" t="s">
        <v>81</v>
      </c>
      <c r="D90" s="37">
        <v>0</v>
      </c>
      <c r="E90" s="37">
        <v>360</v>
      </c>
    </row>
    <row r="91" spans="1:5" x14ac:dyDescent="0.3">
      <c r="A91" s="36" t="s">
        <v>145</v>
      </c>
      <c r="B91" s="36" t="s">
        <v>88</v>
      </c>
      <c r="C91" s="36" t="s">
        <v>81</v>
      </c>
      <c r="D91" s="37">
        <v>0</v>
      </c>
      <c r="E91" s="37">
        <v>30</v>
      </c>
    </row>
    <row r="92" spans="1:5" x14ac:dyDescent="0.3">
      <c r="A92" s="36" t="s">
        <v>146</v>
      </c>
      <c r="B92" s="36" t="s">
        <v>94</v>
      </c>
      <c r="C92" s="36" t="s">
        <v>82</v>
      </c>
      <c r="D92" s="37">
        <v>0</v>
      </c>
      <c r="E92" s="37">
        <v>160</v>
      </c>
    </row>
    <row r="93" spans="1:5" x14ac:dyDescent="0.3">
      <c r="A93" s="36" t="s">
        <v>147</v>
      </c>
      <c r="B93" s="36" t="s">
        <v>84</v>
      </c>
      <c r="C93" s="36" t="s">
        <v>81</v>
      </c>
      <c r="D93" s="37">
        <v>0</v>
      </c>
      <c r="E93" s="37">
        <v>50.4</v>
      </c>
    </row>
    <row r="94" spans="1:5" x14ac:dyDescent="0.3">
      <c r="A94" s="36" t="s">
        <v>147</v>
      </c>
      <c r="B94" s="36" t="s">
        <v>84</v>
      </c>
      <c r="C94" s="36" t="s">
        <v>82</v>
      </c>
      <c r="D94" s="37">
        <v>0</v>
      </c>
      <c r="E94" s="37">
        <v>113.4</v>
      </c>
    </row>
    <row r="95" spans="1:5" x14ac:dyDescent="0.3">
      <c r="A95" s="36" t="s">
        <v>148</v>
      </c>
      <c r="B95" s="36" t="s">
        <v>91</v>
      </c>
      <c r="C95" s="36" t="s">
        <v>81</v>
      </c>
      <c r="D95" s="37">
        <v>0</v>
      </c>
      <c r="E95" s="37">
        <v>157.13999999999999</v>
      </c>
    </row>
    <row r="96" spans="1:5" x14ac:dyDescent="0.3">
      <c r="A96" s="36" t="s">
        <v>149</v>
      </c>
      <c r="B96" s="36" t="s">
        <v>84</v>
      </c>
      <c r="C96" s="36" t="s">
        <v>81</v>
      </c>
      <c r="D96" s="37">
        <v>0</v>
      </c>
      <c r="E96" s="37">
        <v>237</v>
      </c>
    </row>
    <row r="97" spans="1:5" x14ac:dyDescent="0.3">
      <c r="A97" s="36" t="s">
        <v>150</v>
      </c>
      <c r="B97" s="36" t="s">
        <v>91</v>
      </c>
      <c r="C97" s="36" t="s">
        <v>81</v>
      </c>
      <c r="D97" s="37">
        <v>0</v>
      </c>
      <c r="E97" s="37">
        <v>300</v>
      </c>
    </row>
    <row r="98" spans="1:5" x14ac:dyDescent="0.3">
      <c r="A98" s="36" t="s">
        <v>151</v>
      </c>
      <c r="B98" s="36" t="s">
        <v>88</v>
      </c>
      <c r="C98" s="36" t="s">
        <v>81</v>
      </c>
      <c r="D98" s="37">
        <v>0</v>
      </c>
      <c r="E98" s="37">
        <v>30</v>
      </c>
    </row>
    <row r="99" spans="1:5" x14ac:dyDescent="0.3">
      <c r="A99" s="36" t="s">
        <v>151</v>
      </c>
      <c r="B99" s="36" t="s">
        <v>88</v>
      </c>
      <c r="C99" s="36" t="s">
        <v>82</v>
      </c>
      <c r="D99" s="37">
        <v>0</v>
      </c>
      <c r="E99" s="37">
        <v>30</v>
      </c>
    </row>
    <row r="100" spans="1:5" x14ac:dyDescent="0.3">
      <c r="A100" s="36" t="s">
        <v>152</v>
      </c>
      <c r="B100" s="36" t="s">
        <v>94</v>
      </c>
      <c r="C100" s="36" t="s">
        <v>82</v>
      </c>
      <c r="D100" s="37">
        <v>0</v>
      </c>
      <c r="E100" s="37">
        <v>200</v>
      </c>
    </row>
    <row r="101" spans="1:5" x14ac:dyDescent="0.3">
      <c r="A101" s="36" t="s">
        <v>153</v>
      </c>
      <c r="B101" s="36" t="s">
        <v>84</v>
      </c>
      <c r="C101" s="36" t="s">
        <v>81</v>
      </c>
      <c r="D101" s="37">
        <v>0</v>
      </c>
      <c r="E101" s="37">
        <v>525</v>
      </c>
    </row>
    <row r="102" spans="1:5" x14ac:dyDescent="0.3">
      <c r="A102" s="36" t="s">
        <v>153</v>
      </c>
      <c r="B102" s="36" t="s">
        <v>84</v>
      </c>
      <c r="C102" s="36" t="s">
        <v>82</v>
      </c>
      <c r="D102" s="37">
        <v>0</v>
      </c>
      <c r="E102" s="37">
        <v>148.41</v>
      </c>
    </row>
    <row r="103" spans="1:5" x14ac:dyDescent="0.3">
      <c r="A103" s="36" t="s">
        <v>154</v>
      </c>
      <c r="B103" s="36" t="s">
        <v>115</v>
      </c>
      <c r="C103" s="36" t="s">
        <v>81</v>
      </c>
      <c r="D103" s="37">
        <v>0</v>
      </c>
      <c r="E103" s="37">
        <v>120</v>
      </c>
    </row>
    <row r="104" spans="1:5" x14ac:dyDescent="0.3">
      <c r="A104" s="36" t="s">
        <v>155</v>
      </c>
      <c r="B104" s="36" t="s">
        <v>84</v>
      </c>
      <c r="C104" s="36" t="s">
        <v>82</v>
      </c>
      <c r="D104" s="37">
        <v>0</v>
      </c>
      <c r="E104" s="37">
        <v>75</v>
      </c>
    </row>
    <row r="105" spans="1:5" x14ac:dyDescent="0.3">
      <c r="A105" s="36" t="s">
        <v>156</v>
      </c>
      <c r="B105" s="36" t="s">
        <v>88</v>
      </c>
      <c r="C105" s="36" t="s">
        <v>82</v>
      </c>
      <c r="D105" s="37">
        <v>0</v>
      </c>
      <c r="E105" s="37">
        <v>10</v>
      </c>
    </row>
    <row r="106" spans="1:5" x14ac:dyDescent="0.3">
      <c r="A106" s="36" t="s">
        <v>157</v>
      </c>
      <c r="B106" s="36" t="s">
        <v>94</v>
      </c>
      <c r="C106" s="36" t="s">
        <v>81</v>
      </c>
      <c r="D106" s="37">
        <v>0</v>
      </c>
      <c r="E106" s="37">
        <v>200</v>
      </c>
    </row>
    <row r="107" spans="1:5" x14ac:dyDescent="0.3">
      <c r="A107" s="36" t="s">
        <v>157</v>
      </c>
      <c r="B107" s="36" t="s">
        <v>94</v>
      </c>
      <c r="C107" s="36" t="s">
        <v>82</v>
      </c>
      <c r="D107" s="37">
        <v>0</v>
      </c>
      <c r="E107" s="37">
        <v>100</v>
      </c>
    </row>
    <row r="108" spans="1:5" x14ac:dyDescent="0.3">
      <c r="A108" s="36" t="s">
        <v>158</v>
      </c>
      <c r="B108" s="36" t="s">
        <v>84</v>
      </c>
      <c r="C108" s="36" t="s">
        <v>81</v>
      </c>
      <c r="D108" s="37">
        <v>0</v>
      </c>
      <c r="E108" s="37">
        <v>510</v>
      </c>
    </row>
    <row r="109" spans="1:5" x14ac:dyDescent="0.3">
      <c r="A109" s="36" t="s">
        <v>158</v>
      </c>
      <c r="B109" s="36" t="s">
        <v>84</v>
      </c>
      <c r="C109" s="36" t="s">
        <v>82</v>
      </c>
      <c r="D109" s="37">
        <v>0</v>
      </c>
      <c r="E109" s="37">
        <v>150</v>
      </c>
    </row>
    <row r="110" spans="1:5" x14ac:dyDescent="0.3">
      <c r="A110" s="36" t="s">
        <v>159</v>
      </c>
      <c r="B110" s="36" t="s">
        <v>115</v>
      </c>
      <c r="C110" s="36" t="s">
        <v>81</v>
      </c>
      <c r="D110" s="37">
        <v>0</v>
      </c>
      <c r="E110" s="37">
        <v>480</v>
      </c>
    </row>
    <row r="111" spans="1:5" x14ac:dyDescent="0.3">
      <c r="A111" s="36" t="s">
        <v>160</v>
      </c>
      <c r="B111" s="36" t="s">
        <v>102</v>
      </c>
      <c r="C111" s="36" t="s">
        <v>82</v>
      </c>
      <c r="D111" s="37">
        <v>0</v>
      </c>
      <c r="E111" s="37">
        <v>26.55</v>
      </c>
    </row>
    <row r="112" spans="1:5" x14ac:dyDescent="0.3">
      <c r="A112" s="36" t="s">
        <v>161</v>
      </c>
      <c r="B112" s="36" t="s">
        <v>84</v>
      </c>
      <c r="C112" s="36" t="s">
        <v>162</v>
      </c>
      <c r="D112" s="37">
        <v>0</v>
      </c>
      <c r="E112" s="37">
        <v>110</v>
      </c>
    </row>
    <row r="113" spans="1:5" x14ac:dyDescent="0.3">
      <c r="A113" s="36" t="s">
        <v>163</v>
      </c>
      <c r="B113" s="36" t="s">
        <v>94</v>
      </c>
      <c r="C113" s="36" t="s">
        <v>81</v>
      </c>
      <c r="D113" s="37">
        <v>0</v>
      </c>
      <c r="E113" s="37">
        <v>80</v>
      </c>
    </row>
    <row r="114" spans="1:5" x14ac:dyDescent="0.3">
      <c r="A114" s="36" t="s">
        <v>164</v>
      </c>
      <c r="B114" s="36" t="s">
        <v>84</v>
      </c>
      <c r="C114" s="36" t="s">
        <v>81</v>
      </c>
      <c r="D114" s="37">
        <v>0</v>
      </c>
      <c r="E114" s="37">
        <v>189</v>
      </c>
    </row>
    <row r="115" spans="1:5" x14ac:dyDescent="0.3">
      <c r="A115" s="36" t="s">
        <v>165</v>
      </c>
      <c r="B115" s="36" t="s">
        <v>94</v>
      </c>
      <c r="C115" s="36" t="s">
        <v>82</v>
      </c>
      <c r="D115" s="37">
        <v>0</v>
      </c>
      <c r="E115" s="37">
        <v>100</v>
      </c>
    </row>
    <row r="116" spans="1:5" x14ac:dyDescent="0.3">
      <c r="A116" s="36" t="s">
        <v>166</v>
      </c>
      <c r="B116" s="36" t="s">
        <v>84</v>
      </c>
      <c r="C116" s="36" t="s">
        <v>82</v>
      </c>
      <c r="D116" s="37">
        <v>0</v>
      </c>
      <c r="E116" s="37">
        <v>75</v>
      </c>
    </row>
    <row r="117" spans="1:5" x14ac:dyDescent="0.3">
      <c r="A117" s="36" t="s">
        <v>167</v>
      </c>
      <c r="B117" s="36" t="s">
        <v>94</v>
      </c>
      <c r="C117" s="36" t="s">
        <v>82</v>
      </c>
      <c r="D117" s="37">
        <v>0</v>
      </c>
      <c r="E117" s="37">
        <v>185</v>
      </c>
    </row>
    <row r="118" spans="1:5" x14ac:dyDescent="0.3">
      <c r="A118" s="36" t="s">
        <v>168</v>
      </c>
      <c r="B118" s="36" t="s">
        <v>84</v>
      </c>
      <c r="C118" s="36" t="s">
        <v>81</v>
      </c>
      <c r="D118" s="37">
        <v>0</v>
      </c>
      <c r="E118" s="37">
        <v>126</v>
      </c>
    </row>
    <row r="119" spans="1:5" x14ac:dyDescent="0.3">
      <c r="A119" s="36" t="s">
        <v>168</v>
      </c>
      <c r="B119" s="36" t="s">
        <v>84</v>
      </c>
      <c r="C119" s="36" t="s">
        <v>82</v>
      </c>
      <c r="D119" s="37">
        <v>0</v>
      </c>
      <c r="E119" s="37">
        <v>189</v>
      </c>
    </row>
    <row r="120" spans="1:5" x14ac:dyDescent="0.3">
      <c r="A120" s="36" t="s">
        <v>169</v>
      </c>
      <c r="B120" s="36" t="s">
        <v>86</v>
      </c>
      <c r="C120" s="36" t="s">
        <v>81</v>
      </c>
      <c r="D120" s="37">
        <v>0</v>
      </c>
      <c r="E120" s="37">
        <v>480</v>
      </c>
    </row>
    <row r="121" spans="1:5" x14ac:dyDescent="0.3">
      <c r="A121" s="36" t="s">
        <v>170</v>
      </c>
      <c r="B121" s="36" t="s">
        <v>88</v>
      </c>
      <c r="C121" s="36" t="s">
        <v>82</v>
      </c>
      <c r="D121" s="37">
        <v>0</v>
      </c>
      <c r="E121" s="37">
        <v>135</v>
      </c>
    </row>
    <row r="122" spans="1:5" x14ac:dyDescent="0.3">
      <c r="A122" s="36" t="s">
        <v>171</v>
      </c>
      <c r="B122" s="36" t="s">
        <v>102</v>
      </c>
      <c r="C122" s="36" t="s">
        <v>82</v>
      </c>
      <c r="D122" s="37">
        <v>0</v>
      </c>
      <c r="E122" s="37">
        <v>30.97</v>
      </c>
    </row>
    <row r="123" spans="1:5" x14ac:dyDescent="0.3">
      <c r="A123" s="36" t="s">
        <v>172</v>
      </c>
      <c r="B123" s="36" t="s">
        <v>84</v>
      </c>
      <c r="C123" s="36" t="s">
        <v>81</v>
      </c>
      <c r="D123" s="37">
        <v>0</v>
      </c>
      <c r="E123" s="37">
        <v>252</v>
      </c>
    </row>
    <row r="124" spans="1:5" x14ac:dyDescent="0.3">
      <c r="A124" s="36" t="s">
        <v>173</v>
      </c>
      <c r="B124" s="36" t="s">
        <v>86</v>
      </c>
      <c r="C124" s="36" t="s">
        <v>81</v>
      </c>
      <c r="D124" s="37">
        <v>0</v>
      </c>
      <c r="E124" s="37">
        <v>240</v>
      </c>
    </row>
    <row r="125" spans="1:5" x14ac:dyDescent="0.3">
      <c r="A125" s="36" t="s">
        <v>174</v>
      </c>
      <c r="B125" s="36" t="s">
        <v>88</v>
      </c>
      <c r="C125" s="36" t="s">
        <v>81</v>
      </c>
      <c r="D125" s="37">
        <v>0</v>
      </c>
      <c r="E125" s="37">
        <v>15</v>
      </c>
    </row>
    <row r="126" spans="1:5" x14ac:dyDescent="0.3">
      <c r="A126" s="36" t="s">
        <v>175</v>
      </c>
      <c r="B126" s="36" t="s">
        <v>102</v>
      </c>
      <c r="C126" s="36" t="s">
        <v>81</v>
      </c>
      <c r="D126" s="37">
        <v>0</v>
      </c>
      <c r="E126" s="37">
        <v>22.12</v>
      </c>
    </row>
    <row r="127" spans="1:5" x14ac:dyDescent="0.3">
      <c r="A127" s="36" t="s">
        <v>176</v>
      </c>
      <c r="B127" s="36" t="s">
        <v>94</v>
      </c>
      <c r="C127" s="36" t="s">
        <v>82</v>
      </c>
      <c r="D127" s="37">
        <v>0</v>
      </c>
      <c r="E127" s="37">
        <v>80</v>
      </c>
    </row>
    <row r="128" spans="1:5" x14ac:dyDescent="0.3">
      <c r="A128" s="36" t="s">
        <v>177</v>
      </c>
      <c r="B128" s="36" t="s">
        <v>84</v>
      </c>
      <c r="C128" s="36" t="s">
        <v>81</v>
      </c>
      <c r="D128" s="37">
        <v>0</v>
      </c>
      <c r="E128" s="37">
        <v>441</v>
      </c>
    </row>
    <row r="129" spans="1:5" x14ac:dyDescent="0.3">
      <c r="A129" s="36" t="s">
        <v>177</v>
      </c>
      <c r="B129" s="36" t="s">
        <v>84</v>
      </c>
      <c r="C129" s="36" t="s">
        <v>82</v>
      </c>
      <c r="D129" s="37">
        <v>0</v>
      </c>
      <c r="E129" s="37">
        <v>63</v>
      </c>
    </row>
    <row r="130" spans="1:5" x14ac:dyDescent="0.3">
      <c r="A130" s="36" t="s">
        <v>178</v>
      </c>
      <c r="B130" s="36" t="s">
        <v>86</v>
      </c>
      <c r="C130" s="36" t="s">
        <v>81</v>
      </c>
      <c r="D130" s="37">
        <v>0</v>
      </c>
      <c r="E130" s="37">
        <v>600</v>
      </c>
    </row>
    <row r="131" spans="1:5" x14ac:dyDescent="0.3">
      <c r="A131" s="36" t="s">
        <v>178</v>
      </c>
      <c r="B131" s="36" t="s">
        <v>86</v>
      </c>
      <c r="C131" s="36" t="s">
        <v>82</v>
      </c>
      <c r="D131" s="37">
        <v>0</v>
      </c>
      <c r="E131" s="37">
        <v>120</v>
      </c>
    </row>
    <row r="132" spans="1:5" x14ac:dyDescent="0.3">
      <c r="A132" s="36" t="s">
        <v>179</v>
      </c>
      <c r="B132" s="36" t="s">
        <v>88</v>
      </c>
      <c r="C132" s="36" t="s">
        <v>81</v>
      </c>
      <c r="D132" s="37">
        <v>0</v>
      </c>
      <c r="E132" s="37">
        <v>20</v>
      </c>
    </row>
    <row r="133" spans="1:5" x14ac:dyDescent="0.3">
      <c r="A133" s="36" t="s">
        <v>179</v>
      </c>
      <c r="B133" s="36" t="s">
        <v>88</v>
      </c>
      <c r="C133" s="36" t="s">
        <v>82</v>
      </c>
      <c r="D133" s="37">
        <v>0</v>
      </c>
      <c r="E133" s="37">
        <v>15</v>
      </c>
    </row>
    <row r="134" spans="1:5" x14ac:dyDescent="0.3">
      <c r="A134" s="36" t="s">
        <v>180</v>
      </c>
      <c r="B134" s="36" t="s">
        <v>102</v>
      </c>
      <c r="C134" s="36" t="s">
        <v>82</v>
      </c>
      <c r="D134" s="37">
        <v>0</v>
      </c>
      <c r="E134" s="37">
        <v>10.62</v>
      </c>
    </row>
    <row r="135" spans="1:5" x14ac:dyDescent="0.3">
      <c r="A135" s="36" t="s">
        <v>181</v>
      </c>
      <c r="B135" s="36" t="s">
        <v>86</v>
      </c>
      <c r="C135" s="36" t="s">
        <v>81</v>
      </c>
      <c r="D135" s="37">
        <v>0</v>
      </c>
      <c r="E135" s="37">
        <v>480</v>
      </c>
    </row>
    <row r="136" spans="1:5" x14ac:dyDescent="0.3">
      <c r="A136" s="36" t="s">
        <v>182</v>
      </c>
      <c r="B136" s="36" t="s">
        <v>102</v>
      </c>
      <c r="C136" s="36" t="s">
        <v>82</v>
      </c>
      <c r="D136" s="37">
        <v>0</v>
      </c>
      <c r="E136" s="37">
        <v>26.55</v>
      </c>
    </row>
    <row r="137" spans="1:5" x14ac:dyDescent="0.3">
      <c r="A137" s="36" t="s">
        <v>183</v>
      </c>
      <c r="B137" s="36" t="s">
        <v>184</v>
      </c>
      <c r="C137" s="36" t="s">
        <v>81</v>
      </c>
      <c r="D137" s="37">
        <v>0</v>
      </c>
      <c r="E137" s="37">
        <v>80</v>
      </c>
    </row>
    <row r="138" spans="1:5" x14ac:dyDescent="0.3">
      <c r="A138" s="36" t="s">
        <v>183</v>
      </c>
      <c r="B138" s="36" t="s">
        <v>184</v>
      </c>
      <c r="C138" s="36" t="s">
        <v>82</v>
      </c>
      <c r="D138" s="37">
        <v>0</v>
      </c>
      <c r="E138" s="37">
        <v>80</v>
      </c>
    </row>
    <row r="139" spans="1:5" x14ac:dyDescent="0.3">
      <c r="A139" s="36" t="s">
        <v>185</v>
      </c>
      <c r="B139" s="36" t="s">
        <v>84</v>
      </c>
      <c r="C139" s="36" t="s">
        <v>81</v>
      </c>
      <c r="D139" s="37">
        <v>0</v>
      </c>
      <c r="E139" s="37">
        <v>111</v>
      </c>
    </row>
    <row r="140" spans="1:5" x14ac:dyDescent="0.3">
      <c r="A140" s="36" t="s">
        <v>185</v>
      </c>
      <c r="B140" s="36" t="s">
        <v>84</v>
      </c>
      <c r="C140" s="36" t="s">
        <v>82</v>
      </c>
      <c r="D140" s="37">
        <v>0</v>
      </c>
      <c r="E140" s="37">
        <v>63</v>
      </c>
    </row>
    <row r="141" spans="1:5" x14ac:dyDescent="0.3">
      <c r="A141" s="36" t="s">
        <v>186</v>
      </c>
      <c r="B141" s="36" t="s">
        <v>187</v>
      </c>
      <c r="C141" s="36" t="s">
        <v>81</v>
      </c>
      <c r="D141" s="37">
        <v>0</v>
      </c>
      <c r="E141" s="37">
        <v>240</v>
      </c>
    </row>
    <row r="142" spans="1:5" x14ac:dyDescent="0.3">
      <c r="A142" s="36" t="s">
        <v>186</v>
      </c>
      <c r="B142" s="36" t="s">
        <v>187</v>
      </c>
      <c r="C142" s="36" t="s">
        <v>82</v>
      </c>
      <c r="D142" s="37">
        <v>0</v>
      </c>
      <c r="E142" s="37">
        <v>120</v>
      </c>
    </row>
    <row r="143" spans="1:5" x14ac:dyDescent="0.3">
      <c r="A143" s="36" t="s">
        <v>188</v>
      </c>
      <c r="B143" s="36" t="s">
        <v>84</v>
      </c>
      <c r="C143" s="36" t="s">
        <v>81</v>
      </c>
      <c r="D143" s="37">
        <v>0</v>
      </c>
      <c r="E143" s="37">
        <v>150</v>
      </c>
    </row>
    <row r="144" spans="1:5" x14ac:dyDescent="0.3">
      <c r="A144" s="36" t="s">
        <v>189</v>
      </c>
      <c r="B144" s="36" t="s">
        <v>94</v>
      </c>
      <c r="C144" s="36" t="s">
        <v>81</v>
      </c>
      <c r="D144" s="37">
        <v>0</v>
      </c>
      <c r="E144" s="37">
        <v>180</v>
      </c>
    </row>
    <row r="145" spans="1:5" x14ac:dyDescent="0.3">
      <c r="A145" s="36" t="s">
        <v>190</v>
      </c>
      <c r="B145" s="36" t="s">
        <v>84</v>
      </c>
      <c r="C145" s="36" t="s">
        <v>81</v>
      </c>
      <c r="D145" s="37">
        <v>0</v>
      </c>
      <c r="E145" s="37">
        <v>312</v>
      </c>
    </row>
    <row r="146" spans="1:5" x14ac:dyDescent="0.3">
      <c r="A146" s="36" t="s">
        <v>190</v>
      </c>
      <c r="B146" s="36" t="s">
        <v>84</v>
      </c>
      <c r="C146" s="36" t="s">
        <v>82</v>
      </c>
      <c r="D146" s="37">
        <v>0</v>
      </c>
      <c r="E146" s="37">
        <v>63</v>
      </c>
    </row>
    <row r="147" spans="1:5" x14ac:dyDescent="0.3">
      <c r="A147" s="36" t="s">
        <v>191</v>
      </c>
      <c r="B147" s="36" t="s">
        <v>86</v>
      </c>
      <c r="C147" s="36" t="s">
        <v>81</v>
      </c>
      <c r="D147" s="37">
        <v>0</v>
      </c>
      <c r="E147" s="37">
        <v>780</v>
      </c>
    </row>
    <row r="148" spans="1:5" x14ac:dyDescent="0.3">
      <c r="A148" s="36" t="s">
        <v>192</v>
      </c>
      <c r="B148" s="36" t="s">
        <v>88</v>
      </c>
      <c r="C148" s="36" t="s">
        <v>81</v>
      </c>
      <c r="D148" s="37">
        <v>0</v>
      </c>
      <c r="E148" s="37">
        <v>25</v>
      </c>
    </row>
    <row r="149" spans="1:5" x14ac:dyDescent="0.3">
      <c r="A149" s="36" t="s">
        <v>192</v>
      </c>
      <c r="B149" s="36" t="s">
        <v>88</v>
      </c>
      <c r="C149" s="36" t="s">
        <v>82</v>
      </c>
      <c r="D149" s="37">
        <v>0</v>
      </c>
      <c r="E149" s="37">
        <v>30</v>
      </c>
    </row>
    <row r="150" spans="1:5" x14ac:dyDescent="0.3">
      <c r="A150" s="36" t="s">
        <v>193</v>
      </c>
      <c r="B150" s="36" t="s">
        <v>102</v>
      </c>
      <c r="C150" s="36" t="s">
        <v>81</v>
      </c>
      <c r="D150" s="37">
        <v>0</v>
      </c>
      <c r="E150" s="37">
        <v>8.85</v>
      </c>
    </row>
    <row r="151" spans="1:5" x14ac:dyDescent="0.3">
      <c r="A151" s="36" t="s">
        <v>193</v>
      </c>
      <c r="B151" s="36" t="s">
        <v>102</v>
      </c>
      <c r="C151" s="36" t="s">
        <v>82</v>
      </c>
      <c r="D151" s="37">
        <v>0</v>
      </c>
      <c r="E151" s="37">
        <v>26.55</v>
      </c>
    </row>
    <row r="152" spans="1:5" x14ac:dyDescent="0.3">
      <c r="A152" s="36" t="s">
        <v>194</v>
      </c>
      <c r="B152" s="36" t="s">
        <v>195</v>
      </c>
      <c r="C152" s="36" t="s">
        <v>162</v>
      </c>
      <c r="D152" s="37">
        <v>0</v>
      </c>
      <c r="E152" s="37">
        <v>210</v>
      </c>
    </row>
    <row r="153" spans="1:5" x14ac:dyDescent="0.3">
      <c r="A153" s="36" t="s">
        <v>196</v>
      </c>
      <c r="B153" s="36" t="s">
        <v>94</v>
      </c>
      <c r="C153" s="36" t="s">
        <v>197</v>
      </c>
      <c r="D153" s="37">
        <v>0</v>
      </c>
      <c r="E153" s="37">
        <v>120</v>
      </c>
    </row>
    <row r="154" spans="1:5" x14ac:dyDescent="0.3">
      <c r="A154" s="36" t="s">
        <v>198</v>
      </c>
      <c r="B154" s="36" t="s">
        <v>84</v>
      </c>
      <c r="C154" s="36" t="s">
        <v>197</v>
      </c>
      <c r="D154" s="37">
        <v>0</v>
      </c>
      <c r="E154" s="37">
        <v>700</v>
      </c>
    </row>
    <row r="155" spans="1:5" x14ac:dyDescent="0.3">
      <c r="A155" s="36" t="s">
        <v>198</v>
      </c>
      <c r="B155" s="36" t="s">
        <v>84</v>
      </c>
      <c r="C155" s="36" t="s">
        <v>162</v>
      </c>
      <c r="D155" s="37">
        <v>0</v>
      </c>
      <c r="E155" s="37">
        <v>200</v>
      </c>
    </row>
    <row r="156" spans="1:5" x14ac:dyDescent="0.3">
      <c r="A156" s="36" t="s">
        <v>199</v>
      </c>
      <c r="B156" s="36" t="s">
        <v>84</v>
      </c>
      <c r="C156" s="36" t="s">
        <v>81</v>
      </c>
      <c r="D156" s="37">
        <v>0</v>
      </c>
      <c r="E156" s="37">
        <v>350</v>
      </c>
    </row>
    <row r="157" spans="1:5" x14ac:dyDescent="0.3">
      <c r="A157" s="36" t="s">
        <v>199</v>
      </c>
      <c r="B157" s="36" t="s">
        <v>84</v>
      </c>
      <c r="C157" s="36" t="s">
        <v>82</v>
      </c>
      <c r="D157" s="37">
        <v>0</v>
      </c>
      <c r="E157" s="37">
        <v>175</v>
      </c>
    </row>
    <row r="158" spans="1:5" x14ac:dyDescent="0.3">
      <c r="A158" s="36" t="s">
        <v>200</v>
      </c>
      <c r="B158" s="36" t="s">
        <v>201</v>
      </c>
      <c r="C158" s="36" t="s">
        <v>81</v>
      </c>
      <c r="D158" s="37">
        <v>0</v>
      </c>
      <c r="E158" s="37">
        <v>-130</v>
      </c>
    </row>
    <row r="159" spans="1:5" x14ac:dyDescent="0.3">
      <c r="A159" s="36" t="s">
        <v>200</v>
      </c>
      <c r="B159" s="36" t="s">
        <v>201</v>
      </c>
      <c r="C159" s="36" t="s">
        <v>82</v>
      </c>
      <c r="D159" s="37">
        <v>0</v>
      </c>
      <c r="E159" s="37">
        <v>-65</v>
      </c>
    </row>
    <row r="160" spans="1:5" x14ac:dyDescent="0.3">
      <c r="A160" s="36" t="s">
        <v>202</v>
      </c>
      <c r="B160" s="36" t="s">
        <v>84</v>
      </c>
      <c r="C160" s="36" t="s">
        <v>81</v>
      </c>
      <c r="D160" s="37">
        <v>0</v>
      </c>
      <c r="E160" s="37">
        <v>825</v>
      </c>
    </row>
    <row r="161" spans="1:5" x14ac:dyDescent="0.3">
      <c r="A161" s="36" t="s">
        <v>203</v>
      </c>
      <c r="B161" s="36" t="s">
        <v>84</v>
      </c>
      <c r="C161" s="36" t="s">
        <v>81</v>
      </c>
      <c r="D161" s="37">
        <v>0</v>
      </c>
      <c r="E161" s="37">
        <v>525</v>
      </c>
    </row>
    <row r="162" spans="1:5" x14ac:dyDescent="0.3">
      <c r="A162" s="36" t="s">
        <v>204</v>
      </c>
      <c r="B162" s="36" t="s">
        <v>201</v>
      </c>
      <c r="C162" s="36" t="s">
        <v>162</v>
      </c>
      <c r="D162" s="37">
        <v>0</v>
      </c>
      <c r="E162" s="37">
        <v>-470</v>
      </c>
    </row>
    <row r="163" spans="1:5" x14ac:dyDescent="0.3">
      <c r="A163" s="36" t="s">
        <v>205</v>
      </c>
      <c r="B163" s="36" t="s">
        <v>84</v>
      </c>
      <c r="C163" s="36" t="s">
        <v>81</v>
      </c>
      <c r="D163" s="37">
        <v>0</v>
      </c>
      <c r="E163" s="37">
        <v>280</v>
      </c>
    </row>
    <row r="164" spans="1:5" x14ac:dyDescent="0.3">
      <c r="A164" s="36" t="s">
        <v>206</v>
      </c>
      <c r="B164" s="36" t="s">
        <v>88</v>
      </c>
      <c r="C164" s="36" t="s">
        <v>81</v>
      </c>
      <c r="D164" s="37">
        <v>0</v>
      </c>
      <c r="E164" s="37">
        <v>10</v>
      </c>
    </row>
    <row r="165" spans="1:5" x14ac:dyDescent="0.3">
      <c r="A165" s="36" t="s">
        <v>207</v>
      </c>
      <c r="B165" s="36" t="s">
        <v>84</v>
      </c>
      <c r="C165" s="36" t="s">
        <v>81</v>
      </c>
      <c r="D165" s="37">
        <v>0</v>
      </c>
      <c r="E165" s="37">
        <v>175</v>
      </c>
    </row>
    <row r="166" spans="1:5" x14ac:dyDescent="0.3">
      <c r="A166" s="36" t="s">
        <v>208</v>
      </c>
      <c r="B166" s="36" t="s">
        <v>201</v>
      </c>
      <c r="C166" s="36" t="s">
        <v>81</v>
      </c>
      <c r="D166" s="37">
        <v>0</v>
      </c>
      <c r="E166" s="37">
        <v>-65</v>
      </c>
    </row>
    <row r="167" spans="1:5" x14ac:dyDescent="0.3">
      <c r="A167" s="36" t="s">
        <v>209</v>
      </c>
      <c r="B167" s="36" t="s">
        <v>84</v>
      </c>
      <c r="C167" s="36" t="s">
        <v>81</v>
      </c>
      <c r="D167" s="37">
        <v>0</v>
      </c>
      <c r="E167" s="37">
        <v>175</v>
      </c>
    </row>
    <row r="168" spans="1:5" x14ac:dyDescent="0.3">
      <c r="A168" s="36" t="s">
        <v>210</v>
      </c>
      <c r="B168" s="36" t="s">
        <v>201</v>
      </c>
      <c r="C168" s="36" t="s">
        <v>81</v>
      </c>
      <c r="D168" s="37">
        <v>0</v>
      </c>
      <c r="E168" s="37">
        <v>-65</v>
      </c>
    </row>
    <row r="169" spans="1:5" x14ac:dyDescent="0.3">
      <c r="C169" s="34" t="s">
        <v>211</v>
      </c>
      <c r="D169" s="35">
        <v>29789.24</v>
      </c>
      <c r="E169" s="35">
        <v>29789.24</v>
      </c>
    </row>
    <row r="170" spans="1:5" x14ac:dyDescent="0.3">
      <c r="C170" s="34" t="s">
        <v>211</v>
      </c>
      <c r="D170" s="35">
        <v>29789.24</v>
      </c>
      <c r="E170" s="35">
        <v>29789.24</v>
      </c>
    </row>
    <row r="173" spans="1:5" ht="15" thickBot="1" x14ac:dyDescent="0.35">
      <c r="C173" s="34" t="s">
        <v>213</v>
      </c>
      <c r="D173" s="43">
        <f>SUM(D2:D14)</f>
        <v>24140.99</v>
      </c>
      <c r="E173" s="43">
        <f>SUM(E19:E168)</f>
        <v>24140.989999999998</v>
      </c>
    </row>
    <row r="174" spans="1:5" ht="15" thickTop="1" x14ac:dyDescent="0.3">
      <c r="C174" s="34" t="s">
        <v>214</v>
      </c>
      <c r="D174" s="44">
        <f>SUM(D15:D18)</f>
        <v>5648.25</v>
      </c>
      <c r="E174" s="44">
        <f>SUM(E15:E18)</f>
        <v>5648.25</v>
      </c>
    </row>
  </sheetData>
  <mergeCells count="1">
    <mergeCell ref="F15:I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11</vt:lpstr>
      <vt:lpstr>Hoja1</vt:lpstr>
      <vt:lpstr>Partida</vt:lpstr>
      <vt:lpstr>'11'!Títulos_a_imprimir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Yanci Alas Lopez</dc:creator>
  <cp:lastModifiedBy>Fabio Ernesto Ramos Reyes</cp:lastModifiedBy>
  <cp:lastPrinted>2022-06-29T18:05:08Z</cp:lastPrinted>
  <dcterms:created xsi:type="dcterms:W3CDTF">2022-06-29T14:57:38Z</dcterms:created>
  <dcterms:modified xsi:type="dcterms:W3CDTF">2022-07-04T16:01:59Z</dcterms:modified>
</cp:coreProperties>
</file>