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fabio.ramos\Desktop\"/>
    </mc:Choice>
  </mc:AlternateContent>
  <xr:revisionPtr revIDLastSave="0" documentId="13_ncr:1_{764E7EDB-FFAF-4048-912E-B1BC3611D7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) Catalogo presupuestal" sheetId="1" r:id="rId1"/>
    <sheet name="2) Presupuesto" sheetId="2" r:id="rId2"/>
    <sheet name="3) Ejecutado" sheetId="3" r:id="rId3"/>
    <sheet name="REPORTE" sheetId="5" r:id="rId4"/>
  </sheets>
  <definedNames>
    <definedName name="_xlcn.LinkedTable_CATALOGO1" hidden="1">CATALOGO[]</definedName>
    <definedName name="_xlcn.LinkedTable_EJECUTADO1" hidden="1">EJECUTADO[]</definedName>
    <definedName name="_xlcn.LinkedTable_PRESUPUESTO1" hidden="1">PRESUPUESTO[]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ALOGO" name="CATALOGO" connection="LinkedTable_CATALOGO"/>
          <x15:modelTable id="PRESUPUESTO" name="PRESUPUESTO" connection="LinkedTable_PRESUPUESTO"/>
          <x15:modelTable id="EJECUTADO" name="EJECUTADO" connection="LinkedTable_EJECUTADO"/>
        </x15:modelTables>
        <x15:modelRelationships>
          <x15:modelRelationship fromTable="PRESUPUESTO" fromColumn="CUENTA" toTable="CATALOGO" toColumn="Código"/>
          <x15:modelRelationship fromTable="EJECUTADO" fromColumn="CUENTA" toTable="CATALOGO" toColumn="Códig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D10" i="3"/>
  <c r="E10" i="3"/>
  <c r="C8" i="3" l="1"/>
  <c r="D8" i="3"/>
  <c r="O6" i="5" s="1"/>
  <c r="D9" i="3"/>
  <c r="C9" i="3"/>
  <c r="B3" i="2"/>
  <c r="C2" i="5" s="1"/>
  <c r="B4" i="2"/>
  <c r="A136" i="1"/>
  <c r="A135" i="1"/>
  <c r="A134" i="1"/>
  <c r="A133" i="1"/>
  <c r="A132" i="1"/>
  <c r="A131" i="1"/>
  <c r="A130" i="1"/>
  <c r="A129" i="1"/>
  <c r="A126" i="1"/>
  <c r="A127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0" i="1"/>
  <c r="A49" i="1"/>
  <c r="A48" i="1"/>
  <c r="A47" i="1"/>
  <c r="A46" i="1"/>
  <c r="A45" i="1"/>
  <c r="A44" i="1"/>
  <c r="A43" i="1"/>
  <c r="A42" i="1"/>
  <c r="A41" i="1"/>
  <c r="A39" i="1"/>
  <c r="A38" i="1"/>
  <c r="A37" i="1"/>
  <c r="A36" i="1"/>
  <c r="A35" i="1"/>
  <c r="A34" i="1"/>
  <c r="A33" i="1"/>
  <c r="A32" i="1"/>
  <c r="A31" i="1"/>
  <c r="A30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28" i="1"/>
  <c r="A27" i="1"/>
  <c r="A26" i="1"/>
  <c r="A25" i="1"/>
  <c r="A24" i="1"/>
  <c r="A23" i="1"/>
  <c r="A22" i="1"/>
  <c r="A21" i="1"/>
  <c r="A20" i="1"/>
  <c r="A19" i="1"/>
  <c r="A18" i="1"/>
  <c r="A17" i="1"/>
  <c r="A15" i="1"/>
  <c r="A14" i="1"/>
  <c r="A13" i="1"/>
  <c r="A12" i="1"/>
  <c r="A11" i="1"/>
  <c r="A10" i="1"/>
  <c r="A9" i="1"/>
  <c r="A8" i="1"/>
  <c r="A7" i="1"/>
  <c r="A29" i="1"/>
  <c r="A16" i="1"/>
  <c r="A6" i="1"/>
  <c r="A5" i="1"/>
  <c r="A4" i="1"/>
  <c r="C9" i="5" l="1"/>
  <c r="C6" i="5"/>
  <c r="C7" i="5"/>
  <c r="C3" i="5"/>
  <c r="D9" i="5"/>
  <c r="F7" i="5"/>
  <c r="H9" i="5"/>
  <c r="J7" i="5"/>
  <c r="M7" i="5"/>
  <c r="D7" i="5"/>
  <c r="F5" i="5"/>
  <c r="H8" i="5"/>
  <c r="J6" i="5"/>
  <c r="M6" i="5"/>
  <c r="K3" i="5"/>
  <c r="D6" i="5"/>
  <c r="F4" i="5"/>
  <c r="H5" i="5"/>
  <c r="K9" i="5"/>
  <c r="N9" i="5"/>
  <c r="H2" i="5"/>
  <c r="E9" i="5"/>
  <c r="G9" i="5"/>
  <c r="I7" i="5"/>
  <c r="K8" i="5"/>
  <c r="N8" i="5"/>
  <c r="E8" i="5"/>
  <c r="G7" i="5"/>
  <c r="I5" i="5"/>
  <c r="L5" i="5"/>
  <c r="O5" i="5"/>
  <c r="E5" i="5"/>
  <c r="G6" i="5"/>
  <c r="I4" i="5"/>
  <c r="L4" i="5"/>
  <c r="O4" i="5"/>
  <c r="E2" i="5"/>
  <c r="K2" i="5"/>
  <c r="N2" i="5"/>
  <c r="C5" i="5"/>
  <c r="D5" i="5"/>
  <c r="E7" i="5"/>
  <c r="F9" i="5"/>
  <c r="F3" i="5"/>
  <c r="G5" i="5"/>
  <c r="H7" i="5"/>
  <c r="I9" i="5"/>
  <c r="I3" i="5"/>
  <c r="J5" i="5"/>
  <c r="K7" i="5"/>
  <c r="L9" i="5"/>
  <c r="L3" i="5"/>
  <c r="M5" i="5"/>
  <c r="N7" i="5"/>
  <c r="O9" i="5"/>
  <c r="O3" i="5"/>
  <c r="N3" i="5"/>
  <c r="C4" i="5"/>
  <c r="D4" i="5"/>
  <c r="E6" i="5"/>
  <c r="F8" i="5"/>
  <c r="F2" i="5"/>
  <c r="G4" i="5"/>
  <c r="H6" i="5"/>
  <c r="I8" i="5"/>
  <c r="I2" i="5"/>
  <c r="J4" i="5"/>
  <c r="K6" i="5"/>
  <c r="L8" i="5"/>
  <c r="L2" i="5"/>
  <c r="M4" i="5"/>
  <c r="N6" i="5"/>
  <c r="O8" i="5"/>
  <c r="O2" i="5"/>
  <c r="E3" i="5"/>
  <c r="H3" i="5"/>
  <c r="D3" i="5"/>
  <c r="G3" i="5"/>
  <c r="J9" i="5"/>
  <c r="J3" i="5"/>
  <c r="K5" i="5"/>
  <c r="L7" i="5"/>
  <c r="M9" i="5"/>
  <c r="M3" i="5"/>
  <c r="N5" i="5"/>
  <c r="O7" i="5"/>
  <c r="C8" i="5"/>
  <c r="D8" i="5"/>
  <c r="D2" i="5"/>
  <c r="E4" i="5"/>
  <c r="F6" i="5"/>
  <c r="G8" i="5"/>
  <c r="G2" i="5"/>
  <c r="H4" i="5"/>
  <c r="I6" i="5"/>
  <c r="J8" i="5"/>
  <c r="J2" i="5"/>
  <c r="K4" i="5"/>
  <c r="L6" i="5"/>
  <c r="M8" i="5"/>
  <c r="M2" i="5"/>
  <c r="N4" i="5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40" i="1"/>
  <c r="A51" i="1"/>
  <c r="A112" i="1"/>
  <c r="A125" i="1"/>
  <c r="A128" i="1"/>
  <c r="A3" i="1"/>
  <c r="P9" i="5" l="1"/>
  <c r="P6" i="5"/>
  <c r="P7" i="5"/>
  <c r="P2" i="5"/>
  <c r="P3" i="5"/>
  <c r="P4" i="5"/>
  <c r="P5" i="5"/>
  <c r="P8" i="5"/>
  <c r="E9" i="3"/>
  <c r="C3" i="2"/>
  <c r="C4" i="2"/>
  <c r="E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CATALOGO" type="102" refreshedVersion="6" minRefreshableVersion="5">
    <extLst>
      <ext xmlns:x15="http://schemas.microsoft.com/office/spreadsheetml/2010/11/main" uri="{DE250136-89BD-433C-8126-D09CA5730AF9}">
        <x15:connection id="CATALOGO">
          <x15:rangePr sourceName="_xlcn.LinkedTable_CATALOGO1"/>
        </x15:connection>
      </ext>
    </extLst>
  </connection>
  <connection id="2" xr16:uid="{00000000-0015-0000-FFFF-FFFF01000000}" name="LinkedTable_EJECUTADO" type="102" refreshedVersion="6" minRefreshableVersion="5">
    <extLst>
      <ext xmlns:x15="http://schemas.microsoft.com/office/spreadsheetml/2010/11/main" uri="{DE250136-89BD-433C-8126-D09CA5730AF9}">
        <x15:connection id="EJECUTADO">
          <x15:rangePr sourceName="_xlcn.LinkedTable_EJECUTADO1"/>
        </x15:connection>
      </ext>
    </extLst>
  </connection>
  <connection id="3" xr16:uid="{00000000-0015-0000-FFFF-FFFF02000000}" name="LinkedTable_PRESUPUESTO" type="102" refreshedVersion="6" minRefreshableVersion="5">
    <extLst>
      <ext xmlns:x15="http://schemas.microsoft.com/office/spreadsheetml/2010/11/main" uri="{DE250136-89BD-433C-8126-D09CA5730AF9}">
        <x15:connection id="PRESUPUESTO">
          <x15:rangePr sourceName="_xlcn.LinkedTable_PRESUPUESTO1"/>
        </x15:connection>
      </ext>
    </extLst>
  </connection>
  <connection id="4" xr16:uid="{00000000-0015-0000-FFFF-FFFF03000000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<sst xmlns="http://schemas.openxmlformats.org/spreadsheetml/2006/main" count="1487" uniqueCount="220">
  <si>
    <t>Descripción</t>
  </si>
  <si>
    <t>Clase</t>
  </si>
  <si>
    <t>Rubro</t>
  </si>
  <si>
    <t>Sub cuenta</t>
  </si>
  <si>
    <t>Sub cuenta 2</t>
  </si>
  <si>
    <t>Acepta movimientos</t>
  </si>
  <si>
    <t>CUOTAS DE ENSEÑANZA</t>
  </si>
  <si>
    <t xml:space="preserve">MATRICULAS </t>
  </si>
  <si>
    <t xml:space="preserve">PRE ESPECIALIDAD </t>
  </si>
  <si>
    <t xml:space="preserve">DIPLOMADOS Y SEMINARIOS </t>
  </si>
  <si>
    <t xml:space="preserve">MAESTRÍAS, POSTGRADOS </t>
  </si>
  <si>
    <t>OTROS ARANCELES</t>
  </si>
  <si>
    <t xml:space="preserve">CIOPS ENCUESTAS </t>
  </si>
  <si>
    <t>OTROS INGRESOS</t>
  </si>
  <si>
    <t>I</t>
  </si>
  <si>
    <t>01</t>
  </si>
  <si>
    <t>02</t>
  </si>
  <si>
    <t>03</t>
  </si>
  <si>
    <t>04</t>
  </si>
  <si>
    <t>05</t>
  </si>
  <si>
    <t>06</t>
  </si>
  <si>
    <t>07</t>
  </si>
  <si>
    <t>08</t>
  </si>
  <si>
    <t>00</t>
  </si>
  <si>
    <t>N</t>
  </si>
  <si>
    <t>E</t>
  </si>
  <si>
    <t>S</t>
  </si>
  <si>
    <t>SERVICIOS PROFESIONALES</t>
  </si>
  <si>
    <t>PRESTAMOS BANCARIOS</t>
  </si>
  <si>
    <t>SUELDOS ADMINISTRATIVOS</t>
  </si>
  <si>
    <t>SUELDOS ACADÉMICOS</t>
  </si>
  <si>
    <t>SUELDOS DTC</t>
  </si>
  <si>
    <t>HORA CLASE</t>
  </si>
  <si>
    <t>SERVICIOS TECNOLOGICOS</t>
  </si>
  <si>
    <t>INVERSIONES Y PROYECTOS ESPECIALES</t>
  </si>
  <si>
    <t>PRESTACIONES AL PERSONAL</t>
  </si>
  <si>
    <t>SERVICIOS PÚBLICOS</t>
  </si>
  <si>
    <t>INVESTIGACIONES</t>
  </si>
  <si>
    <t>PROYECCION SOCIAL</t>
  </si>
  <si>
    <t>MAESTRÍAS Y POSTGRADOS</t>
  </si>
  <si>
    <t>MATERIAL DIDÁCTICO</t>
  </si>
  <si>
    <t>ALQUILERES</t>
  </si>
  <si>
    <t>MEDIOS DE COMUNICACIÓN</t>
  </si>
  <si>
    <t>COMUNICACIÓN INSTITUCIONAL</t>
  </si>
  <si>
    <t>MANTENIMIENTO</t>
  </si>
  <si>
    <t>SEGUROS</t>
  </si>
  <si>
    <t>CAPACITACIÓN AL PERSONAL</t>
  </si>
  <si>
    <t>GASTOS DE VIAJE</t>
  </si>
  <si>
    <t>NUEVO INGRESO</t>
  </si>
  <si>
    <t>DECANATO DE ESTUDIANTES</t>
  </si>
  <si>
    <t>EVENTOS INSTITUCIONALES</t>
  </si>
  <si>
    <t>INSUMOS DE OFICINA</t>
  </si>
  <si>
    <t>INSTITUTO DE GRADUADOS</t>
  </si>
  <si>
    <t xml:space="preserve">BIBLIOTECA </t>
  </si>
  <si>
    <t>MEMBRESIAS Y SUSCRIPCIONES</t>
  </si>
  <si>
    <t>DONACIONES</t>
  </si>
  <si>
    <t>RELACIONES INTERNACIONALES</t>
  </si>
  <si>
    <t xml:space="preserve">PROVEEDORES 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</si>
  <si>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</si>
  <si>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</si>
  <si>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</si>
  <si>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</si>
  <si>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</si>
  <si>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</si>
  <si>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</si>
  <si>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</si>
  <si>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</si>
  <si>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</si>
  <si>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</si>
  <si>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</si>
  <si>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</si>
  <si>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</si>
  <si>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</si>
  <si>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</si>
  <si>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</si>
  <si>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</si>
  <si>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</si>
  <si>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</si>
  <si>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</si>
  <si>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</si>
  <si>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</si>
  <si>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</si>
  <si>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</si>
  <si>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</si>
  <si>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CUOTAS FACULTAD CC EMPRESARIALES</t>
  </si>
  <si>
    <t>Cuotas FCCE Pregrado</t>
  </si>
  <si>
    <t>Cuotas FCCE Técnicos</t>
  </si>
  <si>
    <t>CUOTAS FACULTAD DE INFORMATICA Y CC APLICADAS</t>
  </si>
  <si>
    <t>Cuotas FICA Pregrado</t>
  </si>
  <si>
    <t>Cuotas FICA Técnicos</t>
  </si>
  <si>
    <t>CUOTAS FACULTAD DE CC SOCIALES</t>
  </si>
  <si>
    <t>Cuotas FCCS Pregrado</t>
  </si>
  <si>
    <t>Cuotas FCCSTécnicos</t>
  </si>
  <si>
    <t>CUOTAS FACULTAD DE CC JURIDICAS</t>
  </si>
  <si>
    <t>Cuotas FCCJ Pregrado</t>
  </si>
  <si>
    <t>Cuotas FCCJTécnicos</t>
  </si>
  <si>
    <t>MATRICULAS FACULTAD CC EMPRESARIALES</t>
  </si>
  <si>
    <t>MATRICULAS FCCE Pregrado</t>
  </si>
  <si>
    <t>MATRICULAS FCCE Técnicos</t>
  </si>
  <si>
    <t>MATRICULAS FACULTAD DE INFORMATICA Y CC APLICADAS</t>
  </si>
  <si>
    <t>MATRICULAS FICA Pregrado</t>
  </si>
  <si>
    <t>MATRICULAS FICA Técnicos</t>
  </si>
  <si>
    <t>MATRICULAS FACULTAD DE CC SOCIALES</t>
  </si>
  <si>
    <t>MATRICULAS FCCS Pregrado</t>
  </si>
  <si>
    <t>MATRICULAS FCCSTécnicos</t>
  </si>
  <si>
    <t>MATRICULAS FACULTAD DE CC JURIDICAS</t>
  </si>
  <si>
    <t>MATRICULAS FCCJ Pregrado</t>
  </si>
  <si>
    <t>MATRICULAS FCCJTécnicos</t>
  </si>
  <si>
    <t>OTROS ARANCELES FACULTAD CC EMPRESARIALES</t>
  </si>
  <si>
    <t>OTROS ARANCELES FCCE Pregrado</t>
  </si>
  <si>
    <t>OTROS ARANCELES FCCE Técnicos</t>
  </si>
  <si>
    <t>OTROS ARANCELES FACULTAD DE INFORMATICA Y CC APLICADAS</t>
  </si>
  <si>
    <t>OTROS ARANCELES FICA Pregrado</t>
  </si>
  <si>
    <t>OTROS ARANCELES FICA Técnicos</t>
  </si>
  <si>
    <t>OTROS ARANCELES FACULTAD DE CC SOCIALES</t>
  </si>
  <si>
    <t>OTROS ARANCELES FCCS Pregrado</t>
  </si>
  <si>
    <t>OTROS ARANCELES FCCSTécnicos</t>
  </si>
  <si>
    <t>OTROS ARANCELES FACULTAD DE CC JURIDICAS</t>
  </si>
  <si>
    <t>OTROS ARANCELES FCCJ Pregrado</t>
  </si>
  <si>
    <t>OTROS ARANCELES FCCJTécnicos</t>
  </si>
  <si>
    <t>PRE- GRADO</t>
  </si>
  <si>
    <t>Preespecialdiad Pre- Grado FACULTAD CC EMPRESARIALES</t>
  </si>
  <si>
    <t>Preespecialdiad Pre- Grado FACULTAD  INFORMATICA Y CC APLIC</t>
  </si>
  <si>
    <t>Preespecialdiad Pre- Grado FACULTAD CC SOCIALES</t>
  </si>
  <si>
    <t>Preespecialdiad Pre- Grado FACULTAD CC JURIDICAS</t>
  </si>
  <si>
    <t>CARRERAS TECNICAS</t>
  </si>
  <si>
    <t>Preespecialdiad Carreras técnicas FACULTAD CC EMPRESARIALES</t>
  </si>
  <si>
    <t>Preespecialdiad Carreras técnicas FACULTAD  INFORMATICA Y CC APLIC</t>
  </si>
  <si>
    <t>Preespecialdiad Carreras técnicas FACULTAD CC SOCIALES</t>
  </si>
  <si>
    <t>Preespecialdiad Carreras técnicas FACULTAD CC JURIDICAS</t>
  </si>
  <si>
    <t xml:space="preserve">DIPLOMADOS  </t>
  </si>
  <si>
    <t>SEMINARIOS</t>
  </si>
  <si>
    <t>Diplomados FACULTAD CC EMPRESARIALES</t>
  </si>
  <si>
    <t>Diplomados FACULTAD  INFORMATICA Y CC APLIC</t>
  </si>
  <si>
    <t>Diplomados FACULTAD CC SOCIALES</t>
  </si>
  <si>
    <t>Diplomados FACULTAD CC JURIDICAS</t>
  </si>
  <si>
    <t>Seminarios FACULTAD CC EMPRESARIALES</t>
  </si>
  <si>
    <t>Seminarios FACULTAD  INFORMATICA Y CC APLIC</t>
  </si>
  <si>
    <t>Seminarios FACULTAD CC SOCIALES</t>
  </si>
  <si>
    <t>Seminarios FACULTAD CC JURIDICAS</t>
  </si>
  <si>
    <t>ADMINISTRACIÓN  FINANCIERA</t>
  </si>
  <si>
    <t>Matrículas</t>
  </si>
  <si>
    <t>Cuotas de enseñanza</t>
  </si>
  <si>
    <t xml:space="preserve">Seminario de graduación </t>
  </si>
  <si>
    <t>Otros Aranceles</t>
  </si>
  <si>
    <t>Derechos de Graduación</t>
  </si>
  <si>
    <t>ADMINISTRACIÓN DE NEGOCIOS</t>
  </si>
  <si>
    <t>BANCA Y FINANZAS</t>
  </si>
  <si>
    <t>TALENTO HUMANO VIRTUAL</t>
  </si>
  <si>
    <t>EN CRIMINOLOGIA</t>
  </si>
  <si>
    <t>TALENTO HUMANO</t>
  </si>
  <si>
    <t>ADMON.  NEGOCIOS VIRTUAL</t>
  </si>
  <si>
    <t>ADMON. FINANCIERA VIRTUAL</t>
  </si>
  <si>
    <t>AUDITORIA FORENSE</t>
  </si>
  <si>
    <t>INGENIERA CON ESPEC ROBOTIC</t>
  </si>
  <si>
    <t>ENCUESTAS</t>
  </si>
  <si>
    <t xml:space="preserve">CONTRATADAS </t>
  </si>
  <si>
    <t>Ingresos Corrientes</t>
  </si>
  <si>
    <t>Alquiler locales</t>
  </si>
  <si>
    <t>Parqueos</t>
  </si>
  <si>
    <t>Intereses Bancarios Plazos fijos</t>
  </si>
  <si>
    <t>Utec Verde</t>
  </si>
  <si>
    <t>Otros Ingresos diversos-  Desperdicios</t>
  </si>
  <si>
    <t xml:space="preserve"> Otros Ingresos- Patrocinios, ventas</t>
  </si>
  <si>
    <t>DESCRIPCION CUENTA</t>
  </si>
  <si>
    <t>APLICACIÓN</t>
  </si>
  <si>
    <t>MONTO</t>
  </si>
  <si>
    <t>DESCRIPCIÓN DE APLICACIÓN</t>
  </si>
  <si>
    <t>I-01-01-01</t>
  </si>
  <si>
    <t>I-02-01-01</t>
  </si>
  <si>
    <t>Código</t>
  </si>
  <si>
    <t>PRESUPUESTO 2023</t>
  </si>
  <si>
    <t>INICIAL</t>
  </si>
  <si>
    <t>INGRESOS FEBRERO</t>
  </si>
  <si>
    <t>INGRESOS MARZO</t>
  </si>
  <si>
    <t>I-01</t>
  </si>
  <si>
    <t>I-02</t>
  </si>
  <si>
    <t>I-03</t>
  </si>
  <si>
    <t>I-04</t>
  </si>
  <si>
    <t>I-05</t>
  </si>
  <si>
    <t>I-06</t>
  </si>
  <si>
    <t>I-07</t>
  </si>
  <si>
    <t>I-08</t>
  </si>
  <si>
    <t>CODIGO</t>
  </si>
  <si>
    <t>DESCRIPCIÓN</t>
  </si>
  <si>
    <t>EJECUTADO</t>
  </si>
  <si>
    <t>PRESUPUESTADO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</si>
  <si>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</si>
  <si>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</si>
  <si>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</si>
  <si>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</si>
  <si>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</si>
  <si>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</si>
  <si>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</si>
  <si>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</si>
  <si>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</si>
  <si>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</si>
  <si>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</si>
  <si>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</si>
  <si>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Crear CRUD en el sistema de la tabla, cargarlos masivos</t>
  </si>
  <si>
    <t>CRUD a la tabla. Se pueda cargar masivamente</t>
  </si>
  <si>
    <t>ORIGEN (INICIAL, MODIFICATORIA)</t>
  </si>
  <si>
    <t>MONTO ($)</t>
  </si>
  <si>
    <t>Año (QUE PUEDA CAMBIAR)</t>
  </si>
  <si>
    <t>CRUD de la tabla, carga masiva</t>
  </si>
  <si>
    <t>FECHA (QUE PUEDA CAMBIAR)</t>
  </si>
  <si>
    <t>MES (POR DEFECTO MES ACTUAL, PODER CAMBIAR)</t>
  </si>
  <si>
    <t>DESCRIPCIÓN DE APLICACIÓN (CUALQUIER TEXTO)</t>
  </si>
  <si>
    <t>CHEQUE (NO OBLIGATORIO)</t>
  </si>
  <si>
    <t>PROVEEDOR (OPCIONAL)</t>
  </si>
  <si>
    <t>DADA</t>
  </si>
  <si>
    <t>CONCEPTO GENERAL</t>
  </si>
  <si>
    <t>PARTIDAEJECTUDA (fk)</t>
  </si>
  <si>
    <t>PARTIDAEJECTUDA (PK)</t>
  </si>
  <si>
    <t>PROVEEDOR (TALBA PROVEEDOR)</t>
  </si>
  <si>
    <t>Sub cuenta 3</t>
  </si>
  <si>
    <t>Sub cuenta 4</t>
  </si>
  <si>
    <t>Sub cuenta 5</t>
  </si>
  <si>
    <t>I-01-02-01</t>
  </si>
  <si>
    <t>CUENTA (Acepta movimientos: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</si>
</sst>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2" xfId="0" applyFont="1" applyBorder="1"/>
    <xf numFmtId="14" fontId="0" fillId="0" borderId="0" xfId="0" applyNumberFormat="1"/>
    <xf numFmtId="164" fontId="0" fillId="0" borderId="0" xfId="1" applyFont="1"/>
    <xf numFmtId="0" fontId="0" fillId="2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3" fillId="3" borderId="1" xfId="0" applyFont="1" applyFill="1" applyBorder="1"/>
    <xf numFmtId="14" fontId="0" fillId="2" borderId="1" xfId="0" applyNumberFormat="1" applyFont="1" applyFill="1" applyBorder="1"/>
    <xf numFmtId="165" fontId="0" fillId="0" borderId="0" xfId="0" applyNumberFormat="1"/>
    <xf numFmtId="0" fontId="3" fillId="3" borderId="2" xfId="0" applyFont="1" applyFill="1" applyBorder="1"/>
    <xf numFmtId="0" fontId="4" fillId="0" borderId="0" xfId="0" applyFont="1"/>
    <xf numFmtId="0" fontId="0" fillId="0" borderId="0" xfId="0" applyNumberFormat="1"/>
  </cellXfs>
  <cellStyles count="2">
    <cellStyle name="Moneda" xfId="1" builtinId="4"/>
    <cellStyle name="Normal" xfId="0" builtinId="0"/>
  </cellStyles>
  <dxfs count="21">
    <dxf>
      <numFmt numFmtId="30" formatCode="@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165" formatCode="dd/mm/yyyy"/>
    </dxf>
    <dxf>
      <numFmt numFmtId="0" formatCode="General"/>
    </dxf>
    <dxf>
      <numFmt numFmtId="165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ATALOGO" displayName="CATALOGO" ref="A2:J136" totalsRowShown="0" dataDxfId="20">
  <autoFilter ref="A2:J136" xr:uid="{00000000-0009-0000-0100-000002000000}"/>
  <tableColumns count="10">
    <tableColumn id="1" xr3:uid="{00000000-0010-0000-0000-000001000000}" name="Código" dataDxfId="19">
      <calculatedColumnFormula>C3&amp;"-"&amp;D3&amp;"-"&amp;E3&amp;"-"&amp;F3</calculatedColumnFormula>
    </tableColumn>
    <tableColumn id="2" xr3:uid="{00000000-0010-0000-0000-000002000000}" name="Descripción" dataDxfId="18"/>
    <tableColumn id="3" xr3:uid="{00000000-0010-0000-0000-000003000000}" name="Clase" dataDxfId="17"/>
    <tableColumn id="4" xr3:uid="{00000000-0010-0000-0000-000004000000}" name="Rubro" dataDxfId="16"/>
    <tableColumn id="5" xr3:uid="{00000000-0010-0000-0000-000005000000}" name="Sub cuenta" dataDxfId="15"/>
    <tableColumn id="6" xr3:uid="{00000000-0010-0000-0000-000006000000}" name="Sub cuenta 2" dataDxfId="14"/>
    <tableColumn id="8" xr3:uid="{F498B1C0-9EEA-4222-840F-7C1E86205717}" name="Sub cuenta 3" dataDxfId="2"/>
    <tableColumn id="9" xr3:uid="{A2F64C25-6E16-425E-85BF-5D79DD35237D}" name="Sub cuenta 4" dataDxfId="1"/>
    <tableColumn id="10" xr3:uid="{1D4A90EC-0408-447C-ADD2-5C2945DBDF34}" name="Sub cuenta 5" dataDxfId="0"/>
    <tableColumn id="7" xr3:uid="{00000000-0010-0000-0000-000007000000}" name="Acepta movimientos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RESUPUESTO" displayName="PRESUPUESTO" ref="A2:H4" totalsRowShown="0">
  <autoFilter ref="A2:H4" xr:uid="{00000000-0009-0000-0100-000003000000}"/>
  <tableColumns count="8">
    <tableColumn id="1" xr3:uid="{00000000-0010-0000-0100-000001000000}" name="CUENTA (Acepta movimientos: S)"/>
    <tableColumn id="6" xr3:uid="{00000000-0010-0000-0100-000006000000}" name="APLICACIÓN" dataDxfId="12">
      <calculatedColumnFormula>MID(PRESUPUESTO[[#This Row],[CUENTA (Acepta movimientos: S)]],1,4)</calculatedColumnFormula>
    </tableColumn>
    <tableColumn id="2" xr3:uid="{00000000-0010-0000-0100-000002000000}" name="DESCRIPCION CUENTA" dataDxfId="11">
      <calculatedColumnFormula>IF(INDEX(CATALOGO[Acepta movimientos],MATCH(PRESUPUESTO[[#This Row],[CUENTA (Acepta movimientos: S)]],CATALOGO[Código],0))="S",INDEX(CATALOGO[Descripción],MATCH(PRESUPUESTO[[#This Row],[CUENTA (Acepta movimientos: S)]],CATALOGO[Código],0)),"LA CUENTA SELECCIONADA NO PERMITE MOVIMIENTO")</calculatedColumnFormula>
    </tableColumn>
    <tableColumn id="10" xr3:uid="{6F63158E-F338-4A60-8904-BFB73A92C8B1}" name="PROVEEDOR (OPCIONAL)"/>
    <tableColumn id="3" xr3:uid="{00000000-0010-0000-0100-000003000000}" name="DESCRIPCIÓN DE APLICACIÓN"/>
    <tableColumn id="7" xr3:uid="{BE55FEB0-B819-4FFD-90F4-3B0971FFAE35}" name="Año (QUE PUEDA CAMBIAR)"/>
    <tableColumn id="4" xr3:uid="{00000000-0010-0000-0100-000004000000}" name="MONTO ($)"/>
    <tableColumn id="5" xr3:uid="{00000000-0010-0000-0100-000005000000}" name="ORIGEN (INICIAL, MODIFICATORIA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EJECUTADO" displayName="EJECUTADO" ref="A7:H10" totalsRowShown="0">
  <autoFilter ref="A7:H10" xr:uid="{00000000-0009-0000-0100-000004000000}"/>
  <tableColumns count="8">
    <tableColumn id="1" xr3:uid="{00000000-0010-0000-0200-000001000000}" name="PARTIDAEJECTUDA (fk)" dataDxfId="10"/>
    <tableColumn id="2" xr3:uid="{00000000-0010-0000-0200-000002000000}" name="CUENTA (Acepta movimientos: S)"/>
    <tableColumn id="8" xr3:uid="{00000000-0010-0000-0200-000008000000}" name="MES (POR DEFECTO MES ACTUAL, PODER CAMBIAR)" dataDxfId="9">
      <calculatedColumnFormula>MONTH(EJECUTADO[[#This Row],[PARTIDAEJECTUDA (fk)]])</calculatedColumnFormula>
    </tableColumn>
    <tableColumn id="7" xr3:uid="{00000000-0010-0000-0200-000007000000}" name="APLICACIÓN" dataDxfId="8">
      <calculatedColumnFormula>MID(EJECUTADO[[#This Row],[CUENTA (Acepta movimientos: S)]],1,4)</calculatedColumnFormula>
    </tableColumn>
    <tableColumn id="3" xr3:uid="{00000000-0010-0000-0200-000003000000}" name="DESCRIPCION CUENTA" dataDxfId="7">
      <calculatedColumnFormula>IF(INDEX(CATALOGO[Acepta movimientos],MATCH(EJECUTADO[[#This Row],[CUENTA (Acepta movimientos: S)]],CATALOGO[Código],0))="S",INDEX(CATALOGO[Descripción],MATCH(EJECUTADO[[#This Row],[CUENTA (Acepta movimientos: S)]],CATALOGO[Código],0)),"LA CUENTA SELECCIONADA NO PERMITE MOVIMIENTO")</calculatedColumnFormula>
    </tableColumn>
    <tableColumn id="4" xr3:uid="{00000000-0010-0000-0200-000004000000}" name="DESCRIPCIÓN DE APLICACIÓN (CUALQUIER TEXTO)"/>
    <tableColumn id="5" xr3:uid="{00000000-0010-0000-0200-000005000000}" name="MONTO" dataCellStyle="Moneda"/>
    <tableColumn id="6" xr3:uid="{00000000-0010-0000-0200-000006000000}" name="CHEQUE (NO OBLIGATORIO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REPORTE" displayName="REPORTE" ref="A1:P9" totalsRowShown="0">
  <autoFilter ref="A1:P9" xr:uid="{00000000-0009-0000-0100-000005000000}"/>
  <tableColumns count="16">
    <tableColumn id="1" xr3:uid="{00000000-0010-0000-0300-000001000000}" name="CODIGO" dataDxfId="6"/>
    <tableColumn id="2" xr3:uid="{00000000-0010-0000-0300-000002000000}" name="DESCRIPCIÓN" dataDxfId="5"/>
    <tableColumn id="3" xr3:uid="{00000000-0010-0000-0300-000003000000}" name="PRESUPUESTADO" dataCellStyle="Moneda">
      <calculatedColumnFormula>SUMIFS(PRESUPUESTO[MONTO ($)],PRESUPUESTO[APLICACIÓN],REPORTE[[#This Row],[CODIGO]])</calculatedColumnFormula>
    </tableColumn>
    <tableColumn id="4" xr3:uid="{00000000-0010-0000-0300-000004000000}" name="ENERO" dataCellStyle="Moneda">
      <calculatedColumnFormula>SUMIFS(EJECUTADO[MONTO],EJECUTADO[APLICACIÓN],REPORTE[[#This Row],[CODIGO]],EJECUTADO[MES (POR DEFECTO MES ACTUAL, PODER CAMBIAR)],1)</calculatedColumnFormula>
    </tableColumn>
    <tableColumn id="5" xr3:uid="{00000000-0010-0000-0300-000005000000}" name="FEBRERO" dataCellStyle="Moneda">
      <calculatedColumnFormula>SUMIFS(EJECUTADO[MONTO],EJECUTADO[APLICACIÓN],REPORTE[[#This Row],[CODIGO]],EJECUTADO[MES (POR DEFECTO MES ACTUAL, PODER CAMBIAR)],2)</calculatedColumnFormula>
    </tableColumn>
    <tableColumn id="6" xr3:uid="{00000000-0010-0000-0300-000006000000}" name="MARZO" dataCellStyle="Moneda">
      <calculatedColumnFormula>SUMIFS(EJECUTADO[MONTO],EJECUTADO[APLICACIÓN],REPORTE[[#This Row],[CODIGO]],EJECUTADO[MES (POR DEFECTO MES ACTUAL, PODER CAMBIAR)],3)</calculatedColumnFormula>
    </tableColumn>
    <tableColumn id="7" xr3:uid="{00000000-0010-0000-0300-000007000000}" name="ABRIL" dataCellStyle="Moneda">
      <calculatedColumnFormula>SUMIFS(EJECUTADO[MONTO],EJECUTADO[APLICACIÓN],REPORTE[[#This Row],[CODIGO]],EJECUTADO[MES (POR DEFECTO MES ACTUAL, PODER CAMBIAR)],4)</calculatedColumnFormula>
    </tableColumn>
    <tableColumn id="8" xr3:uid="{00000000-0010-0000-0300-000008000000}" name="MAYO" dataCellStyle="Moneda">
      <calculatedColumnFormula>SUMIFS(EJECUTADO[MONTO],EJECUTADO[APLICACIÓN],REPORTE[[#This Row],[CODIGO]],EJECUTADO[MES (POR DEFECTO MES ACTUAL, PODER CAMBIAR)],5)</calculatedColumnFormula>
    </tableColumn>
    <tableColumn id="9" xr3:uid="{00000000-0010-0000-0300-000009000000}" name="JUNIO" dataCellStyle="Moneda">
      <calculatedColumnFormula>SUMIFS(EJECUTADO[MONTO],EJECUTADO[APLICACIÓN],REPORTE[[#This Row],[CODIGO]],EJECUTADO[MES (POR DEFECTO MES ACTUAL, PODER CAMBIAR)],6)</calculatedColumnFormula>
    </tableColumn>
    <tableColumn id="10" xr3:uid="{00000000-0010-0000-0300-00000A000000}" name="JULIO" dataCellStyle="Moneda">
      <calculatedColumnFormula>SUMIFS(EJECUTADO[MONTO],EJECUTADO[APLICACIÓN],REPORTE[[#This Row],[CODIGO]],EJECUTADO[MES (POR DEFECTO MES ACTUAL, PODER CAMBIAR)],7)</calculatedColumnFormula>
    </tableColumn>
    <tableColumn id="11" xr3:uid="{00000000-0010-0000-0300-00000B000000}" name="AGOSTO" dataCellStyle="Moneda">
      <calculatedColumnFormula>SUMIFS(EJECUTADO[MONTO],EJECUTADO[APLICACIÓN],REPORTE[[#This Row],[CODIGO]],EJECUTADO[MES (POR DEFECTO MES ACTUAL, PODER CAMBIAR)],8)</calculatedColumnFormula>
    </tableColumn>
    <tableColumn id="12" xr3:uid="{00000000-0010-0000-0300-00000C000000}" name="SEPTIEMBRE" dataCellStyle="Moneda">
      <calculatedColumnFormula>SUMIFS(EJECUTADO[MONTO],EJECUTADO[APLICACIÓN],REPORTE[[#This Row],[CODIGO]],EJECUTADO[MES (POR DEFECTO MES ACTUAL, PODER CAMBIAR)],9)</calculatedColumnFormula>
    </tableColumn>
    <tableColumn id="13" xr3:uid="{00000000-0010-0000-0300-00000D000000}" name="OCTUBRE" dataCellStyle="Moneda">
      <calculatedColumnFormula>SUMIFS(EJECUTADO[MONTO],EJECUTADO[APLICACIÓN],REPORTE[[#This Row],[CODIGO]],EJECUTADO[MES (POR DEFECTO MES ACTUAL, PODER CAMBIAR)],10)</calculatedColumnFormula>
    </tableColumn>
    <tableColumn id="14" xr3:uid="{00000000-0010-0000-0300-00000E000000}" name="NOVIEMBRE" dataCellStyle="Moneda">
      <calculatedColumnFormula>SUMIFS(EJECUTADO[MONTO],EJECUTADO[APLICACIÓN],REPORTE[[#This Row],[CODIGO]],EJECUTADO[MES (POR DEFECTO MES ACTUAL, PODER CAMBIAR)],11)</calculatedColumnFormula>
    </tableColumn>
    <tableColumn id="15" xr3:uid="{00000000-0010-0000-0300-00000F000000}" name="DICIEMBRE" dataCellStyle="Moneda">
      <calculatedColumnFormula>SUMIFS(EJECUTADO[MONTO],EJECUTADO[APLICACIÓN],REPORTE[[#This Row],[CODIGO]],EJECUTADO[MES (POR DEFECTO MES ACTUAL, PODER CAMBIAR)],12)</calculatedColumnFormula>
    </tableColumn>
    <tableColumn id="16" xr3:uid="{00000000-0010-0000-0300-000010000000}" name="EJECUTADO" dataCellStyle="Moneda">
      <calculatedColumnFormula>SUM(REPORTE[[#This Row],[ENERO]:[DICIEMBRE]])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topLeftCell="A40" zoomScale="130" zoomScaleNormal="130" workbookViewId="0">
      <selection activeCell="I5" sqref="I5"/>
    </sheetView>
  </sheetViews>
  <sheetFormatPr baseColWidth="10" defaultRowHeight="15" x14ac:dyDescent="0.25"/>
  <cols>
    <col min="2" max="2" width="48.85546875" bestFit="1" customWidth="1"/>
    <col min="5" max="5" width="12.85546875" customWidth="1"/>
    <col min="6" max="9" width="14.28515625" customWidth="1"/>
    <col min="10" max="10" width="21.42578125" customWidth="1"/>
  </cols>
  <sheetData>
    <row r="1" spans="1:10" x14ac:dyDescent="0.25">
      <c r="A1" s="11" t="s">
        <v>199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t="s">
        <v>170</v>
      </c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215</v>
      </c>
      <c r="H2" s="12" t="s">
        <v>216</v>
      </c>
      <c r="I2" s="12" t="s">
        <v>217</v>
      </c>
      <c r="J2" s="12" t="s">
        <v>5</v>
      </c>
    </row>
    <row r="3" spans="1:10" x14ac:dyDescent="0.25">
      <c r="A3" s="2" t="str">
        <f>C3&amp;"-"&amp;D3&amp;"-"&amp;E3&amp;"-"&amp;F3</f>
        <v>I-01-00-00</v>
      </c>
      <c r="B3" s="2" t="s">
        <v>6</v>
      </c>
      <c r="C3" s="2" t="s">
        <v>14</v>
      </c>
      <c r="D3" s="3" t="s">
        <v>15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</row>
    <row r="4" spans="1:10" x14ac:dyDescent="0.25">
      <c r="A4" t="str">
        <f>C4&amp;"-"&amp;D4&amp;"-"&amp;E4&amp;"-"&amp;F4</f>
        <v>I-01-01-00</v>
      </c>
      <c r="B4" t="s">
        <v>84</v>
      </c>
      <c r="C4" t="s">
        <v>14</v>
      </c>
      <c r="D4" s="1" t="s">
        <v>15</v>
      </c>
      <c r="E4" s="1" t="s">
        <v>15</v>
      </c>
      <c r="F4" s="1" t="s">
        <v>23</v>
      </c>
      <c r="G4" s="1" t="s">
        <v>23</v>
      </c>
      <c r="H4" s="1" t="s">
        <v>23</v>
      </c>
      <c r="I4" s="1" t="s">
        <v>23</v>
      </c>
      <c r="J4" s="1" t="s">
        <v>24</v>
      </c>
    </row>
    <row r="5" spans="1:10" x14ac:dyDescent="0.25">
      <c r="A5" t="str">
        <f t="shared" ref="A5" si="0">C5&amp;"-"&amp;D5&amp;"-"&amp;E5&amp;"-"&amp;F5</f>
        <v>I-01-01-01</v>
      </c>
      <c r="B5" t="s">
        <v>85</v>
      </c>
      <c r="C5" t="s">
        <v>14</v>
      </c>
      <c r="D5" s="1" t="s">
        <v>15</v>
      </c>
      <c r="E5" s="1" t="s">
        <v>15</v>
      </c>
      <c r="F5" s="1" t="s">
        <v>15</v>
      </c>
      <c r="G5" s="3" t="s">
        <v>23</v>
      </c>
      <c r="H5" s="3" t="s">
        <v>23</v>
      </c>
      <c r="I5" s="3" t="s">
        <v>23</v>
      </c>
      <c r="J5" s="1" t="s">
        <v>26</v>
      </c>
    </row>
    <row r="6" spans="1:10" x14ac:dyDescent="0.25">
      <c r="A6" t="str">
        <f t="shared" ref="A6:A39" si="1">C6&amp;"-"&amp;D6&amp;"-"&amp;E6&amp;"-"&amp;F6</f>
        <v>I-01-01-02</v>
      </c>
      <c r="B6" t="s">
        <v>86</v>
      </c>
      <c r="C6" t="s">
        <v>14</v>
      </c>
      <c r="D6" s="1" t="s">
        <v>15</v>
      </c>
      <c r="E6" s="1" t="s">
        <v>15</v>
      </c>
      <c r="F6" s="1" t="s">
        <v>16</v>
      </c>
      <c r="G6" s="1" t="s">
        <v>23</v>
      </c>
      <c r="H6" s="1" t="s">
        <v>23</v>
      </c>
      <c r="I6" s="1" t="s">
        <v>23</v>
      </c>
      <c r="J6" s="1" t="s">
        <v>26</v>
      </c>
    </row>
    <row r="7" spans="1:10" x14ac:dyDescent="0.25">
      <c r="A7" t="str">
        <f>C7&amp;"-"&amp;D7&amp;"-"&amp;E7&amp;"-"&amp;F7</f>
        <v>I-01-02-00</v>
      </c>
      <c r="B7" t="s">
        <v>87</v>
      </c>
      <c r="C7" t="s">
        <v>14</v>
      </c>
      <c r="D7" s="1" t="s">
        <v>15</v>
      </c>
      <c r="E7" s="1" t="s">
        <v>16</v>
      </c>
      <c r="F7" s="1" t="s">
        <v>23</v>
      </c>
      <c r="G7" s="3" t="s">
        <v>23</v>
      </c>
      <c r="H7" s="3" t="s">
        <v>23</v>
      </c>
      <c r="I7" s="3" t="s">
        <v>23</v>
      </c>
      <c r="J7" s="1" t="s">
        <v>24</v>
      </c>
    </row>
    <row r="8" spans="1:10" x14ac:dyDescent="0.25">
      <c r="A8" t="str">
        <f t="shared" ref="A8:A9" si="2">C8&amp;"-"&amp;D8&amp;"-"&amp;E8&amp;"-"&amp;F8</f>
        <v>I-01-02-01</v>
      </c>
      <c r="B8" t="s">
        <v>88</v>
      </c>
      <c r="C8" t="s">
        <v>14</v>
      </c>
      <c r="D8" s="1" t="s">
        <v>15</v>
      </c>
      <c r="E8" s="1" t="s">
        <v>16</v>
      </c>
      <c r="F8" s="1" t="s">
        <v>15</v>
      </c>
      <c r="G8" s="1" t="s">
        <v>23</v>
      </c>
      <c r="H8" s="1" t="s">
        <v>23</v>
      </c>
      <c r="I8" s="1" t="s">
        <v>23</v>
      </c>
      <c r="J8" s="1" t="s">
        <v>26</v>
      </c>
    </row>
    <row r="9" spans="1:10" x14ac:dyDescent="0.25">
      <c r="A9" t="str">
        <f t="shared" si="2"/>
        <v>I-01-02-02</v>
      </c>
      <c r="B9" t="s">
        <v>89</v>
      </c>
      <c r="C9" t="s">
        <v>14</v>
      </c>
      <c r="D9" s="1" t="s">
        <v>15</v>
      </c>
      <c r="E9" s="1" t="s">
        <v>16</v>
      </c>
      <c r="F9" s="1" t="s">
        <v>16</v>
      </c>
      <c r="G9" s="3" t="s">
        <v>23</v>
      </c>
      <c r="H9" s="3" t="s">
        <v>23</v>
      </c>
      <c r="I9" s="3" t="s">
        <v>23</v>
      </c>
      <c r="J9" s="1" t="s">
        <v>26</v>
      </c>
    </row>
    <row r="10" spans="1:10" x14ac:dyDescent="0.25">
      <c r="A10" t="str">
        <f>C10&amp;"-"&amp;D10&amp;"-"&amp;E10&amp;"-"&amp;F10</f>
        <v>I-01-03-00</v>
      </c>
      <c r="B10" t="s">
        <v>90</v>
      </c>
      <c r="C10" t="s">
        <v>14</v>
      </c>
      <c r="D10" s="1" t="s">
        <v>15</v>
      </c>
      <c r="E10" s="1" t="s">
        <v>17</v>
      </c>
      <c r="F10" s="1" t="s">
        <v>23</v>
      </c>
      <c r="G10" s="1" t="s">
        <v>23</v>
      </c>
      <c r="H10" s="1" t="s">
        <v>23</v>
      </c>
      <c r="I10" s="1" t="s">
        <v>23</v>
      </c>
      <c r="J10" s="1" t="s">
        <v>24</v>
      </c>
    </row>
    <row r="11" spans="1:10" x14ac:dyDescent="0.25">
      <c r="A11" t="str">
        <f t="shared" ref="A11:A12" si="3">C11&amp;"-"&amp;D11&amp;"-"&amp;E11&amp;"-"&amp;F11</f>
        <v>I-01-03-01</v>
      </c>
      <c r="B11" t="s">
        <v>91</v>
      </c>
      <c r="C11" t="s">
        <v>14</v>
      </c>
      <c r="D11" s="1" t="s">
        <v>15</v>
      </c>
      <c r="E11" s="1" t="s">
        <v>17</v>
      </c>
      <c r="F11" s="1" t="s">
        <v>15</v>
      </c>
      <c r="G11" s="3" t="s">
        <v>23</v>
      </c>
      <c r="H11" s="3" t="s">
        <v>23</v>
      </c>
      <c r="I11" s="3" t="s">
        <v>23</v>
      </c>
      <c r="J11" s="1" t="s">
        <v>26</v>
      </c>
    </row>
    <row r="12" spans="1:10" x14ac:dyDescent="0.25">
      <c r="A12" t="str">
        <f t="shared" si="3"/>
        <v>I-01-03-02</v>
      </c>
      <c r="B12" t="s">
        <v>92</v>
      </c>
      <c r="C12" t="s">
        <v>14</v>
      </c>
      <c r="D12" s="1" t="s">
        <v>15</v>
      </c>
      <c r="E12" s="1" t="s">
        <v>17</v>
      </c>
      <c r="F12" s="1" t="s">
        <v>16</v>
      </c>
      <c r="G12" s="1" t="s">
        <v>23</v>
      </c>
      <c r="H12" s="1" t="s">
        <v>23</v>
      </c>
      <c r="I12" s="1" t="s">
        <v>23</v>
      </c>
      <c r="J12" s="1" t="s">
        <v>26</v>
      </c>
    </row>
    <row r="13" spans="1:10" x14ac:dyDescent="0.25">
      <c r="A13" t="str">
        <f>C13&amp;"-"&amp;D13&amp;"-"&amp;E13&amp;"-"&amp;F13</f>
        <v>I-01-04-00</v>
      </c>
      <c r="B13" t="s">
        <v>93</v>
      </c>
      <c r="C13" t="s">
        <v>14</v>
      </c>
      <c r="D13" s="1" t="s">
        <v>15</v>
      </c>
      <c r="E13" s="1" t="s">
        <v>18</v>
      </c>
      <c r="F13" s="1" t="s">
        <v>23</v>
      </c>
      <c r="G13" s="3" t="s">
        <v>23</v>
      </c>
      <c r="H13" s="3" t="s">
        <v>23</v>
      </c>
      <c r="I13" s="3" t="s">
        <v>23</v>
      </c>
      <c r="J13" s="1" t="s">
        <v>24</v>
      </c>
    </row>
    <row r="14" spans="1:10" x14ac:dyDescent="0.25">
      <c r="A14" t="str">
        <f t="shared" ref="A14:A15" si="4">C14&amp;"-"&amp;D14&amp;"-"&amp;E14&amp;"-"&amp;F14</f>
        <v>I-01-04-01</v>
      </c>
      <c r="B14" t="s">
        <v>94</v>
      </c>
      <c r="C14" t="s">
        <v>14</v>
      </c>
      <c r="D14" s="1" t="s">
        <v>15</v>
      </c>
      <c r="E14" s="1" t="s">
        <v>18</v>
      </c>
      <c r="F14" s="1" t="s">
        <v>15</v>
      </c>
      <c r="G14" s="1" t="s">
        <v>23</v>
      </c>
      <c r="H14" s="1" t="s">
        <v>23</v>
      </c>
      <c r="I14" s="1" t="s">
        <v>23</v>
      </c>
      <c r="J14" s="1" t="s">
        <v>26</v>
      </c>
    </row>
    <row r="15" spans="1:10" x14ac:dyDescent="0.25">
      <c r="A15" t="str">
        <f t="shared" si="4"/>
        <v>I-01-04-02</v>
      </c>
      <c r="B15" t="s">
        <v>95</v>
      </c>
      <c r="C15" t="s">
        <v>14</v>
      </c>
      <c r="D15" s="1" t="s">
        <v>15</v>
      </c>
      <c r="E15" s="1" t="s">
        <v>18</v>
      </c>
      <c r="F15" s="1" t="s">
        <v>16</v>
      </c>
      <c r="G15" s="3" t="s">
        <v>23</v>
      </c>
      <c r="H15" s="3" t="s">
        <v>23</v>
      </c>
      <c r="I15" s="3" t="s">
        <v>23</v>
      </c>
      <c r="J15" s="1" t="s">
        <v>26</v>
      </c>
    </row>
    <row r="16" spans="1:10" x14ac:dyDescent="0.25">
      <c r="A16" s="2" t="str">
        <f t="shared" si="1"/>
        <v>I-02-00-00</v>
      </c>
      <c r="B16" s="2" t="s">
        <v>7</v>
      </c>
      <c r="C16" s="2" t="s">
        <v>14</v>
      </c>
      <c r="D16" s="3" t="s">
        <v>16</v>
      </c>
      <c r="E16" s="3" t="s">
        <v>23</v>
      </c>
      <c r="F16" s="3" t="s">
        <v>23</v>
      </c>
      <c r="G16" s="1" t="s">
        <v>23</v>
      </c>
      <c r="H16" s="1" t="s">
        <v>23</v>
      </c>
      <c r="I16" s="1" t="s">
        <v>23</v>
      </c>
      <c r="J16" s="3" t="s">
        <v>24</v>
      </c>
    </row>
    <row r="17" spans="1:10" x14ac:dyDescent="0.25">
      <c r="A17" t="str">
        <f>C17&amp;"-"&amp;D17&amp;"-"&amp;E17&amp;"-"&amp;F17</f>
        <v>I-02-01-00</v>
      </c>
      <c r="B17" t="s">
        <v>96</v>
      </c>
      <c r="C17" t="s">
        <v>14</v>
      </c>
      <c r="D17" s="1" t="s">
        <v>16</v>
      </c>
      <c r="E17" s="1" t="s">
        <v>15</v>
      </c>
      <c r="F17" s="1" t="s">
        <v>23</v>
      </c>
      <c r="G17" s="3" t="s">
        <v>23</v>
      </c>
      <c r="H17" s="3" t="s">
        <v>23</v>
      </c>
      <c r="I17" s="3" t="s">
        <v>23</v>
      </c>
      <c r="J17" s="1" t="s">
        <v>24</v>
      </c>
    </row>
    <row r="18" spans="1:10" x14ac:dyDescent="0.25">
      <c r="A18" t="str">
        <f t="shared" ref="A18:A19" si="5">C18&amp;"-"&amp;D18&amp;"-"&amp;E18&amp;"-"&amp;F18</f>
        <v>I-02-01-01</v>
      </c>
      <c r="B18" t="s">
        <v>97</v>
      </c>
      <c r="C18" t="s">
        <v>14</v>
      </c>
      <c r="D18" s="1" t="s">
        <v>16</v>
      </c>
      <c r="E18" s="1" t="s">
        <v>15</v>
      </c>
      <c r="F18" s="1" t="s">
        <v>15</v>
      </c>
      <c r="G18" s="1" t="s">
        <v>23</v>
      </c>
      <c r="H18" s="1" t="s">
        <v>23</v>
      </c>
      <c r="I18" s="1" t="s">
        <v>23</v>
      </c>
      <c r="J18" s="1" t="s">
        <v>26</v>
      </c>
    </row>
    <row r="19" spans="1:10" x14ac:dyDescent="0.25">
      <c r="A19" t="str">
        <f t="shared" si="5"/>
        <v>I-02-01-02</v>
      </c>
      <c r="B19" t="s">
        <v>98</v>
      </c>
      <c r="C19" t="s">
        <v>14</v>
      </c>
      <c r="D19" s="1" t="s">
        <v>16</v>
      </c>
      <c r="E19" s="1" t="s">
        <v>15</v>
      </c>
      <c r="F19" s="1" t="s">
        <v>16</v>
      </c>
      <c r="G19" s="3" t="s">
        <v>23</v>
      </c>
      <c r="H19" s="3" t="s">
        <v>23</v>
      </c>
      <c r="I19" s="3" t="s">
        <v>23</v>
      </c>
      <c r="J19" s="1" t="s">
        <v>26</v>
      </c>
    </row>
    <row r="20" spans="1:10" x14ac:dyDescent="0.25">
      <c r="A20" t="str">
        <f>C20&amp;"-"&amp;D20&amp;"-"&amp;E20&amp;"-"&amp;F20</f>
        <v>I-02-02-00</v>
      </c>
      <c r="B20" t="s">
        <v>99</v>
      </c>
      <c r="C20" t="s">
        <v>14</v>
      </c>
      <c r="D20" s="1" t="s">
        <v>16</v>
      </c>
      <c r="E20" s="1" t="s">
        <v>16</v>
      </c>
      <c r="F20" s="1" t="s">
        <v>23</v>
      </c>
      <c r="G20" s="1" t="s">
        <v>23</v>
      </c>
      <c r="H20" s="1" t="s">
        <v>23</v>
      </c>
      <c r="I20" s="1" t="s">
        <v>23</v>
      </c>
      <c r="J20" s="1" t="s">
        <v>24</v>
      </c>
    </row>
    <row r="21" spans="1:10" x14ac:dyDescent="0.25">
      <c r="A21" t="str">
        <f t="shared" ref="A21:A22" si="6">C21&amp;"-"&amp;D21&amp;"-"&amp;E21&amp;"-"&amp;F21</f>
        <v>I-02-02-01</v>
      </c>
      <c r="B21" t="s">
        <v>100</v>
      </c>
      <c r="C21" t="s">
        <v>14</v>
      </c>
      <c r="D21" s="1" t="s">
        <v>16</v>
      </c>
      <c r="E21" s="1" t="s">
        <v>16</v>
      </c>
      <c r="F21" s="1" t="s">
        <v>15</v>
      </c>
      <c r="G21" s="3" t="s">
        <v>23</v>
      </c>
      <c r="H21" s="3" t="s">
        <v>23</v>
      </c>
      <c r="I21" s="3" t="s">
        <v>23</v>
      </c>
      <c r="J21" s="1" t="s">
        <v>26</v>
      </c>
    </row>
    <row r="22" spans="1:10" x14ac:dyDescent="0.25">
      <c r="A22" t="str">
        <f t="shared" si="6"/>
        <v>I-02-02-02</v>
      </c>
      <c r="B22" t="s">
        <v>101</v>
      </c>
      <c r="C22" t="s">
        <v>14</v>
      </c>
      <c r="D22" s="1" t="s">
        <v>16</v>
      </c>
      <c r="E22" s="1" t="s">
        <v>16</v>
      </c>
      <c r="F22" s="1" t="s">
        <v>16</v>
      </c>
      <c r="G22" s="1" t="s">
        <v>23</v>
      </c>
      <c r="H22" s="1" t="s">
        <v>23</v>
      </c>
      <c r="I22" s="1" t="s">
        <v>23</v>
      </c>
      <c r="J22" s="1" t="s">
        <v>26</v>
      </c>
    </row>
    <row r="23" spans="1:10" x14ac:dyDescent="0.25">
      <c r="A23" t="str">
        <f>C23&amp;"-"&amp;D23&amp;"-"&amp;E23&amp;"-"&amp;F23</f>
        <v>I-02-03-00</v>
      </c>
      <c r="B23" t="s">
        <v>102</v>
      </c>
      <c r="C23" t="s">
        <v>14</v>
      </c>
      <c r="D23" s="1" t="s">
        <v>16</v>
      </c>
      <c r="E23" s="1" t="s">
        <v>17</v>
      </c>
      <c r="F23" s="1" t="s">
        <v>23</v>
      </c>
      <c r="G23" s="3" t="s">
        <v>23</v>
      </c>
      <c r="H23" s="3" t="s">
        <v>23</v>
      </c>
      <c r="I23" s="3" t="s">
        <v>23</v>
      </c>
      <c r="J23" s="1" t="s">
        <v>24</v>
      </c>
    </row>
    <row r="24" spans="1:10" x14ac:dyDescent="0.25">
      <c r="A24" t="str">
        <f t="shared" ref="A24:A25" si="7">C24&amp;"-"&amp;D24&amp;"-"&amp;E24&amp;"-"&amp;F24</f>
        <v>I-02-03-01</v>
      </c>
      <c r="B24" t="s">
        <v>103</v>
      </c>
      <c r="C24" t="s">
        <v>14</v>
      </c>
      <c r="D24" s="1" t="s">
        <v>16</v>
      </c>
      <c r="E24" s="1" t="s">
        <v>17</v>
      </c>
      <c r="F24" s="1" t="s">
        <v>15</v>
      </c>
      <c r="G24" s="1" t="s">
        <v>23</v>
      </c>
      <c r="H24" s="1" t="s">
        <v>23</v>
      </c>
      <c r="I24" s="1" t="s">
        <v>23</v>
      </c>
      <c r="J24" s="1" t="s">
        <v>26</v>
      </c>
    </row>
    <row r="25" spans="1:10" x14ac:dyDescent="0.25">
      <c r="A25" t="str">
        <f t="shared" si="7"/>
        <v>I-02-03-02</v>
      </c>
      <c r="B25" t="s">
        <v>104</v>
      </c>
      <c r="C25" t="s">
        <v>14</v>
      </c>
      <c r="D25" s="1" t="s">
        <v>16</v>
      </c>
      <c r="E25" s="1" t="s">
        <v>17</v>
      </c>
      <c r="F25" s="1" t="s">
        <v>16</v>
      </c>
      <c r="G25" s="3" t="s">
        <v>23</v>
      </c>
      <c r="H25" s="3" t="s">
        <v>23</v>
      </c>
      <c r="I25" s="3" t="s">
        <v>23</v>
      </c>
      <c r="J25" s="1" t="s">
        <v>26</v>
      </c>
    </row>
    <row r="26" spans="1:10" x14ac:dyDescent="0.25">
      <c r="A26" t="str">
        <f>C26&amp;"-"&amp;D26&amp;"-"&amp;E26&amp;"-"&amp;F26</f>
        <v>I-02-04-00</v>
      </c>
      <c r="B26" t="s">
        <v>105</v>
      </c>
      <c r="C26" t="s">
        <v>14</v>
      </c>
      <c r="D26" s="1" t="s">
        <v>16</v>
      </c>
      <c r="E26" s="1" t="s">
        <v>18</v>
      </c>
      <c r="F26" s="1" t="s">
        <v>23</v>
      </c>
      <c r="G26" s="1" t="s">
        <v>23</v>
      </c>
      <c r="H26" s="1" t="s">
        <v>23</v>
      </c>
      <c r="I26" s="1" t="s">
        <v>23</v>
      </c>
      <c r="J26" s="1" t="s">
        <v>24</v>
      </c>
    </row>
    <row r="27" spans="1:10" x14ac:dyDescent="0.25">
      <c r="A27" t="str">
        <f t="shared" ref="A27:A28" si="8">C27&amp;"-"&amp;D27&amp;"-"&amp;E27&amp;"-"&amp;F27</f>
        <v>I-02-04-01</v>
      </c>
      <c r="B27" t="s">
        <v>106</v>
      </c>
      <c r="C27" t="s">
        <v>14</v>
      </c>
      <c r="D27" s="1" t="s">
        <v>16</v>
      </c>
      <c r="E27" s="1" t="s">
        <v>18</v>
      </c>
      <c r="F27" s="1" t="s">
        <v>15</v>
      </c>
      <c r="G27" s="3" t="s">
        <v>23</v>
      </c>
      <c r="H27" s="3" t="s">
        <v>23</v>
      </c>
      <c r="I27" s="3" t="s">
        <v>23</v>
      </c>
      <c r="J27" s="1" t="s">
        <v>26</v>
      </c>
    </row>
    <row r="28" spans="1:10" x14ac:dyDescent="0.25">
      <c r="A28" t="str">
        <f t="shared" si="8"/>
        <v>I-02-04-02</v>
      </c>
      <c r="B28" t="s">
        <v>107</v>
      </c>
      <c r="C28" t="s">
        <v>14</v>
      </c>
      <c r="D28" s="1" t="s">
        <v>16</v>
      </c>
      <c r="E28" s="1" t="s">
        <v>18</v>
      </c>
      <c r="F28" s="1" t="s">
        <v>16</v>
      </c>
      <c r="G28" s="1" t="s">
        <v>23</v>
      </c>
      <c r="H28" s="1" t="s">
        <v>23</v>
      </c>
      <c r="I28" s="1" t="s">
        <v>23</v>
      </c>
      <c r="J28" s="1" t="s">
        <v>26</v>
      </c>
    </row>
    <row r="29" spans="1:10" x14ac:dyDescent="0.25">
      <c r="A29" s="2" t="str">
        <f t="shared" si="1"/>
        <v>I-03-00-00</v>
      </c>
      <c r="B29" s="2" t="s">
        <v>8</v>
      </c>
      <c r="C29" s="2" t="s">
        <v>14</v>
      </c>
      <c r="D29" s="3" t="s">
        <v>17</v>
      </c>
      <c r="E29" s="3" t="s">
        <v>23</v>
      </c>
      <c r="F29" s="3" t="s">
        <v>23</v>
      </c>
      <c r="G29" s="3" t="s">
        <v>23</v>
      </c>
      <c r="H29" s="3" t="s">
        <v>23</v>
      </c>
      <c r="I29" s="3" t="s">
        <v>23</v>
      </c>
      <c r="J29" s="3" t="s">
        <v>24</v>
      </c>
    </row>
    <row r="30" spans="1:10" x14ac:dyDescent="0.25">
      <c r="A30" t="str">
        <f t="shared" si="1"/>
        <v>I-03-01-00</v>
      </c>
      <c r="B30" t="s">
        <v>120</v>
      </c>
      <c r="C30" t="s">
        <v>14</v>
      </c>
      <c r="D30" s="1" t="s">
        <v>17</v>
      </c>
      <c r="E30" s="1" t="s">
        <v>15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24</v>
      </c>
    </row>
    <row r="31" spans="1:10" x14ac:dyDescent="0.25">
      <c r="A31" t="str">
        <f t="shared" si="1"/>
        <v>I-03-01-01</v>
      </c>
      <c r="B31" t="s">
        <v>121</v>
      </c>
      <c r="C31" t="s">
        <v>14</v>
      </c>
      <c r="D31" s="1" t="s">
        <v>17</v>
      </c>
      <c r="E31" s="1" t="s">
        <v>15</v>
      </c>
      <c r="F31" s="1" t="s">
        <v>15</v>
      </c>
      <c r="G31" s="3" t="s">
        <v>23</v>
      </c>
      <c r="H31" s="3" t="s">
        <v>23</v>
      </c>
      <c r="I31" s="3" t="s">
        <v>23</v>
      </c>
      <c r="J31" s="1" t="s">
        <v>26</v>
      </c>
    </row>
    <row r="32" spans="1:10" x14ac:dyDescent="0.25">
      <c r="A32" t="str">
        <f t="shared" si="1"/>
        <v>I-03-01-02</v>
      </c>
      <c r="B32" t="s">
        <v>122</v>
      </c>
      <c r="C32" t="s">
        <v>14</v>
      </c>
      <c r="D32" s="1" t="s">
        <v>17</v>
      </c>
      <c r="E32" s="1" t="s">
        <v>15</v>
      </c>
      <c r="F32" s="1" t="s">
        <v>16</v>
      </c>
      <c r="G32" s="1" t="s">
        <v>23</v>
      </c>
      <c r="H32" s="1" t="s">
        <v>23</v>
      </c>
      <c r="I32" s="1" t="s">
        <v>23</v>
      </c>
      <c r="J32" s="1" t="s">
        <v>26</v>
      </c>
    </row>
    <row r="33" spans="1:10" x14ac:dyDescent="0.25">
      <c r="A33" t="str">
        <f t="shared" si="1"/>
        <v>I-03-01-03</v>
      </c>
      <c r="B33" t="s">
        <v>123</v>
      </c>
      <c r="C33" t="s">
        <v>14</v>
      </c>
      <c r="D33" s="1" t="s">
        <v>17</v>
      </c>
      <c r="E33" s="1" t="s">
        <v>15</v>
      </c>
      <c r="F33" s="1" t="s">
        <v>17</v>
      </c>
      <c r="G33" s="3" t="s">
        <v>23</v>
      </c>
      <c r="H33" s="3" t="s">
        <v>23</v>
      </c>
      <c r="I33" s="3" t="s">
        <v>23</v>
      </c>
      <c r="J33" s="1" t="s">
        <v>26</v>
      </c>
    </row>
    <row r="34" spans="1:10" x14ac:dyDescent="0.25">
      <c r="A34" t="str">
        <f t="shared" si="1"/>
        <v>I-03-01-04</v>
      </c>
      <c r="B34" t="s">
        <v>124</v>
      </c>
      <c r="C34" t="s">
        <v>14</v>
      </c>
      <c r="D34" s="1" t="s">
        <v>17</v>
      </c>
      <c r="E34" s="1" t="s">
        <v>15</v>
      </c>
      <c r="F34" s="1" t="s">
        <v>18</v>
      </c>
      <c r="G34" s="1" t="s">
        <v>23</v>
      </c>
      <c r="H34" s="1" t="s">
        <v>23</v>
      </c>
      <c r="I34" s="1" t="s">
        <v>23</v>
      </c>
      <c r="J34" s="1" t="s">
        <v>26</v>
      </c>
    </row>
    <row r="35" spans="1:10" x14ac:dyDescent="0.25">
      <c r="A35" t="str">
        <f t="shared" si="1"/>
        <v>I-03-02-00</v>
      </c>
      <c r="B35" t="s">
        <v>125</v>
      </c>
      <c r="C35" t="s">
        <v>14</v>
      </c>
      <c r="D35" s="1" t="s">
        <v>17</v>
      </c>
      <c r="E35" s="1" t="s">
        <v>16</v>
      </c>
      <c r="F35" s="1" t="s">
        <v>23</v>
      </c>
      <c r="G35" s="3" t="s">
        <v>23</v>
      </c>
      <c r="H35" s="3" t="s">
        <v>23</v>
      </c>
      <c r="I35" s="3" t="s">
        <v>23</v>
      </c>
      <c r="J35" s="1" t="s">
        <v>24</v>
      </c>
    </row>
    <row r="36" spans="1:10" x14ac:dyDescent="0.25">
      <c r="A36" t="str">
        <f t="shared" si="1"/>
        <v>I-03-02-01</v>
      </c>
      <c r="B36" t="s">
        <v>126</v>
      </c>
      <c r="C36" t="s">
        <v>14</v>
      </c>
      <c r="D36" s="1" t="s">
        <v>17</v>
      </c>
      <c r="E36" s="1" t="s">
        <v>16</v>
      </c>
      <c r="F36" s="1" t="s">
        <v>15</v>
      </c>
      <c r="G36" s="1" t="s">
        <v>23</v>
      </c>
      <c r="H36" s="1" t="s">
        <v>23</v>
      </c>
      <c r="I36" s="1" t="s">
        <v>23</v>
      </c>
      <c r="J36" s="1" t="s">
        <v>26</v>
      </c>
    </row>
    <row r="37" spans="1:10" x14ac:dyDescent="0.25">
      <c r="A37" t="str">
        <f t="shared" si="1"/>
        <v>I-03-02-02</v>
      </c>
      <c r="B37" t="s">
        <v>127</v>
      </c>
      <c r="C37" t="s">
        <v>14</v>
      </c>
      <c r="D37" s="1" t="s">
        <v>17</v>
      </c>
      <c r="E37" s="1" t="s">
        <v>16</v>
      </c>
      <c r="F37" s="1" t="s">
        <v>16</v>
      </c>
      <c r="G37" s="3" t="s">
        <v>23</v>
      </c>
      <c r="H37" s="3" t="s">
        <v>23</v>
      </c>
      <c r="I37" s="3" t="s">
        <v>23</v>
      </c>
      <c r="J37" s="1" t="s">
        <v>26</v>
      </c>
    </row>
    <row r="38" spans="1:10" x14ac:dyDescent="0.25">
      <c r="A38" t="str">
        <f t="shared" si="1"/>
        <v>I-03-02-03</v>
      </c>
      <c r="B38" t="s">
        <v>128</v>
      </c>
      <c r="C38" t="s">
        <v>14</v>
      </c>
      <c r="D38" s="1" t="s">
        <v>17</v>
      </c>
      <c r="E38" s="1" t="s">
        <v>16</v>
      </c>
      <c r="F38" s="1" t="s">
        <v>17</v>
      </c>
      <c r="G38" s="1" t="s">
        <v>23</v>
      </c>
      <c r="H38" s="1" t="s">
        <v>23</v>
      </c>
      <c r="I38" s="1" t="s">
        <v>23</v>
      </c>
      <c r="J38" s="1" t="s">
        <v>26</v>
      </c>
    </row>
    <row r="39" spans="1:10" x14ac:dyDescent="0.25">
      <c r="A39" t="str">
        <f t="shared" si="1"/>
        <v>I-03-02-04</v>
      </c>
      <c r="B39" t="s">
        <v>129</v>
      </c>
      <c r="C39" t="s">
        <v>14</v>
      </c>
      <c r="D39" s="1" t="s">
        <v>17</v>
      </c>
      <c r="E39" s="1" t="s">
        <v>16</v>
      </c>
      <c r="F39" s="1" t="s">
        <v>18</v>
      </c>
      <c r="G39" s="3" t="s">
        <v>23</v>
      </c>
      <c r="H39" s="3" t="s">
        <v>23</v>
      </c>
      <c r="I39" s="3" t="s">
        <v>23</v>
      </c>
      <c r="J39" s="1" t="s">
        <v>26</v>
      </c>
    </row>
    <row r="40" spans="1:10" x14ac:dyDescent="0.25">
      <c r="A40" s="2" t="str">
        <f t="shared" ref="A40:A170" si="9">C40&amp;"-"&amp;D40&amp;"-"&amp;E40&amp;"-"&amp;F40</f>
        <v>I-04-00-00</v>
      </c>
      <c r="B40" s="2" t="s">
        <v>9</v>
      </c>
      <c r="C40" s="2" t="s">
        <v>14</v>
      </c>
      <c r="D40" s="3" t="s">
        <v>18</v>
      </c>
      <c r="E40" s="3" t="s">
        <v>23</v>
      </c>
      <c r="F40" s="3" t="s">
        <v>23</v>
      </c>
      <c r="G40" s="1" t="s">
        <v>23</v>
      </c>
      <c r="H40" s="1" t="s">
        <v>23</v>
      </c>
      <c r="I40" s="1" t="s">
        <v>23</v>
      </c>
      <c r="J40" s="3" t="s">
        <v>24</v>
      </c>
    </row>
    <row r="41" spans="1:10" x14ac:dyDescent="0.25">
      <c r="A41" t="str">
        <f t="shared" si="9"/>
        <v>I-04-01-00</v>
      </c>
      <c r="B41" t="s">
        <v>130</v>
      </c>
      <c r="C41" t="s">
        <v>14</v>
      </c>
      <c r="D41" s="1" t="s">
        <v>18</v>
      </c>
      <c r="E41" s="1" t="s">
        <v>15</v>
      </c>
      <c r="F41" s="1" t="s">
        <v>23</v>
      </c>
      <c r="G41" s="3" t="s">
        <v>23</v>
      </c>
      <c r="H41" s="3" t="s">
        <v>23</v>
      </c>
      <c r="I41" s="3" t="s">
        <v>23</v>
      </c>
      <c r="J41" s="1" t="s">
        <v>24</v>
      </c>
    </row>
    <row r="42" spans="1:10" x14ac:dyDescent="0.25">
      <c r="A42" t="str">
        <f t="shared" si="9"/>
        <v>I-04-01-01</v>
      </c>
      <c r="B42" t="s">
        <v>132</v>
      </c>
      <c r="C42" t="s">
        <v>14</v>
      </c>
      <c r="D42" s="1" t="s">
        <v>18</v>
      </c>
      <c r="E42" s="1" t="s">
        <v>15</v>
      </c>
      <c r="F42" s="1" t="s">
        <v>15</v>
      </c>
      <c r="G42" s="1" t="s">
        <v>23</v>
      </c>
      <c r="H42" s="1" t="s">
        <v>23</v>
      </c>
      <c r="I42" s="1" t="s">
        <v>23</v>
      </c>
      <c r="J42" s="1" t="s">
        <v>26</v>
      </c>
    </row>
    <row r="43" spans="1:10" x14ac:dyDescent="0.25">
      <c r="A43" t="str">
        <f t="shared" si="9"/>
        <v>I-04-01-02</v>
      </c>
      <c r="B43" t="s">
        <v>133</v>
      </c>
      <c r="C43" t="s">
        <v>14</v>
      </c>
      <c r="D43" s="1" t="s">
        <v>18</v>
      </c>
      <c r="E43" s="1" t="s">
        <v>15</v>
      </c>
      <c r="F43" s="1" t="s">
        <v>16</v>
      </c>
      <c r="G43" s="3" t="s">
        <v>23</v>
      </c>
      <c r="H43" s="3" t="s">
        <v>23</v>
      </c>
      <c r="I43" s="3" t="s">
        <v>23</v>
      </c>
      <c r="J43" s="1" t="s">
        <v>26</v>
      </c>
    </row>
    <row r="44" spans="1:10" x14ac:dyDescent="0.25">
      <c r="A44" t="str">
        <f t="shared" si="9"/>
        <v>I-04-01-03</v>
      </c>
      <c r="B44" t="s">
        <v>134</v>
      </c>
      <c r="C44" t="s">
        <v>14</v>
      </c>
      <c r="D44" s="1" t="s">
        <v>18</v>
      </c>
      <c r="E44" s="1" t="s">
        <v>15</v>
      </c>
      <c r="F44" s="1" t="s">
        <v>17</v>
      </c>
      <c r="G44" s="1" t="s">
        <v>23</v>
      </c>
      <c r="H44" s="1" t="s">
        <v>23</v>
      </c>
      <c r="I44" s="1" t="s">
        <v>23</v>
      </c>
      <c r="J44" s="1" t="s">
        <v>26</v>
      </c>
    </row>
    <row r="45" spans="1:10" x14ac:dyDescent="0.25">
      <c r="A45" t="str">
        <f t="shared" si="9"/>
        <v>I-04-01-04</v>
      </c>
      <c r="B45" t="s">
        <v>135</v>
      </c>
      <c r="C45" t="s">
        <v>14</v>
      </c>
      <c r="D45" s="1" t="s">
        <v>18</v>
      </c>
      <c r="E45" s="1" t="s">
        <v>15</v>
      </c>
      <c r="F45" s="1" t="s">
        <v>18</v>
      </c>
      <c r="G45" s="3" t="s">
        <v>23</v>
      </c>
      <c r="H45" s="3" t="s">
        <v>23</v>
      </c>
      <c r="I45" s="3" t="s">
        <v>23</v>
      </c>
      <c r="J45" s="1" t="s">
        <v>26</v>
      </c>
    </row>
    <row r="46" spans="1:10" x14ac:dyDescent="0.25">
      <c r="A46" t="str">
        <f t="shared" si="9"/>
        <v>I-04-02-00</v>
      </c>
      <c r="B46" t="s">
        <v>131</v>
      </c>
      <c r="C46" t="s">
        <v>14</v>
      </c>
      <c r="D46" s="1" t="s">
        <v>18</v>
      </c>
      <c r="E46" s="1" t="s">
        <v>16</v>
      </c>
      <c r="F46" s="1" t="s">
        <v>23</v>
      </c>
      <c r="G46" s="1" t="s">
        <v>23</v>
      </c>
      <c r="H46" s="1" t="s">
        <v>23</v>
      </c>
      <c r="I46" s="1" t="s">
        <v>23</v>
      </c>
      <c r="J46" s="1" t="s">
        <v>24</v>
      </c>
    </row>
    <row r="47" spans="1:10" x14ac:dyDescent="0.25">
      <c r="A47" t="str">
        <f t="shared" si="9"/>
        <v>I-04-02-01</v>
      </c>
      <c r="B47" t="s">
        <v>136</v>
      </c>
      <c r="C47" t="s">
        <v>14</v>
      </c>
      <c r="D47" s="1" t="s">
        <v>18</v>
      </c>
      <c r="E47" s="1" t="s">
        <v>16</v>
      </c>
      <c r="F47" s="1" t="s">
        <v>15</v>
      </c>
      <c r="G47" s="3" t="s">
        <v>23</v>
      </c>
      <c r="H47" s="3" t="s">
        <v>23</v>
      </c>
      <c r="I47" s="3" t="s">
        <v>23</v>
      </c>
      <c r="J47" s="1" t="s">
        <v>26</v>
      </c>
    </row>
    <row r="48" spans="1:10" x14ac:dyDescent="0.25">
      <c r="A48" t="str">
        <f t="shared" si="9"/>
        <v>I-04-02-02</v>
      </c>
      <c r="B48" t="s">
        <v>137</v>
      </c>
      <c r="C48" t="s">
        <v>14</v>
      </c>
      <c r="D48" s="1" t="s">
        <v>18</v>
      </c>
      <c r="E48" s="1" t="s">
        <v>16</v>
      </c>
      <c r="F48" s="1" t="s">
        <v>16</v>
      </c>
      <c r="G48" s="1" t="s">
        <v>23</v>
      </c>
      <c r="H48" s="1" t="s">
        <v>23</v>
      </c>
      <c r="I48" s="1" t="s">
        <v>23</v>
      </c>
      <c r="J48" s="1" t="s">
        <v>26</v>
      </c>
    </row>
    <row r="49" spans="1:10" x14ac:dyDescent="0.25">
      <c r="A49" t="str">
        <f t="shared" si="9"/>
        <v>I-04-02-03</v>
      </c>
      <c r="B49" t="s">
        <v>138</v>
      </c>
      <c r="C49" t="s">
        <v>14</v>
      </c>
      <c r="D49" s="1" t="s">
        <v>18</v>
      </c>
      <c r="E49" s="1" t="s">
        <v>16</v>
      </c>
      <c r="F49" s="1" t="s">
        <v>17</v>
      </c>
      <c r="G49" s="3" t="s">
        <v>23</v>
      </c>
      <c r="H49" s="3" t="s">
        <v>23</v>
      </c>
      <c r="I49" s="3" t="s">
        <v>23</v>
      </c>
      <c r="J49" s="1" t="s">
        <v>26</v>
      </c>
    </row>
    <row r="50" spans="1:10" x14ac:dyDescent="0.25">
      <c r="A50" t="str">
        <f t="shared" si="9"/>
        <v>I-04-02-04</v>
      </c>
      <c r="B50" t="s">
        <v>139</v>
      </c>
      <c r="C50" t="s">
        <v>14</v>
      </c>
      <c r="D50" s="1" t="s">
        <v>18</v>
      </c>
      <c r="E50" s="1" t="s">
        <v>16</v>
      </c>
      <c r="F50" s="1" t="s">
        <v>18</v>
      </c>
      <c r="G50" s="1" t="s">
        <v>23</v>
      </c>
      <c r="H50" s="1" t="s">
        <v>23</v>
      </c>
      <c r="I50" s="1" t="s">
        <v>23</v>
      </c>
      <c r="J50" s="1" t="s">
        <v>26</v>
      </c>
    </row>
    <row r="51" spans="1:10" x14ac:dyDescent="0.25">
      <c r="A51" s="2" t="str">
        <f t="shared" si="9"/>
        <v>I-05-00-00</v>
      </c>
      <c r="B51" s="2" t="s">
        <v>10</v>
      </c>
      <c r="C51" s="2" t="s">
        <v>14</v>
      </c>
      <c r="D51" s="3" t="s">
        <v>19</v>
      </c>
      <c r="E51" s="3" t="s">
        <v>23</v>
      </c>
      <c r="F51" s="3" t="s">
        <v>23</v>
      </c>
      <c r="G51" s="3" t="s">
        <v>23</v>
      </c>
      <c r="H51" s="3" t="s">
        <v>23</v>
      </c>
      <c r="I51" s="3" t="s">
        <v>23</v>
      </c>
      <c r="J51" s="3" t="s">
        <v>24</v>
      </c>
    </row>
    <row r="52" spans="1:10" x14ac:dyDescent="0.25">
      <c r="A52" t="str">
        <f t="shared" si="9"/>
        <v>I-05-01-00</v>
      </c>
      <c r="B52" t="s">
        <v>140</v>
      </c>
      <c r="C52" t="s">
        <v>14</v>
      </c>
      <c r="D52" s="1" t="s">
        <v>19</v>
      </c>
      <c r="E52" s="1" t="s">
        <v>15</v>
      </c>
      <c r="F52" s="1" t="s">
        <v>23</v>
      </c>
      <c r="G52" s="1" t="s">
        <v>23</v>
      </c>
      <c r="H52" s="1" t="s">
        <v>23</v>
      </c>
      <c r="I52" s="1" t="s">
        <v>23</v>
      </c>
      <c r="J52" s="1" t="s">
        <v>24</v>
      </c>
    </row>
    <row r="53" spans="1:10" x14ac:dyDescent="0.25">
      <c r="A53" t="str">
        <f t="shared" si="9"/>
        <v>I-05-01-01</v>
      </c>
      <c r="B53" t="s">
        <v>141</v>
      </c>
      <c r="C53" t="s">
        <v>14</v>
      </c>
      <c r="D53" s="1" t="s">
        <v>19</v>
      </c>
      <c r="E53" s="1" t="s">
        <v>15</v>
      </c>
      <c r="F53" s="1" t="s">
        <v>15</v>
      </c>
      <c r="G53" s="3" t="s">
        <v>23</v>
      </c>
      <c r="H53" s="3" t="s">
        <v>23</v>
      </c>
      <c r="I53" s="3" t="s">
        <v>23</v>
      </c>
      <c r="J53" s="1" t="s">
        <v>26</v>
      </c>
    </row>
    <row r="54" spans="1:10" x14ac:dyDescent="0.25">
      <c r="A54" t="str">
        <f t="shared" si="9"/>
        <v>I-05-01-02</v>
      </c>
      <c r="B54" t="s">
        <v>142</v>
      </c>
      <c r="C54" t="s">
        <v>14</v>
      </c>
      <c r="D54" s="1" t="s">
        <v>19</v>
      </c>
      <c r="E54" s="1" t="s">
        <v>15</v>
      </c>
      <c r="F54" s="1" t="s">
        <v>16</v>
      </c>
      <c r="G54" s="1" t="s">
        <v>23</v>
      </c>
      <c r="H54" s="1" t="s">
        <v>23</v>
      </c>
      <c r="I54" s="1" t="s">
        <v>23</v>
      </c>
      <c r="J54" s="1" t="s">
        <v>26</v>
      </c>
    </row>
    <row r="55" spans="1:10" x14ac:dyDescent="0.25">
      <c r="A55" t="str">
        <f t="shared" si="9"/>
        <v>I-05-01-03</v>
      </c>
      <c r="B55" t="s">
        <v>143</v>
      </c>
      <c r="C55" t="s">
        <v>14</v>
      </c>
      <c r="D55" s="1" t="s">
        <v>19</v>
      </c>
      <c r="E55" s="1" t="s">
        <v>15</v>
      </c>
      <c r="F55" s="1" t="s">
        <v>17</v>
      </c>
      <c r="G55" s="3" t="s">
        <v>23</v>
      </c>
      <c r="H55" s="3" t="s">
        <v>23</v>
      </c>
      <c r="I55" s="3" t="s">
        <v>23</v>
      </c>
      <c r="J55" s="1" t="s">
        <v>26</v>
      </c>
    </row>
    <row r="56" spans="1:10" x14ac:dyDescent="0.25">
      <c r="A56" t="str">
        <f t="shared" si="9"/>
        <v>I-05-01-04</v>
      </c>
      <c r="B56" t="s">
        <v>144</v>
      </c>
      <c r="C56" t="s">
        <v>14</v>
      </c>
      <c r="D56" s="1" t="s">
        <v>19</v>
      </c>
      <c r="E56" s="1" t="s">
        <v>15</v>
      </c>
      <c r="F56" s="1" t="s">
        <v>18</v>
      </c>
      <c r="G56" s="1" t="s">
        <v>23</v>
      </c>
      <c r="H56" s="1" t="s">
        <v>23</v>
      </c>
      <c r="I56" s="1" t="s">
        <v>23</v>
      </c>
      <c r="J56" s="1" t="s">
        <v>26</v>
      </c>
    </row>
    <row r="57" spans="1:10" x14ac:dyDescent="0.25">
      <c r="A57" t="str">
        <f t="shared" si="9"/>
        <v>I-05-01-05</v>
      </c>
      <c r="B57" t="s">
        <v>145</v>
      </c>
      <c r="C57" t="s">
        <v>14</v>
      </c>
      <c r="D57" s="1" t="s">
        <v>19</v>
      </c>
      <c r="E57" s="1" t="s">
        <v>15</v>
      </c>
      <c r="F57" s="1" t="s">
        <v>19</v>
      </c>
      <c r="G57" s="3" t="s">
        <v>23</v>
      </c>
      <c r="H57" s="3" t="s">
        <v>23</v>
      </c>
      <c r="I57" s="3" t="s">
        <v>23</v>
      </c>
      <c r="J57" s="1" t="s">
        <v>26</v>
      </c>
    </row>
    <row r="58" spans="1:10" x14ac:dyDescent="0.25">
      <c r="A58" t="str">
        <f t="shared" si="9"/>
        <v>I-05-02-00</v>
      </c>
      <c r="B58" t="s">
        <v>146</v>
      </c>
      <c r="C58" t="s">
        <v>14</v>
      </c>
      <c r="D58" s="1" t="s">
        <v>19</v>
      </c>
      <c r="E58" s="1" t="s">
        <v>16</v>
      </c>
      <c r="F58" s="1" t="s">
        <v>23</v>
      </c>
      <c r="G58" s="1" t="s">
        <v>23</v>
      </c>
      <c r="H58" s="1" t="s">
        <v>23</v>
      </c>
      <c r="I58" s="1" t="s">
        <v>23</v>
      </c>
      <c r="J58" s="1" t="s">
        <v>24</v>
      </c>
    </row>
    <row r="59" spans="1:10" x14ac:dyDescent="0.25">
      <c r="A59" t="str">
        <f t="shared" si="9"/>
        <v>I-05-02-01</v>
      </c>
      <c r="B59" t="s">
        <v>141</v>
      </c>
      <c r="C59" t="s">
        <v>14</v>
      </c>
      <c r="D59" s="1" t="s">
        <v>19</v>
      </c>
      <c r="E59" s="1" t="s">
        <v>16</v>
      </c>
      <c r="F59" s="1" t="s">
        <v>15</v>
      </c>
      <c r="G59" s="3" t="s">
        <v>23</v>
      </c>
      <c r="H59" s="3" t="s">
        <v>23</v>
      </c>
      <c r="I59" s="3" t="s">
        <v>23</v>
      </c>
      <c r="J59" s="1" t="s">
        <v>26</v>
      </c>
    </row>
    <row r="60" spans="1:10" x14ac:dyDescent="0.25">
      <c r="A60" t="str">
        <f t="shared" si="9"/>
        <v>I-05-02-02</v>
      </c>
      <c r="B60" t="s">
        <v>142</v>
      </c>
      <c r="C60" t="s">
        <v>14</v>
      </c>
      <c r="D60" s="1" t="s">
        <v>19</v>
      </c>
      <c r="E60" s="1" t="s">
        <v>16</v>
      </c>
      <c r="F60" s="1" t="s">
        <v>16</v>
      </c>
      <c r="G60" s="1" t="s">
        <v>23</v>
      </c>
      <c r="H60" s="1" t="s">
        <v>23</v>
      </c>
      <c r="I60" s="1" t="s">
        <v>23</v>
      </c>
      <c r="J60" s="1" t="s">
        <v>26</v>
      </c>
    </row>
    <row r="61" spans="1:10" x14ac:dyDescent="0.25">
      <c r="A61" t="str">
        <f t="shared" si="9"/>
        <v>I-05-02-03</v>
      </c>
      <c r="B61" t="s">
        <v>143</v>
      </c>
      <c r="C61" t="s">
        <v>14</v>
      </c>
      <c r="D61" s="1" t="s">
        <v>19</v>
      </c>
      <c r="E61" s="1" t="s">
        <v>16</v>
      </c>
      <c r="F61" s="1" t="s">
        <v>17</v>
      </c>
      <c r="G61" s="3" t="s">
        <v>23</v>
      </c>
      <c r="H61" s="3" t="s">
        <v>23</v>
      </c>
      <c r="I61" s="3" t="s">
        <v>23</v>
      </c>
      <c r="J61" s="1" t="s">
        <v>26</v>
      </c>
    </row>
    <row r="62" spans="1:10" x14ac:dyDescent="0.25">
      <c r="A62" t="str">
        <f t="shared" si="9"/>
        <v>I-05-02-04</v>
      </c>
      <c r="B62" t="s">
        <v>144</v>
      </c>
      <c r="C62" t="s">
        <v>14</v>
      </c>
      <c r="D62" s="1" t="s">
        <v>19</v>
      </c>
      <c r="E62" s="1" t="s">
        <v>16</v>
      </c>
      <c r="F62" s="1" t="s">
        <v>18</v>
      </c>
      <c r="G62" s="1" t="s">
        <v>23</v>
      </c>
      <c r="H62" s="1" t="s">
        <v>23</v>
      </c>
      <c r="I62" s="1" t="s">
        <v>23</v>
      </c>
      <c r="J62" s="1" t="s">
        <v>26</v>
      </c>
    </row>
    <row r="63" spans="1:10" x14ac:dyDescent="0.25">
      <c r="A63" t="str">
        <f t="shared" si="9"/>
        <v>I-05-02-05</v>
      </c>
      <c r="B63" t="s">
        <v>145</v>
      </c>
      <c r="C63" t="s">
        <v>14</v>
      </c>
      <c r="D63" s="1" t="s">
        <v>19</v>
      </c>
      <c r="E63" s="1" t="s">
        <v>16</v>
      </c>
      <c r="F63" s="1" t="s">
        <v>19</v>
      </c>
      <c r="G63" s="3" t="s">
        <v>23</v>
      </c>
      <c r="H63" s="3" t="s">
        <v>23</v>
      </c>
      <c r="I63" s="3" t="s">
        <v>23</v>
      </c>
      <c r="J63" s="1" t="s">
        <v>26</v>
      </c>
    </row>
    <row r="64" spans="1:10" x14ac:dyDescent="0.25">
      <c r="A64" t="str">
        <f t="shared" si="9"/>
        <v>I-05-03-00</v>
      </c>
      <c r="B64" t="s">
        <v>147</v>
      </c>
      <c r="C64" t="s">
        <v>14</v>
      </c>
      <c r="D64" s="1" t="s">
        <v>19</v>
      </c>
      <c r="E64" s="1" t="s">
        <v>17</v>
      </c>
      <c r="F64" s="1" t="s">
        <v>23</v>
      </c>
      <c r="G64" s="1" t="s">
        <v>23</v>
      </c>
      <c r="H64" s="1" t="s">
        <v>23</v>
      </c>
      <c r="I64" s="1" t="s">
        <v>23</v>
      </c>
      <c r="J64" s="1" t="s">
        <v>24</v>
      </c>
    </row>
    <row r="65" spans="1:10" x14ac:dyDescent="0.25">
      <c r="A65" t="str">
        <f t="shared" si="9"/>
        <v>I-05-03-01</v>
      </c>
      <c r="B65" t="s">
        <v>141</v>
      </c>
      <c r="C65" t="s">
        <v>14</v>
      </c>
      <c r="D65" s="1" t="s">
        <v>19</v>
      </c>
      <c r="E65" s="1" t="s">
        <v>17</v>
      </c>
      <c r="F65" s="1" t="s">
        <v>15</v>
      </c>
      <c r="G65" s="3" t="s">
        <v>23</v>
      </c>
      <c r="H65" s="3" t="s">
        <v>23</v>
      </c>
      <c r="I65" s="3" t="s">
        <v>23</v>
      </c>
      <c r="J65" s="1" t="s">
        <v>26</v>
      </c>
    </row>
    <row r="66" spans="1:10" x14ac:dyDescent="0.25">
      <c r="A66" t="str">
        <f t="shared" si="9"/>
        <v>I-05-03-02</v>
      </c>
      <c r="B66" t="s">
        <v>142</v>
      </c>
      <c r="C66" t="s">
        <v>14</v>
      </c>
      <c r="D66" s="1" t="s">
        <v>19</v>
      </c>
      <c r="E66" s="1" t="s">
        <v>17</v>
      </c>
      <c r="F66" s="1" t="s">
        <v>16</v>
      </c>
      <c r="G66" s="1" t="s">
        <v>23</v>
      </c>
      <c r="H66" s="1" t="s">
        <v>23</v>
      </c>
      <c r="I66" s="1" t="s">
        <v>23</v>
      </c>
      <c r="J66" s="1" t="s">
        <v>26</v>
      </c>
    </row>
    <row r="67" spans="1:10" x14ac:dyDescent="0.25">
      <c r="A67" t="str">
        <f t="shared" si="9"/>
        <v>I-05-03-03</v>
      </c>
      <c r="B67" t="s">
        <v>143</v>
      </c>
      <c r="C67" t="s">
        <v>14</v>
      </c>
      <c r="D67" s="1" t="s">
        <v>19</v>
      </c>
      <c r="E67" s="1" t="s">
        <v>17</v>
      </c>
      <c r="F67" s="1" t="s">
        <v>17</v>
      </c>
      <c r="G67" s="3" t="s">
        <v>23</v>
      </c>
      <c r="H67" s="3" t="s">
        <v>23</v>
      </c>
      <c r="I67" s="3" t="s">
        <v>23</v>
      </c>
      <c r="J67" s="1" t="s">
        <v>26</v>
      </c>
    </row>
    <row r="68" spans="1:10" x14ac:dyDescent="0.25">
      <c r="A68" t="str">
        <f t="shared" si="9"/>
        <v>I-05-03-04</v>
      </c>
      <c r="B68" t="s">
        <v>144</v>
      </c>
      <c r="C68" t="s">
        <v>14</v>
      </c>
      <c r="D68" s="1" t="s">
        <v>19</v>
      </c>
      <c r="E68" s="1" t="s">
        <v>17</v>
      </c>
      <c r="F68" s="1" t="s">
        <v>18</v>
      </c>
      <c r="G68" s="1" t="s">
        <v>23</v>
      </c>
      <c r="H68" s="1" t="s">
        <v>23</v>
      </c>
      <c r="I68" s="1" t="s">
        <v>23</v>
      </c>
      <c r="J68" s="1" t="s">
        <v>26</v>
      </c>
    </row>
    <row r="69" spans="1:10" x14ac:dyDescent="0.25">
      <c r="A69" t="str">
        <f t="shared" si="9"/>
        <v>I-05-03-05</v>
      </c>
      <c r="B69" t="s">
        <v>145</v>
      </c>
      <c r="C69" t="s">
        <v>14</v>
      </c>
      <c r="D69" s="1" t="s">
        <v>19</v>
      </c>
      <c r="E69" s="1" t="s">
        <v>17</v>
      </c>
      <c r="F69" s="1" t="s">
        <v>19</v>
      </c>
      <c r="G69" s="3" t="s">
        <v>23</v>
      </c>
      <c r="H69" s="3" t="s">
        <v>23</v>
      </c>
      <c r="I69" s="3" t="s">
        <v>23</v>
      </c>
      <c r="J69" s="1" t="s">
        <v>26</v>
      </c>
    </row>
    <row r="70" spans="1:10" x14ac:dyDescent="0.25">
      <c r="A70" t="str">
        <f t="shared" si="9"/>
        <v>I-05-04-00</v>
      </c>
      <c r="B70" t="s">
        <v>148</v>
      </c>
      <c r="C70" t="s">
        <v>14</v>
      </c>
      <c r="D70" s="1" t="s">
        <v>19</v>
      </c>
      <c r="E70" s="1" t="s">
        <v>18</v>
      </c>
      <c r="F70" s="1" t="s">
        <v>23</v>
      </c>
      <c r="G70" s="1" t="s">
        <v>23</v>
      </c>
      <c r="H70" s="1" t="s">
        <v>23</v>
      </c>
      <c r="I70" s="1" t="s">
        <v>23</v>
      </c>
      <c r="J70" s="1" t="s">
        <v>24</v>
      </c>
    </row>
    <row r="71" spans="1:10" x14ac:dyDescent="0.25">
      <c r="A71" t="str">
        <f t="shared" si="9"/>
        <v>I-05-04-01</v>
      </c>
      <c r="B71" t="s">
        <v>141</v>
      </c>
      <c r="C71" t="s">
        <v>14</v>
      </c>
      <c r="D71" s="1" t="s">
        <v>19</v>
      </c>
      <c r="E71" s="1" t="s">
        <v>18</v>
      </c>
      <c r="F71" s="1" t="s">
        <v>15</v>
      </c>
      <c r="G71" s="3" t="s">
        <v>23</v>
      </c>
      <c r="H71" s="3" t="s">
        <v>23</v>
      </c>
      <c r="I71" s="3" t="s">
        <v>23</v>
      </c>
      <c r="J71" s="1" t="s">
        <v>26</v>
      </c>
    </row>
    <row r="72" spans="1:10" x14ac:dyDescent="0.25">
      <c r="A72" t="str">
        <f t="shared" si="9"/>
        <v>I-05-04-02</v>
      </c>
      <c r="B72" t="s">
        <v>142</v>
      </c>
      <c r="C72" t="s">
        <v>14</v>
      </c>
      <c r="D72" s="1" t="s">
        <v>19</v>
      </c>
      <c r="E72" s="1" t="s">
        <v>18</v>
      </c>
      <c r="F72" s="1" t="s">
        <v>16</v>
      </c>
      <c r="G72" s="1" t="s">
        <v>23</v>
      </c>
      <c r="H72" s="1" t="s">
        <v>23</v>
      </c>
      <c r="I72" s="1" t="s">
        <v>23</v>
      </c>
      <c r="J72" s="1" t="s">
        <v>26</v>
      </c>
    </row>
    <row r="73" spans="1:10" x14ac:dyDescent="0.25">
      <c r="A73" t="str">
        <f t="shared" si="9"/>
        <v>I-05-04-03</v>
      </c>
      <c r="B73" t="s">
        <v>143</v>
      </c>
      <c r="C73" t="s">
        <v>14</v>
      </c>
      <c r="D73" s="1" t="s">
        <v>19</v>
      </c>
      <c r="E73" s="1" t="s">
        <v>18</v>
      </c>
      <c r="F73" s="1" t="s">
        <v>17</v>
      </c>
      <c r="G73" s="3" t="s">
        <v>23</v>
      </c>
      <c r="H73" s="3" t="s">
        <v>23</v>
      </c>
      <c r="I73" s="3" t="s">
        <v>23</v>
      </c>
      <c r="J73" s="1" t="s">
        <v>26</v>
      </c>
    </row>
    <row r="74" spans="1:10" x14ac:dyDescent="0.25">
      <c r="A74" t="str">
        <f t="shared" si="9"/>
        <v>I-05-04-04</v>
      </c>
      <c r="B74" t="s">
        <v>144</v>
      </c>
      <c r="C74" t="s">
        <v>14</v>
      </c>
      <c r="D74" s="1" t="s">
        <v>19</v>
      </c>
      <c r="E74" s="1" t="s">
        <v>18</v>
      </c>
      <c r="F74" s="1" t="s">
        <v>18</v>
      </c>
      <c r="G74" s="1" t="s">
        <v>23</v>
      </c>
      <c r="H74" s="1" t="s">
        <v>23</v>
      </c>
      <c r="I74" s="1" t="s">
        <v>23</v>
      </c>
      <c r="J74" s="1" t="s">
        <v>26</v>
      </c>
    </row>
    <row r="75" spans="1:10" x14ac:dyDescent="0.25">
      <c r="A75" t="str">
        <f t="shared" si="9"/>
        <v>I-05-04-05</v>
      </c>
      <c r="B75" t="s">
        <v>145</v>
      </c>
      <c r="C75" t="s">
        <v>14</v>
      </c>
      <c r="D75" s="1" t="s">
        <v>19</v>
      </c>
      <c r="E75" s="1" t="s">
        <v>18</v>
      </c>
      <c r="F75" s="1" t="s">
        <v>19</v>
      </c>
      <c r="G75" s="3" t="s">
        <v>23</v>
      </c>
      <c r="H75" s="3" t="s">
        <v>23</v>
      </c>
      <c r="I75" s="3" t="s">
        <v>23</v>
      </c>
      <c r="J75" s="1" t="s">
        <v>26</v>
      </c>
    </row>
    <row r="76" spans="1:10" x14ac:dyDescent="0.25">
      <c r="A76" t="str">
        <f t="shared" si="9"/>
        <v>I-05-05-00</v>
      </c>
      <c r="B76" t="s">
        <v>149</v>
      </c>
      <c r="C76" t="s">
        <v>14</v>
      </c>
      <c r="D76" s="1" t="s">
        <v>19</v>
      </c>
      <c r="E76" s="1" t="s">
        <v>19</v>
      </c>
      <c r="F76" s="1" t="s">
        <v>23</v>
      </c>
      <c r="G76" s="1" t="s">
        <v>23</v>
      </c>
      <c r="H76" s="1" t="s">
        <v>23</v>
      </c>
      <c r="I76" s="1" t="s">
        <v>23</v>
      </c>
      <c r="J76" s="1" t="s">
        <v>24</v>
      </c>
    </row>
    <row r="77" spans="1:10" x14ac:dyDescent="0.25">
      <c r="A77" t="str">
        <f t="shared" si="9"/>
        <v>I-05-05-01</v>
      </c>
      <c r="B77" t="s">
        <v>141</v>
      </c>
      <c r="C77" t="s">
        <v>14</v>
      </c>
      <c r="D77" s="1" t="s">
        <v>19</v>
      </c>
      <c r="E77" s="1" t="s">
        <v>19</v>
      </c>
      <c r="F77" s="1" t="s">
        <v>15</v>
      </c>
      <c r="G77" s="3" t="s">
        <v>23</v>
      </c>
      <c r="H77" s="3" t="s">
        <v>23</v>
      </c>
      <c r="I77" s="3" t="s">
        <v>23</v>
      </c>
      <c r="J77" s="1" t="s">
        <v>26</v>
      </c>
    </row>
    <row r="78" spans="1:10" x14ac:dyDescent="0.25">
      <c r="A78" t="str">
        <f t="shared" si="9"/>
        <v>I-05-05-02</v>
      </c>
      <c r="B78" t="s">
        <v>142</v>
      </c>
      <c r="C78" t="s">
        <v>14</v>
      </c>
      <c r="D78" s="1" t="s">
        <v>19</v>
      </c>
      <c r="E78" s="1" t="s">
        <v>19</v>
      </c>
      <c r="F78" s="1" t="s">
        <v>16</v>
      </c>
      <c r="G78" s="1" t="s">
        <v>23</v>
      </c>
      <c r="H78" s="1" t="s">
        <v>23</v>
      </c>
      <c r="I78" s="1" t="s">
        <v>23</v>
      </c>
      <c r="J78" s="1" t="s">
        <v>26</v>
      </c>
    </row>
    <row r="79" spans="1:10" x14ac:dyDescent="0.25">
      <c r="A79" t="str">
        <f t="shared" si="9"/>
        <v>I-05-05-03</v>
      </c>
      <c r="B79" t="s">
        <v>143</v>
      </c>
      <c r="C79" t="s">
        <v>14</v>
      </c>
      <c r="D79" s="1" t="s">
        <v>19</v>
      </c>
      <c r="E79" s="1" t="s">
        <v>19</v>
      </c>
      <c r="F79" s="1" t="s">
        <v>17</v>
      </c>
      <c r="G79" s="3" t="s">
        <v>23</v>
      </c>
      <c r="H79" s="3" t="s">
        <v>23</v>
      </c>
      <c r="I79" s="3" t="s">
        <v>23</v>
      </c>
      <c r="J79" s="1" t="s">
        <v>26</v>
      </c>
    </row>
    <row r="80" spans="1:10" x14ac:dyDescent="0.25">
      <c r="A80" t="str">
        <f t="shared" si="9"/>
        <v>I-05-05-04</v>
      </c>
      <c r="B80" t="s">
        <v>144</v>
      </c>
      <c r="C80" t="s">
        <v>14</v>
      </c>
      <c r="D80" s="1" t="s">
        <v>19</v>
      </c>
      <c r="E80" s="1" t="s">
        <v>19</v>
      </c>
      <c r="F80" s="1" t="s">
        <v>18</v>
      </c>
      <c r="G80" s="1" t="s">
        <v>23</v>
      </c>
      <c r="H80" s="1" t="s">
        <v>23</v>
      </c>
      <c r="I80" s="1" t="s">
        <v>23</v>
      </c>
      <c r="J80" s="1" t="s">
        <v>26</v>
      </c>
    </row>
    <row r="81" spans="1:10" x14ac:dyDescent="0.25">
      <c r="A81" t="str">
        <f t="shared" si="9"/>
        <v>I-05-05-05</v>
      </c>
      <c r="B81" t="s">
        <v>145</v>
      </c>
      <c r="C81" t="s">
        <v>14</v>
      </c>
      <c r="D81" s="1" t="s">
        <v>19</v>
      </c>
      <c r="E81" s="1" t="s">
        <v>19</v>
      </c>
      <c r="F81" s="1" t="s">
        <v>19</v>
      </c>
      <c r="G81" s="3" t="s">
        <v>23</v>
      </c>
      <c r="H81" s="3" t="s">
        <v>23</v>
      </c>
      <c r="I81" s="3" t="s">
        <v>23</v>
      </c>
      <c r="J81" s="1" t="s">
        <v>26</v>
      </c>
    </row>
    <row r="82" spans="1:10" x14ac:dyDescent="0.25">
      <c r="A82" t="str">
        <f t="shared" si="9"/>
        <v>I-05-06-00</v>
      </c>
      <c r="B82" t="s">
        <v>150</v>
      </c>
      <c r="C82" t="s">
        <v>14</v>
      </c>
      <c r="D82" s="1" t="s">
        <v>19</v>
      </c>
      <c r="E82" s="1" t="s">
        <v>20</v>
      </c>
      <c r="F82" s="1" t="s">
        <v>23</v>
      </c>
      <c r="G82" s="1" t="s">
        <v>23</v>
      </c>
      <c r="H82" s="1" t="s">
        <v>23</v>
      </c>
      <c r="I82" s="1" t="s">
        <v>23</v>
      </c>
      <c r="J82" s="1" t="s">
        <v>24</v>
      </c>
    </row>
    <row r="83" spans="1:10" x14ac:dyDescent="0.25">
      <c r="A83" t="str">
        <f t="shared" si="9"/>
        <v>I-05-06-01</v>
      </c>
      <c r="B83" t="s">
        <v>141</v>
      </c>
      <c r="C83" t="s">
        <v>14</v>
      </c>
      <c r="D83" s="1" t="s">
        <v>19</v>
      </c>
      <c r="E83" s="1" t="s">
        <v>20</v>
      </c>
      <c r="F83" s="1" t="s">
        <v>15</v>
      </c>
      <c r="G83" s="3" t="s">
        <v>23</v>
      </c>
      <c r="H83" s="3" t="s">
        <v>23</v>
      </c>
      <c r="I83" s="3" t="s">
        <v>23</v>
      </c>
      <c r="J83" s="1" t="s">
        <v>26</v>
      </c>
    </row>
    <row r="84" spans="1:10" x14ac:dyDescent="0.25">
      <c r="A84" t="str">
        <f t="shared" si="9"/>
        <v>I-05-06-02</v>
      </c>
      <c r="B84" t="s">
        <v>142</v>
      </c>
      <c r="C84" t="s">
        <v>14</v>
      </c>
      <c r="D84" s="1" t="s">
        <v>19</v>
      </c>
      <c r="E84" s="1" t="s">
        <v>20</v>
      </c>
      <c r="F84" s="1" t="s">
        <v>16</v>
      </c>
      <c r="G84" s="1" t="s">
        <v>23</v>
      </c>
      <c r="H84" s="1" t="s">
        <v>23</v>
      </c>
      <c r="I84" s="1" t="s">
        <v>23</v>
      </c>
      <c r="J84" s="1" t="s">
        <v>26</v>
      </c>
    </row>
    <row r="85" spans="1:10" x14ac:dyDescent="0.25">
      <c r="A85" t="str">
        <f t="shared" si="9"/>
        <v>I-05-06-03</v>
      </c>
      <c r="B85" t="s">
        <v>143</v>
      </c>
      <c r="C85" t="s">
        <v>14</v>
      </c>
      <c r="D85" s="1" t="s">
        <v>19</v>
      </c>
      <c r="E85" s="1" t="s">
        <v>20</v>
      </c>
      <c r="F85" s="1" t="s">
        <v>17</v>
      </c>
      <c r="G85" s="3" t="s">
        <v>23</v>
      </c>
      <c r="H85" s="3" t="s">
        <v>23</v>
      </c>
      <c r="I85" s="3" t="s">
        <v>23</v>
      </c>
      <c r="J85" s="1" t="s">
        <v>26</v>
      </c>
    </row>
    <row r="86" spans="1:10" x14ac:dyDescent="0.25">
      <c r="A86" t="str">
        <f t="shared" si="9"/>
        <v>I-05-06-04</v>
      </c>
      <c r="B86" t="s">
        <v>144</v>
      </c>
      <c r="C86" t="s">
        <v>14</v>
      </c>
      <c r="D86" s="1" t="s">
        <v>19</v>
      </c>
      <c r="E86" s="1" t="s">
        <v>20</v>
      </c>
      <c r="F86" s="1" t="s">
        <v>18</v>
      </c>
      <c r="G86" s="1" t="s">
        <v>23</v>
      </c>
      <c r="H86" s="1" t="s">
        <v>23</v>
      </c>
      <c r="I86" s="1" t="s">
        <v>23</v>
      </c>
      <c r="J86" s="1" t="s">
        <v>26</v>
      </c>
    </row>
    <row r="87" spans="1:10" x14ac:dyDescent="0.25">
      <c r="A87" t="str">
        <f t="shared" si="9"/>
        <v>I-05-06-05</v>
      </c>
      <c r="B87" t="s">
        <v>145</v>
      </c>
      <c r="C87" t="s">
        <v>14</v>
      </c>
      <c r="D87" s="1" t="s">
        <v>19</v>
      </c>
      <c r="E87" s="1" t="s">
        <v>20</v>
      </c>
      <c r="F87" s="1" t="s">
        <v>19</v>
      </c>
      <c r="G87" s="3" t="s">
        <v>23</v>
      </c>
      <c r="H87" s="3" t="s">
        <v>23</v>
      </c>
      <c r="I87" s="3" t="s">
        <v>23</v>
      </c>
      <c r="J87" s="1" t="s">
        <v>26</v>
      </c>
    </row>
    <row r="88" spans="1:10" x14ac:dyDescent="0.25">
      <c r="A88" t="str">
        <f t="shared" si="9"/>
        <v>I-05-07-00</v>
      </c>
      <c r="B88" t="s">
        <v>151</v>
      </c>
      <c r="C88" t="s">
        <v>14</v>
      </c>
      <c r="D88" s="1" t="s">
        <v>19</v>
      </c>
      <c r="E88" s="1" t="s">
        <v>21</v>
      </c>
      <c r="F88" s="1" t="s">
        <v>23</v>
      </c>
      <c r="G88" s="1" t="s">
        <v>23</v>
      </c>
      <c r="H88" s="1" t="s">
        <v>23</v>
      </c>
      <c r="I88" s="1" t="s">
        <v>23</v>
      </c>
      <c r="J88" s="1" t="s">
        <v>24</v>
      </c>
    </row>
    <row r="89" spans="1:10" x14ac:dyDescent="0.25">
      <c r="A89" t="str">
        <f t="shared" si="9"/>
        <v>I-05-07-01</v>
      </c>
      <c r="B89" t="s">
        <v>141</v>
      </c>
      <c r="C89" t="s">
        <v>14</v>
      </c>
      <c r="D89" s="1" t="s">
        <v>19</v>
      </c>
      <c r="E89" s="1" t="s">
        <v>21</v>
      </c>
      <c r="F89" s="1" t="s">
        <v>15</v>
      </c>
      <c r="G89" s="3" t="s">
        <v>23</v>
      </c>
      <c r="H89" s="3" t="s">
        <v>23</v>
      </c>
      <c r="I89" s="3" t="s">
        <v>23</v>
      </c>
      <c r="J89" s="1" t="s">
        <v>26</v>
      </c>
    </row>
    <row r="90" spans="1:10" x14ac:dyDescent="0.25">
      <c r="A90" t="str">
        <f t="shared" si="9"/>
        <v>I-05-07-02</v>
      </c>
      <c r="B90" t="s">
        <v>142</v>
      </c>
      <c r="C90" t="s">
        <v>14</v>
      </c>
      <c r="D90" s="1" t="s">
        <v>19</v>
      </c>
      <c r="E90" s="1" t="s">
        <v>21</v>
      </c>
      <c r="F90" s="1" t="s">
        <v>16</v>
      </c>
      <c r="G90" s="1" t="s">
        <v>23</v>
      </c>
      <c r="H90" s="1" t="s">
        <v>23</v>
      </c>
      <c r="I90" s="1" t="s">
        <v>23</v>
      </c>
      <c r="J90" s="1" t="s">
        <v>26</v>
      </c>
    </row>
    <row r="91" spans="1:10" x14ac:dyDescent="0.25">
      <c r="A91" t="str">
        <f t="shared" si="9"/>
        <v>I-05-07-03</v>
      </c>
      <c r="B91" t="s">
        <v>143</v>
      </c>
      <c r="C91" t="s">
        <v>14</v>
      </c>
      <c r="D91" s="1" t="s">
        <v>19</v>
      </c>
      <c r="E91" s="1" t="s">
        <v>21</v>
      </c>
      <c r="F91" s="1" t="s">
        <v>17</v>
      </c>
      <c r="G91" s="3" t="s">
        <v>23</v>
      </c>
      <c r="H91" s="3" t="s">
        <v>23</v>
      </c>
      <c r="I91" s="3" t="s">
        <v>23</v>
      </c>
      <c r="J91" s="1" t="s">
        <v>26</v>
      </c>
    </row>
    <row r="92" spans="1:10" x14ac:dyDescent="0.25">
      <c r="A92" t="str">
        <f t="shared" si="9"/>
        <v>I-05-07-04</v>
      </c>
      <c r="B92" t="s">
        <v>144</v>
      </c>
      <c r="C92" t="s">
        <v>14</v>
      </c>
      <c r="D92" s="1" t="s">
        <v>19</v>
      </c>
      <c r="E92" s="1" t="s">
        <v>21</v>
      </c>
      <c r="F92" s="1" t="s">
        <v>18</v>
      </c>
      <c r="G92" s="1" t="s">
        <v>23</v>
      </c>
      <c r="H92" s="1" t="s">
        <v>23</v>
      </c>
      <c r="I92" s="1" t="s">
        <v>23</v>
      </c>
      <c r="J92" s="1" t="s">
        <v>26</v>
      </c>
    </row>
    <row r="93" spans="1:10" x14ac:dyDescent="0.25">
      <c r="A93" t="str">
        <f t="shared" si="9"/>
        <v>I-05-07-05</v>
      </c>
      <c r="B93" t="s">
        <v>145</v>
      </c>
      <c r="C93" t="s">
        <v>14</v>
      </c>
      <c r="D93" s="1" t="s">
        <v>19</v>
      </c>
      <c r="E93" s="1" t="s">
        <v>21</v>
      </c>
      <c r="F93" s="1" t="s">
        <v>19</v>
      </c>
      <c r="G93" s="3" t="s">
        <v>23</v>
      </c>
      <c r="H93" s="3" t="s">
        <v>23</v>
      </c>
      <c r="I93" s="3" t="s">
        <v>23</v>
      </c>
      <c r="J93" s="1" t="s">
        <v>26</v>
      </c>
    </row>
    <row r="94" spans="1:10" x14ac:dyDescent="0.25">
      <c r="A94" t="str">
        <f t="shared" si="9"/>
        <v>I-05-08-00</v>
      </c>
      <c r="B94" t="s">
        <v>152</v>
      </c>
      <c r="C94" t="s">
        <v>14</v>
      </c>
      <c r="D94" s="1" t="s">
        <v>19</v>
      </c>
      <c r="E94" s="1" t="s">
        <v>22</v>
      </c>
      <c r="F94" s="1" t="s">
        <v>23</v>
      </c>
      <c r="G94" s="1" t="s">
        <v>23</v>
      </c>
      <c r="H94" s="1" t="s">
        <v>23</v>
      </c>
      <c r="I94" s="1" t="s">
        <v>23</v>
      </c>
      <c r="J94" s="1" t="s">
        <v>24</v>
      </c>
    </row>
    <row r="95" spans="1:10" x14ac:dyDescent="0.25">
      <c r="A95" t="str">
        <f t="shared" si="9"/>
        <v>I-05-08-01</v>
      </c>
      <c r="B95" t="s">
        <v>141</v>
      </c>
      <c r="C95" t="s">
        <v>14</v>
      </c>
      <c r="D95" s="1" t="s">
        <v>19</v>
      </c>
      <c r="E95" s="1" t="s">
        <v>22</v>
      </c>
      <c r="F95" s="1" t="s">
        <v>15</v>
      </c>
      <c r="G95" s="3" t="s">
        <v>23</v>
      </c>
      <c r="H95" s="3" t="s">
        <v>23</v>
      </c>
      <c r="I95" s="3" t="s">
        <v>23</v>
      </c>
      <c r="J95" s="1" t="s">
        <v>26</v>
      </c>
    </row>
    <row r="96" spans="1:10" x14ac:dyDescent="0.25">
      <c r="A96" t="str">
        <f t="shared" si="9"/>
        <v>I-05-08-02</v>
      </c>
      <c r="B96" t="s">
        <v>142</v>
      </c>
      <c r="C96" t="s">
        <v>14</v>
      </c>
      <c r="D96" s="1" t="s">
        <v>19</v>
      </c>
      <c r="E96" s="1" t="s">
        <v>22</v>
      </c>
      <c r="F96" s="1" t="s">
        <v>16</v>
      </c>
      <c r="G96" s="1" t="s">
        <v>23</v>
      </c>
      <c r="H96" s="1" t="s">
        <v>23</v>
      </c>
      <c r="I96" s="1" t="s">
        <v>23</v>
      </c>
      <c r="J96" s="1" t="s">
        <v>26</v>
      </c>
    </row>
    <row r="97" spans="1:10" x14ac:dyDescent="0.25">
      <c r="A97" t="str">
        <f t="shared" si="9"/>
        <v>I-05-08-03</v>
      </c>
      <c r="B97" t="s">
        <v>143</v>
      </c>
      <c r="C97" t="s">
        <v>14</v>
      </c>
      <c r="D97" s="1" t="s">
        <v>19</v>
      </c>
      <c r="E97" s="1" t="s">
        <v>22</v>
      </c>
      <c r="F97" s="1" t="s">
        <v>17</v>
      </c>
      <c r="G97" s="3" t="s">
        <v>23</v>
      </c>
      <c r="H97" s="3" t="s">
        <v>23</v>
      </c>
      <c r="I97" s="3" t="s">
        <v>23</v>
      </c>
      <c r="J97" s="1" t="s">
        <v>26</v>
      </c>
    </row>
    <row r="98" spans="1:10" x14ac:dyDescent="0.25">
      <c r="A98" t="str">
        <f t="shared" si="9"/>
        <v>I-05-08-04</v>
      </c>
      <c r="B98" t="s">
        <v>144</v>
      </c>
      <c r="C98" t="s">
        <v>14</v>
      </c>
      <c r="D98" s="1" t="s">
        <v>19</v>
      </c>
      <c r="E98" s="1" t="s">
        <v>22</v>
      </c>
      <c r="F98" s="1" t="s">
        <v>18</v>
      </c>
      <c r="G98" s="1" t="s">
        <v>23</v>
      </c>
      <c r="H98" s="1" t="s">
        <v>23</v>
      </c>
      <c r="I98" s="1" t="s">
        <v>23</v>
      </c>
      <c r="J98" s="1" t="s">
        <v>26</v>
      </c>
    </row>
    <row r="99" spans="1:10" x14ac:dyDescent="0.25">
      <c r="A99" t="str">
        <f t="shared" si="9"/>
        <v>I-05-08-05</v>
      </c>
      <c r="B99" t="s">
        <v>145</v>
      </c>
      <c r="C99" t="s">
        <v>14</v>
      </c>
      <c r="D99" s="1" t="s">
        <v>19</v>
      </c>
      <c r="E99" s="1" t="s">
        <v>22</v>
      </c>
      <c r="F99" s="1" t="s">
        <v>19</v>
      </c>
      <c r="G99" s="3" t="s">
        <v>23</v>
      </c>
      <c r="H99" s="3" t="s">
        <v>23</v>
      </c>
      <c r="I99" s="3" t="s">
        <v>23</v>
      </c>
      <c r="J99" s="1" t="s">
        <v>26</v>
      </c>
    </row>
    <row r="100" spans="1:10" x14ac:dyDescent="0.25">
      <c r="A100" t="str">
        <f t="shared" si="9"/>
        <v>I-05-09-00</v>
      </c>
      <c r="B100" t="s">
        <v>153</v>
      </c>
      <c r="C100" t="s">
        <v>14</v>
      </c>
      <c r="D100" s="1" t="s">
        <v>19</v>
      </c>
      <c r="E100" s="1" t="s">
        <v>58</v>
      </c>
      <c r="F100" s="1" t="s">
        <v>23</v>
      </c>
      <c r="G100" s="1" t="s">
        <v>23</v>
      </c>
      <c r="H100" s="1" t="s">
        <v>23</v>
      </c>
      <c r="I100" s="1" t="s">
        <v>23</v>
      </c>
      <c r="J100" s="1" t="s">
        <v>24</v>
      </c>
    </row>
    <row r="101" spans="1:10" x14ac:dyDescent="0.25">
      <c r="A101" t="str">
        <f t="shared" si="9"/>
        <v>I-05-09-01</v>
      </c>
      <c r="B101" t="s">
        <v>141</v>
      </c>
      <c r="C101" t="s">
        <v>14</v>
      </c>
      <c r="D101" s="1" t="s">
        <v>19</v>
      </c>
      <c r="E101" s="1" t="s">
        <v>58</v>
      </c>
      <c r="F101" s="1" t="s">
        <v>15</v>
      </c>
      <c r="G101" s="3" t="s">
        <v>23</v>
      </c>
      <c r="H101" s="3" t="s">
        <v>23</v>
      </c>
      <c r="I101" s="3" t="s">
        <v>23</v>
      </c>
      <c r="J101" s="1" t="s">
        <v>26</v>
      </c>
    </row>
    <row r="102" spans="1:10" x14ac:dyDescent="0.25">
      <c r="A102" t="str">
        <f t="shared" si="9"/>
        <v>I-05-09-02</v>
      </c>
      <c r="B102" t="s">
        <v>142</v>
      </c>
      <c r="C102" t="s">
        <v>14</v>
      </c>
      <c r="D102" s="1" t="s">
        <v>19</v>
      </c>
      <c r="E102" s="1" t="s">
        <v>58</v>
      </c>
      <c r="F102" s="1" t="s">
        <v>16</v>
      </c>
      <c r="G102" s="1" t="s">
        <v>23</v>
      </c>
      <c r="H102" s="1" t="s">
        <v>23</v>
      </c>
      <c r="I102" s="1" t="s">
        <v>23</v>
      </c>
      <c r="J102" s="1" t="s">
        <v>26</v>
      </c>
    </row>
    <row r="103" spans="1:10" x14ac:dyDescent="0.25">
      <c r="A103" t="str">
        <f t="shared" si="9"/>
        <v>I-05-09-03</v>
      </c>
      <c r="B103" t="s">
        <v>143</v>
      </c>
      <c r="C103" t="s">
        <v>14</v>
      </c>
      <c r="D103" s="1" t="s">
        <v>19</v>
      </c>
      <c r="E103" s="1" t="s">
        <v>58</v>
      </c>
      <c r="F103" s="1" t="s">
        <v>17</v>
      </c>
      <c r="G103" s="3" t="s">
        <v>23</v>
      </c>
      <c r="H103" s="3" t="s">
        <v>23</v>
      </c>
      <c r="I103" s="3" t="s">
        <v>23</v>
      </c>
      <c r="J103" s="1" t="s">
        <v>26</v>
      </c>
    </row>
    <row r="104" spans="1:10" x14ac:dyDescent="0.25">
      <c r="A104" t="str">
        <f t="shared" si="9"/>
        <v>I-05-09-04</v>
      </c>
      <c r="B104" t="s">
        <v>144</v>
      </c>
      <c r="C104" t="s">
        <v>14</v>
      </c>
      <c r="D104" s="1" t="s">
        <v>19</v>
      </c>
      <c r="E104" s="1" t="s">
        <v>58</v>
      </c>
      <c r="F104" s="1" t="s">
        <v>18</v>
      </c>
      <c r="G104" s="1" t="s">
        <v>23</v>
      </c>
      <c r="H104" s="1" t="s">
        <v>23</v>
      </c>
      <c r="I104" s="1" t="s">
        <v>23</v>
      </c>
      <c r="J104" s="1" t="s">
        <v>26</v>
      </c>
    </row>
    <row r="105" spans="1:10" x14ac:dyDescent="0.25">
      <c r="A105" t="str">
        <f t="shared" si="9"/>
        <v>I-05-09-05</v>
      </c>
      <c r="B105" t="s">
        <v>145</v>
      </c>
      <c r="C105" t="s">
        <v>14</v>
      </c>
      <c r="D105" s="1" t="s">
        <v>19</v>
      </c>
      <c r="E105" s="1" t="s">
        <v>58</v>
      </c>
      <c r="F105" s="1" t="s">
        <v>19</v>
      </c>
      <c r="G105" s="3" t="s">
        <v>23</v>
      </c>
      <c r="H105" s="3" t="s">
        <v>23</v>
      </c>
      <c r="I105" s="3" t="s">
        <v>23</v>
      </c>
      <c r="J105" s="1" t="s">
        <v>26</v>
      </c>
    </row>
    <row r="106" spans="1:10" x14ac:dyDescent="0.25">
      <c r="A106" t="str">
        <f t="shared" si="9"/>
        <v>I-05-10-00</v>
      </c>
      <c r="B106" t="s">
        <v>154</v>
      </c>
      <c r="C106" t="s">
        <v>14</v>
      </c>
      <c r="D106" s="1" t="s">
        <v>19</v>
      </c>
      <c r="E106" s="1" t="s">
        <v>59</v>
      </c>
      <c r="F106" s="1" t="s">
        <v>23</v>
      </c>
      <c r="G106" s="1" t="s">
        <v>23</v>
      </c>
      <c r="H106" s="1" t="s">
        <v>23</v>
      </c>
      <c r="I106" s="1" t="s">
        <v>23</v>
      </c>
      <c r="J106" s="1" t="s">
        <v>24</v>
      </c>
    </row>
    <row r="107" spans="1:10" x14ac:dyDescent="0.25">
      <c r="A107" t="str">
        <f t="shared" si="9"/>
        <v>I-05-10-01</v>
      </c>
      <c r="B107" t="s">
        <v>141</v>
      </c>
      <c r="C107" t="s">
        <v>14</v>
      </c>
      <c r="D107" s="1" t="s">
        <v>19</v>
      </c>
      <c r="E107" s="1" t="s">
        <v>59</v>
      </c>
      <c r="F107" s="1" t="s">
        <v>15</v>
      </c>
      <c r="G107" s="3" t="s">
        <v>23</v>
      </c>
      <c r="H107" s="3" t="s">
        <v>23</v>
      </c>
      <c r="I107" s="3" t="s">
        <v>23</v>
      </c>
      <c r="J107" s="1" t="s">
        <v>26</v>
      </c>
    </row>
    <row r="108" spans="1:10" x14ac:dyDescent="0.25">
      <c r="A108" t="str">
        <f t="shared" si="9"/>
        <v>I-05-10-02</v>
      </c>
      <c r="B108" t="s">
        <v>142</v>
      </c>
      <c r="C108" t="s">
        <v>14</v>
      </c>
      <c r="D108" s="1" t="s">
        <v>19</v>
      </c>
      <c r="E108" s="1" t="s">
        <v>59</v>
      </c>
      <c r="F108" s="1" t="s">
        <v>16</v>
      </c>
      <c r="G108" s="1" t="s">
        <v>23</v>
      </c>
      <c r="H108" s="1" t="s">
        <v>23</v>
      </c>
      <c r="I108" s="1" t="s">
        <v>23</v>
      </c>
      <c r="J108" s="1" t="s">
        <v>26</v>
      </c>
    </row>
    <row r="109" spans="1:10" x14ac:dyDescent="0.25">
      <c r="A109" t="str">
        <f t="shared" si="9"/>
        <v>I-05-10-03</v>
      </c>
      <c r="B109" t="s">
        <v>143</v>
      </c>
      <c r="C109" t="s">
        <v>14</v>
      </c>
      <c r="D109" s="1" t="s">
        <v>19</v>
      </c>
      <c r="E109" s="1" t="s">
        <v>59</v>
      </c>
      <c r="F109" s="1" t="s">
        <v>17</v>
      </c>
      <c r="G109" s="3" t="s">
        <v>23</v>
      </c>
      <c r="H109" s="3" t="s">
        <v>23</v>
      </c>
      <c r="I109" s="3" t="s">
        <v>23</v>
      </c>
      <c r="J109" s="1" t="s">
        <v>26</v>
      </c>
    </row>
    <row r="110" spans="1:10" x14ac:dyDescent="0.25">
      <c r="A110" t="str">
        <f t="shared" si="9"/>
        <v>I-05-10-04</v>
      </c>
      <c r="B110" t="s">
        <v>144</v>
      </c>
      <c r="C110" t="s">
        <v>14</v>
      </c>
      <c r="D110" s="1" t="s">
        <v>19</v>
      </c>
      <c r="E110" s="1" t="s">
        <v>59</v>
      </c>
      <c r="F110" s="1" t="s">
        <v>18</v>
      </c>
      <c r="G110" s="1" t="s">
        <v>23</v>
      </c>
      <c r="H110" s="1" t="s">
        <v>23</v>
      </c>
      <c r="I110" s="1" t="s">
        <v>23</v>
      </c>
      <c r="J110" s="1" t="s">
        <v>26</v>
      </c>
    </row>
    <row r="111" spans="1:10" x14ac:dyDescent="0.25">
      <c r="A111" t="str">
        <f t="shared" si="9"/>
        <v>I-05-10-05</v>
      </c>
      <c r="B111" t="s">
        <v>145</v>
      </c>
      <c r="C111" t="s">
        <v>14</v>
      </c>
      <c r="D111" s="1" t="s">
        <v>19</v>
      </c>
      <c r="E111" s="1" t="s">
        <v>59</v>
      </c>
      <c r="F111" s="1" t="s">
        <v>19</v>
      </c>
      <c r="G111" s="3" t="s">
        <v>23</v>
      </c>
      <c r="H111" s="3" t="s">
        <v>23</v>
      </c>
      <c r="I111" s="3" t="s">
        <v>23</v>
      </c>
      <c r="J111" s="1" t="s">
        <v>26</v>
      </c>
    </row>
    <row r="112" spans="1:10" x14ac:dyDescent="0.25">
      <c r="A112" s="2" t="str">
        <f t="shared" si="9"/>
        <v>I-06-00-00</v>
      </c>
      <c r="B112" s="2" t="s">
        <v>11</v>
      </c>
      <c r="C112" s="2" t="s">
        <v>14</v>
      </c>
      <c r="D112" s="3" t="s">
        <v>20</v>
      </c>
      <c r="E112" s="3" t="s">
        <v>23</v>
      </c>
      <c r="F112" s="3" t="s">
        <v>23</v>
      </c>
      <c r="G112" s="1" t="s">
        <v>23</v>
      </c>
      <c r="H112" s="1" t="s">
        <v>23</v>
      </c>
      <c r="I112" s="1" t="s">
        <v>23</v>
      </c>
      <c r="J112" s="3" t="s">
        <v>24</v>
      </c>
    </row>
    <row r="113" spans="1:10" x14ac:dyDescent="0.25">
      <c r="A113" t="str">
        <f>C113&amp;"-"&amp;D113&amp;"-"&amp;E113&amp;"-"&amp;F113</f>
        <v>I-06-01-00</v>
      </c>
      <c r="B113" t="s">
        <v>108</v>
      </c>
      <c r="C113" t="s">
        <v>14</v>
      </c>
      <c r="D113" s="1" t="s">
        <v>20</v>
      </c>
      <c r="E113" s="1" t="s">
        <v>15</v>
      </c>
      <c r="F113" s="1" t="s">
        <v>23</v>
      </c>
      <c r="G113" s="3" t="s">
        <v>23</v>
      </c>
      <c r="H113" s="3" t="s">
        <v>23</v>
      </c>
      <c r="I113" s="3" t="s">
        <v>23</v>
      </c>
      <c r="J113" s="1" t="s">
        <v>24</v>
      </c>
    </row>
    <row r="114" spans="1:10" x14ac:dyDescent="0.25">
      <c r="A114" t="str">
        <f t="shared" ref="A114:A115" si="10">C114&amp;"-"&amp;D114&amp;"-"&amp;E114&amp;"-"&amp;F114</f>
        <v>I-06-01-01</v>
      </c>
      <c r="B114" t="s">
        <v>109</v>
      </c>
      <c r="C114" t="s">
        <v>14</v>
      </c>
      <c r="D114" s="1" t="s">
        <v>20</v>
      </c>
      <c r="E114" s="1" t="s">
        <v>15</v>
      </c>
      <c r="F114" s="1" t="s">
        <v>15</v>
      </c>
      <c r="G114" s="1" t="s">
        <v>23</v>
      </c>
      <c r="H114" s="1" t="s">
        <v>23</v>
      </c>
      <c r="I114" s="1" t="s">
        <v>23</v>
      </c>
      <c r="J114" s="1" t="s">
        <v>26</v>
      </c>
    </row>
    <row r="115" spans="1:10" x14ac:dyDescent="0.25">
      <c r="A115" t="str">
        <f t="shared" si="10"/>
        <v>I-06-01-02</v>
      </c>
      <c r="B115" t="s">
        <v>110</v>
      </c>
      <c r="C115" t="s">
        <v>14</v>
      </c>
      <c r="D115" s="1" t="s">
        <v>20</v>
      </c>
      <c r="E115" s="1" t="s">
        <v>15</v>
      </c>
      <c r="F115" s="1" t="s">
        <v>16</v>
      </c>
      <c r="G115" s="3" t="s">
        <v>23</v>
      </c>
      <c r="H115" s="3" t="s">
        <v>23</v>
      </c>
      <c r="I115" s="3" t="s">
        <v>23</v>
      </c>
      <c r="J115" s="1" t="s">
        <v>26</v>
      </c>
    </row>
    <row r="116" spans="1:10" x14ac:dyDescent="0.25">
      <c r="A116" t="str">
        <f>C116&amp;"-"&amp;D116&amp;"-"&amp;E116&amp;"-"&amp;F116</f>
        <v>I-06-02-00</v>
      </c>
      <c r="B116" t="s">
        <v>111</v>
      </c>
      <c r="C116" t="s">
        <v>14</v>
      </c>
      <c r="D116" s="1" t="s">
        <v>20</v>
      </c>
      <c r="E116" s="1" t="s">
        <v>16</v>
      </c>
      <c r="F116" s="1" t="s">
        <v>23</v>
      </c>
      <c r="G116" s="1" t="s">
        <v>23</v>
      </c>
      <c r="H116" s="1" t="s">
        <v>23</v>
      </c>
      <c r="I116" s="1" t="s">
        <v>23</v>
      </c>
      <c r="J116" s="1" t="s">
        <v>24</v>
      </c>
    </row>
    <row r="117" spans="1:10" x14ac:dyDescent="0.25">
      <c r="A117" t="str">
        <f t="shared" ref="A117:A118" si="11">C117&amp;"-"&amp;D117&amp;"-"&amp;E117&amp;"-"&amp;F117</f>
        <v>I-06-02-01</v>
      </c>
      <c r="B117" t="s">
        <v>112</v>
      </c>
      <c r="C117" t="s">
        <v>14</v>
      </c>
      <c r="D117" s="1" t="s">
        <v>20</v>
      </c>
      <c r="E117" s="1" t="s">
        <v>16</v>
      </c>
      <c r="F117" s="1" t="s">
        <v>15</v>
      </c>
      <c r="G117" s="3" t="s">
        <v>23</v>
      </c>
      <c r="H117" s="3" t="s">
        <v>23</v>
      </c>
      <c r="I117" s="3" t="s">
        <v>23</v>
      </c>
      <c r="J117" s="1" t="s">
        <v>26</v>
      </c>
    </row>
    <row r="118" spans="1:10" x14ac:dyDescent="0.25">
      <c r="A118" t="str">
        <f t="shared" si="11"/>
        <v>I-06-02-02</v>
      </c>
      <c r="B118" t="s">
        <v>113</v>
      </c>
      <c r="C118" t="s">
        <v>14</v>
      </c>
      <c r="D118" s="1" t="s">
        <v>20</v>
      </c>
      <c r="E118" s="1" t="s">
        <v>16</v>
      </c>
      <c r="F118" s="1" t="s">
        <v>16</v>
      </c>
      <c r="G118" s="1" t="s">
        <v>23</v>
      </c>
      <c r="H118" s="1" t="s">
        <v>23</v>
      </c>
      <c r="I118" s="1" t="s">
        <v>23</v>
      </c>
      <c r="J118" s="1" t="s">
        <v>26</v>
      </c>
    </row>
    <row r="119" spans="1:10" x14ac:dyDescent="0.25">
      <c r="A119" t="str">
        <f>C119&amp;"-"&amp;D119&amp;"-"&amp;E119&amp;"-"&amp;F119</f>
        <v>I-06-03-00</v>
      </c>
      <c r="B119" t="s">
        <v>114</v>
      </c>
      <c r="C119" t="s">
        <v>14</v>
      </c>
      <c r="D119" s="1" t="s">
        <v>20</v>
      </c>
      <c r="E119" s="1" t="s">
        <v>17</v>
      </c>
      <c r="F119" s="1" t="s">
        <v>23</v>
      </c>
      <c r="G119" s="3" t="s">
        <v>23</v>
      </c>
      <c r="H119" s="3" t="s">
        <v>23</v>
      </c>
      <c r="I119" s="3" t="s">
        <v>23</v>
      </c>
      <c r="J119" s="1" t="s">
        <v>24</v>
      </c>
    </row>
    <row r="120" spans="1:10" x14ac:dyDescent="0.25">
      <c r="A120" t="str">
        <f t="shared" ref="A120:A121" si="12">C120&amp;"-"&amp;D120&amp;"-"&amp;E120&amp;"-"&amp;F120</f>
        <v>I-06-03-01</v>
      </c>
      <c r="B120" t="s">
        <v>115</v>
      </c>
      <c r="C120" t="s">
        <v>14</v>
      </c>
      <c r="D120" s="1" t="s">
        <v>20</v>
      </c>
      <c r="E120" s="1" t="s">
        <v>17</v>
      </c>
      <c r="F120" s="1" t="s">
        <v>15</v>
      </c>
      <c r="G120" s="1" t="s">
        <v>23</v>
      </c>
      <c r="H120" s="1" t="s">
        <v>23</v>
      </c>
      <c r="I120" s="1" t="s">
        <v>23</v>
      </c>
      <c r="J120" s="1" t="s">
        <v>26</v>
      </c>
    </row>
    <row r="121" spans="1:10" x14ac:dyDescent="0.25">
      <c r="A121" t="str">
        <f t="shared" si="12"/>
        <v>I-06-03-02</v>
      </c>
      <c r="B121" t="s">
        <v>116</v>
      </c>
      <c r="C121" t="s">
        <v>14</v>
      </c>
      <c r="D121" s="1" t="s">
        <v>20</v>
      </c>
      <c r="E121" s="1" t="s">
        <v>17</v>
      </c>
      <c r="F121" s="1" t="s">
        <v>16</v>
      </c>
      <c r="G121" s="3" t="s">
        <v>23</v>
      </c>
      <c r="H121" s="3" t="s">
        <v>23</v>
      </c>
      <c r="I121" s="3" t="s">
        <v>23</v>
      </c>
      <c r="J121" s="1" t="s">
        <v>26</v>
      </c>
    </row>
    <row r="122" spans="1:10" x14ac:dyDescent="0.25">
      <c r="A122" t="str">
        <f>C122&amp;"-"&amp;D122&amp;"-"&amp;E122&amp;"-"&amp;F122</f>
        <v>I-06-04-00</v>
      </c>
      <c r="B122" t="s">
        <v>117</v>
      </c>
      <c r="C122" t="s">
        <v>14</v>
      </c>
      <c r="D122" s="1" t="s">
        <v>20</v>
      </c>
      <c r="E122" s="1" t="s">
        <v>18</v>
      </c>
      <c r="F122" s="1" t="s">
        <v>23</v>
      </c>
      <c r="G122" s="1" t="s">
        <v>23</v>
      </c>
      <c r="H122" s="1" t="s">
        <v>23</v>
      </c>
      <c r="I122" s="1" t="s">
        <v>23</v>
      </c>
      <c r="J122" s="1" t="s">
        <v>24</v>
      </c>
    </row>
    <row r="123" spans="1:10" x14ac:dyDescent="0.25">
      <c r="A123" t="str">
        <f t="shared" ref="A123:A124" si="13">C123&amp;"-"&amp;D123&amp;"-"&amp;E123&amp;"-"&amp;F123</f>
        <v>I-06-04-01</v>
      </c>
      <c r="B123" t="s">
        <v>118</v>
      </c>
      <c r="C123" t="s">
        <v>14</v>
      </c>
      <c r="D123" s="1" t="s">
        <v>20</v>
      </c>
      <c r="E123" s="1" t="s">
        <v>18</v>
      </c>
      <c r="F123" s="1" t="s">
        <v>15</v>
      </c>
      <c r="G123" s="3" t="s">
        <v>23</v>
      </c>
      <c r="H123" s="3" t="s">
        <v>23</v>
      </c>
      <c r="I123" s="3" t="s">
        <v>23</v>
      </c>
      <c r="J123" s="1" t="s">
        <v>26</v>
      </c>
    </row>
    <row r="124" spans="1:10" x14ac:dyDescent="0.25">
      <c r="A124" t="str">
        <f t="shared" si="13"/>
        <v>I-06-04-02</v>
      </c>
      <c r="B124" t="s">
        <v>119</v>
      </c>
      <c r="C124" t="s">
        <v>14</v>
      </c>
      <c r="D124" s="1" t="s">
        <v>20</v>
      </c>
      <c r="E124" s="1" t="s">
        <v>18</v>
      </c>
      <c r="F124" s="1" t="s">
        <v>16</v>
      </c>
      <c r="G124" s="1" t="s">
        <v>23</v>
      </c>
      <c r="H124" s="1" t="s">
        <v>23</v>
      </c>
      <c r="I124" s="1" t="s">
        <v>23</v>
      </c>
      <c r="J124" s="1" t="s">
        <v>26</v>
      </c>
    </row>
    <row r="125" spans="1:10" x14ac:dyDescent="0.25">
      <c r="A125" s="2" t="str">
        <f t="shared" si="9"/>
        <v>I-07-00-00</v>
      </c>
      <c r="B125" s="2" t="s">
        <v>12</v>
      </c>
      <c r="C125" s="2" t="s">
        <v>14</v>
      </c>
      <c r="D125" s="3" t="s">
        <v>21</v>
      </c>
      <c r="E125" s="3" t="s">
        <v>23</v>
      </c>
      <c r="F125" s="3" t="s">
        <v>23</v>
      </c>
      <c r="G125" s="3" t="s">
        <v>23</v>
      </c>
      <c r="H125" s="3" t="s">
        <v>23</v>
      </c>
      <c r="I125" s="3" t="s">
        <v>23</v>
      </c>
      <c r="J125" s="3" t="s">
        <v>24</v>
      </c>
    </row>
    <row r="126" spans="1:10" x14ac:dyDescent="0.25">
      <c r="A126" t="str">
        <f t="shared" si="9"/>
        <v>I-07-01-00</v>
      </c>
      <c r="B126" t="s">
        <v>155</v>
      </c>
      <c r="C126" t="s">
        <v>14</v>
      </c>
      <c r="D126" s="1" t="s">
        <v>21</v>
      </c>
      <c r="E126" s="1" t="s">
        <v>15</v>
      </c>
      <c r="F126" s="1" t="s">
        <v>23</v>
      </c>
      <c r="G126" s="1" t="s">
        <v>23</v>
      </c>
      <c r="H126" s="1" t="s">
        <v>23</v>
      </c>
      <c r="I126" s="1" t="s">
        <v>23</v>
      </c>
      <c r="J126" s="1" t="s">
        <v>24</v>
      </c>
    </row>
    <row r="127" spans="1:10" x14ac:dyDescent="0.25">
      <c r="A127" t="str">
        <f t="shared" si="9"/>
        <v>I-07-01-01</v>
      </c>
      <c r="B127" t="s">
        <v>156</v>
      </c>
      <c r="C127" t="s">
        <v>14</v>
      </c>
      <c r="D127" s="1" t="s">
        <v>21</v>
      </c>
      <c r="E127" s="1" t="s">
        <v>15</v>
      </c>
      <c r="F127" s="1" t="s">
        <v>15</v>
      </c>
      <c r="G127" s="3" t="s">
        <v>23</v>
      </c>
      <c r="H127" s="3" t="s">
        <v>23</v>
      </c>
      <c r="I127" s="3" t="s">
        <v>23</v>
      </c>
      <c r="J127" s="1" t="s">
        <v>26</v>
      </c>
    </row>
    <row r="128" spans="1:10" x14ac:dyDescent="0.25">
      <c r="A128" s="2" t="str">
        <f t="shared" si="9"/>
        <v>I-08-00-00</v>
      </c>
      <c r="B128" s="2" t="s">
        <v>13</v>
      </c>
      <c r="C128" s="2" t="s">
        <v>14</v>
      </c>
      <c r="D128" s="3" t="s">
        <v>22</v>
      </c>
      <c r="E128" s="3" t="s">
        <v>23</v>
      </c>
      <c r="F128" s="3" t="s">
        <v>23</v>
      </c>
      <c r="G128" s="1" t="s">
        <v>23</v>
      </c>
      <c r="H128" s="1" t="s">
        <v>23</v>
      </c>
      <c r="I128" s="1" t="s">
        <v>23</v>
      </c>
      <c r="J128" s="3" t="s">
        <v>24</v>
      </c>
    </row>
    <row r="129" spans="1:10" x14ac:dyDescent="0.25">
      <c r="A129" t="str">
        <f t="shared" si="9"/>
        <v>I-08-01-00</v>
      </c>
      <c r="B129" t="s">
        <v>157</v>
      </c>
      <c r="C129" t="s">
        <v>14</v>
      </c>
      <c r="D129" s="1" t="s">
        <v>22</v>
      </c>
      <c r="E129" s="1" t="s">
        <v>15</v>
      </c>
      <c r="F129" s="1" t="s">
        <v>23</v>
      </c>
      <c r="G129" s="3" t="s">
        <v>23</v>
      </c>
      <c r="H129" s="3" t="s">
        <v>23</v>
      </c>
      <c r="I129" s="3" t="s">
        <v>23</v>
      </c>
      <c r="J129" s="1" t="s">
        <v>24</v>
      </c>
    </row>
    <row r="130" spans="1:10" x14ac:dyDescent="0.25">
      <c r="A130" t="str">
        <f t="shared" si="9"/>
        <v>I-08-01-01</v>
      </c>
      <c r="B130" t="s">
        <v>158</v>
      </c>
      <c r="C130" t="s">
        <v>14</v>
      </c>
      <c r="D130" s="1" t="s">
        <v>22</v>
      </c>
      <c r="E130" s="1" t="s">
        <v>15</v>
      </c>
      <c r="F130" s="1" t="s">
        <v>15</v>
      </c>
      <c r="G130" s="1" t="s">
        <v>23</v>
      </c>
      <c r="H130" s="1" t="s">
        <v>23</v>
      </c>
      <c r="I130" s="1" t="s">
        <v>23</v>
      </c>
      <c r="J130" s="1" t="s">
        <v>26</v>
      </c>
    </row>
    <row r="131" spans="1:10" x14ac:dyDescent="0.25">
      <c r="A131" t="str">
        <f t="shared" si="9"/>
        <v>I-08-01-02</v>
      </c>
      <c r="B131" t="s">
        <v>159</v>
      </c>
      <c r="C131" t="s">
        <v>14</v>
      </c>
      <c r="D131" s="1" t="s">
        <v>22</v>
      </c>
      <c r="E131" s="1" t="s">
        <v>15</v>
      </c>
      <c r="F131" s="1" t="s">
        <v>16</v>
      </c>
      <c r="G131" s="3" t="s">
        <v>23</v>
      </c>
      <c r="H131" s="3" t="s">
        <v>23</v>
      </c>
      <c r="I131" s="3" t="s">
        <v>23</v>
      </c>
      <c r="J131" s="1" t="s">
        <v>26</v>
      </c>
    </row>
    <row r="132" spans="1:10" x14ac:dyDescent="0.25">
      <c r="A132" t="str">
        <f t="shared" si="9"/>
        <v>I-08-01-03</v>
      </c>
      <c r="B132" t="s">
        <v>160</v>
      </c>
      <c r="C132" t="s">
        <v>14</v>
      </c>
      <c r="D132" s="1" t="s">
        <v>22</v>
      </c>
      <c r="E132" s="1" t="s">
        <v>15</v>
      </c>
      <c r="F132" s="1" t="s">
        <v>17</v>
      </c>
      <c r="G132" s="1" t="s">
        <v>23</v>
      </c>
      <c r="H132" s="1" t="s">
        <v>23</v>
      </c>
      <c r="I132" s="1" t="s">
        <v>23</v>
      </c>
      <c r="J132" s="1" t="s">
        <v>26</v>
      </c>
    </row>
    <row r="133" spans="1:10" x14ac:dyDescent="0.25">
      <c r="A133" t="str">
        <f t="shared" si="9"/>
        <v>I-08-01-04</v>
      </c>
      <c r="B133" t="s">
        <v>161</v>
      </c>
      <c r="C133" t="s">
        <v>14</v>
      </c>
      <c r="D133" s="1" t="s">
        <v>22</v>
      </c>
      <c r="E133" s="1" t="s">
        <v>15</v>
      </c>
      <c r="F133" s="1" t="s">
        <v>18</v>
      </c>
      <c r="G133" s="3" t="s">
        <v>23</v>
      </c>
      <c r="H133" s="3" t="s">
        <v>23</v>
      </c>
      <c r="I133" s="3" t="s">
        <v>23</v>
      </c>
      <c r="J133" s="1" t="s">
        <v>26</v>
      </c>
    </row>
    <row r="134" spans="1:10" x14ac:dyDescent="0.25">
      <c r="A134" t="str">
        <f t="shared" si="9"/>
        <v>I-08-01-05</v>
      </c>
      <c r="B134" t="s">
        <v>162</v>
      </c>
      <c r="C134" t="s">
        <v>14</v>
      </c>
      <c r="D134" s="1" t="s">
        <v>22</v>
      </c>
      <c r="E134" s="1" t="s">
        <v>15</v>
      </c>
      <c r="F134" s="1" t="s">
        <v>19</v>
      </c>
      <c r="G134" s="1" t="s">
        <v>23</v>
      </c>
      <c r="H134" s="1" t="s">
        <v>23</v>
      </c>
      <c r="I134" s="1" t="s">
        <v>23</v>
      </c>
      <c r="J134" s="1" t="s">
        <v>26</v>
      </c>
    </row>
    <row r="135" spans="1:10" x14ac:dyDescent="0.25">
      <c r="A135" t="str">
        <f t="shared" si="9"/>
        <v>I-08-02-00</v>
      </c>
      <c r="B135" t="s">
        <v>163</v>
      </c>
      <c r="C135" t="s">
        <v>14</v>
      </c>
      <c r="D135" s="1" t="s">
        <v>22</v>
      </c>
      <c r="E135" s="1" t="s">
        <v>16</v>
      </c>
      <c r="F135" s="1" t="s">
        <v>23</v>
      </c>
      <c r="G135" s="3" t="s">
        <v>23</v>
      </c>
      <c r="H135" s="3" t="s">
        <v>23</v>
      </c>
      <c r="I135" s="3" t="s">
        <v>23</v>
      </c>
      <c r="J135" s="1" t="s">
        <v>24</v>
      </c>
    </row>
    <row r="136" spans="1:10" x14ac:dyDescent="0.25">
      <c r="A136" t="str">
        <f t="shared" si="9"/>
        <v>I-08-02-01</v>
      </c>
      <c r="B136" t="s">
        <v>163</v>
      </c>
      <c r="C136" t="s">
        <v>14</v>
      </c>
      <c r="D136" s="1" t="s">
        <v>22</v>
      </c>
      <c r="E136" s="1" t="s">
        <v>16</v>
      </c>
      <c r="F136" s="1" t="s">
        <v>15</v>
      </c>
      <c r="G136" s="1" t="s">
        <v>23</v>
      </c>
      <c r="H136" s="1" t="s">
        <v>23</v>
      </c>
      <c r="I136" s="1" t="s">
        <v>23</v>
      </c>
      <c r="J136" s="1" t="s">
        <v>26</v>
      </c>
    </row>
    <row r="137" spans="1:10" x14ac:dyDescent="0.25">
      <c r="A137" s="2" t="str">
        <f t="shared" si="9"/>
        <v>E-01-00-00</v>
      </c>
      <c r="B137" s="2" t="s">
        <v>27</v>
      </c>
      <c r="C137" s="2" t="s">
        <v>25</v>
      </c>
      <c r="D137" s="3" t="s">
        <v>15</v>
      </c>
      <c r="E137" s="3" t="s">
        <v>23</v>
      </c>
      <c r="F137" s="3" t="s">
        <v>23</v>
      </c>
      <c r="G137" s="3"/>
      <c r="H137" s="3"/>
      <c r="I137" s="3"/>
      <c r="J137" s="3" t="s">
        <v>24</v>
      </c>
    </row>
    <row r="138" spans="1:10" x14ac:dyDescent="0.25">
      <c r="A138" s="2" t="str">
        <f t="shared" si="9"/>
        <v>E-02-00-00</v>
      </c>
      <c r="B138" s="2" t="s">
        <v>28</v>
      </c>
      <c r="C138" s="2" t="s">
        <v>25</v>
      </c>
      <c r="D138" s="3" t="s">
        <v>16</v>
      </c>
      <c r="E138" s="3" t="s">
        <v>23</v>
      </c>
      <c r="F138" s="3" t="s">
        <v>23</v>
      </c>
      <c r="G138" s="3"/>
      <c r="H138" s="3"/>
      <c r="I138" s="3"/>
      <c r="J138" s="3" t="s">
        <v>24</v>
      </c>
    </row>
    <row r="139" spans="1:10" x14ac:dyDescent="0.25">
      <c r="A139" s="2" t="str">
        <f t="shared" si="9"/>
        <v>E-03-00-00</v>
      </c>
      <c r="B139" s="2" t="s">
        <v>29</v>
      </c>
      <c r="C139" s="2" t="s">
        <v>25</v>
      </c>
      <c r="D139" s="3" t="s">
        <v>17</v>
      </c>
      <c r="E139" s="3" t="s">
        <v>23</v>
      </c>
      <c r="F139" s="3" t="s">
        <v>23</v>
      </c>
      <c r="G139" s="3"/>
      <c r="H139" s="3"/>
      <c r="I139" s="3"/>
      <c r="J139" s="3" t="s">
        <v>24</v>
      </c>
    </row>
    <row r="140" spans="1:10" x14ac:dyDescent="0.25">
      <c r="A140" s="2" t="str">
        <f t="shared" si="9"/>
        <v>E-04-00-00</v>
      </c>
      <c r="B140" s="2" t="s">
        <v>30</v>
      </c>
      <c r="C140" s="2" t="s">
        <v>25</v>
      </c>
      <c r="D140" s="3" t="s">
        <v>18</v>
      </c>
      <c r="E140" s="3" t="s">
        <v>23</v>
      </c>
      <c r="F140" s="3" t="s">
        <v>23</v>
      </c>
      <c r="G140" s="3"/>
      <c r="H140" s="3"/>
      <c r="I140" s="3"/>
      <c r="J140" s="3" t="s">
        <v>24</v>
      </c>
    </row>
    <row r="141" spans="1:10" x14ac:dyDescent="0.25">
      <c r="A141" s="2" t="str">
        <f t="shared" si="9"/>
        <v>E-05-00-00</v>
      </c>
      <c r="B141" s="2" t="s">
        <v>31</v>
      </c>
      <c r="C141" s="2" t="s">
        <v>25</v>
      </c>
      <c r="D141" s="3" t="s">
        <v>19</v>
      </c>
      <c r="E141" s="3" t="s">
        <v>23</v>
      </c>
      <c r="F141" s="3" t="s">
        <v>23</v>
      </c>
      <c r="G141" s="3"/>
      <c r="H141" s="3"/>
      <c r="I141" s="3"/>
      <c r="J141" s="3" t="s">
        <v>24</v>
      </c>
    </row>
    <row r="142" spans="1:10" x14ac:dyDescent="0.25">
      <c r="A142" s="2" t="str">
        <f t="shared" si="9"/>
        <v>E-06-00-00</v>
      </c>
      <c r="B142" s="2" t="s">
        <v>32</v>
      </c>
      <c r="C142" s="2" t="s">
        <v>25</v>
      </c>
      <c r="D142" s="3" t="s">
        <v>20</v>
      </c>
      <c r="E142" s="3" t="s">
        <v>23</v>
      </c>
      <c r="F142" s="3" t="s">
        <v>23</v>
      </c>
      <c r="G142" s="3"/>
      <c r="H142" s="3"/>
      <c r="I142" s="3"/>
      <c r="J142" s="3" t="s">
        <v>24</v>
      </c>
    </row>
    <row r="143" spans="1:10" x14ac:dyDescent="0.25">
      <c r="A143" s="2" t="str">
        <f t="shared" si="9"/>
        <v>E-07-00-00</v>
      </c>
      <c r="B143" s="2" t="s">
        <v>33</v>
      </c>
      <c r="C143" s="2" t="s">
        <v>25</v>
      </c>
      <c r="D143" s="3" t="s">
        <v>21</v>
      </c>
      <c r="E143" s="3" t="s">
        <v>23</v>
      </c>
      <c r="F143" s="3" t="s">
        <v>23</v>
      </c>
      <c r="G143" s="3"/>
      <c r="H143" s="3"/>
      <c r="I143" s="3"/>
      <c r="J143" s="3" t="s">
        <v>24</v>
      </c>
    </row>
    <row r="144" spans="1:10" x14ac:dyDescent="0.25">
      <c r="A144" s="2" t="str">
        <f t="shared" si="9"/>
        <v>E-08-00-00</v>
      </c>
      <c r="B144" s="2" t="s">
        <v>34</v>
      </c>
      <c r="C144" s="2" t="s">
        <v>25</v>
      </c>
      <c r="D144" s="3" t="s">
        <v>22</v>
      </c>
      <c r="E144" s="3" t="s">
        <v>23</v>
      </c>
      <c r="F144" s="3" t="s">
        <v>23</v>
      </c>
      <c r="G144" s="3"/>
      <c r="H144" s="3"/>
      <c r="I144" s="3"/>
      <c r="J144" s="3" t="s">
        <v>24</v>
      </c>
    </row>
    <row r="145" spans="1:10" x14ac:dyDescent="0.25">
      <c r="A145" s="2" t="str">
        <f t="shared" si="9"/>
        <v>E-09-00-00</v>
      </c>
      <c r="B145" s="2" t="s">
        <v>35</v>
      </c>
      <c r="C145" s="2" t="s">
        <v>25</v>
      </c>
      <c r="D145" s="3" t="s">
        <v>58</v>
      </c>
      <c r="E145" s="3" t="s">
        <v>23</v>
      </c>
      <c r="F145" s="3" t="s">
        <v>23</v>
      </c>
      <c r="G145" s="3"/>
      <c r="H145" s="3"/>
      <c r="I145" s="3"/>
      <c r="J145" s="3" t="s">
        <v>24</v>
      </c>
    </row>
    <row r="146" spans="1:10" x14ac:dyDescent="0.25">
      <c r="A146" s="2" t="str">
        <f t="shared" si="9"/>
        <v>E-10-00-00</v>
      </c>
      <c r="B146" s="2" t="s">
        <v>36</v>
      </c>
      <c r="C146" s="2" t="s">
        <v>25</v>
      </c>
      <c r="D146" s="3" t="s">
        <v>59</v>
      </c>
      <c r="E146" s="3" t="s">
        <v>23</v>
      </c>
      <c r="F146" s="3" t="s">
        <v>23</v>
      </c>
      <c r="G146" s="3"/>
      <c r="H146" s="3"/>
      <c r="I146" s="3"/>
      <c r="J146" s="3" t="s">
        <v>24</v>
      </c>
    </row>
    <row r="147" spans="1:10" x14ac:dyDescent="0.25">
      <c r="A147" s="2" t="str">
        <f t="shared" si="9"/>
        <v>E-11-00-00</v>
      </c>
      <c r="B147" s="2" t="s">
        <v>37</v>
      </c>
      <c r="C147" s="2" t="s">
        <v>25</v>
      </c>
      <c r="D147" s="3" t="s">
        <v>60</v>
      </c>
      <c r="E147" s="3" t="s">
        <v>23</v>
      </c>
      <c r="F147" s="3" t="s">
        <v>23</v>
      </c>
      <c r="G147" s="3"/>
      <c r="H147" s="3"/>
      <c r="I147" s="3"/>
      <c r="J147" s="3" t="s">
        <v>24</v>
      </c>
    </row>
    <row r="148" spans="1:10" x14ac:dyDescent="0.25">
      <c r="A148" s="2" t="str">
        <f t="shared" si="9"/>
        <v>E-12-00-00</v>
      </c>
      <c r="B148" s="2" t="s">
        <v>38</v>
      </c>
      <c r="C148" s="2" t="s">
        <v>25</v>
      </c>
      <c r="D148" s="3" t="s">
        <v>61</v>
      </c>
      <c r="E148" s="3" t="s">
        <v>23</v>
      </c>
      <c r="F148" s="3" t="s">
        <v>23</v>
      </c>
      <c r="G148" s="3"/>
      <c r="H148" s="3"/>
      <c r="I148" s="3"/>
      <c r="J148" s="3" t="s">
        <v>24</v>
      </c>
    </row>
    <row r="149" spans="1:10" x14ac:dyDescent="0.25">
      <c r="A149" s="2" t="str">
        <f t="shared" si="9"/>
        <v>E-13-00-00</v>
      </c>
      <c r="B149" s="2" t="s">
        <v>39</v>
      </c>
      <c r="C149" s="2" t="s">
        <v>25</v>
      </c>
      <c r="D149" s="3" t="s">
        <v>62</v>
      </c>
      <c r="E149" s="3" t="s">
        <v>23</v>
      </c>
      <c r="F149" s="3" t="s">
        <v>23</v>
      </c>
      <c r="G149" s="3"/>
      <c r="H149" s="3"/>
      <c r="I149" s="3"/>
      <c r="J149" s="3" t="s">
        <v>24</v>
      </c>
    </row>
    <row r="150" spans="1:10" x14ac:dyDescent="0.25">
      <c r="A150" s="2" t="str">
        <f t="shared" si="9"/>
        <v>E-14-00-00</v>
      </c>
      <c r="B150" s="2" t="s">
        <v>40</v>
      </c>
      <c r="C150" s="2" t="s">
        <v>25</v>
      </c>
      <c r="D150" s="3" t="s">
        <v>63</v>
      </c>
      <c r="E150" s="3" t="s">
        <v>23</v>
      </c>
      <c r="F150" s="3" t="s">
        <v>23</v>
      </c>
      <c r="G150" s="3"/>
      <c r="H150" s="3"/>
      <c r="I150" s="3"/>
      <c r="J150" s="3" t="s">
        <v>24</v>
      </c>
    </row>
    <row r="151" spans="1:10" x14ac:dyDescent="0.25">
      <c r="A151" s="2" t="str">
        <f t="shared" si="9"/>
        <v>E-15-00-00</v>
      </c>
      <c r="B151" s="2" t="s">
        <v>41</v>
      </c>
      <c r="C151" s="2" t="s">
        <v>25</v>
      </c>
      <c r="D151" s="3" t="s">
        <v>64</v>
      </c>
      <c r="E151" s="3" t="s">
        <v>23</v>
      </c>
      <c r="F151" s="3" t="s">
        <v>23</v>
      </c>
      <c r="G151" s="3"/>
      <c r="H151" s="3"/>
      <c r="I151" s="3"/>
      <c r="J151" s="3" t="s">
        <v>24</v>
      </c>
    </row>
    <row r="152" spans="1:10" x14ac:dyDescent="0.25">
      <c r="A152" s="2" t="str">
        <f t="shared" si="9"/>
        <v>E-16-00-00</v>
      </c>
      <c r="B152" s="2" t="s">
        <v>8</v>
      </c>
      <c r="C152" s="2" t="s">
        <v>25</v>
      </c>
      <c r="D152" s="3" t="s">
        <v>65</v>
      </c>
      <c r="E152" s="3" t="s">
        <v>23</v>
      </c>
      <c r="F152" s="3" t="s">
        <v>23</v>
      </c>
      <c r="G152" s="3"/>
      <c r="H152" s="3"/>
      <c r="I152" s="3"/>
      <c r="J152" s="3" t="s">
        <v>24</v>
      </c>
    </row>
    <row r="153" spans="1:10" x14ac:dyDescent="0.25">
      <c r="A153" s="2" t="str">
        <f t="shared" si="9"/>
        <v>E-17-00-00</v>
      </c>
      <c r="B153" s="2" t="s">
        <v>42</v>
      </c>
      <c r="C153" s="2" t="s">
        <v>25</v>
      </c>
      <c r="D153" s="3" t="s">
        <v>66</v>
      </c>
      <c r="E153" s="3" t="s">
        <v>23</v>
      </c>
      <c r="F153" s="3" t="s">
        <v>23</v>
      </c>
      <c r="G153" s="3"/>
      <c r="H153" s="3"/>
      <c r="I153" s="3"/>
      <c r="J153" s="3" t="s">
        <v>24</v>
      </c>
    </row>
    <row r="154" spans="1:10" x14ac:dyDescent="0.25">
      <c r="A154" s="2" t="str">
        <f t="shared" si="9"/>
        <v>E-18-00-00</v>
      </c>
      <c r="B154" s="2" t="s">
        <v>43</v>
      </c>
      <c r="C154" s="2" t="s">
        <v>25</v>
      </c>
      <c r="D154" s="3" t="s">
        <v>67</v>
      </c>
      <c r="E154" s="3" t="s">
        <v>23</v>
      </c>
      <c r="F154" s="3" t="s">
        <v>23</v>
      </c>
      <c r="G154" s="3"/>
      <c r="H154" s="3"/>
      <c r="I154" s="3"/>
      <c r="J154" s="3" t="s">
        <v>24</v>
      </c>
    </row>
    <row r="155" spans="1:10" x14ac:dyDescent="0.25">
      <c r="A155" s="2" t="str">
        <f t="shared" si="9"/>
        <v>E-19-00-00</v>
      </c>
      <c r="B155" s="2" t="s">
        <v>44</v>
      </c>
      <c r="C155" s="2" t="s">
        <v>25</v>
      </c>
      <c r="D155" s="3" t="s">
        <v>68</v>
      </c>
      <c r="E155" s="3" t="s">
        <v>23</v>
      </c>
      <c r="F155" s="3" t="s">
        <v>23</v>
      </c>
      <c r="G155" s="3"/>
      <c r="H155" s="3"/>
      <c r="I155" s="3"/>
      <c r="J155" s="3" t="s">
        <v>24</v>
      </c>
    </row>
    <row r="156" spans="1:10" x14ac:dyDescent="0.25">
      <c r="A156" s="2" t="str">
        <f t="shared" si="9"/>
        <v>E-20-00-00</v>
      </c>
      <c r="B156" s="2" t="s">
        <v>45</v>
      </c>
      <c r="C156" s="2" t="s">
        <v>25</v>
      </c>
      <c r="D156" s="3" t="s">
        <v>69</v>
      </c>
      <c r="E156" s="3" t="s">
        <v>23</v>
      </c>
      <c r="F156" s="3" t="s">
        <v>23</v>
      </c>
      <c r="G156" s="3"/>
      <c r="H156" s="3"/>
      <c r="I156" s="3"/>
      <c r="J156" s="3" t="s">
        <v>24</v>
      </c>
    </row>
    <row r="157" spans="1:10" x14ac:dyDescent="0.25">
      <c r="A157" s="2" t="str">
        <f t="shared" si="9"/>
        <v>E-21-00-00</v>
      </c>
      <c r="B157" s="2" t="s">
        <v>9</v>
      </c>
      <c r="C157" s="2" t="s">
        <v>25</v>
      </c>
      <c r="D157" s="3" t="s">
        <v>70</v>
      </c>
      <c r="E157" s="3" t="s">
        <v>23</v>
      </c>
      <c r="F157" s="3" t="s">
        <v>23</v>
      </c>
      <c r="G157" s="3"/>
      <c r="H157" s="3"/>
      <c r="I157" s="3"/>
      <c r="J157" s="3" t="s">
        <v>24</v>
      </c>
    </row>
    <row r="158" spans="1:10" x14ac:dyDescent="0.25">
      <c r="A158" s="2" t="str">
        <f t="shared" si="9"/>
        <v>E-22-00-00</v>
      </c>
      <c r="B158" s="2" t="s">
        <v>46</v>
      </c>
      <c r="C158" s="2" t="s">
        <v>25</v>
      </c>
      <c r="D158" s="3" t="s">
        <v>71</v>
      </c>
      <c r="E158" s="3" t="s">
        <v>23</v>
      </c>
      <c r="F158" s="3" t="s">
        <v>23</v>
      </c>
      <c r="G158" s="3"/>
      <c r="H158" s="3"/>
      <c r="I158" s="3"/>
      <c r="J158" s="3" t="s">
        <v>24</v>
      </c>
    </row>
    <row r="159" spans="1:10" x14ac:dyDescent="0.25">
      <c r="A159" s="2" t="str">
        <f t="shared" si="9"/>
        <v>E-23-00-00</v>
      </c>
      <c r="B159" s="2" t="s">
        <v>47</v>
      </c>
      <c r="C159" s="2" t="s">
        <v>25</v>
      </c>
      <c r="D159" s="3" t="s">
        <v>72</v>
      </c>
      <c r="E159" s="3" t="s">
        <v>23</v>
      </c>
      <c r="F159" s="3" t="s">
        <v>23</v>
      </c>
      <c r="G159" s="3"/>
      <c r="H159" s="3"/>
      <c r="I159" s="3"/>
      <c r="J159" s="3" t="s">
        <v>24</v>
      </c>
    </row>
    <row r="160" spans="1:10" x14ac:dyDescent="0.25">
      <c r="A160" s="2" t="str">
        <f t="shared" si="9"/>
        <v>E-24-00-00</v>
      </c>
      <c r="B160" s="2" t="s">
        <v>48</v>
      </c>
      <c r="C160" s="2" t="s">
        <v>25</v>
      </c>
      <c r="D160" s="3" t="s">
        <v>73</v>
      </c>
      <c r="E160" s="3" t="s">
        <v>23</v>
      </c>
      <c r="F160" s="3" t="s">
        <v>23</v>
      </c>
      <c r="G160" s="3"/>
      <c r="H160" s="3"/>
      <c r="I160" s="3"/>
      <c r="J160" s="3" t="s">
        <v>24</v>
      </c>
    </row>
    <row r="161" spans="1:10" x14ac:dyDescent="0.25">
      <c r="A161" s="2" t="str">
        <f t="shared" si="9"/>
        <v>E-25-00-00</v>
      </c>
      <c r="B161" s="2" t="s">
        <v>49</v>
      </c>
      <c r="C161" s="2" t="s">
        <v>25</v>
      </c>
      <c r="D161" s="3" t="s">
        <v>74</v>
      </c>
      <c r="E161" s="3" t="s">
        <v>23</v>
      </c>
      <c r="F161" s="3" t="s">
        <v>23</v>
      </c>
      <c r="G161" s="3"/>
      <c r="H161" s="3"/>
      <c r="I161" s="3"/>
      <c r="J161" s="3" t="s">
        <v>24</v>
      </c>
    </row>
    <row r="162" spans="1:10" x14ac:dyDescent="0.25">
      <c r="A162" s="2" t="str">
        <f t="shared" si="9"/>
        <v>E-26-00-00</v>
      </c>
      <c r="B162" s="2" t="s">
        <v>50</v>
      </c>
      <c r="C162" s="2" t="s">
        <v>25</v>
      </c>
      <c r="D162" s="3" t="s">
        <v>75</v>
      </c>
      <c r="E162" s="3" t="s">
        <v>23</v>
      </c>
      <c r="F162" s="3" t="s">
        <v>23</v>
      </c>
      <c r="G162" s="3"/>
      <c r="H162" s="3"/>
      <c r="I162" s="3"/>
      <c r="J162" s="3" t="s">
        <v>24</v>
      </c>
    </row>
    <row r="163" spans="1:10" x14ac:dyDescent="0.25">
      <c r="A163" s="2" t="str">
        <f t="shared" si="9"/>
        <v>E-27-00-00</v>
      </c>
      <c r="B163" s="2" t="s">
        <v>51</v>
      </c>
      <c r="C163" s="2" t="s">
        <v>25</v>
      </c>
      <c r="D163" s="3" t="s">
        <v>76</v>
      </c>
      <c r="E163" s="3" t="s">
        <v>23</v>
      </c>
      <c r="F163" s="3" t="s">
        <v>23</v>
      </c>
      <c r="G163" s="3"/>
      <c r="H163" s="3"/>
      <c r="I163" s="3"/>
      <c r="J163" s="3" t="s">
        <v>24</v>
      </c>
    </row>
    <row r="164" spans="1:10" x14ac:dyDescent="0.25">
      <c r="A164" s="2" t="str">
        <f t="shared" si="9"/>
        <v>E-28-00-00</v>
      </c>
      <c r="B164" s="2" t="s">
        <v>12</v>
      </c>
      <c r="C164" s="2" t="s">
        <v>25</v>
      </c>
      <c r="D164" s="3" t="s">
        <v>77</v>
      </c>
      <c r="E164" s="3" t="s">
        <v>23</v>
      </c>
      <c r="F164" s="3" t="s">
        <v>23</v>
      </c>
      <c r="G164" s="3"/>
      <c r="H164" s="3"/>
      <c r="I164" s="3"/>
      <c r="J164" s="3" t="s">
        <v>24</v>
      </c>
    </row>
    <row r="165" spans="1:10" x14ac:dyDescent="0.25">
      <c r="A165" s="2" t="str">
        <f t="shared" si="9"/>
        <v>E-29-00-00</v>
      </c>
      <c r="B165" s="2" t="s">
        <v>52</v>
      </c>
      <c r="C165" s="2" t="s">
        <v>25</v>
      </c>
      <c r="D165" s="3" t="s">
        <v>78</v>
      </c>
      <c r="E165" s="3" t="s">
        <v>23</v>
      </c>
      <c r="F165" s="3" t="s">
        <v>23</v>
      </c>
      <c r="G165" s="3"/>
      <c r="H165" s="3"/>
      <c r="I165" s="3"/>
      <c r="J165" s="3" t="s">
        <v>24</v>
      </c>
    </row>
    <row r="166" spans="1:10" x14ac:dyDescent="0.25">
      <c r="A166" s="2" t="str">
        <f t="shared" si="9"/>
        <v>E-30-00-00</v>
      </c>
      <c r="B166" s="2" t="s">
        <v>53</v>
      </c>
      <c r="C166" s="2" t="s">
        <v>25</v>
      </c>
      <c r="D166" s="3" t="s">
        <v>79</v>
      </c>
      <c r="E166" s="3" t="s">
        <v>23</v>
      </c>
      <c r="F166" s="3" t="s">
        <v>23</v>
      </c>
      <c r="G166" s="3"/>
      <c r="H166" s="3"/>
      <c r="I166" s="3"/>
      <c r="J166" s="3" t="s">
        <v>24</v>
      </c>
    </row>
    <row r="167" spans="1:10" x14ac:dyDescent="0.25">
      <c r="A167" s="2" t="str">
        <f t="shared" si="9"/>
        <v>E-31-00-00</v>
      </c>
      <c r="B167" s="2" t="s">
        <v>54</v>
      </c>
      <c r="C167" s="2" t="s">
        <v>25</v>
      </c>
      <c r="D167" s="3" t="s">
        <v>80</v>
      </c>
      <c r="E167" s="3" t="s">
        <v>23</v>
      </c>
      <c r="F167" s="3" t="s">
        <v>23</v>
      </c>
      <c r="G167" s="3"/>
      <c r="H167" s="3"/>
      <c r="I167" s="3"/>
      <c r="J167" s="3" t="s">
        <v>24</v>
      </c>
    </row>
    <row r="168" spans="1:10" x14ac:dyDescent="0.25">
      <c r="A168" s="2" t="str">
        <f t="shared" si="9"/>
        <v>E-32-00-00</v>
      </c>
      <c r="B168" s="2" t="s">
        <v>55</v>
      </c>
      <c r="C168" s="2" t="s">
        <v>25</v>
      </c>
      <c r="D168" s="3" t="s">
        <v>81</v>
      </c>
      <c r="E168" s="3" t="s">
        <v>23</v>
      </c>
      <c r="F168" s="3" t="s">
        <v>23</v>
      </c>
      <c r="G168" s="3"/>
      <c r="H168" s="3"/>
      <c r="I168" s="3"/>
      <c r="J168" s="3" t="s">
        <v>24</v>
      </c>
    </row>
    <row r="169" spans="1:10" x14ac:dyDescent="0.25">
      <c r="A169" s="2" t="str">
        <f t="shared" si="9"/>
        <v>E-33-00-00</v>
      </c>
      <c r="B169" s="2" t="s">
        <v>56</v>
      </c>
      <c r="C169" s="2" t="s">
        <v>25</v>
      </c>
      <c r="D169" s="3" t="s">
        <v>82</v>
      </c>
      <c r="E169" s="3" t="s">
        <v>23</v>
      </c>
      <c r="F169" s="3" t="s">
        <v>23</v>
      </c>
      <c r="G169" s="3"/>
      <c r="H169" s="3"/>
      <c r="I169" s="3"/>
      <c r="J169" s="3" t="s">
        <v>24</v>
      </c>
    </row>
    <row r="170" spans="1:10" x14ac:dyDescent="0.25">
      <c r="A170" s="2" t="str">
        <f t="shared" si="9"/>
        <v>E-34-00-00</v>
      </c>
      <c r="B170" s="2" t="s">
        <v>57</v>
      </c>
      <c r="C170" s="2" t="s">
        <v>25</v>
      </c>
      <c r="D170" s="3" t="s">
        <v>83</v>
      </c>
      <c r="E170" s="3" t="s">
        <v>23</v>
      </c>
      <c r="F170" s="3" t="s">
        <v>23</v>
      </c>
      <c r="G170" s="3"/>
      <c r="H170" s="3"/>
      <c r="I170" s="3"/>
      <c r="J170" s="3" t="s">
        <v>24</v>
      </c>
    </row>
  </sheetData>
  <mergeCells count="1">
    <mergeCell ref="A1:J1"/>
  </mergeCells>
  <phoneticPr fontId="5" type="noConversion"/>
  <conditionalFormatting sqref="A1:A1048576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zoomScale="130" zoomScaleNormal="130" workbookViewId="0">
      <selection activeCell="A3" sqref="A3"/>
    </sheetView>
  </sheetViews>
  <sheetFormatPr baseColWidth="10" defaultRowHeight="15" x14ac:dyDescent="0.25"/>
  <cols>
    <col min="3" max="6" width="34.7109375" customWidth="1"/>
    <col min="7" max="7" width="19.85546875" customWidth="1"/>
    <col min="8" max="8" width="34.7109375" bestFit="1" customWidth="1"/>
  </cols>
  <sheetData>
    <row r="1" spans="1:8" x14ac:dyDescent="0.25">
      <c r="A1" s="11" t="s">
        <v>200</v>
      </c>
      <c r="B1" s="11"/>
      <c r="C1" s="11"/>
      <c r="D1" s="11"/>
      <c r="E1" s="11"/>
      <c r="F1" s="11"/>
      <c r="G1" s="11"/>
      <c r="H1" s="11"/>
    </row>
    <row r="2" spans="1:8" x14ac:dyDescent="0.25">
      <c r="A2" s="12" t="s">
        <v>219</v>
      </c>
      <c r="B2" t="s">
        <v>165</v>
      </c>
      <c r="C2" t="s">
        <v>164</v>
      </c>
      <c r="D2" s="12" t="s">
        <v>209</v>
      </c>
      <c r="E2" s="12" t="s">
        <v>167</v>
      </c>
      <c r="F2" s="12" t="s">
        <v>203</v>
      </c>
      <c r="G2" s="12" t="s">
        <v>202</v>
      </c>
      <c r="H2" s="12" t="s">
        <v>201</v>
      </c>
    </row>
    <row r="3" spans="1:8" x14ac:dyDescent="0.25">
      <c r="A3" t="s">
        <v>168</v>
      </c>
      <c r="B3" t="str">
        <f>MID(PRESUPUESTO[[#This Row],[CUENTA (Acepta movimientos: S)]],1,4)</f>
        <v>I-01</v>
      </c>
      <c r="C3" t="str">
        <f>IF(INDEX(CATALOGO[Acepta movimientos],MATCH(PRESUPUESTO[[#This Row],[CUENTA (Acepta movimientos: S)]],CATALOGO[Código],0))="S",INDEX(CATALOGO[Descripción],MATCH(PRESUPUESTO[[#This Row],[CUENTA (Acepta movimientos: S)]],CATALOGO[Código],0)),"LA CUENTA SELECCIONADA NO PERMITE MOVIMIENTO")</f>
        <v>Cuotas FCCE Pregrado</v>
      </c>
      <c r="D3" t="s">
        <v>210</v>
      </c>
      <c r="E3" t="s">
        <v>171</v>
      </c>
      <c r="F3">
        <v>2023</v>
      </c>
      <c r="G3">
        <v>5000</v>
      </c>
      <c r="H3" t="s">
        <v>172</v>
      </c>
    </row>
    <row r="4" spans="1:8" x14ac:dyDescent="0.25">
      <c r="A4" t="s">
        <v>169</v>
      </c>
      <c r="B4" t="str">
        <f>MID(PRESUPUESTO[[#This Row],[CUENTA (Acepta movimientos: S)]],1,4)</f>
        <v>I-02</v>
      </c>
      <c r="C4" t="str">
        <f>IF(INDEX(CATALOGO[Acepta movimientos],MATCH(PRESUPUESTO[[#This Row],[CUENTA (Acepta movimientos: S)]],CATALOGO[Código],0))="S",INDEX(CATALOGO[Descripción],MATCH(PRESUPUESTO[[#This Row],[CUENTA (Acepta movimientos: S)]],CATALOGO[Código],0)),"LA CUENTA SELECCIONADA NO PERMITE MOVIMIENTO")</f>
        <v>MATRICULAS FCCE Pregrado</v>
      </c>
      <c r="E4" t="s">
        <v>171</v>
      </c>
      <c r="F4">
        <v>2023</v>
      </c>
      <c r="G4">
        <v>240</v>
      </c>
      <c r="H4" t="s">
        <v>172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zoomScale="115" zoomScaleNormal="115" workbookViewId="0">
      <selection activeCell="B7" sqref="B7"/>
    </sheetView>
  </sheetViews>
  <sheetFormatPr baseColWidth="10" defaultRowHeight="15" x14ac:dyDescent="0.25"/>
  <cols>
    <col min="1" max="1" width="23.7109375" bestFit="1" customWidth="1"/>
    <col min="2" max="2" width="30.5703125" bestFit="1" customWidth="1"/>
    <col min="3" max="3" width="49.7109375" bestFit="1" customWidth="1"/>
    <col min="4" max="4" width="24.5703125" customWidth="1"/>
    <col min="5" max="5" width="25.7109375" bestFit="1" customWidth="1"/>
    <col min="6" max="6" width="56.85546875" customWidth="1"/>
    <col min="7" max="7" width="30" customWidth="1"/>
    <col min="8" max="8" width="10.42578125" bestFit="1" customWidth="1"/>
    <col min="9" max="9" width="15" customWidth="1"/>
  </cols>
  <sheetData>
    <row r="1" spans="1:9" x14ac:dyDescent="0.25">
      <c r="B1" s="11" t="s">
        <v>204</v>
      </c>
      <c r="C1" s="11"/>
      <c r="D1" s="11"/>
      <c r="E1" s="11"/>
      <c r="F1" s="11"/>
      <c r="G1" s="11"/>
      <c r="H1" s="11"/>
      <c r="I1" s="11"/>
    </row>
    <row r="2" spans="1:9" x14ac:dyDescent="0.25">
      <c r="A2" s="13" t="s">
        <v>213</v>
      </c>
      <c r="B2" s="13" t="s">
        <v>205</v>
      </c>
      <c r="C2" s="16" t="s">
        <v>214</v>
      </c>
      <c r="D2" s="16" t="s">
        <v>211</v>
      </c>
      <c r="E2" s="10"/>
      <c r="F2" s="10"/>
      <c r="G2" s="10"/>
      <c r="H2" s="10"/>
      <c r="I2" s="10"/>
    </row>
    <row r="3" spans="1:9" x14ac:dyDescent="0.25">
      <c r="A3" s="17">
        <v>1</v>
      </c>
      <c r="B3" s="14">
        <v>44958</v>
      </c>
      <c r="C3" s="9">
        <v>123</v>
      </c>
      <c r="D3" s="10"/>
      <c r="E3" s="10"/>
      <c r="F3" s="10"/>
      <c r="G3" s="10"/>
      <c r="H3" s="10"/>
      <c r="I3" s="10"/>
    </row>
    <row r="4" spans="1:9" x14ac:dyDescent="0.25">
      <c r="B4" s="10"/>
      <c r="C4" s="10"/>
      <c r="D4" s="10"/>
      <c r="E4" s="10"/>
      <c r="F4" s="10"/>
      <c r="G4" s="10"/>
      <c r="H4" s="10"/>
      <c r="I4" s="10"/>
    </row>
    <row r="5" spans="1:9" x14ac:dyDescent="0.25">
      <c r="B5" s="10"/>
      <c r="C5" s="10"/>
      <c r="D5" s="10"/>
      <c r="E5" s="10"/>
      <c r="F5" s="10"/>
      <c r="G5" s="10"/>
      <c r="H5" s="10"/>
      <c r="I5" s="10"/>
    </row>
    <row r="6" spans="1:9" x14ac:dyDescent="0.25">
      <c r="B6" s="10"/>
      <c r="C6" s="10"/>
      <c r="D6" s="10"/>
      <c r="E6" s="10"/>
      <c r="F6" s="10"/>
      <c r="G6" s="10"/>
      <c r="H6" s="10"/>
      <c r="I6" s="10"/>
    </row>
    <row r="7" spans="1:9" x14ac:dyDescent="0.25">
      <c r="A7" s="13" t="s">
        <v>212</v>
      </c>
      <c r="B7" s="12" t="s">
        <v>219</v>
      </c>
      <c r="C7" s="12" t="s">
        <v>206</v>
      </c>
      <c r="D7" t="s">
        <v>165</v>
      </c>
      <c r="E7" t="s">
        <v>164</v>
      </c>
      <c r="F7" s="12" t="s">
        <v>207</v>
      </c>
      <c r="G7" s="12" t="s">
        <v>166</v>
      </c>
      <c r="H7" s="12" t="s">
        <v>208</v>
      </c>
    </row>
    <row r="8" spans="1:9" x14ac:dyDescent="0.25">
      <c r="A8" s="17">
        <v>1</v>
      </c>
      <c r="B8" t="s">
        <v>168</v>
      </c>
      <c r="C8">
        <f>MONTH(EJECUTADO[[#This Row],[PARTIDAEJECTUDA (fk)]])</f>
        <v>1</v>
      </c>
      <c r="D8" s="7" t="str">
        <f>MID(EJECUTADO[[#This Row],[CUENTA (Acepta movimientos: S)]],1,4)</f>
        <v>I-01</v>
      </c>
      <c r="E8" t="str">
        <f>IF(INDEX(CATALOGO[Acepta movimientos],MATCH(EJECUTADO[[#This Row],[CUENTA (Acepta movimientos: S)]],CATALOGO[Código],0))="S",INDEX(CATALOGO[Descripción],MATCH(EJECUTADO[[#This Row],[CUENTA (Acepta movimientos: S)]],CATALOGO[Código],0)),"LA CUENTA SELECCIONADA NO PERMITE MOVIMIENTO")</f>
        <v>Cuotas FCCE Pregrado</v>
      </c>
      <c r="F8" t="s">
        <v>173</v>
      </c>
      <c r="G8" s="8">
        <v>100</v>
      </c>
      <c r="H8">
        <v>123657</v>
      </c>
    </row>
    <row r="9" spans="1:9" x14ac:dyDescent="0.25">
      <c r="A9" s="17">
        <v>1</v>
      </c>
      <c r="B9" t="s">
        <v>169</v>
      </c>
      <c r="C9">
        <f>MONTH(EJECUTADO[[#This Row],[PARTIDAEJECTUDA (fk)]])</f>
        <v>1</v>
      </c>
      <c r="D9" s="7" t="str">
        <f>MID(EJECUTADO[[#This Row],[CUENTA (Acepta movimientos: S)]],1,4)</f>
        <v>I-02</v>
      </c>
      <c r="E9" t="str">
        <f>IF(INDEX(CATALOGO[Acepta movimientos],MATCH(EJECUTADO[[#This Row],[CUENTA (Acepta movimientos: S)]],CATALOGO[Código],0))="S",INDEX(CATALOGO[Descripción],MATCH(EJECUTADO[[#This Row],[CUENTA (Acepta movimientos: S)]],CATALOGO[Código],0)),"LA CUENTA SELECCIONADA NO PERMITE MOVIMIENTO")</f>
        <v>MATRICULAS FCCE Pregrado</v>
      </c>
      <c r="F9" t="s">
        <v>174</v>
      </c>
      <c r="G9" s="8">
        <v>100</v>
      </c>
    </row>
    <row r="10" spans="1:9" x14ac:dyDescent="0.25">
      <c r="A10" s="15"/>
      <c r="B10" t="s">
        <v>218</v>
      </c>
      <c r="C10" s="18">
        <f>MONTH(EJECUTADO[[#This Row],[PARTIDAEJECTUDA (fk)]])</f>
        <v>1</v>
      </c>
      <c r="D10" s="15" t="str">
        <f>MID(EJECUTADO[[#This Row],[CUENTA (Acepta movimientos: S)]],1,4)</f>
        <v>I-01</v>
      </c>
      <c r="E10" s="18" t="str">
        <f>IF(INDEX(CATALOGO[Acepta movimientos],MATCH(EJECUTADO[[#This Row],[CUENTA (Acepta movimientos: S)]],CATALOGO[Código],0))="S",INDEX(CATALOGO[Descripción],MATCH(EJECUTADO[[#This Row],[CUENTA (Acepta movimientos: S)]],CATALOGO[Código],0)),"LA CUENTA SELECCIONADA NO PERMITE MOVIMIENTO")</f>
        <v>Cuotas FICA Pregrado</v>
      </c>
      <c r="G10" s="8"/>
    </row>
  </sheetData>
  <mergeCells count="1">
    <mergeCell ref="B1:I1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"/>
  <sheetViews>
    <sheetView workbookViewId="0">
      <selection activeCell="C2" sqref="C2"/>
    </sheetView>
  </sheetViews>
  <sheetFormatPr baseColWidth="10" defaultRowHeight="15" x14ac:dyDescent="0.25"/>
  <cols>
    <col min="2" max="2" width="27.28515625" bestFit="1" customWidth="1"/>
    <col min="3" max="3" width="18.42578125" customWidth="1"/>
    <col min="12" max="12" width="14" customWidth="1"/>
    <col min="14" max="14" width="14" customWidth="1"/>
    <col min="15" max="15" width="12.85546875" customWidth="1"/>
    <col min="16" max="16" width="13.42578125" customWidth="1"/>
  </cols>
  <sheetData>
    <row r="1" spans="1:16" x14ac:dyDescent="0.25">
      <c r="A1" t="s">
        <v>183</v>
      </c>
      <c r="B1" t="s">
        <v>184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185</v>
      </c>
    </row>
    <row r="2" spans="1:16" x14ac:dyDescent="0.25">
      <c r="A2" s="4" t="s">
        <v>175</v>
      </c>
      <c r="B2" s="5" t="s">
        <v>6</v>
      </c>
      <c r="C2" s="8">
        <f>SUMIFS(PRESUPUESTO[MONTO ($)],PRESUPUESTO[APLICACIÓN],REPORTE[[#This Row],[CODIGO]])</f>
        <v>5000</v>
      </c>
      <c r="D2" s="8">
        <f>SUMIFS(EJECUTADO[MONTO],EJECUTADO[APLICACIÓN],REPORTE[[#This Row],[CODIGO]],EJECUTADO[MES (POR DEFECTO MES ACTUAL, PODER CAMBIAR)],1)</f>
        <v>100</v>
      </c>
      <c r="E2" s="8">
        <f>SUMIFS(EJECUTADO[MONTO],EJECUTADO[APLICACIÓN],REPORTE[[#This Row],[CODIGO]],EJECUTADO[MES (POR DEFECTO MES ACTUAL, PODER CAMBIAR)],2)</f>
        <v>0</v>
      </c>
      <c r="F2" s="8">
        <f>SUMIFS(EJECUTADO[MONTO],EJECUTADO[APLICACIÓN],REPORTE[[#This Row],[CODIGO]],EJECUTADO[MES (POR DEFECTO MES ACTUAL, PODER CAMBIAR)],3)</f>
        <v>0</v>
      </c>
      <c r="G2" s="8">
        <f>SUMIFS(EJECUTADO[MONTO],EJECUTADO[APLICACIÓN],REPORTE[[#This Row],[CODIGO]],EJECUTADO[MES (POR DEFECTO MES ACTUAL, PODER CAMBIAR)],4)</f>
        <v>0</v>
      </c>
      <c r="H2" s="8">
        <f>SUMIFS(EJECUTADO[MONTO],EJECUTADO[APLICACIÓN],REPORTE[[#This Row],[CODIGO]],EJECUTADO[MES (POR DEFECTO MES ACTUAL, PODER CAMBIAR)],5)</f>
        <v>0</v>
      </c>
      <c r="I2" s="8">
        <f>SUMIFS(EJECUTADO[MONTO],EJECUTADO[APLICACIÓN],REPORTE[[#This Row],[CODIGO]],EJECUTADO[MES (POR DEFECTO MES ACTUAL, PODER CAMBIAR)],6)</f>
        <v>0</v>
      </c>
      <c r="J2" s="8">
        <f>SUMIFS(EJECUTADO[MONTO],EJECUTADO[APLICACIÓN],REPORTE[[#This Row],[CODIGO]],EJECUTADO[MES (POR DEFECTO MES ACTUAL, PODER CAMBIAR)],7)</f>
        <v>0</v>
      </c>
      <c r="K2" s="8">
        <f>SUMIFS(EJECUTADO[MONTO],EJECUTADO[APLICACIÓN],REPORTE[[#This Row],[CODIGO]],EJECUTADO[MES (POR DEFECTO MES ACTUAL, PODER CAMBIAR)],8)</f>
        <v>0</v>
      </c>
      <c r="L2" s="8">
        <f>SUMIFS(EJECUTADO[MONTO],EJECUTADO[APLICACIÓN],REPORTE[[#This Row],[CODIGO]],EJECUTADO[MES (POR DEFECTO MES ACTUAL, PODER CAMBIAR)],9)</f>
        <v>0</v>
      </c>
      <c r="M2" s="8">
        <f>SUMIFS(EJECUTADO[MONTO],EJECUTADO[APLICACIÓN],REPORTE[[#This Row],[CODIGO]],EJECUTADO[MES (POR DEFECTO MES ACTUAL, PODER CAMBIAR)],10)</f>
        <v>0</v>
      </c>
      <c r="N2" s="8">
        <f>SUMIFS(EJECUTADO[MONTO],EJECUTADO[APLICACIÓN],REPORTE[[#This Row],[CODIGO]],EJECUTADO[MES (POR DEFECTO MES ACTUAL, PODER CAMBIAR)],11)</f>
        <v>0</v>
      </c>
      <c r="O2" s="8">
        <f>SUMIFS(EJECUTADO[MONTO],EJECUTADO[APLICACIÓN],REPORTE[[#This Row],[CODIGO]],EJECUTADO[MES (POR DEFECTO MES ACTUAL, PODER CAMBIAR)],12)</f>
        <v>0</v>
      </c>
      <c r="P2" s="8">
        <f>SUM(REPORTE[[#This Row],[ENERO]:[DICIEMBRE]])</f>
        <v>100</v>
      </c>
    </row>
    <row r="3" spans="1:16" x14ac:dyDescent="0.25">
      <c r="A3" s="4" t="s">
        <v>176</v>
      </c>
      <c r="B3" s="6" t="s">
        <v>7</v>
      </c>
      <c r="C3" s="8">
        <f>SUMIFS(PRESUPUESTO[MONTO ($)],PRESUPUESTO[APLICACIÓN],REPORTE[[#This Row],[CODIGO]])</f>
        <v>240</v>
      </c>
      <c r="D3" s="8">
        <f>SUMIFS(EJECUTADO[MONTO],EJECUTADO[APLICACIÓN],REPORTE[[#This Row],[CODIGO]],EJECUTADO[MES (POR DEFECTO MES ACTUAL, PODER CAMBIAR)],1)</f>
        <v>100</v>
      </c>
      <c r="E3" s="8">
        <f>SUMIFS(EJECUTADO[MONTO],EJECUTADO[APLICACIÓN],REPORTE[[#This Row],[CODIGO]],EJECUTADO[MES (POR DEFECTO MES ACTUAL, PODER CAMBIAR)],2)</f>
        <v>0</v>
      </c>
      <c r="F3" s="8">
        <f>SUMIFS(EJECUTADO[MONTO],EJECUTADO[APLICACIÓN],REPORTE[[#This Row],[CODIGO]],EJECUTADO[MES (POR DEFECTO MES ACTUAL, PODER CAMBIAR)],3)</f>
        <v>0</v>
      </c>
      <c r="G3" s="8">
        <f>SUMIFS(EJECUTADO[MONTO],EJECUTADO[APLICACIÓN],REPORTE[[#This Row],[CODIGO]],EJECUTADO[MES (POR DEFECTO MES ACTUAL, PODER CAMBIAR)],4)</f>
        <v>0</v>
      </c>
      <c r="H3" s="8">
        <f>SUMIFS(EJECUTADO[MONTO],EJECUTADO[APLICACIÓN],REPORTE[[#This Row],[CODIGO]],EJECUTADO[MES (POR DEFECTO MES ACTUAL, PODER CAMBIAR)],5)</f>
        <v>0</v>
      </c>
      <c r="I3" s="8">
        <f>SUMIFS(EJECUTADO[MONTO],EJECUTADO[APLICACIÓN],REPORTE[[#This Row],[CODIGO]],EJECUTADO[MES (POR DEFECTO MES ACTUAL, PODER CAMBIAR)],6)</f>
        <v>0</v>
      </c>
      <c r="J3" s="8">
        <f>SUMIFS(EJECUTADO[MONTO],EJECUTADO[APLICACIÓN],REPORTE[[#This Row],[CODIGO]],EJECUTADO[MES (POR DEFECTO MES ACTUAL, PODER CAMBIAR)],7)</f>
        <v>0</v>
      </c>
      <c r="K3" s="8">
        <f>SUMIFS(EJECUTADO[MONTO],EJECUTADO[APLICACIÓN],REPORTE[[#This Row],[CODIGO]],EJECUTADO[MES (POR DEFECTO MES ACTUAL, PODER CAMBIAR)],8)</f>
        <v>0</v>
      </c>
      <c r="L3" s="8">
        <f>SUMIFS(EJECUTADO[MONTO],EJECUTADO[APLICACIÓN],REPORTE[[#This Row],[CODIGO]],EJECUTADO[MES (POR DEFECTO MES ACTUAL, PODER CAMBIAR)],9)</f>
        <v>0</v>
      </c>
      <c r="M3" s="8">
        <f>SUMIFS(EJECUTADO[MONTO],EJECUTADO[APLICACIÓN],REPORTE[[#This Row],[CODIGO]],EJECUTADO[MES (POR DEFECTO MES ACTUAL, PODER CAMBIAR)],10)</f>
        <v>0</v>
      </c>
      <c r="N3" s="8">
        <f>SUMIFS(EJECUTADO[MONTO],EJECUTADO[APLICACIÓN],REPORTE[[#This Row],[CODIGO]],EJECUTADO[MES (POR DEFECTO MES ACTUAL, PODER CAMBIAR)],11)</f>
        <v>0</v>
      </c>
      <c r="O3" s="8">
        <f>SUMIFS(EJECUTADO[MONTO],EJECUTADO[APLICACIÓN],REPORTE[[#This Row],[CODIGO]],EJECUTADO[MES (POR DEFECTO MES ACTUAL, PODER CAMBIAR)],12)</f>
        <v>0</v>
      </c>
      <c r="P3" s="8">
        <f>SUM(REPORTE[[#This Row],[ENERO]:[DICIEMBRE]])</f>
        <v>100</v>
      </c>
    </row>
    <row r="4" spans="1:16" x14ac:dyDescent="0.25">
      <c r="A4" s="4" t="s">
        <v>177</v>
      </c>
      <c r="B4" s="5" t="s">
        <v>8</v>
      </c>
      <c r="C4" s="8">
        <f>SUMIFS(PRESUPUESTO[MONTO ($)],PRESUPUESTO[APLICACIÓN],REPORTE[[#This Row],[CODIGO]])</f>
        <v>0</v>
      </c>
      <c r="D4" s="8">
        <f>SUMIFS(EJECUTADO[MONTO],EJECUTADO[APLICACIÓN],REPORTE[[#This Row],[CODIGO]],EJECUTADO[MES (POR DEFECTO MES ACTUAL, PODER CAMBIAR)],1)</f>
        <v>0</v>
      </c>
      <c r="E4" s="8">
        <f>SUMIFS(EJECUTADO[MONTO],EJECUTADO[APLICACIÓN],REPORTE[[#This Row],[CODIGO]],EJECUTADO[MES (POR DEFECTO MES ACTUAL, PODER CAMBIAR)],2)</f>
        <v>0</v>
      </c>
      <c r="F4" s="8">
        <f>SUMIFS(EJECUTADO[MONTO],EJECUTADO[APLICACIÓN],REPORTE[[#This Row],[CODIGO]],EJECUTADO[MES (POR DEFECTO MES ACTUAL, PODER CAMBIAR)],3)</f>
        <v>0</v>
      </c>
      <c r="G4" s="8">
        <f>SUMIFS(EJECUTADO[MONTO],EJECUTADO[APLICACIÓN],REPORTE[[#This Row],[CODIGO]],EJECUTADO[MES (POR DEFECTO MES ACTUAL, PODER CAMBIAR)],4)</f>
        <v>0</v>
      </c>
      <c r="H4" s="8">
        <f>SUMIFS(EJECUTADO[MONTO],EJECUTADO[APLICACIÓN],REPORTE[[#This Row],[CODIGO]],EJECUTADO[MES (POR DEFECTO MES ACTUAL, PODER CAMBIAR)],5)</f>
        <v>0</v>
      </c>
      <c r="I4" s="8">
        <f>SUMIFS(EJECUTADO[MONTO],EJECUTADO[APLICACIÓN],REPORTE[[#This Row],[CODIGO]],EJECUTADO[MES (POR DEFECTO MES ACTUAL, PODER CAMBIAR)],6)</f>
        <v>0</v>
      </c>
      <c r="J4" s="8">
        <f>SUMIFS(EJECUTADO[MONTO],EJECUTADO[APLICACIÓN],REPORTE[[#This Row],[CODIGO]],EJECUTADO[MES (POR DEFECTO MES ACTUAL, PODER CAMBIAR)],7)</f>
        <v>0</v>
      </c>
      <c r="K4" s="8">
        <f>SUMIFS(EJECUTADO[MONTO],EJECUTADO[APLICACIÓN],REPORTE[[#This Row],[CODIGO]],EJECUTADO[MES (POR DEFECTO MES ACTUAL, PODER CAMBIAR)],8)</f>
        <v>0</v>
      </c>
      <c r="L4" s="8">
        <f>SUMIFS(EJECUTADO[MONTO],EJECUTADO[APLICACIÓN],REPORTE[[#This Row],[CODIGO]],EJECUTADO[MES (POR DEFECTO MES ACTUAL, PODER CAMBIAR)],9)</f>
        <v>0</v>
      </c>
      <c r="M4" s="8">
        <f>SUMIFS(EJECUTADO[MONTO],EJECUTADO[APLICACIÓN],REPORTE[[#This Row],[CODIGO]],EJECUTADO[MES (POR DEFECTO MES ACTUAL, PODER CAMBIAR)],10)</f>
        <v>0</v>
      </c>
      <c r="N4" s="8">
        <f>SUMIFS(EJECUTADO[MONTO],EJECUTADO[APLICACIÓN],REPORTE[[#This Row],[CODIGO]],EJECUTADO[MES (POR DEFECTO MES ACTUAL, PODER CAMBIAR)],11)</f>
        <v>0</v>
      </c>
      <c r="O4" s="8">
        <f>SUMIFS(EJECUTADO[MONTO],EJECUTADO[APLICACIÓN],REPORTE[[#This Row],[CODIGO]],EJECUTADO[MES (POR DEFECTO MES ACTUAL, PODER CAMBIAR)],12)</f>
        <v>0</v>
      </c>
      <c r="P4" s="8">
        <f>SUM(REPORTE[[#This Row],[ENERO]:[DICIEMBRE]])</f>
        <v>0</v>
      </c>
    </row>
    <row r="5" spans="1:16" x14ac:dyDescent="0.25">
      <c r="A5" s="4" t="s">
        <v>178</v>
      </c>
      <c r="B5" s="6" t="s">
        <v>9</v>
      </c>
      <c r="C5" s="8">
        <f>SUMIFS(PRESUPUESTO[MONTO ($)],PRESUPUESTO[APLICACIÓN],REPORTE[[#This Row],[CODIGO]])</f>
        <v>0</v>
      </c>
      <c r="D5" s="8">
        <f>SUMIFS(EJECUTADO[MONTO],EJECUTADO[APLICACIÓN],REPORTE[[#This Row],[CODIGO]],EJECUTADO[MES (POR DEFECTO MES ACTUAL, PODER CAMBIAR)],1)</f>
        <v>0</v>
      </c>
      <c r="E5" s="8">
        <f>SUMIFS(EJECUTADO[MONTO],EJECUTADO[APLICACIÓN],REPORTE[[#This Row],[CODIGO]],EJECUTADO[MES (POR DEFECTO MES ACTUAL, PODER CAMBIAR)],2)</f>
        <v>0</v>
      </c>
      <c r="F5" s="8">
        <f>SUMIFS(EJECUTADO[MONTO],EJECUTADO[APLICACIÓN],REPORTE[[#This Row],[CODIGO]],EJECUTADO[MES (POR DEFECTO MES ACTUAL, PODER CAMBIAR)],3)</f>
        <v>0</v>
      </c>
      <c r="G5" s="8">
        <f>SUMIFS(EJECUTADO[MONTO],EJECUTADO[APLICACIÓN],REPORTE[[#This Row],[CODIGO]],EJECUTADO[MES (POR DEFECTO MES ACTUAL, PODER CAMBIAR)],4)</f>
        <v>0</v>
      </c>
      <c r="H5" s="8">
        <f>SUMIFS(EJECUTADO[MONTO],EJECUTADO[APLICACIÓN],REPORTE[[#This Row],[CODIGO]],EJECUTADO[MES (POR DEFECTO MES ACTUAL, PODER CAMBIAR)],5)</f>
        <v>0</v>
      </c>
      <c r="I5" s="8">
        <f>SUMIFS(EJECUTADO[MONTO],EJECUTADO[APLICACIÓN],REPORTE[[#This Row],[CODIGO]],EJECUTADO[MES (POR DEFECTO MES ACTUAL, PODER CAMBIAR)],6)</f>
        <v>0</v>
      </c>
      <c r="J5" s="8">
        <f>SUMIFS(EJECUTADO[MONTO],EJECUTADO[APLICACIÓN],REPORTE[[#This Row],[CODIGO]],EJECUTADO[MES (POR DEFECTO MES ACTUAL, PODER CAMBIAR)],7)</f>
        <v>0</v>
      </c>
      <c r="K5" s="8">
        <f>SUMIFS(EJECUTADO[MONTO],EJECUTADO[APLICACIÓN],REPORTE[[#This Row],[CODIGO]],EJECUTADO[MES (POR DEFECTO MES ACTUAL, PODER CAMBIAR)],8)</f>
        <v>0</v>
      </c>
      <c r="L5" s="8">
        <f>SUMIFS(EJECUTADO[MONTO],EJECUTADO[APLICACIÓN],REPORTE[[#This Row],[CODIGO]],EJECUTADO[MES (POR DEFECTO MES ACTUAL, PODER CAMBIAR)],9)</f>
        <v>0</v>
      </c>
      <c r="M5" s="8">
        <f>SUMIFS(EJECUTADO[MONTO],EJECUTADO[APLICACIÓN],REPORTE[[#This Row],[CODIGO]],EJECUTADO[MES (POR DEFECTO MES ACTUAL, PODER CAMBIAR)],10)</f>
        <v>0</v>
      </c>
      <c r="N5" s="8">
        <f>SUMIFS(EJECUTADO[MONTO],EJECUTADO[APLICACIÓN],REPORTE[[#This Row],[CODIGO]],EJECUTADO[MES (POR DEFECTO MES ACTUAL, PODER CAMBIAR)],11)</f>
        <v>0</v>
      </c>
      <c r="O5" s="8">
        <f>SUMIFS(EJECUTADO[MONTO],EJECUTADO[APLICACIÓN],REPORTE[[#This Row],[CODIGO]],EJECUTADO[MES (POR DEFECTO MES ACTUAL, PODER CAMBIAR)],12)</f>
        <v>0</v>
      </c>
      <c r="P5" s="8">
        <f>SUM(REPORTE[[#This Row],[ENERO]:[DICIEMBRE]])</f>
        <v>0</v>
      </c>
    </row>
    <row r="6" spans="1:16" x14ac:dyDescent="0.25">
      <c r="A6" s="4" t="s">
        <v>179</v>
      </c>
      <c r="B6" s="5" t="s">
        <v>10</v>
      </c>
      <c r="C6" s="8">
        <f>SUMIFS(PRESUPUESTO[MONTO ($)],PRESUPUESTO[APLICACIÓN],REPORTE[[#This Row],[CODIGO]])</f>
        <v>0</v>
      </c>
      <c r="D6" s="8">
        <f>SUMIFS(EJECUTADO[MONTO],EJECUTADO[APLICACIÓN],REPORTE[[#This Row],[CODIGO]],EJECUTADO[MES (POR DEFECTO MES ACTUAL, PODER CAMBIAR)],1)</f>
        <v>0</v>
      </c>
      <c r="E6" s="8">
        <f>SUMIFS(EJECUTADO[MONTO],EJECUTADO[APLICACIÓN],REPORTE[[#This Row],[CODIGO]],EJECUTADO[MES (POR DEFECTO MES ACTUAL, PODER CAMBIAR)],2)</f>
        <v>0</v>
      </c>
      <c r="F6" s="8">
        <f>SUMIFS(EJECUTADO[MONTO],EJECUTADO[APLICACIÓN],REPORTE[[#This Row],[CODIGO]],EJECUTADO[MES (POR DEFECTO MES ACTUAL, PODER CAMBIAR)],3)</f>
        <v>0</v>
      </c>
      <c r="G6" s="8">
        <f>SUMIFS(EJECUTADO[MONTO],EJECUTADO[APLICACIÓN],REPORTE[[#This Row],[CODIGO]],EJECUTADO[MES (POR DEFECTO MES ACTUAL, PODER CAMBIAR)],4)</f>
        <v>0</v>
      </c>
      <c r="H6" s="8">
        <f>SUMIFS(EJECUTADO[MONTO],EJECUTADO[APLICACIÓN],REPORTE[[#This Row],[CODIGO]],EJECUTADO[MES (POR DEFECTO MES ACTUAL, PODER CAMBIAR)],5)</f>
        <v>0</v>
      </c>
      <c r="I6" s="8">
        <f>SUMIFS(EJECUTADO[MONTO],EJECUTADO[APLICACIÓN],REPORTE[[#This Row],[CODIGO]],EJECUTADO[MES (POR DEFECTO MES ACTUAL, PODER CAMBIAR)],6)</f>
        <v>0</v>
      </c>
      <c r="J6" s="8">
        <f>SUMIFS(EJECUTADO[MONTO],EJECUTADO[APLICACIÓN],REPORTE[[#This Row],[CODIGO]],EJECUTADO[MES (POR DEFECTO MES ACTUAL, PODER CAMBIAR)],7)</f>
        <v>0</v>
      </c>
      <c r="K6" s="8">
        <f>SUMIFS(EJECUTADO[MONTO],EJECUTADO[APLICACIÓN],REPORTE[[#This Row],[CODIGO]],EJECUTADO[MES (POR DEFECTO MES ACTUAL, PODER CAMBIAR)],8)</f>
        <v>0</v>
      </c>
      <c r="L6" s="8">
        <f>SUMIFS(EJECUTADO[MONTO],EJECUTADO[APLICACIÓN],REPORTE[[#This Row],[CODIGO]],EJECUTADO[MES (POR DEFECTO MES ACTUAL, PODER CAMBIAR)],9)</f>
        <v>0</v>
      </c>
      <c r="M6" s="8">
        <f>SUMIFS(EJECUTADO[MONTO],EJECUTADO[APLICACIÓN],REPORTE[[#This Row],[CODIGO]],EJECUTADO[MES (POR DEFECTO MES ACTUAL, PODER CAMBIAR)],10)</f>
        <v>0</v>
      </c>
      <c r="N6" s="8">
        <f>SUMIFS(EJECUTADO[MONTO],EJECUTADO[APLICACIÓN],REPORTE[[#This Row],[CODIGO]],EJECUTADO[MES (POR DEFECTO MES ACTUAL, PODER CAMBIAR)],11)</f>
        <v>0</v>
      </c>
      <c r="O6" s="8">
        <f>SUMIFS(EJECUTADO[MONTO],EJECUTADO[APLICACIÓN],REPORTE[[#This Row],[CODIGO]],EJECUTADO[MES (POR DEFECTO MES ACTUAL, PODER CAMBIAR)],12)</f>
        <v>0</v>
      </c>
      <c r="P6" s="8">
        <f>SUM(REPORTE[[#This Row],[ENERO]:[DICIEMBRE]])</f>
        <v>0</v>
      </c>
    </row>
    <row r="7" spans="1:16" x14ac:dyDescent="0.25">
      <c r="A7" s="4" t="s">
        <v>180</v>
      </c>
      <c r="B7" s="6" t="s">
        <v>11</v>
      </c>
      <c r="C7" s="8">
        <f>SUMIFS(PRESUPUESTO[MONTO ($)],PRESUPUESTO[APLICACIÓN],REPORTE[[#This Row],[CODIGO]])</f>
        <v>0</v>
      </c>
      <c r="D7" s="8">
        <f>SUMIFS(EJECUTADO[MONTO],EJECUTADO[APLICACIÓN],REPORTE[[#This Row],[CODIGO]],EJECUTADO[MES (POR DEFECTO MES ACTUAL, PODER CAMBIAR)],1)</f>
        <v>0</v>
      </c>
      <c r="E7" s="8">
        <f>SUMIFS(EJECUTADO[MONTO],EJECUTADO[APLICACIÓN],REPORTE[[#This Row],[CODIGO]],EJECUTADO[MES (POR DEFECTO MES ACTUAL, PODER CAMBIAR)],2)</f>
        <v>0</v>
      </c>
      <c r="F7" s="8">
        <f>SUMIFS(EJECUTADO[MONTO],EJECUTADO[APLICACIÓN],REPORTE[[#This Row],[CODIGO]],EJECUTADO[MES (POR DEFECTO MES ACTUAL, PODER CAMBIAR)],3)</f>
        <v>0</v>
      </c>
      <c r="G7" s="8">
        <f>SUMIFS(EJECUTADO[MONTO],EJECUTADO[APLICACIÓN],REPORTE[[#This Row],[CODIGO]],EJECUTADO[MES (POR DEFECTO MES ACTUAL, PODER CAMBIAR)],4)</f>
        <v>0</v>
      </c>
      <c r="H7" s="8">
        <f>SUMIFS(EJECUTADO[MONTO],EJECUTADO[APLICACIÓN],REPORTE[[#This Row],[CODIGO]],EJECUTADO[MES (POR DEFECTO MES ACTUAL, PODER CAMBIAR)],5)</f>
        <v>0</v>
      </c>
      <c r="I7" s="8">
        <f>SUMIFS(EJECUTADO[MONTO],EJECUTADO[APLICACIÓN],REPORTE[[#This Row],[CODIGO]],EJECUTADO[MES (POR DEFECTO MES ACTUAL, PODER CAMBIAR)],6)</f>
        <v>0</v>
      </c>
      <c r="J7" s="8">
        <f>SUMIFS(EJECUTADO[MONTO],EJECUTADO[APLICACIÓN],REPORTE[[#This Row],[CODIGO]],EJECUTADO[MES (POR DEFECTO MES ACTUAL, PODER CAMBIAR)],7)</f>
        <v>0</v>
      </c>
      <c r="K7" s="8">
        <f>SUMIFS(EJECUTADO[MONTO],EJECUTADO[APLICACIÓN],REPORTE[[#This Row],[CODIGO]],EJECUTADO[MES (POR DEFECTO MES ACTUAL, PODER CAMBIAR)],8)</f>
        <v>0</v>
      </c>
      <c r="L7" s="8">
        <f>SUMIFS(EJECUTADO[MONTO],EJECUTADO[APLICACIÓN],REPORTE[[#This Row],[CODIGO]],EJECUTADO[MES (POR DEFECTO MES ACTUAL, PODER CAMBIAR)],9)</f>
        <v>0</v>
      </c>
      <c r="M7" s="8">
        <f>SUMIFS(EJECUTADO[MONTO],EJECUTADO[APLICACIÓN],REPORTE[[#This Row],[CODIGO]],EJECUTADO[MES (POR DEFECTO MES ACTUAL, PODER CAMBIAR)],10)</f>
        <v>0</v>
      </c>
      <c r="N7" s="8">
        <f>SUMIFS(EJECUTADO[MONTO],EJECUTADO[APLICACIÓN],REPORTE[[#This Row],[CODIGO]],EJECUTADO[MES (POR DEFECTO MES ACTUAL, PODER CAMBIAR)],11)</f>
        <v>0</v>
      </c>
      <c r="O7" s="8">
        <f>SUMIFS(EJECUTADO[MONTO],EJECUTADO[APLICACIÓN],REPORTE[[#This Row],[CODIGO]],EJECUTADO[MES (POR DEFECTO MES ACTUAL, PODER CAMBIAR)],12)</f>
        <v>0</v>
      </c>
      <c r="P7" s="8">
        <f>SUM(REPORTE[[#This Row],[ENERO]:[DICIEMBRE]])</f>
        <v>0</v>
      </c>
    </row>
    <row r="8" spans="1:16" x14ac:dyDescent="0.25">
      <c r="A8" s="4" t="s">
        <v>181</v>
      </c>
      <c r="B8" s="5" t="s">
        <v>12</v>
      </c>
      <c r="C8" s="8">
        <f>SUMIFS(PRESUPUESTO[MONTO ($)],PRESUPUESTO[APLICACIÓN],REPORTE[[#This Row],[CODIGO]])</f>
        <v>0</v>
      </c>
      <c r="D8" s="8">
        <f>SUMIFS(EJECUTADO[MONTO],EJECUTADO[APLICACIÓN],REPORTE[[#This Row],[CODIGO]],EJECUTADO[MES (POR DEFECTO MES ACTUAL, PODER CAMBIAR)],1)</f>
        <v>0</v>
      </c>
      <c r="E8" s="8">
        <f>SUMIFS(EJECUTADO[MONTO],EJECUTADO[APLICACIÓN],REPORTE[[#This Row],[CODIGO]],EJECUTADO[MES (POR DEFECTO MES ACTUAL, PODER CAMBIAR)],2)</f>
        <v>0</v>
      </c>
      <c r="F8" s="8">
        <f>SUMIFS(EJECUTADO[MONTO],EJECUTADO[APLICACIÓN],REPORTE[[#This Row],[CODIGO]],EJECUTADO[MES (POR DEFECTO MES ACTUAL, PODER CAMBIAR)],3)</f>
        <v>0</v>
      </c>
      <c r="G8" s="8">
        <f>SUMIFS(EJECUTADO[MONTO],EJECUTADO[APLICACIÓN],REPORTE[[#This Row],[CODIGO]],EJECUTADO[MES (POR DEFECTO MES ACTUAL, PODER CAMBIAR)],4)</f>
        <v>0</v>
      </c>
      <c r="H8" s="8">
        <f>SUMIFS(EJECUTADO[MONTO],EJECUTADO[APLICACIÓN],REPORTE[[#This Row],[CODIGO]],EJECUTADO[MES (POR DEFECTO MES ACTUAL, PODER CAMBIAR)],5)</f>
        <v>0</v>
      </c>
      <c r="I8" s="8">
        <f>SUMIFS(EJECUTADO[MONTO],EJECUTADO[APLICACIÓN],REPORTE[[#This Row],[CODIGO]],EJECUTADO[MES (POR DEFECTO MES ACTUAL, PODER CAMBIAR)],6)</f>
        <v>0</v>
      </c>
      <c r="J8" s="8">
        <f>SUMIFS(EJECUTADO[MONTO],EJECUTADO[APLICACIÓN],REPORTE[[#This Row],[CODIGO]],EJECUTADO[MES (POR DEFECTO MES ACTUAL, PODER CAMBIAR)],7)</f>
        <v>0</v>
      </c>
      <c r="K8" s="8">
        <f>SUMIFS(EJECUTADO[MONTO],EJECUTADO[APLICACIÓN],REPORTE[[#This Row],[CODIGO]],EJECUTADO[MES (POR DEFECTO MES ACTUAL, PODER CAMBIAR)],8)</f>
        <v>0</v>
      </c>
      <c r="L8" s="8">
        <f>SUMIFS(EJECUTADO[MONTO],EJECUTADO[APLICACIÓN],REPORTE[[#This Row],[CODIGO]],EJECUTADO[MES (POR DEFECTO MES ACTUAL, PODER CAMBIAR)],9)</f>
        <v>0</v>
      </c>
      <c r="M8" s="8">
        <f>SUMIFS(EJECUTADO[MONTO],EJECUTADO[APLICACIÓN],REPORTE[[#This Row],[CODIGO]],EJECUTADO[MES (POR DEFECTO MES ACTUAL, PODER CAMBIAR)],10)</f>
        <v>0</v>
      </c>
      <c r="N8" s="8">
        <f>SUMIFS(EJECUTADO[MONTO],EJECUTADO[APLICACIÓN],REPORTE[[#This Row],[CODIGO]],EJECUTADO[MES (POR DEFECTO MES ACTUAL, PODER CAMBIAR)],11)</f>
        <v>0</v>
      </c>
      <c r="O8" s="8">
        <f>SUMIFS(EJECUTADO[MONTO],EJECUTADO[APLICACIÓN],REPORTE[[#This Row],[CODIGO]],EJECUTADO[MES (POR DEFECTO MES ACTUAL, PODER CAMBIAR)],12)</f>
        <v>0</v>
      </c>
      <c r="P8" s="8">
        <f>SUM(REPORTE[[#This Row],[ENERO]:[DICIEMBRE]])</f>
        <v>0</v>
      </c>
    </row>
    <row r="9" spans="1:16" x14ac:dyDescent="0.25">
      <c r="A9" s="4" t="s">
        <v>182</v>
      </c>
      <c r="B9" s="6" t="s">
        <v>13</v>
      </c>
      <c r="C9" s="8">
        <f>SUMIFS(PRESUPUESTO[MONTO ($)],PRESUPUESTO[APLICACIÓN],REPORTE[[#This Row],[CODIGO]])</f>
        <v>0</v>
      </c>
      <c r="D9" s="8">
        <f>SUMIFS(EJECUTADO[MONTO],EJECUTADO[APLICACIÓN],REPORTE[[#This Row],[CODIGO]],EJECUTADO[MES (POR DEFECTO MES ACTUAL, PODER CAMBIAR)],1)</f>
        <v>0</v>
      </c>
      <c r="E9" s="8">
        <f>SUMIFS(EJECUTADO[MONTO],EJECUTADO[APLICACIÓN],REPORTE[[#This Row],[CODIGO]],EJECUTADO[MES (POR DEFECTO MES ACTUAL, PODER CAMBIAR)],2)</f>
        <v>0</v>
      </c>
      <c r="F9" s="8">
        <f>SUMIFS(EJECUTADO[MONTO],EJECUTADO[APLICACIÓN],REPORTE[[#This Row],[CODIGO]],EJECUTADO[MES (POR DEFECTO MES ACTUAL, PODER CAMBIAR)],3)</f>
        <v>0</v>
      </c>
      <c r="G9" s="8">
        <f>SUMIFS(EJECUTADO[MONTO],EJECUTADO[APLICACIÓN],REPORTE[[#This Row],[CODIGO]],EJECUTADO[MES (POR DEFECTO MES ACTUAL, PODER CAMBIAR)],4)</f>
        <v>0</v>
      </c>
      <c r="H9" s="8">
        <f>SUMIFS(EJECUTADO[MONTO],EJECUTADO[APLICACIÓN],REPORTE[[#This Row],[CODIGO]],EJECUTADO[MES (POR DEFECTO MES ACTUAL, PODER CAMBIAR)],5)</f>
        <v>0</v>
      </c>
      <c r="I9" s="8">
        <f>SUMIFS(EJECUTADO[MONTO],EJECUTADO[APLICACIÓN],REPORTE[[#This Row],[CODIGO]],EJECUTADO[MES (POR DEFECTO MES ACTUAL, PODER CAMBIAR)],6)</f>
        <v>0</v>
      </c>
      <c r="J9" s="8">
        <f>SUMIFS(EJECUTADO[MONTO],EJECUTADO[APLICACIÓN],REPORTE[[#This Row],[CODIGO]],EJECUTADO[MES (POR DEFECTO MES ACTUAL, PODER CAMBIAR)],7)</f>
        <v>0</v>
      </c>
      <c r="K9" s="8">
        <f>SUMIFS(EJECUTADO[MONTO],EJECUTADO[APLICACIÓN],REPORTE[[#This Row],[CODIGO]],EJECUTADO[MES (POR DEFECTO MES ACTUAL, PODER CAMBIAR)],8)</f>
        <v>0</v>
      </c>
      <c r="L9" s="8">
        <f>SUMIFS(EJECUTADO[MONTO],EJECUTADO[APLICACIÓN],REPORTE[[#This Row],[CODIGO]],EJECUTADO[MES (POR DEFECTO MES ACTUAL, PODER CAMBIAR)],9)</f>
        <v>0</v>
      </c>
      <c r="M9" s="8">
        <f>SUMIFS(EJECUTADO[MONTO],EJECUTADO[APLICACIÓN],REPORTE[[#This Row],[CODIGO]],EJECUTADO[MES (POR DEFECTO MES ACTUAL, PODER CAMBIAR)],10)</f>
        <v>0</v>
      </c>
      <c r="N9" s="8">
        <f>SUMIFS(EJECUTADO[MONTO],EJECUTADO[APLICACIÓN],REPORTE[[#This Row],[CODIGO]],EJECUTADO[MES (POR DEFECTO MES ACTUAL, PODER CAMBIAR)],11)</f>
        <v>0</v>
      </c>
      <c r="O9" s="8">
        <f>SUMIFS(EJECUTADO[MONTO],EJECUTADO[APLICACIÓN],REPORTE[[#This Row],[CODIGO]],EJECUTADO[MES (POR DEFECTO MES ACTUAL, PODER CAMBIAR)],12)</f>
        <v>0</v>
      </c>
      <c r="P9" s="8">
        <f>SUM(REPORTE[[#This Row],[ENERO]:[DICIEMBRE]])</f>
        <v>0</v>
      </c>
    </row>
  </sheetData>
  <conditionalFormatting sqref="A2:A9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A T A L O G O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E S U P U E S T O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E J E C U T A D O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 2 0 2 2 - 1 2 - 2 0 T 1 5 : 4 4 : 0 2 . 9 0 7 4 8 3 6 - 0 6 : 0 0 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A T A L O G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 i : t y p e = " S a n d b o x E d i t o r T a b l e W i d g e t V i e w M o d e l K e y " & g t ; & l t ; T a b l e N a m e & g t ; C A T A L O G O & l t ; / T a b l e N a m e & g t ; & l t ; / K e y & g t ; & l t ; M a i n t a i n e r 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b r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 c u e n t a & l t ; / K e y & g t ; & l t ; / a : K e y & g t ; & l t ; a : V a l u e 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 c u e n t a  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e p t a   m o v i m i e n t o s & l t ; / K e y & g t ; & l t ; / a : K e y & g t ; & l t ; a : V a l u e 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E S U P U E S T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 i : t y p e = " S a n d b o x E d i t o r T a b l e W i d g e t V i e w M o d e l K e y " & g t ; & l t ; T a b l e N a m e & g t ; P R E S U P U E S T O & l t ; / T a b l e N a m e & g t ; & l t ; / K e y & g t ; & l t ; M a i n t a i n e r 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E N T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O N   C U E N T A & l t ; / K e y & g t ; & l t ; / a : K e y & g t ; & l t ; a : V a l u e 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� N   D E   A P L I C A C I � N & l t ; / K e y & g t ; & l t ; / a : K e y & g t ; & l t ; a : V a l u e 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I G E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E J E C U T A D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 i : t y p e = " S a n d b o x E d i t o r T a b l e W i d g e t V i e w M o d e l K e y " & g t ; & l t ; T a b l e N a m e & g t ; E J E C U T A D O & l t ; / T a b l e N a m e & g t ; & l t ; / K e y & g t ; & l t ; M a i n t a i n e r 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E N T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O N   C U E N T A & l t ; / K e y & g t ; & l t ; / a : K e y & g t ; & l t ; a : V a l u e 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� N   D E   A P L I C A C I � N & l t ; / K e y & g t ; & l t ; / a : K e y & g t ; & l t ; a : V a l u e 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E Q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 E J E C U T A D O 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 C A T A L O G O < / E x c e l T a b l e N a m e > < G e m i n i T a b l e I d > C A T A L O G O 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 P R E S U P U E S T O < / E x c e l T a b l e N a m e > < G e m i n i T a b l e I d > P R E S U P U E S T O 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 E J E C U T A D O < / E x c e l T a b l e N a m e > < G e m i n i T a b l e I d > E J E C U T A D O 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E S U P U E S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 C U E N T A < / s t r i n g > < / k e y > < v a l u e > < i n t > 8 5 < / i n t > < / v a l u e > < / i t e m > < i t e m > < k e y > < s t r i n g > D E S C R I P C I O N   C U E N T A < / s t r i n g > < / k e y > < v a l u e > < i n t > 1 7 1 < / i n t > < / v a l u e > < / i t e m > < i t e m > < k e y > < s t r i n g > D E S C R I P C I � N   D E   A P L I C A C I � N < / s t r i n g > < / k e y > < v a l u e > < i n t > 2 1 7 < / i n t > < / v a l u e > < / i t e m > < i t e m > < k e y > < s t r i n g > M O N T O < / s t r i n g > < / k e y > < v a l u e > < i n t > 8 5 < / i n t > < / v a l u e > < / i t e m > < i t e m > < k e y > < s t r i n g > O R I G E N < / s t r i n g > < / k e y > < v a l u e > < i n t > 8 4 < / i n t > < / v a l u e > < / i t e m > < / C o l u m n W i d t h s > < C o l u m n D i s p l a y I n d e x > < i t e m > < k e y > < s t r i n g > C U E N T A < / s t r i n g > < / k e y > < v a l u e > < i n t > 0 < / i n t > < / v a l u e > < / i t e m > < i t e m > < k e y > < s t r i n g > D E S C R I P C I O N   C U E N T A < / s t r i n g > < / k e y > < v a l u e > < i n t > 1 < / i n t > < / v a l u e > < / i t e m > < i t e m > < k e y > < s t r i n g > D E S C R I P C I � N   D E   A P L I C A C I � N < / s t r i n g > < / k e y > < v a l u e > < i n t > 2 < / i n t > < / v a l u e > < / i t e m > < i t e m > < k e y > < s t r i n g > M O N T O < / s t r i n g > < / k e y > < v a l u e > < i n t > 3 < / i n t > < / v a l u e > < / i t e m > < i t e m > < k e y > < s t r i n g > O R I G E N 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E S U P U E S T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 i : t y p e = " S a n d b o x E d i t o r M e a s u r e G r i d K e y " & g t ; & l t ; T a b l e N a m e & g t ; P R E S U P U E S T O & l t ; / T a b l e N a m e & g t ; & l t ; / K e y & g t ; & l t ; M a i n t a i n e r 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E N T A & l t ; / K e y & g t ; & l t ; / D i a g r a m O b j e c t K e y & g t ; & l t ; D i a g r a m O b j e c t K e y & g t ; & l t ; K e y & g t ; C o l u m n s \ D E S C R I P C I O N   C U E N T A & l t ; / K e y & g t ; & l t ; / D i a g r a m O b j e c t K e y & g t ; & l t ; D i a g r a m O b j e c t K e y & g t ; & l t ; K e y & g t ; C o l u m n s \ D E S C R I P C I � N   D E   A P L I C A C I � N & l t ; / K e y & g t ; & l t ; / D i a g r a m O b j e c t K e y & g t ; & l t ; D i a g r a m O b j e c t K e y & g t ; & l t ; K e y & g t ; C o l u m n s \ M O N T O & l t ; / K e y & g t ; & l t ; / D i a g r a m O b j e c t K e y & g t ; & l t ; D i a g r a m O b j e c t K e y & g t ; & l t ; K e y & g t ; C o l u m n s \ O R I G E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E N T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O N   C U E N T A & l t ; / K e y & g t ; & l t ; / a : K e y & g t ; & l t ; a : V a l u e 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� N   D E   A P L I C A C I � N & l t ; / K e y & g t ; & l t ; / a : K e y & g t ; & l t ; a : V a l u e 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I G E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T A L O G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 i : t y p e = " S a n d b o x E d i t o r M e a s u r e G r i d K e y " & g t ; & l t ; T a b l e N a m e & g t ; C A T A L O G O & l t ; / T a b l e N a m e & g t ; & l t ; / K e y & g t ; & l t ; M a i n t a i n e r 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� d i g o & l t ; / K e y & g t ; & l t ; / D i a g r a m O b j e c t K e y & g t ; & l t ; D i a g r a m O b j e c t K e y & g t ; & l t ; K e y & g t ; C o l u m n s \ D e s c r i p c i � n & l t ; / K e y & g t ; & l t ; / D i a g r a m O b j e c t K e y & g t ; & l t ; D i a g r a m O b j e c t K e y & g t ; & l t ; K e y & g t ; C o l u m n s \ C l a s e & l t ; / K e y & g t ; & l t ; / D i a g r a m O b j e c t K e y & g t ; & l t ; D i a g r a m O b j e c t K e y & g t ; & l t ; K e y & g t ; C o l u m n s \ R u b r o & l t ; / K e y & g t ; & l t ; / D i a g r a m O b j e c t K e y & g t ; & l t ; D i a g r a m O b j e c t K e y & g t ; & l t ; K e y & g t ; C o l u m n s \ S u b   c u e n t a & l t ; / K e y & g t ; & l t ; / D i a g r a m O b j e c t K e y & g t ; & l t ; D i a g r a m O b j e c t K e y & g t ; & l t ; K e y & g t ; C o l u m n s \ S u b   c u e n t a   2 & l t ; / K e y & g t ; & l t ; / D i a g r a m O b j e c t K e y & g t ; & l t ; D i a g r a m O b j e c t K e y & g t ; & l t ; K e y & g t ; C o l u m n s \ A c e p t a   m o v i m i e n t o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�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b r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 c u e n t a & l t ; / K e y & g t ; & l t ; / a : K e y & g t ; & l t ; a : V a l u e 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 c u e n t a   2 & l t ; / K e y & g t ; & l t ; / a : K e y & g t ; & l t ; a : V a l u e 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e p t a   m o v i m i e n t o s & l t ; / K e y & g t ; & l t ; / a : K e y & g t ; & l t ; a : V a l u e 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E J E C U T A D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 i : t y p e = " S a n d b o x E d i t o r M e a s u r e G r i d K e y " & g t ; & l t ; T a b l e N a m e & g t ; E J E C U T A D O & l t ; / T a b l e N a m e & g t ; & l t ; / K e y & g t ; & l t ; M a i n t a i n e r 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 M O N T O & l t ; / K e y & g t ; & l t ; / D i a g r a m O b j e c t K e y & g t ; & l t ; D i a g r a m O b j e c t K e y & g t ; & l t ; K e y & g t ; M e a s u r e s \ S u m a   d e   M O N T O \ T a g I n f o \ F � r m u l a & l t ; / K e y & g t ; & l t ; / D i a g r a m O b j e c t K e y & g t ; & l t ; D i a g r a m O b j e c t K e y & g t ; & l t ; K e y & g t ; M e a s u r e s \ S u m a   d e   M O N T O \ T a g I n f o \ V a l o r & l t ; / K e y & g t ; & l t ; / D i a g r a m O b j e c t K e y & g t ; & l t ; D i a g r a m O b j e c t K e y & g t ; & l t ; K e y & g t ; C o l u m n s \ F E C H A & l t ; / K e y & g t ; & l t ; / D i a g r a m O b j e c t K e y & g t ; & l t ; D i a g r a m O b j e c t K e y & g t ; & l t ; K e y & g t ; C o l u m n s \ C U E N T A & l t ; / K e y & g t ; & l t ; / D i a g r a m O b j e c t K e y & g t ; & l t ; D i a g r a m O b j e c t K e y & g t ; & l t ; K e y & g t ; C o l u m n s \ D E S C R I P C I O N   C U E N T A & l t ; / K e y & g t ; & l t ; / D i a g r a m O b j e c t K e y & g t ; & l t ; D i a g r a m O b j e c t K e y & g t ; & l t ; K e y & g t ; C o l u m n s \ D E S C R I P C I � N   D E   A P L I C A C I � N & l t ; / K e y & g t ; & l t ; / D i a g r a m O b j e c t K e y & g t ; & l t ; D i a g r a m O b j e c t K e y & g t ; & l t ; K e y & g t ; C o l u m n s \ M O N T O & l t ; / K e y & g t ; & l t ; / D i a g r a m O b j e c t K e y & g t ; & l t ; D i a g r a m O b j e c t K e y & g t ; & l t ; K e y & g t ; C o l u m n s \ C H E Q U E & l t ; / K e y & g t ; & l t ; / D i a g r a m O b j e c t K e y & g t ; & l t ; D i a g r a m O b j e c t K e y & g t ; & l t ; K e y & g t ; L i n k s \ & a m p ; l t ; C o l u m n s \ S u m a   d e   M O N T O & a m p ; g t ; - & a m p ; l t ; M e a s u r e s \ M O N T O & a m p ; g t ; & l t ; / K e y & g t ; & l t ; / D i a g r a m O b j e c t K e y & g t ; & l t ; D i a g r a m O b j e c t K e y & g t ; & l t ; K e y & g t ; L i n k s \ & a m p ; l t ; C o l u m n s \ S u m a   d e   M O N T O & a m p ; g t ; - & a m p ; l t ; M e a s u r e s \ M O N T O & a m p ; g t ; \ C O L U M N & l t ; / K e y & g t ; & l t ; / D i a g r a m O b j e c t K e y & g t ; & l t ; D i a g r a m O b j e c t K e y & g t ; & l t ; K e y & g t ; L i n k s \ & a m p ; l t ; C o l u m n s \ S u m a   d e   M O N T O & a m p ; g t ; - & a m p ; l t ; M e a s u r e s \ M O N T O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 M O N T O & l t ; / K e y & g t ; & l t ; / a : K e y & g t ; & l t ; a : V a l u e 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 M O N T O \ T a g I n f o \ F � r m u l a & l t ; / K e y & g t ; & l t ; / a : K e y & g t ; & l t ; a : V a l u e 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 M O N T O \ T a g I n f o \ V a l o r & l t ; / K e y & g t ; & l t ; / a : K e y & g t ; & l t ; a : V a l u e 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E N T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O N   C U E N T A & l t ; / K e y & g t ; & l t ; / a : K e y & g t ; & l t ; a : V a l u e 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� N   D E   A P L I C A C I � N & l t ; / K e y & g t ; & l t ; / a : K e y & g t ; & l t ; a : V a l u e 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E Q U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 M O N T O & a m p ; g t ; - & a m p ; l t ; M e a s u r e s \ M O N T O & a m p ; g t ; & l t ; / K e y & g t ; & l t ; / a : K e y & g t ; & l t ; a : V a l u e 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 M O N T O & a m p ; g t ; - & a m p ; l t ; M e a s u r e s \ M O N T O & a m p ; g t ; \ C O L U M N & l t ; / K e y & g t ; & l t ; / a : K e y & g t ; & l t ; a : V a l u e 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 M O N T O & a m p ; g t ; - & a m p ; l t ; M e a s u r e s \ M O N T O & a m p ; g t ; \ M E A S U R E & l t ; / K e y & g t ; & l t ; / a : K e y & g t ; & l t ; a : V a l u e 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 T a g s \ T a b l e s \ & a m p ; l t ; T a b l e s \ C A T A L O G O & a m p ; g t ; & l t ; / K e y & g t ; & l t ; / D i a g r a m O b j e c t K e y & g t ; & l t ; D i a g r a m O b j e c t K e y & g t ; & l t ; K e y & g t ; D y n a m i c   T a g s \ T a b l e s \ & a m p ; l t ; T a b l e s \ P R E S U P U E S T O & a m p ; g t ; & l t ; / K e y & g t ; & l t ; / D i a g r a m O b j e c t K e y & g t ; & l t ; D i a g r a m O b j e c t K e y & g t ; & l t ; K e y & g t ; D y n a m i c   T a g s \ T a b l e s \ & a m p ; l t ; T a b l e s \ E J E C U T A D O & a m p ; g t ; & l t ; / K e y & g t ; & l t ; / D i a g r a m O b j e c t K e y & g t ; & l t ; D i a g r a m O b j e c t K e y & g t ; & l t ; K e y & g t ; T a b l e s \ C A T A L O G O & l t ; / K e y & g t ; & l t ; / D i a g r a m O b j e c t K e y & g t ; & l t ; D i a g r a m O b j e c t K e y & g t ; & l t ; K e y & g t ; T a b l e s \ C A T A L O G O \ C o l u m n s \ C � d i g o & l t ; / K e y & g t ; & l t ; / D i a g r a m O b j e c t K e y & g t ; & l t ; D i a g r a m O b j e c t K e y & g t ; & l t ; K e y & g t ; T a b l e s \ C A T A L O G O \ C o l u m n s \ D e s c r i p c i � n & l t ; / K e y & g t ; & l t ; / D i a g r a m O b j e c t K e y & g t ; & l t ; D i a g r a m O b j e c t K e y & g t ; & l t ; K e y & g t ; T a b l e s \ C A T A L O G O \ C o l u m n s \ C l a s e & l t ; / K e y & g t ; & l t ; / D i a g r a m O b j e c t K e y & g t ; & l t ; D i a g r a m O b j e c t K e y & g t ; & l t ; K e y & g t ; T a b l e s \ C A T A L O G O \ C o l u m n s \ R u b r o & l t ; / K e y & g t ; & l t ; / D i a g r a m O b j e c t K e y & g t ; & l t ; D i a g r a m O b j e c t K e y & g t ; & l t ; K e y & g t ; T a b l e s \ C A T A L O G O \ C o l u m n s \ S u b   c u e n t a & l t ; / K e y & g t ; & l t ; / D i a g r a m O b j e c t K e y & g t ; & l t ; D i a g r a m O b j e c t K e y & g t ; & l t ; K e y & g t ; T a b l e s \ C A T A L O G O \ C o l u m n s \ S u b   c u e n t a   2 & l t ; / K e y & g t ; & l t ; / D i a g r a m O b j e c t K e y & g t ; & l t ; D i a g r a m O b j e c t K e y & g t ; & l t ; K e y & g t ; T a b l e s \ C A T A L O G O \ C o l u m n s \ A c e p t a   m o v i m i e n t o s & l t ; / K e y & g t ; & l t ; / D i a g r a m O b j e c t K e y & g t ; & l t ; D i a g r a m O b j e c t K e y & g t ; & l t ; K e y & g t ; T a b l e s \ P R E S U P U E S T O & l t ; / K e y & g t ; & l t ; / D i a g r a m O b j e c t K e y & g t ; & l t ; D i a g r a m O b j e c t K e y & g t ; & l t ; K e y & g t ; T a b l e s \ P R E S U P U E S T O \ C o l u m n s \ C U E N T A & l t ; / K e y & g t ; & l t ; / D i a g r a m O b j e c t K e y & g t ; & l t ; D i a g r a m O b j e c t K e y & g t ; & l t ; K e y & g t ; T a b l e s \ P R E S U P U E S T O \ C o l u m n s \ D E S C R I P C I O N   C U E N T A & l t ; / K e y & g t ; & l t ; / D i a g r a m O b j e c t K e y & g t ; & l t ; D i a g r a m O b j e c t K e y & g t ; & l t ; K e y & g t ; T a b l e s \ P R E S U P U E S T O \ C o l u m n s \ D E S C R I P C I � N   D E   A P L I C A C I � N & l t ; / K e y & g t ; & l t ; / D i a g r a m O b j e c t K e y & g t ; & l t ; D i a g r a m O b j e c t K e y & g t ; & l t ; K e y & g t ; T a b l e s \ P R E S U P U E S T O \ C o l u m n s \ M O N T O & l t ; / K e y & g t ; & l t ; / D i a g r a m O b j e c t K e y & g t ; & l t ; D i a g r a m O b j e c t K e y & g t ; & l t ; K e y & g t ; T a b l e s \ P R E S U P U E S T O \ C o l u m n s \ O R I G E N & l t ; / K e y & g t ; & l t ; / D i a g r a m O b j e c t K e y & g t ; & l t ; D i a g r a m O b j e c t K e y & g t ; & l t ; K e y & g t ; T a b l e s \ E J E C U T A D O & l t ; / K e y & g t ; & l t ; / D i a g r a m O b j e c t K e y & g t ; & l t ; D i a g r a m O b j e c t K e y & g t ; & l t ; K e y & g t ; T a b l e s \ E J E C U T A D O \ C o l u m n s \ F E C H A & l t ; / K e y & g t ; & l t ; / D i a g r a m O b j e c t K e y & g t ; & l t ; D i a g r a m O b j e c t K e y & g t ; & l t ; K e y & g t ; T a b l e s \ E J E C U T A D O \ C o l u m n s \ C U E N T A & l t ; / K e y & g t ; & l t ; / D i a g r a m O b j e c t K e y & g t ; & l t ; D i a g r a m O b j e c t K e y & g t ; & l t ; K e y & g t ; T a b l e s \ E J E C U T A D O \ C o l u m n s \ D E S C R I P C I O N   C U E N T A & l t ; / K e y & g t ; & l t ; / D i a g r a m O b j e c t K e y & g t ; & l t ; D i a g r a m O b j e c t K e y & g t ; & l t ; K e y & g t ; T a b l e s \ E J E C U T A D O \ C o l u m n s \ D E S C R I P C I � N   D E   A P L I C A C I � N & l t ; / K e y & g t ; & l t ; / D i a g r a m O b j e c t K e y & g t ; & l t ; D i a g r a m O b j e c t K e y & g t ; & l t ; K e y & g t ; T a b l e s \ E J E C U T A D O \ C o l u m n s \ M O N T O & l t ; / K e y & g t ; & l t ; / D i a g r a m O b j e c t K e y & g t ; & l t ; D i a g r a m O b j e c t K e y & g t ; & l t ; K e y & g t ; T a b l e s \ E J E C U T A D O \ C o l u m n s \ C H E Q U E & l t ; / K e y & g t ; & l t ; / D i a g r a m O b j e c t K e y & g t ; & l t ; D i a g r a m O b j e c t K e y & g t ; & l t ; K e y & g t ; T a b l e s \ E J E C U T A D O \ M e a s u r e s \ S u m a   d e   M O N T O & l t ; / K e y & g t ; & l t ; / D i a g r a m O b j e c t K e y & g t ; & l t ; D i a g r a m O b j e c t K e y & g t ; & l t ; K e y & g t ; T a b l e s \ E J E C U T A D O \ S u m a   d e   M O N T O \ A d d i t i o n a l   I n f o \ M e d i d a   i m p l � c i t a & l t ; / K e y & g t ; & l t ; / D i a g r a m O b j e c t K e y & g t ; & l t ; D i a g r a m O b j e c t K e y & g t ; & l t ; K e y & g t ; R e l a t i o n s h i p s \ & a m p ; l t ; T a b l e s \ P R E S U P U E S T O \ C o l u m n s \ C U E N T A & a m p ; g t ; - & a m p ; l t ; T a b l e s \ C A T A L O G O \ C o l u m n s \ C � d i g o & a m p ; g t ; & l t ; / K e y & g t ; & l t ; / D i a g r a m O b j e c t K e y & g t ; & l t ; D i a g r a m O b j e c t K e y & g t ; & l t ; K e y & g t ; R e l a t i o n s h i p s \ & a m p ; l t ; T a b l e s \ P R E S U P U E S T O \ C o l u m n s \ C U E N T A & a m p ; g t ; - & a m p ; l t ; T a b l e s \ C A T A L O G O \ C o l u m n s \ C � d i g o & a m p ; g t ; \ F K & l t ; / K e y & g t ; & l t ; / D i a g r a m O b j e c t K e y & g t ; & l t ; D i a g r a m O b j e c t K e y & g t ; & l t ; K e y & g t ; R e l a t i o n s h i p s \ & a m p ; l t ; T a b l e s \ P R E S U P U E S T O \ C o l u m n s \ C U E N T A & a m p ; g t ; - & a m p ; l t ; T a b l e s \ C A T A L O G O \ C o l u m n s \ C � d i g o & a m p ; g t ; \ P K & l t ; / K e y & g t ; & l t ; / D i a g r a m O b j e c t K e y & g t ; & l t ; D i a g r a m O b j e c t K e y & g t ; & l t ; K e y & g t ; R e l a t i o n s h i p s \ & a m p ; l t ; T a b l e s \ P R E S U P U E S T O \ C o l u m n s \ C U E N T A & a m p ; g t ; - & a m p ; l t ; T a b l e s \ C A T A L O G O \ C o l u m n s \ C � d i g o & a m p ; g t ; \ C r o s s F i l t e r & l t ; / K e y & g t ; & l t ; / D i a g r a m O b j e c t K e y & g t ; & l t ; D i a g r a m O b j e c t K e y & g t ; & l t ; K e y & g t ; R e l a t i o n s h i p s \ & a m p ; l t ; T a b l e s \ E J E C U T A D O \ C o l u m n s \ C U E N T A & a m p ; g t ; - & a m p ; l t ; T a b l e s \ C A T A L O G O \ C o l u m n s \ C � d i g o & a m p ; g t ; & l t ; / K e y & g t ; & l t ; / D i a g r a m O b j e c t K e y & g t ; & l t ; D i a g r a m O b j e c t K e y & g t ; & l t ; K e y & g t ; R e l a t i o n s h i p s \ & a m p ; l t ; T a b l e s \ E J E C U T A D O \ C o l u m n s \ C U E N T A & a m p ; g t ; - & a m p ; l t ; T a b l e s \ C A T A L O G O \ C o l u m n s \ C � d i g o & a m p ; g t ; \ F K & l t ; / K e y & g t ; & l t ; / D i a g r a m O b j e c t K e y & g t ; & l t ; D i a g r a m O b j e c t K e y & g t ; & l t ; K e y & g t ; R e l a t i o n s h i p s \ & a m p ; l t ; T a b l e s \ E J E C U T A D O \ C o l u m n s \ C U E N T A & a m p ; g t ; - & a m p ; l t ; T a b l e s \ C A T A L O G O \ C o l u m n s \ C � d i g o & a m p ; g t ; \ P K & l t ; / K e y & g t ; & l t ; / D i a g r a m O b j e c t K e y & g t ; & l t ; D i a g r a m O b j e c t K e y & g t ; & l t ; K e y & g t ; R e l a t i o n s h i p s \ & a m p ; l t ; T a b l e s \ E J E C U T A D O \ C o l u m n s \ C U E N T A & a m p ; g t ; - & a m p ; l t ; T a b l e s \ C A T A L O G O \ C o l u m n s \ C � d i g o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E J E C U T A D O \ C o l u m n s \ C U E N T A & a m p ; g t ; - & a m p ; l t ; T a b l e s \ C A T A L O G O \ C o l u m n s \ C � d i g o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 T a g s \ T a b l e s \ & a m p ; l t ; T a b l e s \ C A T A L O G O & a m p ; g t ; & l t ; / K e y & g t ; & l t ; / a : K e y & g t ; & l t ; a : V a l u e 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 T a g s \ T a b l e s \ & a m p ; l t ; T a b l e s \ P R E S U P U E S T O & a m p ; g t ; & l t ; / K e y & g t ; & l t ; / a : K e y & g t ; & l t ; a : V a l u e 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 T a g s \ T a b l e s \ & a m p ; l t ; T a b l e s \ E J E C U T A D O & a m p ; g t ; & l t ; / K e y & g t ; & l t ; / a : K e y & g t ; & l t ; a : V a l u e 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A L O G O & l t ; / K e y & g t ; & l t ; / a : K e y & g t ; & l t ; a : V a l u e   i : t y p e = " D i a g r a m D i s p l a y N o d e V i e w S t a t e " & g t ; & l t ; H e i g h t & g t ; 2 6 7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A L O G O \ C o l u m n s \ C � d i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A L O G O \ C o l u m n s \ D e s c r i p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A L O G O \ C o l u m n s \ C l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A L O G O \ C o l u m n s \ R u b r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A L O G O \ C o l u m n s \ S u b   c u e n t a & l t ; / K e y & g t ; & l t ; / a : K e y & g t ; & l t ; a : V a l u e 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A L O G O \ C o l u m n s \ S u b   c u e n t a 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A L O G O \ C o l u m n s \ A c e p t a   m o v i m i e n t o s & l t ; / K e y & g t ; & l t ; / a : K e y & g t ; & l t ; a : V a l u e 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E S U P U E S T O & l t ; / K e y & g t ; & l t ; / a : K e y & g t ; & l t ; a : V a l u e   i : t y p e = " D i a g r a m D i s p l a y N o d e V i e w S t a t e " & g t ; & l t ; H e i g h t & g t ; 2 7 5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E S U P U E S T O \ C o l u m n s \ C U E N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E S U P U E S T O \ C o l u m n s \ D E S C R I P C I O N   C U E N T A & l t ; / K e y & g t ; & l t ; / a : K e y & g t ; & l t ; a : V a l u e 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E S U P U E S T O \ C o l u m n s \ D E S C R I P C I � N   D E   A P L I C A C I � N & l t ; / K e y & g t ; & l t ; / a : K e y & g t ; & l t ; a : V a l u e 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E S U P U E S T O \ C o l u m n s \ M O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E S U P U E S T O \ C o l u m n s \ O R I G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J E C U T A D O & l t ; / K e y & g t ; & l t ; / a : K e y & g t ; & l t ; a : V a l u e   i : t y p e = " D i a g r a m D i s p l a y N o d e V i e w S t a t e " & g t ; & l t ; H e i g h t & g t ; 2 7 4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J E C U T A D O \ C o l u m n s \ F E C H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J E C U T A D O \ C o l u m n s \ C U E N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J E C U T A D O \ C o l u m n s \ D E S C R I P C I O N   C U E N T A & l t ; / K e y & g t ; & l t ; / a : K e y & g t ; & l t ; a : V a l u e 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J E C U T A D O \ C o l u m n s \ D E S C R I P C I � N   D E   A P L I C A C I � N & l t ; / K e y & g t ; & l t ; / a : K e y & g t ; & l t ; a : V a l u e 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J E C U T A D O \ C o l u m n s \ M O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J E C U T A D O \ C o l u m n s \ C H E Q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J E C U T A D O \ M e a s u r e s \ S u m a   d e   M O N T O & l t ; / K e y & g t ; & l t ; / a : K e y & g t ; & l t ; a : V a l u e 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J E C U T A D O \ S u m a   d e   M O N T O \ A d d i t i o n a l 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E S U P U E S T O \ C o l u m n s \ C U E N T A & a m p ; g t ; - & a m p ; l t ; T a b l e s \ C A T A L O G O \ C o l u m n s \ C � d i g o & a m p ; g t ; & l t ; / K e y & g t ; & l t ; / a : K e y & g t ; & l t ; a : V a l u e   i : t y p e = " D i a g r a m D i s p l a y L i n k V i e w S t a t e " & g t ; & l t ; A u t o m a t i o n P r o p e r t y H e l p e r T e x t & g t ; E x t r e m o   1 :   ( 3 1 3 . 9 0 3 8 1 0 5 6 7 6 6 6 , 1 3 7 . 5 ) .   E x t r e m o   2 :   ( 2 1 6 , 1 3 3 . 5 ) 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3 . 9 0 3 8 1 0 5 6 7 6 6 5 8 & l t ; / b : _ x & g t ; & l t ; b : _ y & g t ; 1 3 7 . 5 & l t ; / b : _ y & g t ; & l t ; / b : P o i n t & g t ; & l t ; b : P o i n t & g t ; & l t ; b : _ x & g t ; 2 6 6 . 9 5 1 9 0 5 5 & l t ; / b : _ x & g t ; & l t ; b : _ y & g t ; 1 3 7 . 5 & l t ; / b : _ y & g t ; & l t ; / b : P o i n t & g t ; & l t ; b : P o i n t & g t ; & l t ; b : _ x & g t ; 2 6 2 . 9 5 1 9 0 5 5 & l t ; / b : _ x & g t ; & l t ; b : _ y & g t ; 1 3 3 . 5 & l t ; / b : _ y & g t ; & l t ; / b : P o i n t & g t ; & l t ; b : P o i n t & g t ; & l t ; b : _ x & g t ; 2 1 6 . 0 0 0 0 0 0 0 0 0 0 0 0 0 9 & l t ; / b : _ x & g t ; & l t ; b : _ y & g t ; 1 3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E S U P U E S T O \ C o l u m n s \ C U E N T A & a m p ; g t ; - & a m p ; l t ; T a b l e s \ C A T A L O G O \ C o l u m n s \ C � d i g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3 . 9 0 3 8 1 0 5 6 7 6 6 5 8 & l t ; / b : _ x & g t ; & l t ; b : _ y & g t ; 1 2 9 . 5 & l t ; / b : _ y & g t ; & l t ; / L a b e l L o c a t i o n & g t ; & l t ; L o c a t i o n   x m l n s : b = " h t t p : / / s c h e m a s . d a t a c o n t r a c t . o r g / 2 0 0 4 / 0 7 / S y s t e m . W i n d o w s " & g t ; & l t ; b : _ x & g t ; 3 2 9 . 9 0 3 8 1 0 5 6 7 6 6 5 8 & l t ; / b : _ x & g t ; & l t ; b : _ y & g t ; 1 3 7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E S U P U E S T O \ C o l u m n s \ C U E N T A & a m p ; g t ; - & a m p ; l t ; T a b l e s \ C A T A L O G O \ C o l u m n s \ C � d i g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9 & l t ; / b : _ x & g t ; & l t ; b : _ y & g t ; 1 2 5 . 5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6 & l t ; / b : _ x & g t ; & l t ; b : _ y & g t ; 1 3 3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E S U P U E S T O \ C o l u m n s \ C U E N T A & a m p ; g t ; - & a m p ; l t ; T a b l e s \ C A T A L O G O \ C o l u m n s \ C � d i g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1 3 . 9 0 3 8 1 0 5 6 7 6 6 5 8 & l t ; / b : _ x & g t ; & l t ; b : _ y & g t ; 1 3 7 . 5 & l t ; / b : _ y & g t ; & l t ; / b : P o i n t & g t ; & l t ; b : P o i n t & g t ; & l t ; b : _ x & g t ; 2 6 6 . 9 5 1 9 0 5 5 & l t ; / b : _ x & g t ; & l t ; b : _ y & g t ; 1 3 7 . 5 & l t ; / b : _ y & g t ; & l t ; / b : P o i n t & g t ; & l t ; b : P o i n t & g t ; & l t ; b : _ x & g t ; 2 6 2 . 9 5 1 9 0 5 5 & l t ; / b : _ x & g t ; & l t ; b : _ y & g t ; 1 3 3 . 5 & l t ; / b : _ y & g t ; & l t ; / b : P o i n t & g t ; & l t ; b : P o i n t & g t ; & l t ; b : _ x & g t ; 2 1 6 . 0 0 0 0 0 0 0 0 0 0 0 0 0 9 & l t ; / b : _ x & g t ; & l t ; b : _ y & g t ; 1 3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J E C U T A D O \ C o l u m n s \ C U E N T A & a m p ; g t ; - & a m p ; l t ; T a b l e s \ C A T A L O G O \ C o l u m n s \ C � d i g o & a m p ; g t ; & l t ; / K e y & g t ; & l t ; / a : K e y & g t ; & l t ; a : V a l u e   i : t y p e = " D i a g r a m D i s p l a y L i n k V i e w S t a t e " & g t ; & l t ; A u t o m a t i o n P r o p e r t y H e l p e r T e x t & g t ; E x t r e m o   1 :   ( 7 5 9 . 8 0 7 6 2 1 , - 1 6 ) .   E x t r e m o   2 :   ( 1 0 0 , - 1 6 ) 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5 9 . 8 0 7 6 2 1 & l t ; / b : _ x & g t ; & l t ; b : _ y & g t ; - 1 6 & l t ; / b : _ y & g t ; & l t ; / b : P o i n t & g t ; & l t ; b : P o i n t & g t ; & l t ; b : _ x & g t ; 7 5 9 . 8 0 7 6 2 1 & l t ; / b : _ x & g t ; & l t ; b : _ y & g t ; - 1 7 . 5 & l t ; / b : _ y & g t ; & l t ; / b : P o i n t & g t ; & l t ; b : P o i n t & g t ; & l t ; b : _ x & g t ; 7 5 7 . 8 0 7 6 2 1 & l t ; / b : _ x & g t ; & l t ; b : _ y & g t ; - 1 9 . 5 & l t ; / b : _ y & g t ; & l t ; / b : P o i n t & g t ; & l t ; b : P o i n t & g t ; & l t ; b : _ x & g t ; 1 0 2 & l t ; / b : _ x & g t ; & l t ; b : _ y & g t ; - 1 9 . 5 & l t ; / b : _ y & g t ; & l t ; / b : P o i n t & g t ; & l t ; b : P o i n t & g t ; & l t ; b : _ x & g t ; 1 0 0 & l t ; / b : _ x & g t ; & l t ; b : _ y & g t ; - 1 7 . 5 & l t ; / b : _ y & g t ; & l t ; / b : P o i n t & g t ; & l t ; b : P o i n t & g t ; & l t ; b : _ x & g t ; 1 0 0 & l t ; / b : _ x & g t ; & l t ; b : _ y & g t ; - 1 5 . 9 9 9 9 9 9 9 9 9 9 9 9 9 5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J E C U T A D O \ C o l u m n s \ C U E N T A & a m p ; g t ; - & a m p ; l t ; T a b l e s \ C A T A L O G O \ C o l u m n s \ C � d i g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5 1 . 8 0 7 6 2 1 & l t ; / b : _ x & g t ; & l t ; b : _ y & g t ; - 1 6 & l t ; / b : _ y & g t ; & l t ; / L a b e l L o c a t i o n & g t ; & l t ; L o c a t i o n   x m l n s : b = " h t t p : / / s c h e m a s . d a t a c o n t r a c t . o r g / 2 0 0 4 / 0 7 / S y s t e m . W i n d o w s " & g t ; & l t ; b : _ x & g t ; 7 5 9 . 8 0 7 6 2 1 & l t ; / b : _ x & g t ; & l t ; b : _ y & g t ; 0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J E C U T A D O \ C o l u m n s \ C U E N T A & a m p ; g t ; - & a m p ; l t ; T a b l e s \ C A T A L O G O \ C o l u m n s \ C � d i g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& l t ; / b : _ x & g t ; & l t ; b : _ y & g t ; - 1 5 . 9 9 9 9 9 9 9 9 9 9 9 9 9 5 7 & l t ; / b : _ y & g t ; & l t ; / L a b e l L o c a t i o n & g t ; & l t ; L o c a t i o n   x m l n s : b = " h t t p : / / s c h e m a s . d a t a c o n t r a c t . o r g / 2 0 0 4 / 0 7 / S y s t e m . W i n d o w s " & g t ; & l t ; b : _ x & g t ; 1 0 0 & l t ; / b : _ x & g t ; & l t ; b : _ y & g t ; 4 . 2 6 3 2 5 6 4 1 4 5 6 0 6 0 1 1 E - 1 4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J E C U T A D O \ C o l u m n s \ C U E N T A & a m p ; g t ; - & a m p ; l t ; T a b l e s \ C A T A L O G O \ C o l u m n s \ C � d i g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5 9 . 8 0 7 6 2 1 & l t ; / b : _ x & g t ; & l t ; b : _ y & g t ; - 1 6 & l t ; / b : _ y & g t ; & l t ; / b : P o i n t & g t ; & l t ; b : P o i n t & g t ; & l t ; b : _ x & g t ; 7 5 9 . 8 0 7 6 2 1 & l t ; / b : _ x & g t ; & l t ; b : _ y & g t ; - 1 7 . 5 & l t ; / b : _ y & g t ; & l t ; / b : P o i n t & g t ; & l t ; b : P o i n t & g t ; & l t ; b : _ x & g t ; 7 5 7 . 8 0 7 6 2 1 & l t ; / b : _ x & g t ; & l t ; b : _ y & g t ; - 1 9 . 5 & l t ; / b : _ y & g t ; & l t ; / b : P o i n t & g t ; & l t ; b : P o i n t & g t ; & l t ; b : _ x & g t ; 1 0 2 & l t ; / b : _ x & g t ; & l t ; b : _ y & g t ; - 1 9 . 5 & l t ; / b : _ y & g t ; & l t ; / b : P o i n t & g t ; & l t ; b : P o i n t & g t ; & l t ; b : _ x & g t ; 1 0 0 & l t ; / b : _ x & g t ; & l t ; b : _ y & g t ; - 1 7 . 5 & l t ; / b : _ y & g t ; & l t ; / b : P o i n t & g t ; & l t ; b : P o i n t & g t ; & l t ; b : _ x & g t ; 1 0 0 & l t ; / b : _ x & g t ; & l t ; b : _ y & g t ; - 1 5 . 9 9 9 9 9 9 9 9 9 9 9 9 9 5 7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A T A L O G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 D e s c r i p c i � n < / s t r i n g > < / k e y > < v a l u e > < i n t > 1 0 8 < / i n t > < / v a l u e > < / i t e m > < i t e m > < k e y > < s t r i n g > C l a s e < / s t r i n g > < / k e y > < v a l u e > < i n t > 6 9 < / i n t > < / v a l u e > < / i t e m > < i t e m > < k e y > < s t r i n g > R u b r o < / s t r i n g > < / k e y > < v a l u e > < i n t > 7 3 < / i n t > < / v a l u e > < / i t e m > < i t e m > < k e y > < s t r i n g > S u b   c u e n t a < / s t r i n g > < / k e y > < v a l u e > < i n t > 1 0 4 < / i n t > < / v a l u e > < / i t e m > < i t e m > < k e y > < s t r i n g > S u b   c u e n t a   2 < / s t r i n g > < / k e y > < v a l u e > < i n t > 1 1 4 < / i n t > < / v a l u e > < / i t e m > < i t e m > < k e y > < s t r i n g > A c e p t a   m o v i m i e n t o s < / s t r i n g > < / k e y > < v a l u e > < i n t > 1 6 4 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 D e s c r i p c i � n < / s t r i n g > < / k e y > < v a l u e > < i n t > 1 < / i n t > < / v a l u e > < / i t e m > < i t e m > < k e y > < s t r i n g > C l a s e < / s t r i n g > < / k e y > < v a l u e > < i n t > 2 < / i n t > < / v a l u e > < / i t e m > < i t e m > < k e y > < s t r i n g > R u b r o < / s t r i n g > < / k e y > < v a l u e > < i n t > 3 < / i n t > < / v a l u e > < / i t e m > < i t e m > < k e y > < s t r i n g > S u b   c u e n t a < / s t r i n g > < / k e y > < v a l u e > < i n t > 4 < / i n t > < / v a l u e > < / i t e m > < i t e m > < k e y > < s t r i n g > S u b   c u e n t a   2 < / s t r i n g > < / k e y > < v a l u e > < i n t > 5 < / i n t > < / v a l u e > < / i t e m > < i t e m > < k e y > < s t r i n g > A c e p t a   m o v i m i e n t o s 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 C A T A L O G O , P R E S U P U E S T O , E J E C U T A D O 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E J E C U T A D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 7 6 < / i n t > < / v a l u e > < / i t e m > < i t e m > < k e y > < s t r i n g > C U E N T A < / s t r i n g > < / k e y > < v a l u e > < i n t > 8 5 < / i n t > < / v a l u e > < / i t e m > < i t e m > < k e y > < s t r i n g > D E S C R I P C I O N   C U E N T A < / s t r i n g > < / k e y > < v a l u e > < i n t > 1 7 1 < / i n t > < / v a l u e > < / i t e m > < i t e m > < k e y > < s t r i n g > D E S C R I P C I � N   D E   A P L I C A C I � N < / s t r i n g > < / k e y > < v a l u e > < i n t > 2 1 7 < / i n t > < / v a l u e > < / i t e m > < i t e m > < k e y > < s t r i n g > M O N T O < / s t r i n g > < / k e y > < v a l u e > < i n t > 8 5 < / i n t > < / v a l u e > < / i t e m > < i t e m > < k e y > < s t r i n g > C H E Q U E < / s t r i n g > < / k e y > < v a l u e > < i n t > 8 6 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 C U E N T A < / s t r i n g > < / k e y > < v a l u e > < i n t > 1 < / i n t > < / v a l u e > < / i t e m > < i t e m > < k e y > < s t r i n g > D E S C R I P C I O N   C U E N T A < / s t r i n g > < / k e y > < v a l u e > < i n t > 2 < / i n t > < / v a l u e > < / i t e m > < i t e m > < k e y > < s t r i n g > D E S C R I P C I � N   D E   A P L I C A C I � N < / s t r i n g > < / k e y > < v a l u e > < i n t > 3 < / i n t > < / v a l u e > < / i t e m > < i t e m > < k e y > < s t r i n g > M O N T O < / s t r i n g > < / k e y > < v a l u e > < i n t > 4 < / i n t > < / v a l u e > < / i t e m > < i t e m > < k e y > < s t r i n g > C H E Q U E 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A557E9E-3A82-4810-B7E5-C8E6A566770D}">
  <ds:schemaRefs/>
</ds:datastoreItem>
</file>

<file path=customXml/itemProps10.xml><?xml version="1.0" encoding="utf-8"?>
<ds:datastoreItem xmlns:ds="http://schemas.openxmlformats.org/officeDocument/2006/customXml" ds:itemID="{1D380F75-C223-4C80-82B1-CC64A03F3529}">
  <ds:schemaRefs/>
</ds:datastoreItem>
</file>

<file path=customXml/itemProps11.xml><?xml version="1.0" encoding="utf-8"?>
<ds:datastoreItem xmlns:ds="http://schemas.openxmlformats.org/officeDocument/2006/customXml" ds:itemID="{22453541-934A-4EC9-88A1-1780453E2BD3}">
  <ds:schemaRefs/>
</ds:datastoreItem>
</file>

<file path=customXml/itemProps12.xml><?xml version="1.0" encoding="utf-8"?>
<ds:datastoreItem xmlns:ds="http://schemas.openxmlformats.org/officeDocument/2006/customXml" ds:itemID="{6876C8E0-025A-458B-A0BE-CF12C4282F06}">
  <ds:schemaRefs/>
</ds:datastoreItem>
</file>

<file path=customXml/itemProps13.xml><?xml version="1.0" encoding="utf-8"?>
<ds:datastoreItem xmlns:ds="http://schemas.openxmlformats.org/officeDocument/2006/customXml" ds:itemID="{F50336F1-E079-46F3-A88E-EE803BE5C79B}">
  <ds:schemaRefs/>
</ds:datastoreItem>
</file>

<file path=customXml/itemProps14.xml><?xml version="1.0" encoding="utf-8"?>
<ds:datastoreItem xmlns:ds="http://schemas.openxmlformats.org/officeDocument/2006/customXml" ds:itemID="{463DAB98-7BD7-44CA-AC0E-3EECE33F59C6}">
  <ds:schemaRefs/>
</ds:datastoreItem>
</file>

<file path=customXml/itemProps15.xml><?xml version="1.0" encoding="utf-8"?>
<ds:datastoreItem xmlns:ds="http://schemas.openxmlformats.org/officeDocument/2006/customXml" ds:itemID="{19C8F038-1BB2-4EC8-BA55-3B51CB55DA13}">
  <ds:schemaRefs/>
</ds:datastoreItem>
</file>

<file path=customXml/itemProps16.xml><?xml version="1.0" encoding="utf-8"?>
<ds:datastoreItem xmlns:ds="http://schemas.openxmlformats.org/officeDocument/2006/customXml" ds:itemID="{BFEAAA8B-2729-425F-B82D-C4970DAA5807}">
  <ds:schemaRefs/>
</ds:datastoreItem>
</file>

<file path=customXml/itemProps17.xml><?xml version="1.0" encoding="utf-8"?>
<ds:datastoreItem xmlns:ds="http://schemas.openxmlformats.org/officeDocument/2006/customXml" ds:itemID="{CFBE33E7-C0F4-46E0-ADAF-3BDA1211B4CF}">
  <ds:schemaRefs/>
</ds:datastoreItem>
</file>

<file path=customXml/itemProps18.xml><?xml version="1.0" encoding="utf-8"?>
<ds:datastoreItem xmlns:ds="http://schemas.openxmlformats.org/officeDocument/2006/customXml" ds:itemID="{3212E856-D070-467A-816F-4E2B7E8BE4CF}">
  <ds:schemaRefs/>
</ds:datastoreItem>
</file>

<file path=customXml/itemProps19.xml><?xml version="1.0" encoding="utf-8"?>
<ds:datastoreItem xmlns:ds="http://schemas.openxmlformats.org/officeDocument/2006/customXml" ds:itemID="{5621080C-F082-4602-A892-7E585955335E}">
  <ds:schemaRefs/>
</ds:datastoreItem>
</file>

<file path=customXml/itemProps2.xml><?xml version="1.0" encoding="utf-8"?>
<ds:datastoreItem xmlns:ds="http://schemas.openxmlformats.org/officeDocument/2006/customXml" ds:itemID="{965BE23A-F5B9-4EE9-B31E-DFDFB9CD13CA}">
  <ds:schemaRefs/>
</ds:datastoreItem>
</file>

<file path=customXml/itemProps20.xml><?xml version="1.0" encoding="utf-8"?>
<ds:datastoreItem xmlns:ds="http://schemas.openxmlformats.org/officeDocument/2006/customXml" ds:itemID="{12A1492A-ABE4-4B7C-94DA-2C60841C377D}">
  <ds:schemaRefs/>
</ds:datastoreItem>
</file>

<file path=customXml/itemProps3.xml><?xml version="1.0" encoding="utf-8"?>
<ds:datastoreItem xmlns:ds="http://schemas.openxmlformats.org/officeDocument/2006/customXml" ds:itemID="{BE5D607B-CE88-4AE1-9747-AD905244BA73}">
  <ds:schemaRefs/>
</ds:datastoreItem>
</file>

<file path=customXml/itemProps4.xml><?xml version="1.0" encoding="utf-8"?>
<ds:datastoreItem xmlns:ds="http://schemas.openxmlformats.org/officeDocument/2006/customXml" ds:itemID="{0520FF47-39FF-4ACC-A418-DCF52EB1CF6A}">
  <ds:schemaRefs/>
</ds:datastoreItem>
</file>

<file path=customXml/itemProps5.xml><?xml version="1.0" encoding="utf-8"?>
<ds:datastoreItem xmlns:ds="http://schemas.openxmlformats.org/officeDocument/2006/customXml" ds:itemID="{0886F85C-BD82-4A4F-999B-E56C58630C8C}">
  <ds:schemaRefs/>
</ds:datastoreItem>
</file>

<file path=customXml/itemProps6.xml><?xml version="1.0" encoding="utf-8"?>
<ds:datastoreItem xmlns:ds="http://schemas.openxmlformats.org/officeDocument/2006/customXml" ds:itemID="{2C63BF12-FAE8-4EE2-ABF4-4D050BB35B7F}">
  <ds:schemaRefs/>
</ds:datastoreItem>
</file>

<file path=customXml/itemProps7.xml><?xml version="1.0" encoding="utf-8"?>
<ds:datastoreItem xmlns:ds="http://schemas.openxmlformats.org/officeDocument/2006/customXml" ds:itemID="{F129FDEA-13AA-4529-ACD8-E2D24B65AFB5}">
  <ds:schemaRefs/>
</ds:datastoreItem>
</file>

<file path=customXml/itemProps8.xml><?xml version="1.0" encoding="utf-8"?>
<ds:datastoreItem xmlns:ds="http://schemas.openxmlformats.org/officeDocument/2006/customXml" ds:itemID="{2DEF09FC-D070-4744-8DCA-8EEEB5093AE3}">
  <ds:schemaRefs/>
</ds:datastoreItem>
</file>

<file path=customXml/itemProps9.xml><?xml version="1.0" encoding="utf-8"?>
<ds:datastoreItem xmlns:ds="http://schemas.openxmlformats.org/officeDocument/2006/customXml" ds:itemID="{F4A8AE73-EDEE-4CE0-A072-17AE988BC43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1) Catalogo presupuestal</vt:lpstr>
      <vt:lpstr>2) Presupuesto</vt:lpstr>
      <vt:lpstr>3) Ejecutado</vt:lpstr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Ernesto Canas Guerra</dc:creator>
  <cp:lastModifiedBy>Fabio Ernesto Ramos Reyes</cp:lastModifiedBy>
  <dcterms:created xsi:type="dcterms:W3CDTF">2022-12-20T19:35:00Z</dcterms:created>
  <dcterms:modified xsi:type="dcterms:W3CDTF">2023-01-06T22:19:39Z</dcterms:modified>
</cp:coreProperties>
</file>