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ú Almuerzo y Cena" sheetId="1" r:id="rId3"/>
    <sheet state="visible" name="Recetas" sheetId="2" r:id="rId4"/>
    <sheet state="visible" name="Listado de Insumos" sheetId="3" r:id="rId5"/>
    <sheet state="visible" name="Desayuno, Minutas, Postres" sheetId="4" r:id="rId6"/>
    <sheet state="visible" name="Recetas 2" sheetId="5" r:id="rId7"/>
    <sheet state="visible" name="Listado de insumos 2" sheetId="6" r:id="rId8"/>
    <sheet state="visible" name="Control de stock" sheetId="7" r:id="rId9"/>
    <sheet state="visible" name="Planilla de Pedidos de Despensa" sheetId="8" r:id="rId10"/>
  </sheets>
  <definedNames>
    <definedName hidden="1" localSheetId="2" name="_xlnm._FilterDatabase">'Listado de Insumos'!$A$1:$AA$69</definedName>
  </definedNames>
  <calcPr/>
</workbook>
</file>

<file path=xl/sharedStrings.xml><?xml version="1.0" encoding="utf-8"?>
<sst xmlns="http://schemas.openxmlformats.org/spreadsheetml/2006/main" count="2904" uniqueCount="433">
  <si>
    <t>N°</t>
  </si>
  <si>
    <t>t</t>
  </si>
  <si>
    <t>DÍA</t>
  </si>
  <si>
    <t>TIPO</t>
  </si>
  <si>
    <t>LISTADO DE INSUMOS</t>
  </si>
  <si>
    <t>UM</t>
  </si>
  <si>
    <t>MARCA/TIPO</t>
  </si>
  <si>
    <t>COSTO/KG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</si>
  <si>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</si>
  <si>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</si>
  <si>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</si>
  <si>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</si>
  <si>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</si>
  <si>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</si>
  <si>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</si>
  <si>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</si>
  <si>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</si>
  <si>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</si>
  <si>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</si>
  <si>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</si>
  <si>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</si>
  <si>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ALMUERZO</t>
  </si>
  <si>
    <t>DÍA 14</t>
  </si>
  <si>
    <t>PAX</t>
  </si>
  <si>
    <t>KG</t>
  </si>
  <si>
    <t>DÍA 15</t>
  </si>
  <si>
    <t>PORCIÓN</t>
  </si>
  <si>
    <t>DÍA 16</t>
  </si>
  <si>
    <t>COSTO</t>
  </si>
  <si>
    <t>DÍA 17</t>
  </si>
  <si>
    <t>CENA</t>
  </si>
  <si>
    <t>DÍA 18</t>
  </si>
  <si>
    <t>DÍA 19</t>
  </si>
  <si>
    <t>DÍA 20</t>
  </si>
  <si>
    <t>DÍA 21</t>
  </si>
  <si>
    <t>LUNES</t>
  </si>
  <si>
    <t>CARNES BLANCAS</t>
  </si>
  <si>
    <t>VORI VORI DE POLLO</t>
  </si>
  <si>
    <t>MUSLO DE POLLO SIN PIEL</t>
  </si>
  <si>
    <t>GUISO DE CARNE CON ARROZ</t>
  </si>
  <si>
    <t>PALETA DE CERDO</t>
  </si>
  <si>
    <t>OPCIONES DE ALMUERZO</t>
  </si>
  <si>
    <t>MARTES</t>
  </si>
  <si>
    <t>GUISO DE CHANCHO CON ARROZ</t>
  </si>
  <si>
    <t>OPCIONES DE CENA</t>
  </si>
  <si>
    <t>FIDEO CON SALSA BOLOÑESA</t>
  </si>
  <si>
    <t>PANCETA</t>
  </si>
  <si>
    <t>MIÉRCOLES</t>
  </si>
  <si>
    <t>CARNE AL HORNO CON FIDEO A LA MANTECA</t>
  </si>
  <si>
    <t>TARTA DE POLLO CON ARROZ KESU</t>
  </si>
  <si>
    <t>PECHUGA DE POLLO SIN HUESO</t>
  </si>
  <si>
    <t>JUEVES</t>
  </si>
  <si>
    <t>ESTOFADO DE LENGUA CON ARROZ</t>
  </si>
  <si>
    <t>PIZZA CON QUESO MOZZARELLA</t>
  </si>
  <si>
    <t>VIERNES</t>
  </si>
  <si>
    <t>GUISO DE POLLO CON FIDEO</t>
  </si>
  <si>
    <t>PORCIONES</t>
  </si>
  <si>
    <t>PANCHO CON CEBOLLA SALTEADA Y ARROZ KESU</t>
  </si>
  <si>
    <t>POR PORCIÓN</t>
  </si>
  <si>
    <t>RENDIMIENTO/KILO</t>
  </si>
  <si>
    <t>SÁBADO</t>
  </si>
  <si>
    <t>BIFE DE CARNE CON CEBOLLA Y ARROZ KESU</t>
  </si>
  <si>
    <t>DATOS PARA LA COMPRA</t>
  </si>
  <si>
    <t>CARNES ROJAS</t>
  </si>
  <si>
    <t>CARNAZA DE SEGUNDA</t>
  </si>
  <si>
    <t>MANDI'O CHYRYRY CON CHORIZO</t>
  </si>
  <si>
    <t>TOTAL DE PORCIONES</t>
  </si>
  <si>
    <t>DOMINGO</t>
  </si>
  <si>
    <t>TALLARIN CON ESTOFADO DE CARNE</t>
  </si>
  <si>
    <t>ALBONDIGA EN SALSA ROJA CON ARROZ KESU</t>
  </si>
  <si>
    <t xml:space="preserve">CRUDO </t>
  </si>
  <si>
    <t>SOPA DE POROTO CON MBEJU MESTIZO</t>
  </si>
  <si>
    <t>INDICE COCCIÓN</t>
  </si>
  <si>
    <t>COCIDO</t>
  </si>
  <si>
    <t>FIDEO CON SALSA DE PECHUGA DE POLLO</t>
  </si>
  <si>
    <t>CRUDO</t>
  </si>
  <si>
    <t>MERMA POR EVAPORACION</t>
  </si>
  <si>
    <t>MUSLO DE POLLO AL HORNO CON ARROZ FRITO</t>
  </si>
  <si>
    <t>FACTOR DE MERMA</t>
  </si>
  <si>
    <t>FÓRMULA/KILO</t>
  </si>
  <si>
    <t>PRECIOS</t>
  </si>
  <si>
    <t>SUPERPANCHO</t>
  </si>
  <si>
    <t>COSTOS</t>
  </si>
  <si>
    <t>GUISO DE LENTEJA Y ARROZ CON CERDO</t>
  </si>
  <si>
    <t>CARNE MOLIDA DE SEGUNDA</t>
  </si>
  <si>
    <t>PIZZA DE POLLO Y QUESO MOZZARELLA</t>
  </si>
  <si>
    <t>CANTIDAD UTILIZADA</t>
  </si>
  <si>
    <t>PICADITO DE CARNE CON ARROZ QUESU</t>
  </si>
  <si>
    <t>CARNE PARA BIFE</t>
  </si>
  <si>
    <t>TORTILLÓN DE PAPA CON ENSALADA DE POROTO</t>
  </si>
  <si>
    <t>CAZUELA DE POLLO CON SPAGHETTI</t>
  </si>
  <si>
    <t>INDICE COCION</t>
  </si>
  <si>
    <t>COSTILLA VACUNA DE SEGUNDA</t>
  </si>
  <si>
    <t>SOPA SO'O CON ARROZ FRITO</t>
  </si>
  <si>
    <t>ASADO A LA OLLA CON ENSALADA DE PAPA</t>
  </si>
  <si>
    <t>PUCHERO DE PRIMERA</t>
  </si>
  <si>
    <t>SO'O KU'I CON ARROZ Y BATATA</t>
  </si>
  <si>
    <t>CEREALES</t>
  </si>
  <si>
    <t>ALMIDÓN</t>
  </si>
  <si>
    <t>CODIPSA</t>
  </si>
  <si>
    <t>MARINERA CON ENSALADA DE PAPA</t>
  </si>
  <si>
    <t>TARTA FUGAZZA CON ENSALADA DE ARROZ</t>
  </si>
  <si>
    <t>ARROZ COMÚN</t>
  </si>
  <si>
    <t>INGREDIENTES</t>
  </si>
  <si>
    <t>PUCHERO</t>
  </si>
  <si>
    <t>PAN DE CARNE CON ARROZ CON POROTO MANTECA</t>
  </si>
  <si>
    <t>PUCHERO DE POLLO</t>
  </si>
  <si>
    <t>FEIJOADA CON ARROZ</t>
  </si>
  <si>
    <t>ARROZ PARBOLIZADO</t>
  </si>
  <si>
    <t>POLENTA CON PICADITO DE CARNE</t>
  </si>
  <si>
    <t>HARINA COMÚN</t>
  </si>
  <si>
    <t>BIFE KOYGUA CON ARROZ KESU</t>
  </si>
  <si>
    <t>TIPO 000</t>
  </si>
  <si>
    <t>BIFE DE HÍGADO CON ARROZ</t>
  </si>
  <si>
    <t>SOPA RYGUASU CON FIDEO A LA MANTECA</t>
  </si>
  <si>
    <t>HARINA DE MAÍZ</t>
  </si>
  <si>
    <t>MUSLO DE POLLO CON BATATA AL HORNO CON FIDEO</t>
  </si>
  <si>
    <t>MILANESA DE MONDONGO CON ARROZ KESU</t>
  </si>
  <si>
    <t>CONDIMENTOS</t>
  </si>
  <si>
    <t>ACEITE</t>
  </si>
  <si>
    <t>L</t>
  </si>
  <si>
    <t>HARINA DE MAIZ</t>
  </si>
  <si>
    <t>ESTOFADO DE CARNE, PAPA Y POROTO MANTECA CON ARROZ</t>
  </si>
  <si>
    <t>FIDEO CON PECHUGA, JAMONADA Y LOCOTE</t>
  </si>
  <si>
    <t>TALLARIN DE POLLO</t>
  </si>
  <si>
    <t>SALSA DE TOMATE</t>
  </si>
  <si>
    <t>MANDIO CHYRYRY CON CARNE</t>
  </si>
  <si>
    <t>TOTAL EVAPORACION</t>
  </si>
  <si>
    <t>COMENSALES PARA EL ALMUERZO</t>
  </si>
  <si>
    <t>CEBOLLA</t>
  </si>
  <si>
    <t>TOTAL</t>
  </si>
  <si>
    <t>QUESO PARAGUAY</t>
  </si>
  <si>
    <t>CONDIMENTO PARA PIZZA</t>
  </si>
  <si>
    <t>COMENSALES PARA LA CENA</t>
  </si>
  <si>
    <t>KETCHUP</t>
  </si>
  <si>
    <t>LOCOTE VERDE</t>
  </si>
  <si>
    <t>TOMATE</t>
  </si>
  <si>
    <t>LAUREL</t>
  </si>
  <si>
    <t>COSTO ALMUERZO &amp; CENA</t>
  </si>
  <si>
    <t>ZANAHORIA</t>
  </si>
  <si>
    <t>MARGARINA</t>
  </si>
  <si>
    <t>SOYA</t>
  </si>
  <si>
    <t>ARROZ</t>
  </si>
  <si>
    <t>MAYONESA</t>
  </si>
  <si>
    <t>FANACOA</t>
  </si>
  <si>
    <t>MOSTAZA</t>
  </si>
  <si>
    <t>ORÉGANO</t>
  </si>
  <si>
    <t>ZAPALLO NACIONAL</t>
  </si>
  <si>
    <t>Porción</t>
  </si>
  <si>
    <t>AGUA</t>
  </si>
  <si>
    <t>PAPA</t>
  </si>
  <si>
    <t>PIMIENTA NEGRA MOLIDA</t>
  </si>
  <si>
    <t>SAL</t>
  </si>
  <si>
    <t>PIMIENTA</t>
  </si>
  <si>
    <t>PICANTE</t>
  </si>
  <si>
    <t>Sub-Total Menú</t>
  </si>
  <si>
    <t>SALSA DE SOJA</t>
  </si>
  <si>
    <t>RENDIMIENTO/KG</t>
  </si>
  <si>
    <t>RENDIMIENTO REAL</t>
  </si>
  <si>
    <t>VINAGRE</t>
  </si>
  <si>
    <t>DULCES</t>
  </si>
  <si>
    <t>AZUCAR</t>
  </si>
  <si>
    <t>AZPA</t>
  </si>
  <si>
    <t>EMBUTIDOS</t>
  </si>
  <si>
    <t>CHORIZO</t>
  </si>
  <si>
    <t>GUARANI</t>
  </si>
  <si>
    <t>JAMONADA</t>
  </si>
  <si>
    <t>FRANZ</t>
  </si>
  <si>
    <t>PANCHO</t>
  </si>
  <si>
    <t>ENLATADOS</t>
  </si>
  <si>
    <t>ARVEJA</t>
  </si>
  <si>
    <t>NORTE</t>
  </si>
  <si>
    <t>CHOCLO</t>
  </si>
  <si>
    <t>FRUTAS</t>
  </si>
  <si>
    <t>LIMÓN</t>
  </si>
  <si>
    <t>HUEVOS</t>
  </si>
  <si>
    <t>HUEVO</t>
  </si>
  <si>
    <t>LÁCTEOS</t>
  </si>
  <si>
    <t>CREMA DE LECHE</t>
  </si>
  <si>
    <t>LACTOLANDA</t>
  </si>
  <si>
    <t>LECHE</t>
  </si>
  <si>
    <t>SOMBERG</t>
  </si>
  <si>
    <t>QUESO SANDWICH</t>
  </si>
  <si>
    <t>LEGUMBRES</t>
  </si>
  <si>
    <t>LENTEJA</t>
  </si>
  <si>
    <t>POROTO MANTECA</t>
  </si>
  <si>
    <t>POROTO NEGRO</t>
  </si>
  <si>
    <t>POROTO SAN FRANCISCO</t>
  </si>
  <si>
    <t>MENUDENCIAS</t>
  </si>
  <si>
    <t>HÍGADO</t>
  </si>
  <si>
    <t>LENGUA</t>
  </si>
  <si>
    <t>MONDONGO</t>
  </si>
  <si>
    <t>BATATA</t>
  </si>
  <si>
    <t>PANIFICADOS</t>
  </si>
  <si>
    <t>GALLETA MOLIDA</t>
  </si>
  <si>
    <t>AJO</t>
  </si>
  <si>
    <t>PRE-PIZZA</t>
  </si>
  <si>
    <t>PAN DE VIENA PARA SUPERPANCHO</t>
  </si>
  <si>
    <t>PASTAS FRESCAS</t>
  </si>
  <si>
    <t>TAPA PARA TARTA</t>
  </si>
  <si>
    <t>PASTAS SECAS</t>
  </si>
  <si>
    <t>FIDEO CORTO (QUÍFARO/MOÑITO)</t>
  </si>
  <si>
    <t>FIDEO NIDO/CABELLO DE ÁNGEL</t>
  </si>
  <si>
    <t>FIDEO SPAGHETTI</t>
  </si>
  <si>
    <t>FIDEO TALLARIN</t>
  </si>
  <si>
    <t>VEGETALES</t>
  </si>
  <si>
    <t>FIDEO LARGO (SPAGHETTI/TALLARIN)</t>
  </si>
  <si>
    <t>MANDIOCA</t>
  </si>
  <si>
    <t>PERITA/STA CRUZ</t>
  </si>
  <si>
    <t>VERDEOS</t>
  </si>
  <si>
    <t>CEBOLLITA DE HOJA</t>
  </si>
  <si>
    <t>PEREJIL</t>
  </si>
  <si>
    <t>MANTECA</t>
  </si>
  <si>
    <t>QUESO PY</t>
  </si>
  <si>
    <t>CEBOLLITA DE VERDEO</t>
  </si>
  <si>
    <t>PRODUCTO</t>
  </si>
  <si>
    <t>PROMEDIO POR DÍA</t>
  </si>
  <si>
    <t>DESAYUNO</t>
  </si>
  <si>
    <t>MIXTO CALIENTE CON COCIDO CON LECHE</t>
  </si>
  <si>
    <t>TORTILLA CON MANDIOCA</t>
  </si>
  <si>
    <t>EMPANADA CON MANDIOCA</t>
  </si>
  <si>
    <t>MBEJU CON COCIDO CON LECHE</t>
  </si>
  <si>
    <t>SANDWICH DE JAMÓN Y QUESO</t>
  </si>
  <si>
    <t>EMPANADA CON PANCITO</t>
  </si>
  <si>
    <t>PANIFICADO SECO CON COCIDO CON LECHE</t>
  </si>
  <si>
    <t>MINUTAS</t>
  </si>
  <si>
    <t>EMPANADA DE CARNE</t>
  </si>
  <si>
    <t>CHIPA GUASU</t>
  </si>
  <si>
    <t>SOPA PARAGUAYA</t>
  </si>
  <si>
    <t>SOPA SO'O</t>
  </si>
  <si>
    <t>POSTRES</t>
  </si>
  <si>
    <t>BUDÍN DE PAN</t>
  </si>
  <si>
    <t>TORTA MARMOLADA</t>
  </si>
  <si>
    <t>ARROZ CON LECHE</t>
  </si>
  <si>
    <t>ALBONDIGAS DE CARNE EN SALSA DE TOMATE CON ARROZ BLANCO</t>
  </si>
  <si>
    <t>OREGANO</t>
  </si>
  <si>
    <t>FIDEO CABELLO DE ÁNGEL</t>
  </si>
  <si>
    <t>OPCIONES DE MINUTAS</t>
  </si>
  <si>
    <t>PAN PARA SANDWICH</t>
  </si>
  <si>
    <t>YERBA</t>
  </si>
  <si>
    <t>HARINA</t>
  </si>
  <si>
    <t>PECHUGA DE POLLO</t>
  </si>
  <si>
    <t>DISCO PARA EMPANADA</t>
  </si>
  <si>
    <t>CHOCLO FRESCO</t>
  </si>
  <si>
    <t>CALDO DE VERDURAS</t>
  </si>
  <si>
    <t>HARINA LEUDANTE</t>
  </si>
  <si>
    <t>CANELA EN POLVO</t>
  </si>
  <si>
    <t>ESENCIA DE VAINILLA</t>
  </si>
  <si>
    <t>GRASAS</t>
  </si>
  <si>
    <t>PAN</t>
  </si>
  <si>
    <t>PANCITO DE VIENA</t>
  </si>
  <si>
    <t>ROSQUITA/COQUITO</t>
  </si>
  <si>
    <t>HUEVO (DURO)</t>
  </si>
  <si>
    <t>LIMON</t>
  </si>
  <si>
    <t>CALDO</t>
  </si>
  <si>
    <t>AZUCAR PARA CARAMELO</t>
  </si>
  <si>
    <t>INSUMOS</t>
  </si>
  <si>
    <t>TAMAÑO</t>
  </si>
  <si>
    <t>PC</t>
  </si>
  <si>
    <t>PV</t>
  </si>
  <si>
    <t>EN STOCK</t>
  </si>
  <si>
    <t>MÁXIMO</t>
  </si>
  <si>
    <t>MÍNIMO</t>
  </si>
  <si>
    <t>OBSERVACIÓN</t>
  </si>
  <si>
    <t>ART PERS</t>
  </si>
  <si>
    <t>TALCO</t>
  </si>
  <si>
    <t>Rexona</t>
  </si>
  <si>
    <t>100 g</t>
  </si>
  <si>
    <t>DESODORANTE</t>
  </si>
  <si>
    <t>Rexona/Axe/8x4</t>
  </si>
  <si>
    <t>150 ml</t>
  </si>
  <si>
    <t>DENTÍFRICO CHICO</t>
  </si>
  <si>
    <t>Colgate</t>
  </si>
  <si>
    <t>90 g</t>
  </si>
  <si>
    <t>DENTÍFRICO GRANDE</t>
  </si>
  <si>
    <t>180 g</t>
  </si>
  <si>
    <t>CEPILLO DE DIENTE</t>
  </si>
  <si>
    <t>JABÓN DE TOCADOR</t>
  </si>
  <si>
    <t>C2</t>
  </si>
  <si>
    <t>PAPEL HIGIÉNICO</t>
  </si>
  <si>
    <t>Higienol</t>
  </si>
  <si>
    <t>1 un</t>
  </si>
  <si>
    <t>4 un</t>
  </si>
  <si>
    <t>SHAMPOO</t>
  </si>
  <si>
    <t>Sedal/Clear</t>
  </si>
  <si>
    <t>Sachet de 24 g</t>
  </si>
  <si>
    <t>200 ml</t>
  </si>
  <si>
    <t>ACONDICIONADOR</t>
  </si>
  <si>
    <t>MÁQUINA DE AFEITAR</t>
  </si>
  <si>
    <t>Gillete</t>
  </si>
  <si>
    <t>14 un por tira</t>
  </si>
  <si>
    <t>ELEM DE LIMP</t>
  </si>
  <si>
    <t>JABÓN PARA LAVAR ROPA</t>
  </si>
  <si>
    <t>Guaira</t>
  </si>
  <si>
    <t>130 g</t>
  </si>
  <si>
    <t>ESPONJA</t>
  </si>
  <si>
    <t>ENCENDEDOR</t>
  </si>
  <si>
    <t>Bic</t>
  </si>
  <si>
    <t>Mini</t>
  </si>
  <si>
    <t>FÓSFORO</t>
  </si>
  <si>
    <t>Chico</t>
  </si>
  <si>
    <t>DETERGENTE</t>
  </si>
  <si>
    <t>500 ml</t>
  </si>
  <si>
    <t>LAVANDINA</t>
  </si>
  <si>
    <t>SUAVIZANTE PARA ROPA</t>
  </si>
  <si>
    <t>Cavallaro</t>
  </si>
  <si>
    <t>JABÓN EN POLVO</t>
  </si>
  <si>
    <t>Omo</t>
  </si>
  <si>
    <t>BEBIDAS</t>
  </si>
  <si>
    <t>AGUA CON GAS</t>
  </si>
  <si>
    <t>La Fuente</t>
  </si>
  <si>
    <t>600 ml</t>
  </si>
  <si>
    <t>AGUA MINERAL</t>
  </si>
  <si>
    <t>GASEOSA</t>
  </si>
  <si>
    <t>Fanta Naranja</t>
  </si>
  <si>
    <t>Fanta Naranja Zero</t>
  </si>
  <si>
    <t>Fanta Piña</t>
  </si>
  <si>
    <t>Sprite</t>
  </si>
  <si>
    <t>Pulp Naranja</t>
  </si>
  <si>
    <t>250 ml</t>
  </si>
  <si>
    <t>Pulp Pomelo</t>
  </si>
  <si>
    <t>1 litro</t>
  </si>
  <si>
    <t>Coca Cola</t>
  </si>
  <si>
    <t>JUGO</t>
  </si>
  <si>
    <t>Puro Sol</t>
  </si>
  <si>
    <t>Ades</t>
  </si>
  <si>
    <t>CIGARRILLO</t>
  </si>
  <si>
    <t>Palermo Blue</t>
  </si>
  <si>
    <t>20 un</t>
  </si>
  <si>
    <t>Palermo Green</t>
  </si>
  <si>
    <t>Palermo Tres</t>
  </si>
  <si>
    <t>Palermo Duo</t>
  </si>
  <si>
    <t>10 un</t>
  </si>
  <si>
    <t>Kent Blue</t>
  </si>
  <si>
    <t>Phillip Morris</t>
  </si>
  <si>
    <t>Kentucky</t>
  </si>
  <si>
    <t>CONDIMENTO</t>
  </si>
  <si>
    <t>GALLETITA</t>
  </si>
  <si>
    <t>Bauducco</t>
  </si>
  <si>
    <t>Rumba</t>
  </si>
  <si>
    <t>Criollita</t>
  </si>
  <si>
    <t>Aventura</t>
  </si>
  <si>
    <t>Marilan Ch</t>
  </si>
  <si>
    <t>Marilan Li</t>
  </si>
  <si>
    <t>Marilan Ba</t>
  </si>
  <si>
    <t>Bonsabor</t>
  </si>
  <si>
    <t>DULCE DE GUAYABA</t>
  </si>
  <si>
    <t>3 Hermanos</t>
  </si>
  <si>
    <t>200 g</t>
  </si>
  <si>
    <t>DULCE DE BATATA</t>
  </si>
  <si>
    <t>ALFAJOR CH BLANCO</t>
  </si>
  <si>
    <t>ALFAJOR CH NEGRO</t>
  </si>
  <si>
    <t>GALLETITA DE AVENA</t>
  </si>
  <si>
    <t>Quaker</t>
  </si>
  <si>
    <t>CARAMELO</t>
  </si>
  <si>
    <t>Menthoplus</t>
  </si>
  <si>
    <t>CHICLE</t>
  </si>
  <si>
    <t>Topline</t>
  </si>
  <si>
    <t>DULCE DE LECHE</t>
  </si>
  <si>
    <t>Lolita</t>
  </si>
  <si>
    <t>EMPAQUETADOS</t>
  </si>
  <si>
    <t>YERBA INDEGA</t>
  </si>
  <si>
    <t>Clásica</t>
  </si>
  <si>
    <t>250 g</t>
  </si>
  <si>
    <t>YERBA KURUPI</t>
  </si>
  <si>
    <t>Tradicional</t>
  </si>
  <si>
    <t>YERBA CAMPESINO</t>
  </si>
  <si>
    <t>Menta Limón</t>
  </si>
  <si>
    <t>Mezcla Maestra</t>
  </si>
  <si>
    <t>YERBA COLÓN</t>
  </si>
  <si>
    <t>YERBA PAJARITO</t>
  </si>
  <si>
    <t>CHIPITA</t>
  </si>
  <si>
    <t>25 g</t>
  </si>
  <si>
    <t>Primicia</t>
  </si>
  <si>
    <t>JUGO EN POLVO</t>
  </si>
  <si>
    <t>Caricia</t>
  </si>
  <si>
    <t>DURAZNO EN LATA</t>
  </si>
  <si>
    <t>Sun</t>
  </si>
  <si>
    <t>PICADILLO</t>
  </si>
  <si>
    <t>Indega</t>
  </si>
  <si>
    <t>FRUTOS SECOS</t>
  </si>
  <si>
    <t>KA'I LADRILLO</t>
  </si>
  <si>
    <t>320 g</t>
  </si>
  <si>
    <t>YOGURT</t>
  </si>
  <si>
    <t>350 ml</t>
  </si>
  <si>
    <t>CHOCOLATADA</t>
  </si>
  <si>
    <t>Trébol</t>
  </si>
  <si>
    <t>300 ml</t>
  </si>
  <si>
    <t>LECHE ENTERA</t>
  </si>
  <si>
    <t>Lactolanda</t>
  </si>
  <si>
    <t>PECHUGA DE POLLO SIN HUESO NI PIEL</t>
  </si>
  <si>
    <t>FRESCOS</t>
  </si>
  <si>
    <t>PATÉ DE HÍGADO</t>
  </si>
  <si>
    <t>Ochsi</t>
  </si>
  <si>
    <t>COCINA</t>
  </si>
  <si>
    <t>Fósforo</t>
  </si>
  <si>
    <t>Lavandina</t>
  </si>
  <si>
    <t>5 Litros</t>
  </si>
  <si>
    <t>Detergente</t>
  </si>
  <si>
    <t>ZITRON</t>
  </si>
  <si>
    <t>Guante de limpieza</t>
  </si>
  <si>
    <t>Antigrasa</t>
  </si>
  <si>
    <t>Sachet</t>
  </si>
  <si>
    <t>900 ml</t>
  </si>
  <si>
    <t>Esponja</t>
  </si>
  <si>
    <t>Alambrillo</t>
  </si>
  <si>
    <t>Virulana</t>
  </si>
  <si>
    <t>Trapo franela naranja</t>
  </si>
  <si>
    <t>Trapo rejilla</t>
  </si>
  <si>
    <t>Papel higiénico</t>
  </si>
  <si>
    <t>Jabón en polvo</t>
  </si>
  <si>
    <t>Moroti</t>
  </si>
  <si>
    <t>800 g</t>
  </si>
  <si>
    <t>Bolsa de basura</t>
  </si>
  <si>
    <t>Paq de 10 un</t>
  </si>
  <si>
    <t>150 l</t>
  </si>
  <si>
    <t>Papel aluminio</t>
  </si>
  <si>
    <t>5 metros</t>
  </si>
  <si>
    <t>Papel film</t>
  </si>
  <si>
    <t>30 metros</t>
  </si>
  <si>
    <t>Garrafa</t>
  </si>
  <si>
    <t>13 kg</t>
  </si>
  <si>
    <t>Pote con tapa</t>
  </si>
  <si>
    <t>fardo de 50 unidades</t>
  </si>
  <si>
    <t>Papel toalla</t>
  </si>
  <si>
    <t>MARCA</t>
  </si>
  <si>
    <t>PEDIDO</t>
  </si>
  <si>
    <t>ARTÍCULO PERSONAL</t>
  </si>
  <si>
    <t>ELEM DE LIMPIEZA</t>
  </si>
  <si>
    <t>Definir precio</t>
  </si>
  <si>
    <t>Menta y Boldo</t>
  </si>
  <si>
    <t>Papel film/Papel aluminio</t>
  </si>
  <si>
    <t>PECHUGA S/H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</si>
</sst>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Gs&quot;\ #,##0"/>
    <numFmt numFmtId="165" formatCode="0.000"/>
    <numFmt numFmtId="166" formatCode="_(&quot;Gs&quot;\ * #,##0_);_(&quot;Gs&quot;\ * \(#,##0\);_(&quot;Gs&quot;\ * &quot;-&quot;??_);_(@_)"/>
    <numFmt numFmtId="167" formatCode="[$Gs-3C0A]\ #,##0.00"/>
    <numFmt numFmtId="168" formatCode="_(&quot;Gs&quot;\ * #,##0.00_);_(&quot;Gs&quot;\ * \(#,##0.00\);_(&quot;Gs&quot;\ * &quot;-&quot;??_);_(@_)"/>
    <numFmt numFmtId="169" formatCode="#,##0[$Gs.]"/>
  </numFmts>
  <fonts count="6">
    <font>
      <sz val="10.0"/>
      <color rgb="FF000000"/>
      <name val="Arial"/>
    </font>
    <font>
      <b/>
      <sz val="10.0"/>
      <color rgb="FF000000"/>
      <name val="Trebuchet MS"/>
    </font>
    <font>
      <sz val="10.0"/>
      <color rgb="FF000000"/>
      <name val="Trebuchet MS"/>
    </font>
    <font>
      <sz val="10.0"/>
      <color rgb="FF222222"/>
      <name val="Trebuchet MS"/>
    </font>
    <font/>
    <font>
      <sz val="8.0"/>
      <color rgb="FF000000"/>
      <name val="Trebuchet MS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ill="1" applyFont="1">
      <alignment horizontal="center" shrinkToFit="0" wrapText="0"/>
    </xf>
    <xf borderId="1" fillId="0" fontId="1" numFmtId="0" xfId="0" applyAlignment="1" applyBorder="1" applyFont="1">
      <alignment horizontal="center" shrinkToFit="0" wrapText="0"/>
    </xf>
    <xf borderId="0" fillId="0" fontId="2" numFmtId="0" xfId="0" applyAlignment="1" applyFont="1">
      <alignment shrinkToFit="0" wrapText="0"/>
    </xf>
    <xf borderId="1" fillId="0" fontId="2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left" shrinkToFit="0" wrapText="0"/>
    </xf>
    <xf borderId="1" fillId="2" fontId="2" numFmtId="164" xfId="0" applyAlignment="1" applyBorder="1" applyFont="1" applyNumberFormat="1">
      <alignment horizontal="center" readingOrder="0" shrinkToFit="0" wrapText="0"/>
    </xf>
    <xf borderId="1" fillId="0" fontId="2" numFmtId="165" xfId="0" applyAlignment="1" applyBorder="1" applyFont="1" applyNumberFormat="1">
      <alignment horizontal="center" shrinkToFit="0" wrapText="0"/>
    </xf>
    <xf borderId="1" fillId="3" fontId="2" numFmtId="1" xfId="0" applyAlignment="1" applyBorder="1" applyFill="1" applyFont="1" applyNumberFormat="1">
      <alignment horizontal="center" shrinkToFit="0" wrapText="0"/>
    </xf>
    <xf borderId="1" fillId="3" fontId="2" numFmtId="165" xfId="0" applyAlignment="1" applyBorder="1" applyFont="1" applyNumberFormat="1">
      <alignment horizontal="center" shrinkToFit="0" wrapText="0"/>
    </xf>
    <xf borderId="1" fillId="0" fontId="2" numFmtId="166" xfId="0" applyAlignment="1" applyBorder="1" applyFont="1" applyNumberFormat="1">
      <alignment horizontal="center" shrinkToFit="0" wrapText="0"/>
    </xf>
    <xf borderId="0" fillId="0" fontId="2" numFmtId="165" xfId="0" applyAlignment="1" applyFont="1" applyNumberFormat="1">
      <alignment shrinkToFit="0" wrapText="0"/>
    </xf>
    <xf borderId="1" fillId="4" fontId="2" numFmtId="1" xfId="0" applyAlignment="1" applyBorder="1" applyFill="1" applyFont="1" applyNumberFormat="1">
      <alignment horizontal="center" shrinkToFit="0" wrapText="0"/>
    </xf>
    <xf borderId="1" fillId="2" fontId="2" numFmtId="164" xfId="0" applyAlignment="1" applyBorder="1" applyFont="1" applyNumberFormat="1">
      <alignment horizontal="center" shrinkToFit="0" wrapText="0"/>
    </xf>
    <xf borderId="1" fillId="4" fontId="2" numFmtId="165" xfId="0" applyAlignment="1" applyBorder="1" applyFont="1" applyNumberFormat="1">
      <alignment horizontal="center" shrinkToFit="0" wrapText="0"/>
    </xf>
    <xf borderId="2" fillId="3" fontId="1" numFmtId="0" xfId="0" applyAlignment="1" applyBorder="1" applyFont="1">
      <alignment horizontal="center" shrinkToFit="0" wrapText="0"/>
    </xf>
    <xf borderId="3" fillId="0" fontId="4" numFmtId="0" xfId="0" applyBorder="1" applyFont="1"/>
    <xf borderId="4" fillId="0" fontId="4" numFmtId="0" xfId="0" applyBorder="1" applyFont="1"/>
    <xf borderId="2" fillId="4" fontId="1" numFmtId="0" xfId="0" applyAlignment="1" applyBorder="1" applyFont="1">
      <alignment horizontal="center" shrinkToFit="0" wrapText="0"/>
    </xf>
    <xf borderId="5" fillId="0" fontId="1" numFmtId="0" xfId="0" applyAlignment="1" applyBorder="1" applyFont="1">
      <alignment horizontal="center" shrinkToFit="0" wrapText="0"/>
    </xf>
    <xf borderId="6" fillId="0" fontId="4" numFmtId="0" xfId="0" applyBorder="1" applyFont="1"/>
    <xf borderId="7" fillId="0" fontId="4" numFmtId="0" xfId="0" applyBorder="1" applyFont="1"/>
    <xf borderId="1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wrapText="1"/>
    </xf>
    <xf borderId="1" fillId="0" fontId="1" numFmtId="1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8" fillId="0" fontId="2" numFmtId="165" xfId="0" applyAlignment="1" applyBorder="1" applyFont="1" applyNumberFormat="1">
      <alignment horizontal="center" shrinkToFit="0" wrapText="0"/>
    </xf>
    <xf borderId="9" fillId="0" fontId="1" numFmtId="167" xfId="0" applyAlignment="1" applyBorder="1" applyFont="1" applyNumberFormat="1">
      <alignment horizontal="center" shrinkToFit="0" vertical="center" wrapText="0"/>
    </xf>
    <xf borderId="8" fillId="0" fontId="1" numFmtId="167" xfId="0" applyAlignment="1" applyBorder="1" applyFont="1" applyNumberFormat="1">
      <alignment horizontal="center" shrinkToFit="0" vertical="center" wrapText="0"/>
    </xf>
    <xf borderId="1" fillId="0" fontId="1" numFmtId="1" xfId="0" applyAlignment="1" applyBorder="1" applyFont="1" applyNumberFormat="1">
      <alignment horizontal="center" shrinkToFit="0" vertical="center" wrapText="0"/>
    </xf>
    <xf borderId="10" fillId="0" fontId="2" numFmtId="165" xfId="0" applyAlignment="1" applyBorder="1" applyFont="1" applyNumberFormat="1">
      <alignment horizontal="center" shrinkToFit="0" wrapText="0"/>
    </xf>
    <xf borderId="10" fillId="0" fontId="4" numFmtId="0" xfId="0" applyBorder="1" applyFont="1"/>
    <xf borderId="11" fillId="0" fontId="4" numFmtId="0" xfId="0" applyBorder="1" applyFont="1"/>
    <xf borderId="8" fillId="0" fontId="2" numFmtId="9" xfId="0" applyAlignment="1" applyBorder="1" applyFont="1" applyNumberFormat="1">
      <alignment horizontal="center" shrinkToFit="0" vertical="center" wrapText="0"/>
    </xf>
    <xf borderId="5" fillId="0" fontId="2" numFmtId="3" xfId="0" applyAlignment="1" applyBorder="1" applyFont="1" applyNumberFormat="1">
      <alignment horizontal="center" shrinkToFit="0" wrapText="0"/>
    </xf>
    <xf borderId="1" fillId="0" fontId="2" numFmtId="3" xfId="0" applyAlignment="1" applyBorder="1" applyFont="1" applyNumberFormat="1">
      <alignment horizontal="center" shrinkToFit="0" wrapText="0"/>
    </xf>
    <xf borderId="10" fillId="0" fontId="2" numFmtId="0" xfId="0" applyAlignment="1" applyBorder="1" applyFont="1">
      <alignment horizontal="left" shrinkToFit="0" wrapText="0"/>
    </xf>
    <xf borderId="0" fillId="0" fontId="2" numFmtId="0" xfId="0" applyAlignment="1" applyFont="1">
      <alignment horizontal="center" shrinkToFit="0" wrapText="0"/>
    </xf>
    <xf borderId="8" fillId="0" fontId="1" numFmtId="165" xfId="0" applyAlignment="1" applyBorder="1" applyFont="1" applyNumberFormat="1">
      <alignment horizontal="center" shrinkToFit="0" vertical="center" wrapText="1"/>
    </xf>
    <xf borderId="12" fillId="0" fontId="2" numFmtId="0" xfId="0" applyAlignment="1" applyBorder="1" applyFont="1">
      <alignment horizontal="right" shrinkToFit="0" wrapText="0"/>
    </xf>
    <xf borderId="12" fillId="0" fontId="2" numFmtId="1" xfId="0" applyAlignment="1" applyBorder="1" applyFont="1" applyNumberFormat="1">
      <alignment horizontal="center" readingOrder="0" shrinkToFit="0" wrapText="0"/>
    </xf>
    <xf borderId="12" fillId="0" fontId="4" numFmtId="0" xfId="0" applyBorder="1" applyFont="1"/>
    <xf borderId="0" fillId="0" fontId="2" numFmtId="166" xfId="0" applyAlignment="1" applyFont="1" applyNumberFormat="1">
      <alignment horizontal="center" shrinkToFit="0" wrapText="0"/>
    </xf>
    <xf borderId="13" fillId="0" fontId="4" numFmtId="0" xfId="0" applyBorder="1" applyFont="1"/>
    <xf borderId="12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left" shrinkToFit="0" wrapText="0"/>
    </xf>
    <xf borderId="1" fillId="0" fontId="2" numFmtId="49" xfId="0" applyAlignment="1" applyBorder="1" applyFont="1" applyNumberFormat="1">
      <alignment horizontal="left" shrinkToFit="0" wrapText="0"/>
    </xf>
    <xf borderId="14" fillId="5" fontId="2" numFmtId="0" xfId="0" applyAlignment="1" applyBorder="1" applyFill="1" applyFont="1">
      <alignment horizontal="center" shrinkToFit="0" wrapText="0"/>
    </xf>
    <xf borderId="15" fillId="5" fontId="2" numFmtId="168" xfId="0" applyAlignment="1" applyBorder="1" applyFont="1" applyNumberFormat="1">
      <alignment horizontal="center" shrinkToFit="0" wrapText="0"/>
    </xf>
    <xf borderId="0" fillId="0" fontId="2" numFmtId="166" xfId="0" applyAlignment="1" applyFont="1" applyNumberFormat="1">
      <alignment shrinkToFit="0" wrapText="0"/>
    </xf>
    <xf borderId="1" fillId="0" fontId="2" numFmtId="49" xfId="0" applyAlignment="1" applyBorder="1" applyFont="1" applyNumberFormat="1">
      <alignment shrinkToFit="0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1" numFmtId="165" xfId="0" applyAlignment="1" applyBorder="1" applyFont="1" applyNumberFormat="1">
      <alignment horizontal="center" shrinkToFit="0" wrapText="0"/>
    </xf>
    <xf borderId="9" fillId="0" fontId="2" numFmtId="3" xfId="0" applyAlignment="1" applyBorder="1" applyFont="1" applyNumberFormat="1">
      <alignment horizontal="center" shrinkToFit="0" wrapText="0"/>
    </xf>
    <xf borderId="8" fillId="0" fontId="1" numFmtId="165" xfId="0" applyAlignment="1" applyBorder="1" applyFont="1" applyNumberFormat="1">
      <alignment horizontal="center" shrinkToFit="0" vertical="center" wrapText="0"/>
    </xf>
    <xf borderId="1" fillId="0" fontId="1" numFmtId="3" xfId="0" applyAlignment="1" applyBorder="1" applyFont="1" applyNumberFormat="1">
      <alignment horizontal="center" shrinkToFit="0" wrapText="0"/>
    </xf>
    <xf borderId="13" fillId="0" fontId="2" numFmtId="165" xfId="0" applyAlignment="1" applyBorder="1" applyFont="1" applyNumberFormat="1">
      <alignment horizontal="center" shrinkToFit="0" vertical="center" wrapText="0"/>
    </xf>
    <xf borderId="16" fillId="0" fontId="1" numFmtId="165" xfId="0" applyAlignment="1" applyBorder="1" applyFont="1" applyNumberFormat="1">
      <alignment horizontal="center" shrinkToFit="0" wrapText="0"/>
    </xf>
    <xf borderId="0" fillId="0" fontId="2" numFmtId="165" xfId="0" applyAlignment="1" applyFont="1" applyNumberFormat="1">
      <alignment horizontal="center" shrinkToFit="0" wrapText="0"/>
    </xf>
    <xf borderId="7" fillId="0" fontId="2" numFmtId="0" xfId="0" applyAlignment="1" applyBorder="1" applyFont="1">
      <alignment horizontal="left" shrinkToFit="0" wrapText="0"/>
    </xf>
    <xf borderId="1" fillId="0" fontId="2" numFmtId="168" xfId="0" applyAlignment="1" applyBorder="1" applyFont="1" applyNumberFormat="1">
      <alignment shrinkToFit="0" wrapText="0"/>
    </xf>
    <xf borderId="7" fillId="0" fontId="2" numFmtId="0" xfId="0" applyAlignment="1" applyBorder="1" applyFont="1">
      <alignment shrinkToFit="0" wrapText="0"/>
    </xf>
    <xf borderId="8" fillId="0" fontId="2" numFmtId="168" xfId="0" applyAlignment="1" applyBorder="1" applyFont="1" applyNumberFormat="1">
      <alignment shrinkToFit="0" wrapText="0"/>
    </xf>
    <xf borderId="16" fillId="0" fontId="2" numFmtId="168" xfId="0" applyAlignment="1" applyBorder="1" applyFont="1" applyNumberFormat="1">
      <alignment shrinkToFit="0" wrapText="0"/>
    </xf>
    <xf borderId="0" fillId="0" fontId="1" numFmtId="0" xfId="0" applyAlignment="1" applyFont="1">
      <alignment horizontal="center" shrinkToFit="0" wrapText="0"/>
    </xf>
    <xf borderId="0" fillId="0" fontId="1" numFmtId="165" xfId="0" applyAlignment="1" applyFont="1" applyNumberFormat="1">
      <alignment horizontal="center" shrinkToFit="0" wrapText="0"/>
    </xf>
    <xf borderId="0" fillId="0" fontId="1" numFmtId="165" xfId="0" applyAlignment="1" applyFont="1" applyNumberFormat="1">
      <alignment horizontal="center" shrinkToFit="0" vertical="center" wrapText="0"/>
    </xf>
    <xf borderId="13" fillId="0" fontId="1" numFmtId="165" xfId="0" applyAlignment="1" applyBorder="1" applyFont="1" applyNumberFormat="1">
      <alignment horizontal="center" shrinkToFit="0" wrapText="0"/>
    </xf>
    <xf borderId="0" fillId="0" fontId="1" numFmtId="3" xfId="0" applyAlignment="1" applyFont="1" applyNumberFormat="1">
      <alignment horizontal="center" shrinkToFit="0" wrapText="0"/>
    </xf>
    <xf borderId="13" fillId="0" fontId="1" numFmtId="3" xfId="0" applyAlignment="1" applyBorder="1" applyFont="1" applyNumberFormat="1">
      <alignment horizontal="center" shrinkToFit="0" wrapText="0"/>
    </xf>
    <xf borderId="2" fillId="6" fontId="1" numFmtId="0" xfId="0" applyAlignment="1" applyBorder="1" applyFill="1" applyFont="1">
      <alignment horizontal="center" shrinkToFit="0" wrapText="0"/>
    </xf>
    <xf borderId="1" fillId="2" fontId="1" numFmtId="166" xfId="0" applyAlignment="1" applyBorder="1" applyFont="1" applyNumberFormat="1">
      <alignment horizontal="center" shrinkToFit="0" wrapText="0"/>
    </xf>
    <xf borderId="1" fillId="2" fontId="2" numFmtId="166" xfId="0" applyAlignment="1" applyBorder="1" applyFont="1" applyNumberFormat="1">
      <alignment horizontal="center" shrinkToFit="0" wrapText="0"/>
    </xf>
    <xf borderId="7" fillId="0" fontId="2" numFmtId="49" xfId="0" applyAlignment="1" applyBorder="1" applyFont="1" applyNumberFormat="1">
      <alignment horizontal="left" shrinkToFit="0" wrapText="0"/>
    </xf>
    <xf borderId="7" fillId="0" fontId="2" numFmtId="49" xfId="0" applyAlignment="1" applyBorder="1" applyFont="1" applyNumberFormat="1">
      <alignment shrinkToFit="0" wrapText="0"/>
    </xf>
    <xf borderId="9" fillId="0" fontId="1" numFmtId="3" xfId="0" applyAlignment="1" applyBorder="1" applyFont="1" applyNumberFormat="1">
      <alignment horizontal="center" shrinkToFit="0" vertical="center" wrapText="0"/>
    </xf>
    <xf borderId="8" fillId="0" fontId="1" numFmtId="3" xfId="0" applyAlignment="1" applyBorder="1" applyFont="1" applyNumberFormat="1">
      <alignment horizontal="center" shrinkToFit="0" vertical="center" wrapText="0"/>
    </xf>
    <xf borderId="8" fillId="0" fontId="2" numFmtId="0" xfId="0" applyAlignment="1" applyBorder="1" applyFont="1">
      <alignment horizontal="left" shrinkToFit="0" wrapText="0"/>
    </xf>
    <xf borderId="1" fillId="0" fontId="1" numFmtId="169" xfId="0" applyAlignment="1" applyBorder="1" applyFont="1" applyNumberFormat="1">
      <alignment horizontal="center" shrinkToFit="0" wrapText="0"/>
    </xf>
    <xf borderId="1" fillId="0" fontId="2" numFmtId="169" xfId="0" applyAlignment="1" applyBorder="1" applyFont="1" applyNumberFormat="1">
      <alignment horizontal="center" shrinkToFit="0" wrapText="0"/>
    </xf>
    <xf borderId="1" fillId="4" fontId="2" numFmtId="169" xfId="0" applyAlignment="1" applyBorder="1" applyFont="1" applyNumberFormat="1">
      <alignment horizontal="center" shrinkToFit="0" wrapText="0"/>
    </xf>
    <xf borderId="1" fillId="0" fontId="0" numFmtId="0" xfId="0" applyAlignment="1" applyBorder="1" applyFont="1">
      <alignment shrinkToFit="0" wrapText="0"/>
    </xf>
    <xf borderId="1" fillId="0" fontId="5" numFmtId="0" xfId="0" applyAlignment="1" applyBorder="1" applyFont="1">
      <alignment horizontal="center" shrinkToFit="0" wrapText="0"/>
    </xf>
    <xf borderId="1" fillId="0" fontId="1" numFmtId="16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.43"/>
    <col customWidth="1" min="2" max="2" width="10.57"/>
    <col customWidth="1" min="3" max="3" width="54.0"/>
    <col customWidth="1" min="4" max="4" width="4.57"/>
    <col customWidth="1" min="5" max="5" width="7.71"/>
    <col customWidth="1" min="6" max="6" width="8.86"/>
    <col customWidth="1" min="7" max="7" width="13.57"/>
    <col customWidth="1" min="8" max="8" width="45.0"/>
    <col customWidth="1" min="9" max="9" width="4.57"/>
    <col customWidth="1" min="10" max="10" width="7.71"/>
    <col customWidth="1" min="11" max="11" width="8.86"/>
    <col customWidth="1" min="12" max="12" width="11.86"/>
    <col customWidth="1" min="13" max="22" width="14.43"/>
  </cols>
  <sheetData>
    <row r="1" ht="15.75" customHeight="1">
      <c r="A1" s="1" t="s">
        <v>1</v>
      </c>
      <c r="B1" s="3" t="s">
        <v>2</v>
      </c>
      <c r="C1" s="3" t="s">
        <v>21</v>
      </c>
      <c r="D1" s="3" t="s">
        <v>23</v>
      </c>
      <c r="E1" s="3" t="s">
        <v>24</v>
      </c>
      <c r="F1" s="3" t="s">
        <v>26</v>
      </c>
      <c r="G1" s="3" t="s">
        <v>28</v>
      </c>
      <c r="H1" s="3" t="s">
        <v>30</v>
      </c>
      <c r="I1" s="3" t="s">
        <v>23</v>
      </c>
      <c r="J1" s="3" t="s">
        <v>24</v>
      </c>
      <c r="K1" s="3" t="s">
        <v>26</v>
      </c>
      <c r="L1" s="3" t="s">
        <v>28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5" t="s">
        <v>35</v>
      </c>
      <c r="C2" s="7" t="s">
        <v>37</v>
      </c>
      <c r="D2" s="11">
        <f>D23</f>
        <v>25</v>
      </c>
      <c r="E2" s="10">
        <f t="shared" ref="E2:E22" si="1">D2*F2</f>
        <v>6.25</v>
      </c>
      <c r="F2" s="12">
        <v>0.25</v>
      </c>
      <c r="G2" s="13">
        <f>Recetas!K20</f>
        <v>4745.852</v>
      </c>
      <c r="H2" s="7" t="s">
        <v>39</v>
      </c>
      <c r="I2" s="15">
        <f>I23</f>
        <v>25</v>
      </c>
      <c r="J2" s="10">
        <f t="shared" ref="J2:J22" si="2">I2*K2</f>
        <v>6.25</v>
      </c>
      <c r="K2" s="17">
        <v>0.25</v>
      </c>
      <c r="L2" s="13">
        <f>Recetas!X20</f>
        <v>60087.375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>
        <v>2.0</v>
      </c>
      <c r="B3" s="5" t="s">
        <v>42</v>
      </c>
      <c r="C3" s="8" t="s">
        <v>43</v>
      </c>
      <c r="D3" s="11">
        <f>D23</f>
        <v>25</v>
      </c>
      <c r="E3" s="10">
        <f t="shared" si="1"/>
        <v>6.25</v>
      </c>
      <c r="F3" s="12">
        <v>0.25</v>
      </c>
      <c r="G3" s="13">
        <f>Recetas!K43</f>
        <v>1706.5325</v>
      </c>
      <c r="H3" s="8" t="s">
        <v>45</v>
      </c>
      <c r="I3" s="15">
        <f>I23</f>
        <v>25</v>
      </c>
      <c r="J3" s="10">
        <f t="shared" si="2"/>
        <v>6.25</v>
      </c>
      <c r="K3" s="17">
        <v>0.25</v>
      </c>
      <c r="L3" s="13">
        <f>Recetas!X43</f>
        <v>58345.02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3.0</v>
      </c>
      <c r="B4" s="5" t="s">
        <v>47</v>
      </c>
      <c r="C4" s="7" t="s">
        <v>48</v>
      </c>
      <c r="D4" s="11">
        <f>D23</f>
        <v>25</v>
      </c>
      <c r="E4" s="10">
        <f t="shared" si="1"/>
        <v>6.25</v>
      </c>
      <c r="F4" s="12">
        <v>0.25</v>
      </c>
      <c r="G4" s="13">
        <f>Recetas!K66</f>
        <v>61794.375</v>
      </c>
      <c r="H4" s="7" t="s">
        <v>49</v>
      </c>
      <c r="I4" s="15">
        <f>I23</f>
        <v>25</v>
      </c>
      <c r="J4" s="10">
        <f t="shared" si="2"/>
        <v>6.25</v>
      </c>
      <c r="K4" s="17">
        <v>0.25</v>
      </c>
      <c r="L4" s="13">
        <f>Recetas!X66</f>
        <v>86876.725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>
        <v>4.0</v>
      </c>
      <c r="B5" s="5" t="s">
        <v>51</v>
      </c>
      <c r="C5" s="8" t="s">
        <v>52</v>
      </c>
      <c r="D5" s="11">
        <f>D23</f>
        <v>25</v>
      </c>
      <c r="E5" s="10">
        <f t="shared" si="1"/>
        <v>6.25</v>
      </c>
      <c r="F5" s="12">
        <v>0.25</v>
      </c>
      <c r="G5" s="13">
        <f>Recetas!K89</f>
        <v>67189.225</v>
      </c>
      <c r="H5" s="7" t="s">
        <v>53</v>
      </c>
      <c r="I5" s="15">
        <f>I23</f>
        <v>25</v>
      </c>
      <c r="J5" s="10">
        <f t="shared" si="2"/>
        <v>6.25</v>
      </c>
      <c r="K5" s="17">
        <v>0.25</v>
      </c>
      <c r="L5" s="13">
        <f>Recetas!X89</f>
        <v>135943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5.0</v>
      </c>
      <c r="B6" s="5" t="s">
        <v>54</v>
      </c>
      <c r="C6" s="7" t="s">
        <v>55</v>
      </c>
      <c r="D6" s="11">
        <f>D23</f>
        <v>25</v>
      </c>
      <c r="E6" s="10">
        <f t="shared" si="1"/>
        <v>6.25</v>
      </c>
      <c r="F6" s="12">
        <v>0.25</v>
      </c>
      <c r="G6" s="13">
        <f>Recetas!K112</f>
        <v>64820.6125</v>
      </c>
      <c r="H6" s="7" t="s">
        <v>57</v>
      </c>
      <c r="I6" s="15">
        <f>I23</f>
        <v>25</v>
      </c>
      <c r="J6" s="10">
        <f t="shared" si="2"/>
        <v>6.25</v>
      </c>
      <c r="K6" s="17">
        <v>0.25</v>
      </c>
      <c r="L6" s="13">
        <f>Recetas!X112</f>
        <v>120635.875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>
        <v>6.0</v>
      </c>
      <c r="B7" s="5" t="s">
        <v>60</v>
      </c>
      <c r="C7" s="7" t="s">
        <v>61</v>
      </c>
      <c r="D7" s="11">
        <f>D23</f>
        <v>25</v>
      </c>
      <c r="E7" s="10">
        <f t="shared" si="1"/>
        <v>6.25</v>
      </c>
      <c r="F7" s="12">
        <v>0.25</v>
      </c>
      <c r="G7" s="13">
        <f>Recetas!K137</f>
        <v>61394.875</v>
      </c>
      <c r="H7" s="7" t="s">
        <v>65</v>
      </c>
      <c r="I7" s="15">
        <f>I23</f>
        <v>25</v>
      </c>
      <c r="J7" s="10">
        <f t="shared" si="2"/>
        <v>6.25</v>
      </c>
      <c r="K7" s="17">
        <v>0.25</v>
      </c>
      <c r="L7" s="13">
        <f>Recetas!X135</f>
        <v>65498.09375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7.0</v>
      </c>
      <c r="B8" s="5" t="s">
        <v>67</v>
      </c>
      <c r="C8" s="7" t="s">
        <v>68</v>
      </c>
      <c r="D8" s="11">
        <f>D23</f>
        <v>25</v>
      </c>
      <c r="E8" s="10">
        <f t="shared" si="1"/>
        <v>6.25</v>
      </c>
      <c r="F8" s="12">
        <v>0.25</v>
      </c>
      <c r="G8" s="13">
        <f>Recetas!K162</f>
        <v>48890.625</v>
      </c>
      <c r="H8" s="7" t="s">
        <v>69</v>
      </c>
      <c r="I8" s="15">
        <f>I23</f>
        <v>25</v>
      </c>
      <c r="J8" s="10">
        <f t="shared" si="2"/>
        <v>6.25</v>
      </c>
      <c r="K8" s="17">
        <v>0.25</v>
      </c>
      <c r="L8" s="13">
        <f>Recetas!X162</f>
        <v>59163.635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>
        <v>8.0</v>
      </c>
      <c r="B9" s="5" t="s">
        <v>35</v>
      </c>
      <c r="C9" s="8" t="s">
        <v>71</v>
      </c>
      <c r="D9" s="11">
        <f>D23</f>
        <v>25</v>
      </c>
      <c r="E9" s="10">
        <f t="shared" si="1"/>
        <v>6.25</v>
      </c>
      <c r="F9" s="12">
        <v>0.25</v>
      </c>
      <c r="G9" s="13">
        <f>Recetas!K185</f>
        <v>61599.5</v>
      </c>
      <c r="H9" s="7" t="s">
        <v>74</v>
      </c>
      <c r="I9" s="15">
        <f>I23</f>
        <v>25</v>
      </c>
      <c r="J9" s="10">
        <f t="shared" si="2"/>
        <v>6.25</v>
      </c>
      <c r="K9" s="17">
        <v>0.25</v>
      </c>
      <c r="L9" s="13">
        <f>Recetas!X185</f>
        <v>64296.75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9.0</v>
      </c>
      <c r="B10" s="5" t="s">
        <v>42</v>
      </c>
      <c r="C10" s="7" t="s">
        <v>77</v>
      </c>
      <c r="D10" s="11">
        <f>D23</f>
        <v>25</v>
      </c>
      <c r="E10" s="10">
        <f t="shared" si="1"/>
        <v>6.25</v>
      </c>
      <c r="F10" s="12">
        <v>0.25</v>
      </c>
      <c r="G10" s="13">
        <f>Recetas!K208</f>
        <v>83020.5</v>
      </c>
      <c r="H10" s="7" t="s">
        <v>81</v>
      </c>
      <c r="I10" s="15">
        <f>I23</f>
        <v>25</v>
      </c>
      <c r="J10" s="10">
        <f t="shared" si="2"/>
        <v>6.25</v>
      </c>
      <c r="K10" s="17">
        <v>0.25</v>
      </c>
      <c r="L10" s="13">
        <f>Recetas!X208</f>
        <v>152342.75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10.0</v>
      </c>
      <c r="B11" s="5" t="s">
        <v>47</v>
      </c>
      <c r="C11" s="7" t="s">
        <v>83</v>
      </c>
      <c r="D11" s="11">
        <f>D23</f>
        <v>25</v>
      </c>
      <c r="E11" s="10">
        <f t="shared" si="1"/>
        <v>6.25</v>
      </c>
      <c r="F11" s="12">
        <v>0.25</v>
      </c>
      <c r="G11" s="13">
        <f>Recetas!K231</f>
        <v>50663.6</v>
      </c>
      <c r="H11" s="7" t="s">
        <v>85</v>
      </c>
      <c r="I11" s="15">
        <f>I23</f>
        <v>25</v>
      </c>
      <c r="J11" s="10">
        <f t="shared" si="2"/>
        <v>6.25</v>
      </c>
      <c r="K11" s="17">
        <v>0.25</v>
      </c>
      <c r="L11" s="13">
        <f>Recetas!X231</f>
        <v>145023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>
        <v>11.0</v>
      </c>
      <c r="B12" s="5" t="s">
        <v>51</v>
      </c>
      <c r="C12" s="7" t="s">
        <v>87</v>
      </c>
      <c r="D12" s="11">
        <f>D23</f>
        <v>25</v>
      </c>
      <c r="E12" s="10">
        <f t="shared" si="1"/>
        <v>6.25</v>
      </c>
      <c r="F12" s="12">
        <v>0.25</v>
      </c>
      <c r="G12" s="13">
        <f>Recetas!K254</f>
        <v>61507.6875</v>
      </c>
      <c r="H12" s="7" t="s">
        <v>89</v>
      </c>
      <c r="I12" s="15">
        <f>I23</f>
        <v>25</v>
      </c>
      <c r="J12" s="10">
        <f t="shared" si="2"/>
        <v>6.25</v>
      </c>
      <c r="K12" s="17">
        <v>0.25</v>
      </c>
      <c r="L12" s="13">
        <f>Recetas!X254</f>
        <v>44830.975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12.0</v>
      </c>
      <c r="B13" s="5" t="s">
        <v>54</v>
      </c>
      <c r="C13" s="7" t="s">
        <v>90</v>
      </c>
      <c r="D13" s="11">
        <f>D23</f>
        <v>25</v>
      </c>
      <c r="E13" s="10">
        <f t="shared" si="1"/>
        <v>6.25</v>
      </c>
      <c r="F13" s="12">
        <v>0.25</v>
      </c>
      <c r="G13" s="13">
        <f>Recetas!K277</f>
        <v>52455.5</v>
      </c>
      <c r="H13" s="7" t="s">
        <v>93</v>
      </c>
      <c r="I13" s="15">
        <f>I23</f>
        <v>25</v>
      </c>
      <c r="J13" s="10">
        <f t="shared" si="2"/>
        <v>6.25</v>
      </c>
      <c r="K13" s="17">
        <v>0.25</v>
      </c>
      <c r="L13" s="13">
        <f>Recetas!X278</f>
        <v>46974.93125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>
        <v>13.0</v>
      </c>
      <c r="B14" s="5" t="s">
        <v>60</v>
      </c>
      <c r="C14" s="7" t="s">
        <v>94</v>
      </c>
      <c r="D14" s="11">
        <f>D23</f>
        <v>25</v>
      </c>
      <c r="E14" s="10">
        <f t="shared" si="1"/>
        <v>6.25</v>
      </c>
      <c r="F14" s="12">
        <v>0.25</v>
      </c>
      <c r="G14" s="13">
        <f>Recetas!K300</f>
        <v>98870.5</v>
      </c>
      <c r="H14" s="7" t="s">
        <v>96</v>
      </c>
      <c r="I14" s="15">
        <f>I23</f>
        <v>25</v>
      </c>
      <c r="J14" s="10">
        <f t="shared" si="2"/>
        <v>6.25</v>
      </c>
      <c r="K14" s="17">
        <v>0.25</v>
      </c>
      <c r="L14" s="13">
        <f>Recetas!X300</f>
        <v>36922.0625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14.0</v>
      </c>
      <c r="B15" s="5" t="s">
        <v>67</v>
      </c>
      <c r="C15" s="7" t="s">
        <v>100</v>
      </c>
      <c r="D15" s="11">
        <f>D23</f>
        <v>25</v>
      </c>
      <c r="E15" s="10">
        <f t="shared" si="1"/>
        <v>6.25</v>
      </c>
      <c r="F15" s="12">
        <v>0.25</v>
      </c>
      <c r="G15" s="13">
        <f>Recetas!K323</f>
        <v>87704.25</v>
      </c>
      <c r="H15" s="7" t="s">
        <v>101</v>
      </c>
      <c r="I15" s="15">
        <f>I23</f>
        <v>25</v>
      </c>
      <c r="J15" s="10">
        <f t="shared" si="2"/>
        <v>6.25</v>
      </c>
      <c r="K15" s="17">
        <v>0.25</v>
      </c>
      <c r="L15" s="13">
        <f>Recetas!X323</f>
        <v>89221.5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>
        <v>15.0</v>
      </c>
      <c r="B16" s="5" t="s">
        <v>35</v>
      </c>
      <c r="C16" s="7" t="s">
        <v>104</v>
      </c>
      <c r="D16" s="11">
        <f>D23</f>
        <v>25</v>
      </c>
      <c r="E16" s="10">
        <f t="shared" si="1"/>
        <v>6.25</v>
      </c>
      <c r="F16" s="12">
        <v>0.25</v>
      </c>
      <c r="G16" s="13">
        <f>Recetas!K346</f>
        <v>39304.225</v>
      </c>
      <c r="H16" s="7" t="s">
        <v>105</v>
      </c>
      <c r="I16" s="15">
        <f>I23</f>
        <v>25</v>
      </c>
      <c r="J16" s="10">
        <f t="shared" si="2"/>
        <v>6.25</v>
      </c>
      <c r="K16" s="17">
        <v>0.25</v>
      </c>
      <c r="L16" s="13">
        <f>Recetas!X346</f>
        <v>57676.76375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16.0</v>
      </c>
      <c r="B17" s="5" t="s">
        <v>42</v>
      </c>
      <c r="C17" s="7" t="s">
        <v>107</v>
      </c>
      <c r="D17" s="11">
        <f>D23</f>
        <v>25</v>
      </c>
      <c r="E17" s="10">
        <f t="shared" si="1"/>
        <v>6.25</v>
      </c>
      <c r="F17" s="12">
        <v>0.25</v>
      </c>
      <c r="G17" s="13">
        <f>Recetas!K369</f>
        <v>33808.75</v>
      </c>
      <c r="H17" s="7" t="s">
        <v>55</v>
      </c>
      <c r="I17" s="15">
        <f>I23</f>
        <v>25</v>
      </c>
      <c r="J17" s="10">
        <f t="shared" si="2"/>
        <v>6.25</v>
      </c>
      <c r="K17" s="17">
        <v>0.25</v>
      </c>
      <c r="L17" s="13">
        <f>Recetas!X369</f>
        <v>62406.55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17.0</v>
      </c>
      <c r="B18" s="5" t="s">
        <v>47</v>
      </c>
      <c r="C18" s="7" t="s">
        <v>109</v>
      </c>
      <c r="D18" s="11">
        <f>D23</f>
        <v>25</v>
      </c>
      <c r="E18" s="10">
        <f t="shared" si="1"/>
        <v>6.25</v>
      </c>
      <c r="F18" s="12">
        <v>0.25</v>
      </c>
      <c r="G18" s="13">
        <f>Recetas!K392</f>
        <v>72498.3125</v>
      </c>
      <c r="H18" s="7" t="s">
        <v>111</v>
      </c>
      <c r="I18" s="15">
        <f>I23</f>
        <v>25</v>
      </c>
      <c r="J18" s="10">
        <f t="shared" si="2"/>
        <v>6.25</v>
      </c>
      <c r="K18" s="17">
        <v>0.25</v>
      </c>
      <c r="L18" s="13">
        <f>Recetas!X394</f>
        <v>64937.375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>
        <v>18.0</v>
      </c>
      <c r="B19" s="5" t="s">
        <v>51</v>
      </c>
      <c r="C19" s="7" t="s">
        <v>113</v>
      </c>
      <c r="D19" s="11">
        <f>D23</f>
        <v>25</v>
      </c>
      <c r="E19" s="10">
        <f t="shared" si="1"/>
        <v>6.25</v>
      </c>
      <c r="F19" s="12">
        <v>0.25</v>
      </c>
      <c r="G19" s="13">
        <f>Recetas!K419</f>
        <v>55073.8125</v>
      </c>
      <c r="H19" s="7" t="s">
        <v>114</v>
      </c>
      <c r="I19" s="15">
        <f>I23</f>
        <v>25</v>
      </c>
      <c r="J19" s="10">
        <f t="shared" si="2"/>
        <v>6.25</v>
      </c>
      <c r="K19" s="17">
        <v>0.25</v>
      </c>
      <c r="L19" s="13">
        <f>Recetas!X419</f>
        <v>61851.68125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19.0</v>
      </c>
      <c r="B20" s="5" t="s">
        <v>54</v>
      </c>
      <c r="C20" s="7" t="s">
        <v>116</v>
      </c>
      <c r="D20" s="11">
        <f>D23</f>
        <v>25</v>
      </c>
      <c r="E20" s="10">
        <f t="shared" si="1"/>
        <v>6.25</v>
      </c>
      <c r="F20" s="12">
        <v>0.25</v>
      </c>
      <c r="G20" s="13">
        <f>Recetas!K442</f>
        <v>75891.75</v>
      </c>
      <c r="H20" s="7" t="s">
        <v>117</v>
      </c>
      <c r="I20" s="15">
        <f>I23</f>
        <v>25</v>
      </c>
      <c r="J20" s="10">
        <f t="shared" si="2"/>
        <v>6.25</v>
      </c>
      <c r="K20" s="17">
        <v>0.25</v>
      </c>
      <c r="L20" s="13">
        <f>Recetas!X442</f>
        <v>48119.5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20.0</v>
      </c>
      <c r="B21" s="5" t="s">
        <v>60</v>
      </c>
      <c r="C21" s="7" t="s">
        <v>122</v>
      </c>
      <c r="D21" s="11">
        <f>D23</f>
        <v>25</v>
      </c>
      <c r="E21" s="10">
        <f t="shared" si="1"/>
        <v>6.25</v>
      </c>
      <c r="F21" s="12">
        <v>0.25</v>
      </c>
      <c r="G21" s="13">
        <f>Recetas!K465</f>
        <v>43410.8125</v>
      </c>
      <c r="H21" s="7" t="s">
        <v>123</v>
      </c>
      <c r="I21" s="15">
        <f>I23</f>
        <v>25</v>
      </c>
      <c r="J21" s="10">
        <f t="shared" si="2"/>
        <v>6.25</v>
      </c>
      <c r="K21" s="17">
        <v>0.25</v>
      </c>
      <c r="L21" s="13">
        <f>Recetas!X465</f>
        <v>80273.125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21.0</v>
      </c>
      <c r="B22" s="5" t="s">
        <v>67</v>
      </c>
      <c r="C22" s="7" t="s">
        <v>124</v>
      </c>
      <c r="D22" s="11">
        <f>D23</f>
        <v>25</v>
      </c>
      <c r="E22" s="10">
        <f t="shared" si="1"/>
        <v>6.25</v>
      </c>
      <c r="F22" s="12">
        <v>0.25</v>
      </c>
      <c r="G22" s="13">
        <f>Recetas!K488</f>
        <v>48091.875</v>
      </c>
      <c r="H22" s="7" t="s">
        <v>126</v>
      </c>
      <c r="I22" s="15">
        <f>I23</f>
        <v>25</v>
      </c>
      <c r="J22" s="10">
        <f t="shared" si="2"/>
        <v>6.25</v>
      </c>
      <c r="K22" s="17">
        <v>0.25</v>
      </c>
      <c r="L22" s="13">
        <f>Recetas!X488</f>
        <v>98223.09375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0"/>
      <c r="B23" s="40"/>
      <c r="C23" s="42" t="s">
        <v>128</v>
      </c>
      <c r="D23" s="43">
        <v>25.0</v>
      </c>
      <c r="E23" s="42" t="s">
        <v>130</v>
      </c>
      <c r="F23" s="44"/>
      <c r="G23" s="45">
        <f>SUM(G2:G22)</f>
        <v>1174443.172</v>
      </c>
      <c r="H23" s="42" t="s">
        <v>133</v>
      </c>
      <c r="I23" s="47">
        <v>25.0</v>
      </c>
      <c r="J23" s="42" t="s">
        <v>130</v>
      </c>
      <c r="K23" s="44"/>
      <c r="L23" s="45">
        <f>SUM(L2:L22)</f>
        <v>1639649.781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0"/>
      <c r="B24" s="40"/>
      <c r="C24" s="48"/>
      <c r="D24" s="48"/>
      <c r="E24" s="48"/>
      <c r="F24" s="48"/>
      <c r="G24" s="48"/>
      <c r="H24" s="4"/>
      <c r="I24" s="48"/>
      <c r="J24" s="48"/>
      <c r="K24" s="48"/>
      <c r="L24" s="4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0"/>
      <c r="B25" s="40"/>
      <c r="C25" s="48"/>
      <c r="D25" s="48"/>
      <c r="E25" s="48"/>
      <c r="F25" s="48"/>
      <c r="G25" s="48"/>
      <c r="H25" s="50" t="s">
        <v>138</v>
      </c>
      <c r="I25" s="48"/>
      <c r="J25" s="48"/>
      <c r="K25" s="48"/>
      <c r="L25" s="4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0"/>
      <c r="B26" s="40"/>
      <c r="C26" s="48"/>
      <c r="D26" s="48"/>
      <c r="E26" s="48"/>
      <c r="F26" s="48"/>
      <c r="G26" s="48"/>
      <c r="H26" s="51">
        <f>G23+L23</f>
        <v>2814092.953</v>
      </c>
      <c r="I26" s="52"/>
      <c r="J26" s="52"/>
      <c r="K26" s="52"/>
      <c r="L26" s="4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0"/>
      <c r="B27" s="40"/>
      <c r="C27" s="48"/>
      <c r="D27" s="48"/>
      <c r="E27" s="48"/>
      <c r="F27" s="48"/>
      <c r="G27" s="48"/>
      <c r="H27" s="4"/>
      <c r="I27" s="48"/>
      <c r="J27" s="48"/>
      <c r="K27" s="48"/>
      <c r="L27" s="4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0"/>
      <c r="B28" s="40"/>
      <c r="C28" s="48"/>
      <c r="D28" s="48"/>
      <c r="E28" s="48"/>
      <c r="F28" s="48"/>
      <c r="G28" s="48"/>
      <c r="H28" s="4"/>
      <c r="I28" s="48"/>
      <c r="J28" s="48"/>
      <c r="K28" s="48"/>
      <c r="L28" s="4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0"/>
      <c r="B29" s="40"/>
      <c r="C29" s="48"/>
      <c r="D29" s="48"/>
      <c r="E29" s="48"/>
      <c r="F29" s="48"/>
      <c r="G29" s="48"/>
      <c r="H29" s="4"/>
      <c r="I29" s="48"/>
      <c r="J29" s="48"/>
      <c r="K29" s="48"/>
      <c r="L29" s="4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0"/>
      <c r="B30" s="40"/>
      <c r="C30" s="48"/>
      <c r="D30" s="48"/>
      <c r="E30" s="48"/>
      <c r="F30" s="48"/>
      <c r="G30" s="48"/>
      <c r="H30" s="4"/>
      <c r="I30" s="48"/>
      <c r="J30" s="48"/>
      <c r="K30" s="48"/>
      <c r="L30" s="4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0"/>
      <c r="B31" s="40"/>
      <c r="C31" s="48"/>
      <c r="D31" s="48"/>
      <c r="E31" s="48"/>
      <c r="F31" s="48"/>
      <c r="G31" s="48"/>
      <c r="H31" s="4"/>
      <c r="I31" s="48"/>
      <c r="J31" s="48"/>
      <c r="K31" s="48"/>
      <c r="L31" s="4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0"/>
      <c r="B32" s="40"/>
      <c r="C32" s="48"/>
      <c r="D32" s="48"/>
      <c r="E32" s="48"/>
      <c r="F32" s="48"/>
      <c r="G32" s="48"/>
      <c r="H32" s="4"/>
      <c r="I32" s="48"/>
      <c r="J32" s="48"/>
      <c r="K32" s="48"/>
      <c r="L32" s="4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0"/>
      <c r="B33" s="40"/>
      <c r="C33" s="48"/>
      <c r="D33" s="48"/>
      <c r="E33" s="48"/>
      <c r="F33" s="48"/>
      <c r="G33" s="48"/>
      <c r="H33" s="4"/>
      <c r="I33" s="48"/>
      <c r="J33" s="48"/>
      <c r="K33" s="48"/>
      <c r="L33" s="4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0"/>
      <c r="B34" s="40"/>
      <c r="C34" s="48"/>
      <c r="D34" s="48"/>
      <c r="E34" s="48"/>
      <c r="F34" s="48"/>
      <c r="G34" s="48"/>
      <c r="H34" s="4"/>
      <c r="I34" s="48"/>
      <c r="J34" s="48"/>
      <c r="K34" s="48"/>
      <c r="L34" s="4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0"/>
      <c r="C35" s="48"/>
      <c r="D35" s="48"/>
      <c r="E35" s="48"/>
      <c r="F35" s="48"/>
      <c r="G35" s="48"/>
      <c r="H35" s="4"/>
      <c r="I35" s="48"/>
      <c r="J35" s="48"/>
      <c r="K35" s="48"/>
      <c r="L35" s="4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0"/>
      <c r="B36" s="40"/>
      <c r="C36" s="48"/>
      <c r="D36" s="48"/>
      <c r="E36" s="48"/>
      <c r="F36" s="48"/>
      <c r="G36" s="48"/>
      <c r="H36" s="4"/>
      <c r="I36" s="48"/>
      <c r="J36" s="48"/>
      <c r="K36" s="48"/>
      <c r="L36" s="4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0"/>
      <c r="B37" s="40"/>
      <c r="C37" s="48"/>
      <c r="D37" s="48"/>
      <c r="E37" s="48"/>
      <c r="F37" s="48"/>
      <c r="G37" s="48"/>
      <c r="H37" s="4"/>
      <c r="I37" s="48"/>
      <c r="J37" s="48"/>
      <c r="K37" s="48"/>
      <c r="L37" s="4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0"/>
      <c r="B38" s="40"/>
      <c r="C38" s="48"/>
      <c r="D38" s="48"/>
      <c r="E38" s="48"/>
      <c r="F38" s="48"/>
      <c r="G38" s="48"/>
      <c r="H38" s="4"/>
      <c r="I38" s="48"/>
      <c r="J38" s="48"/>
      <c r="K38" s="48"/>
      <c r="L38" s="4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0"/>
      <c r="B39" s="40"/>
      <c r="C39" s="48"/>
      <c r="D39" s="48"/>
      <c r="E39" s="48"/>
      <c r="F39" s="48"/>
      <c r="G39" s="48"/>
      <c r="H39" s="4"/>
      <c r="I39" s="48"/>
      <c r="J39" s="48"/>
      <c r="K39" s="48"/>
      <c r="L39" s="4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0"/>
      <c r="B40" s="40"/>
      <c r="C40" s="48"/>
      <c r="D40" s="48"/>
      <c r="E40" s="48"/>
      <c r="F40" s="48"/>
      <c r="G40" s="48"/>
      <c r="H40" s="4"/>
      <c r="I40" s="48"/>
      <c r="J40" s="48"/>
      <c r="K40" s="48"/>
      <c r="L40" s="4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0"/>
      <c r="B41" s="40"/>
      <c r="C41" s="48"/>
      <c r="D41" s="48"/>
      <c r="E41" s="48"/>
      <c r="F41" s="48"/>
      <c r="G41" s="48"/>
      <c r="H41" s="4"/>
      <c r="I41" s="48"/>
      <c r="J41" s="48"/>
      <c r="K41" s="48"/>
      <c r="L41" s="4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0"/>
      <c r="B42" s="40"/>
      <c r="C42" s="48"/>
      <c r="D42" s="48"/>
      <c r="E42" s="48"/>
      <c r="F42" s="48"/>
      <c r="G42" s="48"/>
      <c r="H42" s="4"/>
      <c r="I42" s="48"/>
      <c r="J42" s="48"/>
      <c r="K42" s="48"/>
      <c r="L42" s="4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0"/>
      <c r="B43" s="40"/>
      <c r="C43" s="48"/>
      <c r="D43" s="48"/>
      <c r="E43" s="48"/>
      <c r="F43" s="48"/>
      <c r="G43" s="48"/>
      <c r="H43" s="4"/>
      <c r="I43" s="48"/>
      <c r="J43" s="48"/>
      <c r="K43" s="48"/>
      <c r="L43" s="4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0"/>
      <c r="B44" s="40"/>
      <c r="C44" s="48"/>
      <c r="D44" s="48"/>
      <c r="E44" s="48"/>
      <c r="F44" s="48"/>
      <c r="G44" s="48"/>
      <c r="H44" s="4"/>
      <c r="I44" s="48"/>
      <c r="J44" s="48"/>
      <c r="K44" s="48"/>
      <c r="L44" s="4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0"/>
      <c r="B45" s="40"/>
      <c r="C45" s="48"/>
      <c r="D45" s="48"/>
      <c r="E45" s="48"/>
      <c r="F45" s="48"/>
      <c r="G45" s="48"/>
      <c r="H45" s="4"/>
      <c r="I45" s="48"/>
      <c r="J45" s="48"/>
      <c r="K45" s="48"/>
      <c r="L45" s="4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0"/>
      <c r="B46" s="40"/>
      <c r="C46" s="48"/>
      <c r="D46" s="48"/>
      <c r="E46" s="48"/>
      <c r="F46" s="48"/>
      <c r="G46" s="48"/>
      <c r="H46" s="4"/>
      <c r="I46" s="48"/>
      <c r="J46" s="48"/>
      <c r="K46" s="48"/>
      <c r="L46" s="4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0"/>
      <c r="B47" s="40"/>
      <c r="C47" s="48"/>
      <c r="D47" s="48"/>
      <c r="E47" s="48"/>
      <c r="F47" s="48"/>
      <c r="G47" s="48"/>
      <c r="H47" s="4"/>
      <c r="I47" s="48"/>
      <c r="J47" s="48"/>
      <c r="K47" s="48"/>
      <c r="L47" s="4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0"/>
      <c r="B48" s="40"/>
      <c r="C48" s="48"/>
      <c r="D48" s="48"/>
      <c r="E48" s="48"/>
      <c r="F48" s="48"/>
      <c r="G48" s="48"/>
      <c r="H48" s="4"/>
      <c r="I48" s="48"/>
      <c r="J48" s="48"/>
      <c r="K48" s="48"/>
      <c r="L48" s="4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0"/>
      <c r="B49" s="40"/>
      <c r="C49" s="48"/>
      <c r="D49" s="48"/>
      <c r="E49" s="48"/>
      <c r="F49" s="48"/>
      <c r="G49" s="48"/>
      <c r="H49" s="4"/>
      <c r="I49" s="48"/>
      <c r="J49" s="48"/>
      <c r="K49" s="48"/>
      <c r="L49" s="4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0"/>
      <c r="B50" s="40"/>
      <c r="C50" s="48"/>
      <c r="D50" s="48"/>
      <c r="E50" s="48"/>
      <c r="F50" s="48"/>
      <c r="G50" s="48"/>
      <c r="H50" s="4"/>
      <c r="I50" s="48"/>
      <c r="J50" s="48"/>
      <c r="K50" s="48"/>
      <c r="L50" s="4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0"/>
      <c r="B51" s="40"/>
      <c r="C51" s="48"/>
      <c r="D51" s="48"/>
      <c r="E51" s="48"/>
      <c r="F51" s="48"/>
      <c r="G51" s="48"/>
      <c r="H51" s="4"/>
      <c r="I51" s="48"/>
      <c r="J51" s="48"/>
      <c r="K51" s="48"/>
      <c r="L51" s="4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0"/>
      <c r="B52" s="40"/>
      <c r="C52" s="48"/>
      <c r="D52" s="48"/>
      <c r="E52" s="48"/>
      <c r="F52" s="48"/>
      <c r="G52" s="48"/>
      <c r="H52" s="4"/>
      <c r="I52" s="48"/>
      <c r="J52" s="48"/>
      <c r="K52" s="48"/>
      <c r="L52" s="4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0"/>
      <c r="B53" s="40"/>
      <c r="C53" s="48"/>
      <c r="D53" s="48"/>
      <c r="E53" s="48"/>
      <c r="F53" s="48"/>
      <c r="G53" s="48"/>
      <c r="H53" s="4"/>
      <c r="I53" s="48"/>
      <c r="J53" s="48"/>
      <c r="K53" s="48"/>
      <c r="L53" s="4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0"/>
      <c r="B54" s="40"/>
      <c r="C54" s="48"/>
      <c r="D54" s="48"/>
      <c r="E54" s="48"/>
      <c r="F54" s="48"/>
      <c r="G54" s="48"/>
      <c r="H54" s="4"/>
      <c r="I54" s="48"/>
      <c r="J54" s="48"/>
      <c r="K54" s="48"/>
      <c r="L54" s="4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0"/>
      <c r="B55" s="40"/>
      <c r="C55" s="48"/>
      <c r="D55" s="48"/>
      <c r="E55" s="48"/>
      <c r="F55" s="48"/>
      <c r="G55" s="48"/>
      <c r="H55" s="4"/>
      <c r="I55" s="48"/>
      <c r="J55" s="48"/>
      <c r="K55" s="48"/>
      <c r="L55" s="4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0"/>
      <c r="C56" s="48"/>
      <c r="D56" s="48"/>
      <c r="E56" s="48"/>
      <c r="F56" s="48"/>
      <c r="G56" s="48"/>
      <c r="H56" s="4"/>
      <c r="I56" s="48"/>
      <c r="J56" s="48"/>
      <c r="K56" s="48"/>
      <c r="L56" s="4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0"/>
      <c r="C57" s="48"/>
      <c r="D57" s="48"/>
      <c r="E57" s="48"/>
      <c r="F57" s="48"/>
      <c r="G57" s="48"/>
      <c r="H57" s="4"/>
      <c r="I57" s="48"/>
      <c r="J57" s="48"/>
      <c r="K57" s="48"/>
      <c r="L57" s="4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0"/>
      <c r="B58" s="40"/>
      <c r="C58" s="48"/>
      <c r="D58" s="48"/>
      <c r="E58" s="48"/>
      <c r="F58" s="48"/>
      <c r="G58" s="48"/>
      <c r="H58" s="4"/>
      <c r="I58" s="48"/>
      <c r="J58" s="48"/>
      <c r="K58" s="48"/>
      <c r="L58" s="4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0"/>
      <c r="B59" s="40"/>
      <c r="C59" s="48"/>
      <c r="D59" s="48"/>
      <c r="E59" s="48"/>
      <c r="F59" s="48"/>
      <c r="G59" s="48"/>
      <c r="H59" s="4"/>
      <c r="I59" s="48"/>
      <c r="J59" s="48"/>
      <c r="K59" s="48"/>
      <c r="L59" s="4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0"/>
      <c r="B60" s="40"/>
      <c r="C60" s="48"/>
      <c r="D60" s="48"/>
      <c r="E60" s="48"/>
      <c r="F60" s="48"/>
      <c r="G60" s="48"/>
      <c r="H60" s="4"/>
      <c r="I60" s="48"/>
      <c r="J60" s="48"/>
      <c r="K60" s="48"/>
      <c r="L60" s="4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0"/>
      <c r="B61" s="40"/>
      <c r="C61" s="48"/>
      <c r="D61" s="48"/>
      <c r="E61" s="48"/>
      <c r="F61" s="48"/>
      <c r="G61" s="48"/>
      <c r="H61" s="4"/>
      <c r="I61" s="48"/>
      <c r="J61" s="48"/>
      <c r="K61" s="48"/>
      <c r="L61" s="4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0"/>
      <c r="B62" s="40"/>
      <c r="C62" s="48"/>
      <c r="D62" s="48"/>
      <c r="E62" s="48"/>
      <c r="F62" s="48"/>
      <c r="G62" s="48"/>
      <c r="H62" s="4"/>
      <c r="I62" s="48"/>
      <c r="J62" s="48"/>
      <c r="K62" s="48"/>
      <c r="L62" s="4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0"/>
      <c r="B63" s="40"/>
      <c r="C63" s="48"/>
      <c r="D63" s="48"/>
      <c r="E63" s="48"/>
      <c r="F63" s="48"/>
      <c r="G63" s="48"/>
      <c r="H63" s="4"/>
      <c r="I63" s="48"/>
      <c r="J63" s="48"/>
      <c r="K63" s="48"/>
      <c r="L63" s="4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0"/>
      <c r="B64" s="40"/>
      <c r="C64" s="48"/>
      <c r="D64" s="48"/>
      <c r="E64" s="48"/>
      <c r="F64" s="48"/>
      <c r="G64" s="48"/>
      <c r="H64" s="4"/>
      <c r="I64" s="48"/>
      <c r="J64" s="48"/>
      <c r="K64" s="48"/>
      <c r="L64" s="4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0"/>
      <c r="B65" s="40"/>
      <c r="C65" s="48"/>
      <c r="D65" s="48"/>
      <c r="E65" s="48"/>
      <c r="F65" s="48"/>
      <c r="G65" s="48"/>
      <c r="H65" s="4"/>
      <c r="I65" s="48"/>
      <c r="J65" s="48"/>
      <c r="K65" s="48"/>
      <c r="L65" s="4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0"/>
      <c r="B66" s="40"/>
      <c r="C66" s="48"/>
      <c r="D66" s="48"/>
      <c r="E66" s="48"/>
      <c r="F66" s="48"/>
      <c r="G66" s="48"/>
      <c r="H66" s="4"/>
      <c r="I66" s="48"/>
      <c r="J66" s="48"/>
      <c r="K66" s="48"/>
      <c r="L66" s="4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0"/>
      <c r="B67" s="40"/>
      <c r="C67" s="48"/>
      <c r="D67" s="48"/>
      <c r="E67" s="48"/>
      <c r="F67" s="48"/>
      <c r="G67" s="48"/>
      <c r="H67" s="4"/>
      <c r="I67" s="48"/>
      <c r="J67" s="48"/>
      <c r="K67" s="48"/>
      <c r="L67" s="4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0"/>
      <c r="B68" s="40"/>
      <c r="C68" s="48"/>
      <c r="D68" s="48"/>
      <c r="E68" s="48"/>
      <c r="F68" s="48"/>
      <c r="G68" s="48"/>
      <c r="H68" s="4"/>
      <c r="I68" s="48"/>
      <c r="J68" s="48"/>
      <c r="K68" s="48"/>
      <c r="L68" s="4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0"/>
      <c r="B69" s="40"/>
      <c r="C69" s="48"/>
      <c r="D69" s="48"/>
      <c r="E69" s="48"/>
      <c r="F69" s="48"/>
      <c r="G69" s="48"/>
      <c r="H69" s="4"/>
      <c r="I69" s="48"/>
      <c r="J69" s="48"/>
      <c r="K69" s="48"/>
      <c r="L69" s="4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0"/>
      <c r="B70" s="40"/>
      <c r="C70" s="48"/>
      <c r="D70" s="48"/>
      <c r="E70" s="48"/>
      <c r="F70" s="48"/>
      <c r="G70" s="48"/>
      <c r="H70" s="4"/>
      <c r="I70" s="48"/>
      <c r="J70" s="48"/>
      <c r="K70" s="48"/>
      <c r="L70" s="4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0"/>
      <c r="B71" s="40"/>
      <c r="C71" s="48"/>
      <c r="D71" s="48"/>
      <c r="E71" s="48"/>
      <c r="F71" s="48"/>
      <c r="G71" s="48"/>
      <c r="H71" s="4"/>
      <c r="I71" s="48"/>
      <c r="J71" s="48"/>
      <c r="K71" s="48"/>
      <c r="L71" s="4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0"/>
      <c r="B72" s="40"/>
      <c r="C72" s="48"/>
      <c r="D72" s="48"/>
      <c r="E72" s="48"/>
      <c r="F72" s="48"/>
      <c r="G72" s="48"/>
      <c r="H72" s="4"/>
      <c r="I72" s="48"/>
      <c r="J72" s="48"/>
      <c r="K72" s="48"/>
      <c r="L72" s="4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0"/>
      <c r="B73" s="40"/>
      <c r="C73" s="48"/>
      <c r="D73" s="48"/>
      <c r="E73" s="48"/>
      <c r="F73" s="48"/>
      <c r="G73" s="48"/>
      <c r="H73" s="4"/>
      <c r="I73" s="48"/>
      <c r="J73" s="48"/>
      <c r="K73" s="48"/>
      <c r="L73" s="4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0"/>
      <c r="B74" s="40"/>
      <c r="C74" s="48"/>
      <c r="D74" s="48"/>
      <c r="E74" s="48"/>
      <c r="F74" s="48"/>
      <c r="G74" s="48"/>
      <c r="H74" s="4"/>
      <c r="I74" s="48"/>
      <c r="J74" s="48"/>
      <c r="K74" s="48"/>
      <c r="L74" s="4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0"/>
      <c r="B75" s="40"/>
      <c r="C75" s="48"/>
      <c r="D75" s="48"/>
      <c r="E75" s="48"/>
      <c r="F75" s="48"/>
      <c r="G75" s="48"/>
      <c r="H75" s="4"/>
      <c r="I75" s="48"/>
      <c r="J75" s="48"/>
      <c r="K75" s="48"/>
      <c r="L75" s="4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0"/>
      <c r="B76" s="40"/>
      <c r="C76" s="48"/>
      <c r="D76" s="48"/>
      <c r="E76" s="48"/>
      <c r="F76" s="48"/>
      <c r="G76" s="48"/>
      <c r="H76" s="4"/>
      <c r="I76" s="48"/>
      <c r="J76" s="48"/>
      <c r="K76" s="48"/>
      <c r="L76" s="4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0"/>
      <c r="B77" s="40"/>
      <c r="C77" s="48"/>
      <c r="D77" s="48"/>
      <c r="E77" s="48"/>
      <c r="F77" s="48"/>
      <c r="G77" s="48"/>
      <c r="H77" s="4"/>
      <c r="I77" s="48"/>
      <c r="J77" s="48"/>
      <c r="K77" s="48"/>
      <c r="L77" s="4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0"/>
      <c r="B78" s="40"/>
      <c r="C78" s="48"/>
      <c r="D78" s="48"/>
      <c r="E78" s="48"/>
      <c r="F78" s="48"/>
      <c r="G78" s="48"/>
      <c r="H78" s="4"/>
      <c r="I78" s="48"/>
      <c r="J78" s="48"/>
      <c r="K78" s="48"/>
      <c r="L78" s="4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0"/>
      <c r="B79" s="40"/>
      <c r="C79" s="48"/>
      <c r="D79" s="48"/>
      <c r="E79" s="48"/>
      <c r="F79" s="48"/>
      <c r="G79" s="48"/>
      <c r="H79" s="4"/>
      <c r="I79" s="48"/>
      <c r="J79" s="48"/>
      <c r="K79" s="48"/>
      <c r="L79" s="4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0"/>
      <c r="B80" s="40"/>
      <c r="C80" s="48"/>
      <c r="D80" s="48"/>
      <c r="E80" s="48"/>
      <c r="F80" s="48"/>
      <c r="G80" s="48"/>
      <c r="H80" s="4"/>
      <c r="I80" s="48"/>
      <c r="J80" s="48"/>
      <c r="K80" s="48"/>
      <c r="L80" s="4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0"/>
      <c r="B81" s="40"/>
      <c r="C81" s="48"/>
      <c r="D81" s="48"/>
      <c r="E81" s="48"/>
      <c r="F81" s="48"/>
      <c r="G81" s="48"/>
      <c r="H81" s="4"/>
      <c r="I81" s="48"/>
      <c r="J81" s="48"/>
      <c r="K81" s="48"/>
      <c r="L81" s="4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0"/>
      <c r="B82" s="40"/>
      <c r="C82" s="48"/>
      <c r="D82" s="48"/>
      <c r="E82" s="48"/>
      <c r="F82" s="48"/>
      <c r="G82" s="48"/>
      <c r="H82" s="4"/>
      <c r="I82" s="48"/>
      <c r="J82" s="48"/>
      <c r="K82" s="48"/>
      <c r="L82" s="4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0"/>
      <c r="B83" s="40"/>
      <c r="C83" s="48"/>
      <c r="D83" s="48"/>
      <c r="E83" s="48"/>
      <c r="F83" s="48"/>
      <c r="G83" s="48"/>
      <c r="H83" s="4"/>
      <c r="I83" s="48"/>
      <c r="J83" s="48"/>
      <c r="K83" s="48"/>
      <c r="L83" s="4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0"/>
      <c r="B84" s="40"/>
      <c r="C84" s="48"/>
      <c r="D84" s="48"/>
      <c r="E84" s="48"/>
      <c r="F84" s="48"/>
      <c r="G84" s="48"/>
      <c r="H84" s="4"/>
      <c r="I84" s="48"/>
      <c r="J84" s="48"/>
      <c r="K84" s="48"/>
      <c r="L84" s="4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0"/>
      <c r="B85" s="40"/>
      <c r="C85" s="48"/>
      <c r="D85" s="48"/>
      <c r="E85" s="48"/>
      <c r="F85" s="48"/>
      <c r="G85" s="48"/>
      <c r="H85" s="4"/>
      <c r="I85" s="48"/>
      <c r="J85" s="48"/>
      <c r="K85" s="48"/>
      <c r="L85" s="4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0"/>
      <c r="B86" s="40"/>
      <c r="C86" s="48"/>
      <c r="D86" s="48"/>
      <c r="E86" s="48"/>
      <c r="F86" s="48"/>
      <c r="G86" s="48"/>
      <c r="H86" s="4"/>
      <c r="I86" s="48"/>
      <c r="J86" s="48"/>
      <c r="K86" s="48"/>
      <c r="L86" s="4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0"/>
      <c r="B87" s="40"/>
      <c r="C87" s="48"/>
      <c r="D87" s="48"/>
      <c r="E87" s="48"/>
      <c r="F87" s="48"/>
      <c r="G87" s="48"/>
      <c r="H87" s="4"/>
      <c r="I87" s="48"/>
      <c r="J87" s="48"/>
      <c r="K87" s="48"/>
      <c r="L87" s="4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0"/>
      <c r="B88" s="40"/>
      <c r="C88" s="48"/>
      <c r="D88" s="48"/>
      <c r="E88" s="48"/>
      <c r="F88" s="48"/>
      <c r="G88" s="48"/>
      <c r="H88" s="4"/>
      <c r="I88" s="48"/>
      <c r="J88" s="48"/>
      <c r="K88" s="48"/>
      <c r="L88" s="4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0"/>
      <c r="B89" s="40"/>
      <c r="C89" s="48"/>
      <c r="D89" s="48"/>
      <c r="E89" s="48"/>
      <c r="F89" s="48"/>
      <c r="G89" s="48"/>
      <c r="H89" s="4"/>
      <c r="I89" s="48"/>
      <c r="J89" s="48"/>
      <c r="K89" s="48"/>
      <c r="L89" s="4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0"/>
      <c r="B90" s="40"/>
      <c r="C90" s="48"/>
      <c r="D90" s="48"/>
      <c r="E90" s="48"/>
      <c r="F90" s="48"/>
      <c r="G90" s="48"/>
      <c r="H90" s="4"/>
      <c r="I90" s="48"/>
      <c r="J90" s="48"/>
      <c r="K90" s="48"/>
      <c r="L90" s="4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0"/>
      <c r="B91" s="40"/>
      <c r="C91" s="48"/>
      <c r="D91" s="48"/>
      <c r="E91" s="48"/>
      <c r="F91" s="48"/>
      <c r="G91" s="48"/>
      <c r="H91" s="4"/>
      <c r="I91" s="48"/>
      <c r="J91" s="48"/>
      <c r="K91" s="48"/>
      <c r="L91" s="4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0"/>
      <c r="B92" s="40"/>
      <c r="C92" s="48"/>
      <c r="D92" s="48"/>
      <c r="E92" s="48"/>
      <c r="F92" s="48"/>
      <c r="G92" s="48"/>
      <c r="H92" s="4"/>
      <c r="I92" s="48"/>
      <c r="J92" s="48"/>
      <c r="K92" s="48"/>
      <c r="L92" s="4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0"/>
      <c r="B93" s="40"/>
      <c r="C93" s="48"/>
      <c r="D93" s="48"/>
      <c r="E93" s="48"/>
      <c r="F93" s="48"/>
      <c r="G93" s="48"/>
      <c r="H93" s="4"/>
      <c r="I93" s="48"/>
      <c r="J93" s="48"/>
      <c r="K93" s="48"/>
      <c r="L93" s="4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0"/>
      <c r="B94" s="40"/>
      <c r="C94" s="48"/>
      <c r="D94" s="48"/>
      <c r="E94" s="48"/>
      <c r="F94" s="48"/>
      <c r="G94" s="48"/>
      <c r="H94" s="4"/>
      <c r="I94" s="48"/>
      <c r="J94" s="48"/>
      <c r="K94" s="48"/>
      <c r="L94" s="4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0"/>
      <c r="B95" s="40"/>
      <c r="C95" s="48"/>
      <c r="D95" s="48"/>
      <c r="E95" s="48"/>
      <c r="F95" s="48"/>
      <c r="G95" s="48"/>
      <c r="H95" s="4"/>
      <c r="I95" s="48"/>
      <c r="J95" s="48"/>
      <c r="K95" s="48"/>
      <c r="L95" s="4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0"/>
      <c r="B96" s="40"/>
      <c r="C96" s="48"/>
      <c r="D96" s="48"/>
      <c r="E96" s="48"/>
      <c r="F96" s="48"/>
      <c r="G96" s="48"/>
      <c r="H96" s="4"/>
      <c r="I96" s="48"/>
      <c r="J96" s="48"/>
      <c r="K96" s="48"/>
      <c r="L96" s="4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0"/>
      <c r="B97" s="40"/>
      <c r="C97" s="48"/>
      <c r="D97" s="48"/>
      <c r="E97" s="48"/>
      <c r="F97" s="48"/>
      <c r="G97" s="48"/>
      <c r="H97" s="4"/>
      <c r="I97" s="48"/>
      <c r="J97" s="48"/>
      <c r="K97" s="48"/>
      <c r="L97" s="4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0"/>
      <c r="B98" s="40"/>
      <c r="C98" s="48"/>
      <c r="D98" s="48"/>
      <c r="E98" s="48"/>
      <c r="F98" s="48"/>
      <c r="G98" s="48"/>
      <c r="H98" s="4"/>
      <c r="I98" s="48"/>
      <c r="J98" s="48"/>
      <c r="K98" s="48"/>
      <c r="L98" s="4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0"/>
      <c r="B99" s="40"/>
      <c r="C99" s="48"/>
      <c r="D99" s="48"/>
      <c r="E99" s="48"/>
      <c r="F99" s="48"/>
      <c r="G99" s="48"/>
      <c r="H99" s="4"/>
      <c r="I99" s="48"/>
      <c r="J99" s="48"/>
      <c r="K99" s="48"/>
      <c r="L99" s="4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0"/>
      <c r="B100" s="40"/>
      <c r="C100" s="48"/>
      <c r="D100" s="48"/>
      <c r="E100" s="48"/>
      <c r="F100" s="48"/>
      <c r="G100" s="48"/>
      <c r="H100" s="4"/>
      <c r="I100" s="48"/>
      <c r="J100" s="48"/>
      <c r="K100" s="48"/>
      <c r="L100" s="4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0"/>
      <c r="B101" s="40"/>
      <c r="C101" s="48"/>
      <c r="D101" s="48"/>
      <c r="E101" s="48"/>
      <c r="F101" s="48"/>
      <c r="G101" s="48"/>
      <c r="H101" s="4"/>
      <c r="I101" s="48"/>
      <c r="J101" s="48"/>
      <c r="K101" s="48"/>
      <c r="L101" s="4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0"/>
      <c r="B102" s="40"/>
      <c r="C102" s="48"/>
      <c r="D102" s="48"/>
      <c r="E102" s="48"/>
      <c r="F102" s="48"/>
      <c r="G102" s="48"/>
      <c r="H102" s="4"/>
      <c r="I102" s="48"/>
      <c r="J102" s="48"/>
      <c r="K102" s="48"/>
      <c r="L102" s="4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0"/>
      <c r="B103" s="40"/>
      <c r="C103" s="48"/>
      <c r="D103" s="48"/>
      <c r="E103" s="48"/>
      <c r="F103" s="48"/>
      <c r="G103" s="48"/>
      <c r="H103" s="4"/>
      <c r="I103" s="48"/>
      <c r="J103" s="48"/>
      <c r="K103" s="48"/>
      <c r="L103" s="4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0"/>
      <c r="B104" s="40"/>
      <c r="C104" s="48"/>
      <c r="D104" s="48"/>
      <c r="E104" s="48"/>
      <c r="F104" s="48"/>
      <c r="G104" s="48"/>
      <c r="H104" s="4"/>
      <c r="I104" s="48"/>
      <c r="J104" s="48"/>
      <c r="K104" s="48"/>
      <c r="L104" s="4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0"/>
      <c r="B105" s="40"/>
      <c r="C105" s="48"/>
      <c r="D105" s="48"/>
      <c r="E105" s="48"/>
      <c r="F105" s="48"/>
      <c r="G105" s="48"/>
      <c r="H105" s="4"/>
      <c r="I105" s="48"/>
      <c r="J105" s="48"/>
      <c r="K105" s="48"/>
      <c r="L105" s="4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0"/>
      <c r="B106" s="40"/>
      <c r="C106" s="48"/>
      <c r="D106" s="48"/>
      <c r="E106" s="48"/>
      <c r="F106" s="48"/>
      <c r="G106" s="48"/>
      <c r="H106" s="4"/>
      <c r="I106" s="48"/>
      <c r="J106" s="48"/>
      <c r="K106" s="48"/>
      <c r="L106" s="4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0"/>
      <c r="B107" s="40"/>
      <c r="C107" s="48"/>
      <c r="D107" s="48"/>
      <c r="E107" s="48"/>
      <c r="F107" s="48"/>
      <c r="G107" s="48"/>
      <c r="H107" s="4"/>
      <c r="I107" s="48"/>
      <c r="J107" s="48"/>
      <c r="K107" s="48"/>
      <c r="L107" s="4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0"/>
      <c r="B108" s="40"/>
      <c r="C108" s="48"/>
      <c r="D108" s="48"/>
      <c r="E108" s="48"/>
      <c r="F108" s="48"/>
      <c r="G108" s="48"/>
      <c r="H108" s="4"/>
      <c r="I108" s="48"/>
      <c r="J108" s="48"/>
      <c r="K108" s="48"/>
      <c r="L108" s="4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0"/>
      <c r="B109" s="40"/>
      <c r="C109" s="48"/>
      <c r="D109" s="48"/>
      <c r="E109" s="48"/>
      <c r="F109" s="48"/>
      <c r="G109" s="48"/>
      <c r="H109" s="4"/>
      <c r="I109" s="48"/>
      <c r="J109" s="48"/>
      <c r="K109" s="48"/>
      <c r="L109" s="4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0"/>
      <c r="B110" s="40"/>
      <c r="C110" s="48"/>
      <c r="D110" s="48"/>
      <c r="E110" s="48"/>
      <c r="F110" s="48"/>
      <c r="G110" s="48"/>
      <c r="H110" s="4"/>
      <c r="I110" s="48"/>
      <c r="J110" s="48"/>
      <c r="K110" s="48"/>
      <c r="L110" s="4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0"/>
      <c r="B111" s="40"/>
      <c r="C111" s="48"/>
      <c r="D111" s="48"/>
      <c r="E111" s="48"/>
      <c r="F111" s="48"/>
      <c r="G111" s="48"/>
      <c r="H111" s="4"/>
      <c r="I111" s="48"/>
      <c r="J111" s="48"/>
      <c r="K111" s="48"/>
      <c r="L111" s="4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0"/>
      <c r="B112" s="40"/>
      <c r="C112" s="48"/>
      <c r="D112" s="48"/>
      <c r="E112" s="48"/>
      <c r="F112" s="48"/>
      <c r="G112" s="48"/>
      <c r="H112" s="4"/>
      <c r="I112" s="48"/>
      <c r="J112" s="48"/>
      <c r="K112" s="48"/>
      <c r="L112" s="4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0"/>
      <c r="B113" s="40"/>
      <c r="C113" s="48"/>
      <c r="D113" s="48"/>
      <c r="E113" s="48"/>
      <c r="F113" s="48"/>
      <c r="G113" s="48"/>
      <c r="H113" s="4"/>
      <c r="I113" s="48"/>
      <c r="J113" s="48"/>
      <c r="K113" s="48"/>
      <c r="L113" s="4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0"/>
      <c r="B114" s="40"/>
      <c r="C114" s="48"/>
      <c r="D114" s="48"/>
      <c r="E114" s="48"/>
      <c r="F114" s="48"/>
      <c r="G114" s="48"/>
      <c r="H114" s="4"/>
      <c r="I114" s="48"/>
      <c r="J114" s="48"/>
      <c r="K114" s="48"/>
      <c r="L114" s="4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0"/>
      <c r="B115" s="40"/>
      <c r="C115" s="48"/>
      <c r="D115" s="48"/>
      <c r="E115" s="48"/>
      <c r="F115" s="48"/>
      <c r="G115" s="48"/>
      <c r="H115" s="4"/>
      <c r="I115" s="48"/>
      <c r="J115" s="48"/>
      <c r="K115" s="48"/>
      <c r="L115" s="4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0"/>
      <c r="B116" s="40"/>
      <c r="C116" s="48"/>
      <c r="D116" s="48"/>
      <c r="E116" s="48"/>
      <c r="F116" s="48"/>
      <c r="G116" s="48"/>
      <c r="H116" s="4"/>
      <c r="I116" s="48"/>
      <c r="J116" s="48"/>
      <c r="K116" s="48"/>
      <c r="L116" s="4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0"/>
      <c r="B117" s="40"/>
      <c r="C117" s="48"/>
      <c r="D117" s="48"/>
      <c r="E117" s="48"/>
      <c r="F117" s="48"/>
      <c r="G117" s="48"/>
      <c r="H117" s="4"/>
      <c r="I117" s="48"/>
      <c r="J117" s="48"/>
      <c r="K117" s="48"/>
      <c r="L117" s="4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0"/>
      <c r="B118" s="40"/>
      <c r="C118" s="48"/>
      <c r="D118" s="48"/>
      <c r="E118" s="48"/>
      <c r="F118" s="48"/>
      <c r="G118" s="48"/>
      <c r="H118" s="4"/>
      <c r="I118" s="48"/>
      <c r="J118" s="48"/>
      <c r="K118" s="48"/>
      <c r="L118" s="4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0"/>
      <c r="B119" s="40"/>
      <c r="C119" s="48"/>
      <c r="D119" s="48"/>
      <c r="E119" s="48"/>
      <c r="F119" s="48"/>
      <c r="G119" s="48"/>
      <c r="H119" s="4"/>
      <c r="I119" s="48"/>
      <c r="J119" s="48"/>
      <c r="K119" s="48"/>
      <c r="L119" s="4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0"/>
      <c r="B120" s="40"/>
      <c r="C120" s="48"/>
      <c r="D120" s="48"/>
      <c r="E120" s="48"/>
      <c r="F120" s="48"/>
      <c r="G120" s="48"/>
      <c r="H120" s="4"/>
      <c r="I120" s="48"/>
      <c r="J120" s="48"/>
      <c r="K120" s="48"/>
      <c r="L120" s="4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0"/>
      <c r="B121" s="40"/>
      <c r="C121" s="48"/>
      <c r="D121" s="48"/>
      <c r="E121" s="48"/>
      <c r="F121" s="48"/>
      <c r="G121" s="48"/>
      <c r="H121" s="4"/>
      <c r="I121" s="48"/>
      <c r="J121" s="48"/>
      <c r="K121" s="48"/>
      <c r="L121" s="4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0"/>
      <c r="B122" s="40"/>
      <c r="C122" s="48"/>
      <c r="D122" s="48"/>
      <c r="E122" s="48"/>
      <c r="F122" s="48"/>
      <c r="G122" s="48"/>
      <c r="H122" s="4"/>
      <c r="I122" s="48"/>
      <c r="J122" s="48"/>
      <c r="K122" s="48"/>
      <c r="L122" s="4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0"/>
      <c r="B123" s="40"/>
      <c r="C123" s="48"/>
      <c r="D123" s="48"/>
      <c r="E123" s="48"/>
      <c r="F123" s="48"/>
      <c r="G123" s="48"/>
      <c r="H123" s="4"/>
      <c r="I123" s="48"/>
      <c r="J123" s="48"/>
      <c r="K123" s="48"/>
      <c r="L123" s="4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0"/>
      <c r="B124" s="40"/>
      <c r="C124" s="48"/>
      <c r="D124" s="48"/>
      <c r="E124" s="48"/>
      <c r="F124" s="48"/>
      <c r="G124" s="48"/>
      <c r="H124" s="4"/>
      <c r="I124" s="48"/>
      <c r="J124" s="48"/>
      <c r="K124" s="48"/>
      <c r="L124" s="4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0"/>
      <c r="B125" s="40"/>
      <c r="C125" s="48"/>
      <c r="D125" s="48"/>
      <c r="E125" s="48"/>
      <c r="F125" s="48"/>
      <c r="G125" s="48"/>
      <c r="H125" s="4"/>
      <c r="I125" s="48"/>
      <c r="J125" s="48"/>
      <c r="K125" s="48"/>
      <c r="L125" s="4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0"/>
      <c r="B126" s="40"/>
      <c r="C126" s="48"/>
      <c r="D126" s="48"/>
      <c r="E126" s="48"/>
      <c r="F126" s="48"/>
      <c r="G126" s="48"/>
      <c r="H126" s="4"/>
      <c r="I126" s="48"/>
      <c r="J126" s="48"/>
      <c r="K126" s="48"/>
      <c r="L126" s="4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0"/>
      <c r="B127" s="40"/>
      <c r="C127" s="48"/>
      <c r="D127" s="48"/>
      <c r="E127" s="48"/>
      <c r="F127" s="48"/>
      <c r="G127" s="48"/>
      <c r="H127" s="4"/>
      <c r="I127" s="48"/>
      <c r="J127" s="48"/>
      <c r="K127" s="48"/>
      <c r="L127" s="4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0"/>
      <c r="B128" s="40"/>
      <c r="C128" s="48"/>
      <c r="D128" s="48"/>
      <c r="E128" s="48"/>
      <c r="F128" s="48"/>
      <c r="G128" s="48"/>
      <c r="H128" s="4"/>
      <c r="I128" s="48"/>
      <c r="J128" s="48"/>
      <c r="K128" s="48"/>
      <c r="L128" s="4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0"/>
      <c r="B129" s="40"/>
      <c r="C129" s="48"/>
      <c r="D129" s="48"/>
      <c r="E129" s="48"/>
      <c r="F129" s="48"/>
      <c r="G129" s="48"/>
      <c r="H129" s="4"/>
      <c r="I129" s="48"/>
      <c r="J129" s="48"/>
      <c r="K129" s="48"/>
      <c r="L129" s="4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0"/>
      <c r="B130" s="40"/>
      <c r="C130" s="48"/>
      <c r="D130" s="48"/>
      <c r="E130" s="48"/>
      <c r="F130" s="48"/>
      <c r="G130" s="48"/>
      <c r="H130" s="4"/>
      <c r="I130" s="48"/>
      <c r="J130" s="48"/>
      <c r="K130" s="48"/>
      <c r="L130" s="4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0"/>
      <c r="B131" s="40"/>
      <c r="C131" s="48"/>
      <c r="D131" s="48"/>
      <c r="E131" s="48"/>
      <c r="F131" s="48"/>
      <c r="G131" s="48"/>
      <c r="H131" s="4"/>
      <c r="I131" s="48"/>
      <c r="J131" s="48"/>
      <c r="K131" s="48"/>
      <c r="L131" s="4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0"/>
      <c r="B132" s="40"/>
      <c r="C132" s="48"/>
      <c r="D132" s="48"/>
      <c r="E132" s="48"/>
      <c r="F132" s="48"/>
      <c r="G132" s="48"/>
      <c r="H132" s="4"/>
      <c r="I132" s="48"/>
      <c r="J132" s="48"/>
      <c r="K132" s="48"/>
      <c r="L132" s="4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0"/>
      <c r="B133" s="40"/>
      <c r="C133" s="48"/>
      <c r="D133" s="48"/>
      <c r="E133" s="48"/>
      <c r="F133" s="48"/>
      <c r="G133" s="48"/>
      <c r="H133" s="4"/>
      <c r="I133" s="48"/>
      <c r="J133" s="48"/>
      <c r="K133" s="48"/>
      <c r="L133" s="4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0"/>
      <c r="B134" s="40"/>
      <c r="C134" s="48"/>
      <c r="D134" s="48"/>
      <c r="E134" s="48"/>
      <c r="F134" s="48"/>
      <c r="G134" s="48"/>
      <c r="H134" s="4"/>
      <c r="I134" s="48"/>
      <c r="J134" s="48"/>
      <c r="K134" s="48"/>
      <c r="L134" s="4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0"/>
      <c r="B135" s="40"/>
      <c r="C135" s="48"/>
      <c r="D135" s="48"/>
      <c r="E135" s="48"/>
      <c r="F135" s="48"/>
      <c r="G135" s="48"/>
      <c r="H135" s="4"/>
      <c r="I135" s="48"/>
      <c r="J135" s="48"/>
      <c r="K135" s="48"/>
      <c r="L135" s="4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0"/>
      <c r="B136" s="40"/>
      <c r="C136" s="48"/>
      <c r="D136" s="48"/>
      <c r="E136" s="48"/>
      <c r="F136" s="48"/>
      <c r="G136" s="48"/>
      <c r="H136" s="4"/>
      <c r="I136" s="48"/>
      <c r="J136" s="48"/>
      <c r="K136" s="48"/>
      <c r="L136" s="4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0"/>
      <c r="B137" s="40"/>
      <c r="C137" s="48"/>
      <c r="D137" s="48"/>
      <c r="E137" s="48"/>
      <c r="F137" s="48"/>
      <c r="G137" s="48"/>
      <c r="H137" s="4"/>
      <c r="I137" s="48"/>
      <c r="J137" s="48"/>
      <c r="K137" s="48"/>
      <c r="L137" s="4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0"/>
      <c r="B138" s="40"/>
      <c r="C138" s="48"/>
      <c r="D138" s="48"/>
      <c r="E138" s="48"/>
      <c r="F138" s="48"/>
      <c r="G138" s="48"/>
      <c r="H138" s="4"/>
      <c r="I138" s="48"/>
      <c r="J138" s="48"/>
      <c r="K138" s="48"/>
      <c r="L138" s="4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0"/>
      <c r="B139" s="40"/>
      <c r="C139" s="48"/>
      <c r="D139" s="48"/>
      <c r="E139" s="48"/>
      <c r="F139" s="48"/>
      <c r="G139" s="48"/>
      <c r="H139" s="4"/>
      <c r="I139" s="48"/>
      <c r="J139" s="48"/>
      <c r="K139" s="48"/>
      <c r="L139" s="4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0"/>
      <c r="B140" s="40"/>
      <c r="C140" s="48"/>
      <c r="D140" s="48"/>
      <c r="E140" s="48"/>
      <c r="F140" s="48"/>
      <c r="G140" s="48"/>
      <c r="H140" s="4"/>
      <c r="I140" s="48"/>
      <c r="J140" s="48"/>
      <c r="K140" s="48"/>
      <c r="L140" s="4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0"/>
      <c r="B141" s="40"/>
      <c r="C141" s="48"/>
      <c r="D141" s="48"/>
      <c r="E141" s="48"/>
      <c r="F141" s="48"/>
      <c r="G141" s="48"/>
      <c r="H141" s="4"/>
      <c r="I141" s="48"/>
      <c r="J141" s="48"/>
      <c r="K141" s="48"/>
      <c r="L141" s="4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0"/>
      <c r="B142" s="40"/>
      <c r="C142" s="48"/>
      <c r="D142" s="48"/>
      <c r="E142" s="48"/>
      <c r="F142" s="48"/>
      <c r="G142" s="48"/>
      <c r="H142" s="4"/>
      <c r="I142" s="48"/>
      <c r="J142" s="48"/>
      <c r="K142" s="48"/>
      <c r="L142" s="4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0"/>
      <c r="B143" s="40"/>
      <c r="C143" s="48"/>
      <c r="D143" s="48"/>
      <c r="E143" s="48"/>
      <c r="F143" s="48"/>
      <c r="G143" s="48"/>
      <c r="H143" s="4"/>
      <c r="I143" s="48"/>
      <c r="J143" s="48"/>
      <c r="K143" s="48"/>
      <c r="L143" s="4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0"/>
      <c r="B144" s="40"/>
      <c r="C144" s="48"/>
      <c r="D144" s="48"/>
      <c r="E144" s="48"/>
      <c r="F144" s="48"/>
      <c r="G144" s="48"/>
      <c r="H144" s="4"/>
      <c r="I144" s="48"/>
      <c r="J144" s="48"/>
      <c r="K144" s="48"/>
      <c r="L144" s="4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0"/>
      <c r="B145" s="40"/>
      <c r="C145" s="48"/>
      <c r="D145" s="48"/>
      <c r="E145" s="48"/>
      <c r="F145" s="48"/>
      <c r="G145" s="48"/>
      <c r="H145" s="4"/>
      <c r="I145" s="48"/>
      <c r="J145" s="48"/>
      <c r="K145" s="48"/>
      <c r="L145" s="4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0"/>
      <c r="B146" s="40"/>
      <c r="C146" s="48"/>
      <c r="D146" s="48"/>
      <c r="E146" s="48"/>
      <c r="F146" s="48"/>
      <c r="G146" s="48"/>
      <c r="H146" s="4"/>
      <c r="I146" s="48"/>
      <c r="J146" s="48"/>
      <c r="K146" s="48"/>
      <c r="L146" s="4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0"/>
      <c r="B147" s="40"/>
      <c r="C147" s="48"/>
      <c r="D147" s="48"/>
      <c r="E147" s="48"/>
      <c r="F147" s="48"/>
      <c r="G147" s="48"/>
      <c r="H147" s="4"/>
      <c r="I147" s="48"/>
      <c r="J147" s="48"/>
      <c r="K147" s="48"/>
      <c r="L147" s="4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0"/>
      <c r="B148" s="40"/>
      <c r="C148" s="48"/>
      <c r="D148" s="48"/>
      <c r="E148" s="48"/>
      <c r="F148" s="48"/>
      <c r="G148" s="48"/>
      <c r="H148" s="4"/>
      <c r="I148" s="48"/>
      <c r="J148" s="48"/>
      <c r="K148" s="48"/>
      <c r="L148" s="4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0"/>
      <c r="B149" s="40"/>
      <c r="C149" s="48"/>
      <c r="D149" s="48"/>
      <c r="E149" s="48"/>
      <c r="F149" s="48"/>
      <c r="G149" s="48"/>
      <c r="H149" s="4"/>
      <c r="I149" s="48"/>
      <c r="J149" s="48"/>
      <c r="K149" s="48"/>
      <c r="L149" s="4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0"/>
      <c r="B150" s="40"/>
      <c r="C150" s="48"/>
      <c r="D150" s="48"/>
      <c r="E150" s="48"/>
      <c r="F150" s="48"/>
      <c r="G150" s="48"/>
      <c r="H150" s="4"/>
      <c r="I150" s="48"/>
      <c r="J150" s="48"/>
      <c r="K150" s="48"/>
      <c r="L150" s="4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0"/>
      <c r="B151" s="40"/>
      <c r="C151" s="48"/>
      <c r="D151" s="48"/>
      <c r="E151" s="48"/>
      <c r="F151" s="48"/>
      <c r="G151" s="48"/>
      <c r="H151" s="4"/>
      <c r="I151" s="48"/>
      <c r="J151" s="48"/>
      <c r="K151" s="48"/>
      <c r="L151" s="4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0"/>
      <c r="B152" s="40"/>
      <c r="C152" s="48"/>
      <c r="D152" s="48"/>
      <c r="E152" s="48"/>
      <c r="F152" s="48"/>
      <c r="G152" s="48"/>
      <c r="H152" s="4"/>
      <c r="I152" s="48"/>
      <c r="J152" s="48"/>
      <c r="K152" s="48"/>
      <c r="L152" s="4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0"/>
      <c r="B153" s="40"/>
      <c r="C153" s="48"/>
      <c r="D153" s="48"/>
      <c r="E153" s="48"/>
      <c r="F153" s="48"/>
      <c r="G153" s="48"/>
      <c r="H153" s="4"/>
      <c r="I153" s="48"/>
      <c r="J153" s="48"/>
      <c r="K153" s="48"/>
      <c r="L153" s="4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0"/>
      <c r="B154" s="40"/>
      <c r="C154" s="48"/>
      <c r="D154" s="48"/>
      <c r="E154" s="48"/>
      <c r="F154" s="48"/>
      <c r="G154" s="48"/>
      <c r="H154" s="4"/>
      <c r="I154" s="48"/>
      <c r="J154" s="48"/>
      <c r="K154" s="48"/>
      <c r="L154" s="4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0"/>
      <c r="B155" s="40"/>
      <c r="C155" s="48"/>
      <c r="D155" s="48"/>
      <c r="E155" s="48"/>
      <c r="F155" s="48"/>
      <c r="G155" s="48"/>
      <c r="H155" s="4"/>
      <c r="I155" s="48"/>
      <c r="J155" s="48"/>
      <c r="K155" s="48"/>
      <c r="L155" s="4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0"/>
      <c r="C156" s="48"/>
      <c r="D156" s="48"/>
      <c r="E156" s="48"/>
      <c r="F156" s="48"/>
      <c r="G156" s="48"/>
      <c r="H156" s="4"/>
      <c r="I156" s="48"/>
      <c r="J156" s="48"/>
      <c r="K156" s="48"/>
      <c r="L156" s="4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0"/>
      <c r="B157" s="40"/>
      <c r="C157" s="48"/>
      <c r="D157" s="48"/>
      <c r="E157" s="48"/>
      <c r="F157" s="48"/>
      <c r="G157" s="48"/>
      <c r="H157" s="4"/>
      <c r="I157" s="48"/>
      <c r="J157" s="48"/>
      <c r="K157" s="48"/>
      <c r="L157" s="4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0"/>
      <c r="B158" s="40"/>
      <c r="C158" s="48"/>
      <c r="D158" s="48"/>
      <c r="E158" s="48"/>
      <c r="F158" s="48"/>
      <c r="G158" s="48"/>
      <c r="H158" s="4"/>
      <c r="I158" s="48"/>
      <c r="J158" s="48"/>
      <c r="K158" s="48"/>
      <c r="L158" s="4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0"/>
      <c r="B159" s="40"/>
      <c r="C159" s="48"/>
      <c r="D159" s="48"/>
      <c r="E159" s="48"/>
      <c r="F159" s="48"/>
      <c r="G159" s="48"/>
      <c r="H159" s="4"/>
      <c r="I159" s="48"/>
      <c r="J159" s="48"/>
      <c r="K159" s="48"/>
      <c r="L159" s="4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0"/>
      <c r="C160" s="48"/>
      <c r="D160" s="48"/>
      <c r="E160" s="48"/>
      <c r="F160" s="48"/>
      <c r="G160" s="48"/>
      <c r="H160" s="4"/>
      <c r="I160" s="48"/>
      <c r="J160" s="48"/>
      <c r="K160" s="48"/>
      <c r="L160" s="4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0"/>
      <c r="C161" s="48"/>
      <c r="D161" s="48"/>
      <c r="E161" s="48"/>
      <c r="F161" s="48"/>
      <c r="G161" s="48"/>
      <c r="H161" s="4"/>
      <c r="I161" s="48"/>
      <c r="J161" s="48"/>
      <c r="K161" s="48"/>
      <c r="L161" s="4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0"/>
      <c r="C162" s="48"/>
      <c r="D162" s="48"/>
      <c r="E162" s="48"/>
      <c r="F162" s="48"/>
      <c r="G162" s="48"/>
      <c r="H162" s="4"/>
      <c r="I162" s="48"/>
      <c r="J162" s="48"/>
      <c r="K162" s="48"/>
      <c r="L162" s="4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0"/>
      <c r="C163" s="48"/>
      <c r="D163" s="48"/>
      <c r="E163" s="48"/>
      <c r="F163" s="48"/>
      <c r="G163" s="48"/>
      <c r="H163" s="4"/>
      <c r="I163" s="48"/>
      <c r="J163" s="48"/>
      <c r="K163" s="48"/>
      <c r="L163" s="4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0"/>
      <c r="C164" s="48"/>
      <c r="D164" s="48"/>
      <c r="E164" s="48"/>
      <c r="F164" s="48"/>
      <c r="G164" s="48"/>
      <c r="H164" s="4"/>
      <c r="I164" s="48"/>
      <c r="J164" s="48"/>
      <c r="K164" s="48"/>
      <c r="L164" s="4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0"/>
      <c r="B165" s="40"/>
      <c r="C165" s="48"/>
      <c r="D165" s="48"/>
      <c r="E165" s="48"/>
      <c r="F165" s="48"/>
      <c r="G165" s="48"/>
      <c r="H165" s="4"/>
      <c r="I165" s="48"/>
      <c r="J165" s="48"/>
      <c r="K165" s="48"/>
      <c r="L165" s="4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0"/>
      <c r="B166" s="40"/>
      <c r="C166" s="48"/>
      <c r="D166" s="48"/>
      <c r="E166" s="48"/>
      <c r="F166" s="48"/>
      <c r="G166" s="48"/>
      <c r="H166" s="4"/>
      <c r="I166" s="48"/>
      <c r="J166" s="48"/>
      <c r="K166" s="48"/>
      <c r="L166" s="4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0"/>
      <c r="B167" s="40"/>
      <c r="C167" s="48"/>
      <c r="D167" s="48"/>
      <c r="E167" s="48"/>
      <c r="F167" s="48"/>
      <c r="G167" s="48"/>
      <c r="H167" s="4"/>
      <c r="I167" s="48"/>
      <c r="J167" s="48"/>
      <c r="K167" s="48"/>
      <c r="L167" s="4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0"/>
      <c r="B168" s="40"/>
      <c r="C168" s="48"/>
      <c r="D168" s="48"/>
      <c r="E168" s="48"/>
      <c r="F168" s="48"/>
      <c r="G168" s="48"/>
      <c r="H168" s="4"/>
      <c r="I168" s="48"/>
      <c r="J168" s="48"/>
      <c r="K168" s="48"/>
      <c r="L168" s="4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0"/>
      <c r="B169" s="40"/>
      <c r="C169" s="48"/>
      <c r="D169" s="48"/>
      <c r="E169" s="48"/>
      <c r="F169" s="48"/>
      <c r="G169" s="48"/>
      <c r="H169" s="4"/>
      <c r="I169" s="48"/>
      <c r="J169" s="48"/>
      <c r="K169" s="48"/>
      <c r="L169" s="4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0"/>
      <c r="B170" s="40"/>
      <c r="C170" s="48"/>
      <c r="D170" s="48"/>
      <c r="E170" s="48"/>
      <c r="F170" s="48"/>
      <c r="G170" s="48"/>
      <c r="H170" s="4"/>
      <c r="I170" s="48"/>
      <c r="J170" s="48"/>
      <c r="K170" s="48"/>
      <c r="L170" s="4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0"/>
      <c r="B171" s="40"/>
      <c r="C171" s="48"/>
      <c r="D171" s="48"/>
      <c r="E171" s="48"/>
      <c r="F171" s="48"/>
      <c r="G171" s="48"/>
      <c r="H171" s="4"/>
      <c r="I171" s="48"/>
      <c r="J171" s="48"/>
      <c r="K171" s="48"/>
      <c r="L171" s="4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0"/>
      <c r="B172" s="40"/>
      <c r="C172" s="48"/>
      <c r="D172" s="48"/>
      <c r="E172" s="48"/>
      <c r="F172" s="48"/>
      <c r="G172" s="48"/>
      <c r="H172" s="4"/>
      <c r="I172" s="48"/>
      <c r="J172" s="48"/>
      <c r="K172" s="48"/>
      <c r="L172" s="4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0"/>
      <c r="B173" s="40"/>
      <c r="C173" s="48"/>
      <c r="D173" s="48"/>
      <c r="E173" s="48"/>
      <c r="F173" s="48"/>
      <c r="G173" s="48"/>
      <c r="H173" s="4"/>
      <c r="I173" s="48"/>
      <c r="J173" s="48"/>
      <c r="K173" s="48"/>
      <c r="L173" s="4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0"/>
      <c r="B174" s="40"/>
      <c r="C174" s="48"/>
      <c r="D174" s="48"/>
      <c r="E174" s="48"/>
      <c r="F174" s="48"/>
      <c r="G174" s="48"/>
      <c r="H174" s="4"/>
      <c r="I174" s="48"/>
      <c r="J174" s="48"/>
      <c r="K174" s="48"/>
      <c r="L174" s="4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0"/>
      <c r="B175" s="40"/>
      <c r="C175" s="48"/>
      <c r="D175" s="48"/>
      <c r="E175" s="48"/>
      <c r="F175" s="48"/>
      <c r="G175" s="48"/>
      <c r="H175" s="4"/>
      <c r="I175" s="48"/>
      <c r="J175" s="48"/>
      <c r="K175" s="48"/>
      <c r="L175" s="4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0"/>
      <c r="B176" s="40"/>
      <c r="C176" s="48"/>
      <c r="D176" s="48"/>
      <c r="E176" s="48"/>
      <c r="F176" s="48"/>
      <c r="G176" s="48"/>
      <c r="H176" s="4"/>
      <c r="I176" s="48"/>
      <c r="J176" s="48"/>
      <c r="K176" s="48"/>
      <c r="L176" s="4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0"/>
      <c r="B177" s="40"/>
      <c r="C177" s="48"/>
      <c r="D177" s="48"/>
      <c r="E177" s="48"/>
      <c r="F177" s="48"/>
      <c r="G177" s="48"/>
      <c r="H177" s="4"/>
      <c r="I177" s="48"/>
      <c r="J177" s="48"/>
      <c r="K177" s="48"/>
      <c r="L177" s="4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0"/>
      <c r="B178" s="40"/>
      <c r="C178" s="48"/>
      <c r="D178" s="48"/>
      <c r="E178" s="48"/>
      <c r="F178" s="48"/>
      <c r="G178" s="48"/>
      <c r="H178" s="4"/>
      <c r="I178" s="48"/>
      <c r="J178" s="48"/>
      <c r="K178" s="48"/>
      <c r="L178" s="4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0"/>
      <c r="B179" s="40"/>
      <c r="C179" s="48"/>
      <c r="D179" s="48"/>
      <c r="E179" s="48"/>
      <c r="F179" s="48"/>
      <c r="G179" s="48"/>
      <c r="H179" s="4"/>
      <c r="I179" s="48"/>
      <c r="J179" s="48"/>
      <c r="K179" s="48"/>
      <c r="L179" s="4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0"/>
      <c r="B180" s="40"/>
      <c r="C180" s="48"/>
      <c r="D180" s="48"/>
      <c r="E180" s="48"/>
      <c r="F180" s="48"/>
      <c r="G180" s="48"/>
      <c r="H180" s="4"/>
      <c r="I180" s="48"/>
      <c r="J180" s="48"/>
      <c r="K180" s="48"/>
      <c r="L180" s="4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0"/>
      <c r="B181" s="40"/>
      <c r="C181" s="48"/>
      <c r="D181" s="48"/>
      <c r="E181" s="48"/>
      <c r="F181" s="48"/>
      <c r="G181" s="48"/>
      <c r="H181" s="4"/>
      <c r="I181" s="48"/>
      <c r="J181" s="48"/>
      <c r="K181" s="48"/>
      <c r="L181" s="4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0"/>
      <c r="B182" s="40"/>
      <c r="C182" s="48"/>
      <c r="D182" s="48"/>
      <c r="E182" s="48"/>
      <c r="F182" s="48"/>
      <c r="G182" s="48"/>
      <c r="H182" s="4"/>
      <c r="I182" s="48"/>
      <c r="J182" s="48"/>
      <c r="K182" s="48"/>
      <c r="L182" s="4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0"/>
      <c r="B183" s="40"/>
      <c r="C183" s="48"/>
      <c r="D183" s="48"/>
      <c r="E183" s="48"/>
      <c r="F183" s="48"/>
      <c r="G183" s="48"/>
      <c r="H183" s="4"/>
      <c r="I183" s="48"/>
      <c r="J183" s="48"/>
      <c r="K183" s="48"/>
      <c r="L183" s="4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0"/>
      <c r="B184" s="40"/>
      <c r="C184" s="48"/>
      <c r="D184" s="48"/>
      <c r="E184" s="48"/>
      <c r="F184" s="48"/>
      <c r="G184" s="48"/>
      <c r="H184" s="4"/>
      <c r="I184" s="48"/>
      <c r="J184" s="48"/>
      <c r="K184" s="48"/>
      <c r="L184" s="4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0"/>
      <c r="B185" s="40"/>
      <c r="C185" s="48"/>
      <c r="D185" s="48"/>
      <c r="E185" s="48"/>
      <c r="F185" s="48"/>
      <c r="G185" s="48"/>
      <c r="H185" s="4"/>
      <c r="I185" s="48"/>
      <c r="J185" s="48"/>
      <c r="K185" s="48"/>
      <c r="L185" s="4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0"/>
      <c r="B186" s="40"/>
      <c r="C186" s="48"/>
      <c r="D186" s="48"/>
      <c r="E186" s="48"/>
      <c r="F186" s="48"/>
      <c r="G186" s="48"/>
      <c r="H186" s="4"/>
      <c r="I186" s="48"/>
      <c r="J186" s="48"/>
      <c r="K186" s="48"/>
      <c r="L186" s="4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0"/>
      <c r="B187" s="40"/>
      <c r="C187" s="48"/>
      <c r="D187" s="48"/>
      <c r="E187" s="48"/>
      <c r="F187" s="48"/>
      <c r="G187" s="48"/>
      <c r="H187" s="4"/>
      <c r="I187" s="48"/>
      <c r="J187" s="48"/>
      <c r="K187" s="48"/>
      <c r="L187" s="4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0"/>
      <c r="B188" s="40"/>
      <c r="C188" s="48"/>
      <c r="D188" s="48"/>
      <c r="E188" s="48"/>
      <c r="F188" s="48"/>
      <c r="G188" s="48"/>
      <c r="H188" s="4"/>
      <c r="I188" s="48"/>
      <c r="J188" s="48"/>
      <c r="K188" s="48"/>
      <c r="L188" s="4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0"/>
      <c r="B189" s="40"/>
      <c r="C189" s="48"/>
      <c r="D189" s="48"/>
      <c r="E189" s="48"/>
      <c r="F189" s="48"/>
      <c r="G189" s="48"/>
      <c r="H189" s="4"/>
      <c r="I189" s="48"/>
      <c r="J189" s="48"/>
      <c r="K189" s="48"/>
      <c r="L189" s="4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0"/>
      <c r="B190" s="40"/>
      <c r="C190" s="48"/>
      <c r="D190" s="48"/>
      <c r="E190" s="48"/>
      <c r="F190" s="48"/>
      <c r="G190" s="48"/>
      <c r="H190" s="4"/>
      <c r="I190" s="48"/>
      <c r="J190" s="48"/>
      <c r="K190" s="48"/>
      <c r="L190" s="4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0"/>
      <c r="B191" s="40"/>
      <c r="C191" s="48"/>
      <c r="D191" s="48"/>
      <c r="E191" s="48"/>
      <c r="F191" s="48"/>
      <c r="G191" s="48"/>
      <c r="H191" s="4"/>
      <c r="I191" s="48"/>
      <c r="J191" s="48"/>
      <c r="K191" s="48"/>
      <c r="L191" s="4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0"/>
      <c r="B192" s="40"/>
      <c r="C192" s="48"/>
      <c r="D192" s="48"/>
      <c r="E192" s="48"/>
      <c r="F192" s="48"/>
      <c r="G192" s="48"/>
      <c r="H192" s="4"/>
      <c r="I192" s="48"/>
      <c r="J192" s="48"/>
      <c r="K192" s="48"/>
      <c r="L192" s="4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0"/>
      <c r="B193" s="40"/>
      <c r="C193" s="48"/>
      <c r="D193" s="48"/>
      <c r="E193" s="48"/>
      <c r="F193" s="48"/>
      <c r="G193" s="48"/>
      <c r="H193" s="4"/>
      <c r="I193" s="48"/>
      <c r="J193" s="48"/>
      <c r="K193" s="48"/>
      <c r="L193" s="4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0"/>
      <c r="B194" s="40"/>
      <c r="C194" s="48"/>
      <c r="D194" s="48"/>
      <c r="E194" s="48"/>
      <c r="F194" s="48"/>
      <c r="G194" s="48"/>
      <c r="H194" s="4"/>
      <c r="I194" s="48"/>
      <c r="J194" s="48"/>
      <c r="K194" s="48"/>
      <c r="L194" s="4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0"/>
      <c r="B195" s="40"/>
      <c r="C195" s="48"/>
      <c r="D195" s="48"/>
      <c r="E195" s="48"/>
      <c r="F195" s="48"/>
      <c r="G195" s="48"/>
      <c r="H195" s="4"/>
      <c r="I195" s="48"/>
      <c r="J195" s="48"/>
      <c r="K195" s="48"/>
      <c r="L195" s="4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0"/>
      <c r="B196" s="40"/>
      <c r="C196" s="48"/>
      <c r="D196" s="48"/>
      <c r="E196" s="48"/>
      <c r="F196" s="48"/>
      <c r="G196" s="48"/>
      <c r="H196" s="4"/>
      <c r="I196" s="48"/>
      <c r="J196" s="48"/>
      <c r="K196" s="48"/>
      <c r="L196" s="4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0"/>
      <c r="B197" s="40"/>
      <c r="C197" s="48"/>
      <c r="D197" s="48"/>
      <c r="E197" s="48"/>
      <c r="F197" s="48"/>
      <c r="G197" s="48"/>
      <c r="H197" s="4"/>
      <c r="I197" s="48"/>
      <c r="J197" s="48"/>
      <c r="K197" s="48"/>
      <c r="L197" s="4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0"/>
      <c r="B198" s="40"/>
      <c r="C198" s="48"/>
      <c r="D198" s="48"/>
      <c r="E198" s="48"/>
      <c r="F198" s="48"/>
      <c r="G198" s="48"/>
      <c r="H198" s="4"/>
      <c r="I198" s="48"/>
      <c r="J198" s="48"/>
      <c r="K198" s="48"/>
      <c r="L198" s="4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0"/>
      <c r="B199" s="40"/>
      <c r="C199" s="48"/>
      <c r="D199" s="48"/>
      <c r="E199" s="48"/>
      <c r="F199" s="48"/>
      <c r="G199" s="48"/>
      <c r="H199" s="4"/>
      <c r="I199" s="48"/>
      <c r="J199" s="48"/>
      <c r="K199" s="48"/>
      <c r="L199" s="4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0"/>
      <c r="B200" s="40"/>
      <c r="C200" s="48"/>
      <c r="D200" s="48"/>
      <c r="E200" s="48"/>
      <c r="F200" s="48"/>
      <c r="G200" s="48"/>
      <c r="H200" s="4"/>
      <c r="I200" s="48"/>
      <c r="J200" s="48"/>
      <c r="K200" s="48"/>
      <c r="L200" s="4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0"/>
      <c r="B201" s="40"/>
      <c r="C201" s="48"/>
      <c r="D201" s="48"/>
      <c r="E201" s="48"/>
      <c r="F201" s="48"/>
      <c r="G201" s="48"/>
      <c r="H201" s="4"/>
      <c r="I201" s="48"/>
      <c r="J201" s="48"/>
      <c r="K201" s="48"/>
      <c r="L201" s="4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0"/>
      <c r="B202" s="40"/>
      <c r="C202" s="48"/>
      <c r="D202" s="48"/>
      <c r="E202" s="48"/>
      <c r="F202" s="48"/>
      <c r="G202" s="48"/>
      <c r="H202" s="4"/>
      <c r="I202" s="48"/>
      <c r="J202" s="48"/>
      <c r="K202" s="48"/>
      <c r="L202" s="4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0"/>
      <c r="B203" s="40"/>
      <c r="C203" s="48"/>
      <c r="D203" s="48"/>
      <c r="E203" s="48"/>
      <c r="F203" s="48"/>
      <c r="G203" s="48"/>
      <c r="H203" s="4"/>
      <c r="I203" s="48"/>
      <c r="J203" s="48"/>
      <c r="K203" s="48"/>
      <c r="L203" s="4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0"/>
      <c r="B204" s="40"/>
      <c r="C204" s="48"/>
      <c r="D204" s="48"/>
      <c r="E204" s="48"/>
      <c r="F204" s="48"/>
      <c r="G204" s="48"/>
      <c r="H204" s="4"/>
      <c r="I204" s="48"/>
      <c r="J204" s="48"/>
      <c r="K204" s="48"/>
      <c r="L204" s="4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0"/>
      <c r="B205" s="40"/>
      <c r="C205" s="48"/>
      <c r="D205" s="48"/>
      <c r="E205" s="48"/>
      <c r="F205" s="48"/>
      <c r="G205" s="48"/>
      <c r="H205" s="4"/>
      <c r="I205" s="48"/>
      <c r="J205" s="48"/>
      <c r="K205" s="48"/>
      <c r="L205" s="4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0"/>
      <c r="B206" s="40"/>
      <c r="C206" s="48"/>
      <c r="D206" s="48"/>
      <c r="E206" s="48"/>
      <c r="F206" s="48"/>
      <c r="G206" s="48"/>
      <c r="H206" s="4"/>
      <c r="I206" s="48"/>
      <c r="J206" s="48"/>
      <c r="K206" s="48"/>
      <c r="L206" s="4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0"/>
      <c r="B207" s="40"/>
      <c r="C207" s="48"/>
      <c r="D207" s="48"/>
      <c r="E207" s="48"/>
      <c r="F207" s="48"/>
      <c r="G207" s="48"/>
      <c r="H207" s="4"/>
      <c r="I207" s="48"/>
      <c r="J207" s="48"/>
      <c r="K207" s="48"/>
      <c r="L207" s="4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0"/>
      <c r="B208" s="40"/>
      <c r="C208" s="48"/>
      <c r="D208" s="48"/>
      <c r="E208" s="48"/>
      <c r="F208" s="48"/>
      <c r="G208" s="48"/>
      <c r="H208" s="4"/>
      <c r="I208" s="48"/>
      <c r="J208" s="48"/>
      <c r="K208" s="48"/>
      <c r="L208" s="4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0"/>
      <c r="B209" s="40"/>
      <c r="C209" s="48"/>
      <c r="D209" s="48"/>
      <c r="E209" s="48"/>
      <c r="F209" s="48"/>
      <c r="G209" s="48"/>
      <c r="H209" s="4"/>
      <c r="I209" s="48"/>
      <c r="J209" s="48"/>
      <c r="K209" s="48"/>
      <c r="L209" s="4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0"/>
      <c r="B210" s="40"/>
      <c r="C210" s="48"/>
      <c r="D210" s="48"/>
      <c r="E210" s="48"/>
      <c r="F210" s="48"/>
      <c r="G210" s="48"/>
      <c r="H210" s="4"/>
      <c r="I210" s="48"/>
      <c r="J210" s="48"/>
      <c r="K210" s="48"/>
      <c r="L210" s="4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0"/>
      <c r="B211" s="40"/>
      <c r="C211" s="48"/>
      <c r="D211" s="48"/>
      <c r="E211" s="48"/>
      <c r="F211" s="48"/>
      <c r="G211" s="48"/>
      <c r="H211" s="4"/>
      <c r="I211" s="48"/>
      <c r="J211" s="48"/>
      <c r="K211" s="48"/>
      <c r="L211" s="4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0"/>
      <c r="B212" s="40"/>
      <c r="C212" s="48"/>
      <c r="D212" s="48"/>
      <c r="E212" s="48"/>
      <c r="F212" s="48"/>
      <c r="G212" s="48"/>
      <c r="H212" s="4"/>
      <c r="I212" s="48"/>
      <c r="J212" s="48"/>
      <c r="K212" s="48"/>
      <c r="L212" s="4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0"/>
      <c r="B213" s="40"/>
      <c r="C213" s="48"/>
      <c r="D213" s="48"/>
      <c r="E213" s="48"/>
      <c r="F213" s="48"/>
      <c r="G213" s="48"/>
      <c r="H213" s="4"/>
      <c r="I213" s="48"/>
      <c r="J213" s="48"/>
      <c r="K213" s="48"/>
      <c r="L213" s="4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0"/>
      <c r="B214" s="40"/>
      <c r="C214" s="48"/>
      <c r="D214" s="48"/>
      <c r="E214" s="48"/>
      <c r="F214" s="48"/>
      <c r="G214" s="48"/>
      <c r="H214" s="4"/>
      <c r="I214" s="48"/>
      <c r="J214" s="48"/>
      <c r="K214" s="48"/>
      <c r="L214" s="4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0"/>
      <c r="B215" s="40"/>
      <c r="C215" s="48"/>
      <c r="D215" s="48"/>
      <c r="E215" s="48"/>
      <c r="F215" s="48"/>
      <c r="G215" s="48"/>
      <c r="H215" s="4"/>
      <c r="I215" s="48"/>
      <c r="J215" s="48"/>
      <c r="K215" s="48"/>
      <c r="L215" s="4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0"/>
      <c r="B216" s="40"/>
      <c r="C216" s="48"/>
      <c r="D216" s="48"/>
      <c r="E216" s="48"/>
      <c r="F216" s="48"/>
      <c r="G216" s="48"/>
      <c r="H216" s="4"/>
      <c r="I216" s="48"/>
      <c r="J216" s="48"/>
      <c r="K216" s="48"/>
      <c r="L216" s="4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0"/>
      <c r="B217" s="40"/>
      <c r="C217" s="48"/>
      <c r="D217" s="48"/>
      <c r="E217" s="48"/>
      <c r="F217" s="48"/>
      <c r="G217" s="48"/>
      <c r="H217" s="4"/>
      <c r="I217" s="48"/>
      <c r="J217" s="48"/>
      <c r="K217" s="48"/>
      <c r="L217" s="4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0"/>
      <c r="B218" s="40"/>
      <c r="C218" s="48"/>
      <c r="D218" s="48"/>
      <c r="E218" s="48"/>
      <c r="F218" s="48"/>
      <c r="G218" s="48"/>
      <c r="H218" s="4"/>
      <c r="I218" s="48"/>
      <c r="J218" s="48"/>
      <c r="K218" s="48"/>
      <c r="L218" s="4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0"/>
      <c r="B219" s="40"/>
      <c r="C219" s="48"/>
      <c r="D219" s="48"/>
      <c r="E219" s="48"/>
      <c r="F219" s="48"/>
      <c r="G219" s="48"/>
      <c r="H219" s="4"/>
      <c r="I219" s="48"/>
      <c r="J219" s="48"/>
      <c r="K219" s="48"/>
      <c r="L219" s="4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0"/>
      <c r="B220" s="40"/>
      <c r="C220" s="48"/>
      <c r="D220" s="48"/>
      <c r="E220" s="48"/>
      <c r="F220" s="48"/>
      <c r="G220" s="48"/>
      <c r="H220" s="4"/>
      <c r="I220" s="48"/>
      <c r="J220" s="48"/>
      <c r="K220" s="48"/>
      <c r="L220" s="4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0"/>
      <c r="B221" s="40"/>
      <c r="C221" s="48"/>
      <c r="D221" s="48"/>
      <c r="E221" s="48"/>
      <c r="F221" s="48"/>
      <c r="G221" s="48"/>
      <c r="H221" s="4"/>
      <c r="I221" s="48"/>
      <c r="J221" s="48"/>
      <c r="K221" s="48"/>
      <c r="L221" s="4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0"/>
      <c r="B222" s="40"/>
      <c r="C222" s="48"/>
      <c r="D222" s="48"/>
      <c r="E222" s="48"/>
      <c r="F222" s="48"/>
      <c r="G222" s="48"/>
      <c r="H222" s="4"/>
      <c r="I222" s="48"/>
      <c r="J222" s="48"/>
      <c r="K222" s="48"/>
      <c r="L222" s="4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0"/>
      <c r="B223" s="40"/>
      <c r="C223" s="48"/>
      <c r="D223" s="48"/>
      <c r="E223" s="48"/>
      <c r="F223" s="48"/>
      <c r="G223" s="48"/>
      <c r="H223" s="4"/>
      <c r="I223" s="48"/>
      <c r="J223" s="48"/>
      <c r="K223" s="48"/>
      <c r="L223" s="4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0"/>
      <c r="B224" s="40"/>
      <c r="C224" s="48"/>
      <c r="D224" s="48"/>
      <c r="E224" s="48"/>
      <c r="F224" s="48"/>
      <c r="G224" s="48"/>
      <c r="H224" s="4"/>
      <c r="I224" s="48"/>
      <c r="J224" s="48"/>
      <c r="K224" s="48"/>
      <c r="L224" s="4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0"/>
      <c r="B225" s="40"/>
      <c r="C225" s="48"/>
      <c r="D225" s="48"/>
      <c r="E225" s="48"/>
      <c r="F225" s="48"/>
      <c r="G225" s="48"/>
      <c r="H225" s="4"/>
      <c r="I225" s="48"/>
      <c r="J225" s="48"/>
      <c r="K225" s="48"/>
      <c r="L225" s="4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0"/>
      <c r="B226" s="40"/>
      <c r="C226" s="48"/>
      <c r="D226" s="48"/>
      <c r="E226" s="48"/>
      <c r="F226" s="48"/>
      <c r="G226" s="48"/>
      <c r="H226" s="4"/>
      <c r="I226" s="48"/>
      <c r="J226" s="48"/>
      <c r="K226" s="48"/>
      <c r="L226" s="4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0"/>
      <c r="B227" s="40"/>
      <c r="C227" s="48"/>
      <c r="D227" s="48"/>
      <c r="E227" s="48"/>
      <c r="F227" s="48"/>
      <c r="G227" s="48"/>
      <c r="H227" s="4"/>
      <c r="I227" s="48"/>
      <c r="J227" s="48"/>
      <c r="K227" s="48"/>
      <c r="L227" s="4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0"/>
      <c r="B228" s="40"/>
      <c r="C228" s="48"/>
      <c r="D228" s="48"/>
      <c r="E228" s="48"/>
      <c r="F228" s="48"/>
      <c r="G228" s="48"/>
      <c r="H228" s="4"/>
      <c r="I228" s="48"/>
      <c r="J228" s="48"/>
      <c r="K228" s="48"/>
      <c r="L228" s="4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0"/>
      <c r="B229" s="40"/>
      <c r="C229" s="48"/>
      <c r="D229" s="48"/>
      <c r="E229" s="48"/>
      <c r="F229" s="48"/>
      <c r="G229" s="48"/>
      <c r="H229" s="4"/>
      <c r="I229" s="48"/>
      <c r="J229" s="48"/>
      <c r="K229" s="48"/>
      <c r="L229" s="4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0"/>
      <c r="B230" s="40"/>
      <c r="C230" s="48"/>
      <c r="D230" s="48"/>
      <c r="E230" s="48"/>
      <c r="F230" s="48"/>
      <c r="G230" s="48"/>
      <c r="H230" s="4"/>
      <c r="I230" s="48"/>
      <c r="J230" s="48"/>
      <c r="K230" s="48"/>
      <c r="L230" s="4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0"/>
      <c r="B231" s="40"/>
      <c r="C231" s="48"/>
      <c r="D231" s="48"/>
      <c r="E231" s="48"/>
      <c r="F231" s="48"/>
      <c r="G231" s="48"/>
      <c r="H231" s="4"/>
      <c r="I231" s="48"/>
      <c r="J231" s="48"/>
      <c r="K231" s="48"/>
      <c r="L231" s="4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0"/>
      <c r="B232" s="40"/>
      <c r="C232" s="48"/>
      <c r="D232" s="48"/>
      <c r="E232" s="48"/>
      <c r="F232" s="48"/>
      <c r="G232" s="48"/>
      <c r="H232" s="4"/>
      <c r="I232" s="48"/>
      <c r="J232" s="48"/>
      <c r="K232" s="48"/>
      <c r="L232" s="4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0"/>
      <c r="B233" s="40"/>
      <c r="C233" s="48"/>
      <c r="D233" s="48"/>
      <c r="E233" s="48"/>
      <c r="F233" s="48"/>
      <c r="G233" s="48"/>
      <c r="H233" s="4"/>
      <c r="I233" s="48"/>
      <c r="J233" s="48"/>
      <c r="K233" s="48"/>
      <c r="L233" s="4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0"/>
      <c r="B234" s="40"/>
      <c r="C234" s="48"/>
      <c r="D234" s="48"/>
      <c r="E234" s="48"/>
      <c r="F234" s="48"/>
      <c r="G234" s="48"/>
      <c r="H234" s="4"/>
      <c r="I234" s="48"/>
      <c r="J234" s="48"/>
      <c r="K234" s="48"/>
      <c r="L234" s="4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0"/>
      <c r="B235" s="40"/>
      <c r="C235" s="48"/>
      <c r="D235" s="48"/>
      <c r="E235" s="48"/>
      <c r="F235" s="48"/>
      <c r="G235" s="48"/>
      <c r="H235" s="4"/>
      <c r="I235" s="48"/>
      <c r="J235" s="48"/>
      <c r="K235" s="48"/>
      <c r="L235" s="4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0"/>
      <c r="B236" s="40"/>
      <c r="C236" s="48"/>
      <c r="D236" s="48"/>
      <c r="E236" s="48"/>
      <c r="F236" s="48"/>
      <c r="G236" s="48"/>
      <c r="H236" s="4"/>
      <c r="I236" s="48"/>
      <c r="J236" s="48"/>
      <c r="K236" s="48"/>
      <c r="L236" s="4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0"/>
      <c r="B237" s="40"/>
      <c r="C237" s="48"/>
      <c r="D237" s="48"/>
      <c r="E237" s="48"/>
      <c r="F237" s="48"/>
      <c r="G237" s="48"/>
      <c r="H237" s="4"/>
      <c r="I237" s="48"/>
      <c r="J237" s="48"/>
      <c r="K237" s="48"/>
      <c r="L237" s="4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0"/>
      <c r="B238" s="40"/>
      <c r="C238" s="48"/>
      <c r="D238" s="48"/>
      <c r="E238" s="48"/>
      <c r="F238" s="48"/>
      <c r="G238" s="48"/>
      <c r="H238" s="4"/>
      <c r="I238" s="48"/>
      <c r="J238" s="48"/>
      <c r="K238" s="48"/>
      <c r="L238" s="4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0"/>
      <c r="B239" s="40"/>
      <c r="C239" s="48"/>
      <c r="D239" s="48"/>
      <c r="E239" s="48"/>
      <c r="F239" s="48"/>
      <c r="G239" s="48"/>
      <c r="H239" s="4"/>
      <c r="I239" s="48"/>
      <c r="J239" s="48"/>
      <c r="K239" s="48"/>
      <c r="L239" s="4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0"/>
      <c r="B240" s="40"/>
      <c r="C240" s="48"/>
      <c r="D240" s="48"/>
      <c r="E240" s="48"/>
      <c r="F240" s="48"/>
      <c r="G240" s="48"/>
      <c r="H240" s="4"/>
      <c r="I240" s="48"/>
      <c r="J240" s="48"/>
      <c r="K240" s="48"/>
      <c r="L240" s="4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0"/>
      <c r="B241" s="40"/>
      <c r="C241" s="48"/>
      <c r="D241" s="48"/>
      <c r="E241" s="48"/>
      <c r="F241" s="48"/>
      <c r="G241" s="48"/>
      <c r="H241" s="4"/>
      <c r="I241" s="48"/>
      <c r="J241" s="48"/>
      <c r="K241" s="48"/>
      <c r="L241" s="4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0"/>
      <c r="B242" s="40"/>
      <c r="C242" s="48"/>
      <c r="D242" s="48"/>
      <c r="E242" s="48"/>
      <c r="F242" s="48"/>
      <c r="G242" s="48"/>
      <c r="H242" s="4"/>
      <c r="I242" s="48"/>
      <c r="J242" s="48"/>
      <c r="K242" s="48"/>
      <c r="L242" s="4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0"/>
      <c r="B243" s="40"/>
      <c r="C243" s="48"/>
      <c r="D243" s="48"/>
      <c r="E243" s="48"/>
      <c r="F243" s="48"/>
      <c r="G243" s="48"/>
      <c r="H243" s="4"/>
      <c r="I243" s="48"/>
      <c r="J243" s="48"/>
      <c r="K243" s="48"/>
      <c r="L243" s="4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0"/>
      <c r="B244" s="40"/>
      <c r="C244" s="48"/>
      <c r="D244" s="48"/>
      <c r="E244" s="48"/>
      <c r="F244" s="48"/>
      <c r="G244" s="48"/>
      <c r="H244" s="4"/>
      <c r="I244" s="48"/>
      <c r="J244" s="48"/>
      <c r="K244" s="48"/>
      <c r="L244" s="4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0"/>
      <c r="B245" s="40"/>
      <c r="C245" s="48"/>
      <c r="D245" s="48"/>
      <c r="E245" s="48"/>
      <c r="F245" s="48"/>
      <c r="G245" s="48"/>
      <c r="H245" s="4"/>
      <c r="I245" s="48"/>
      <c r="J245" s="48"/>
      <c r="K245" s="48"/>
      <c r="L245" s="4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0"/>
      <c r="B246" s="40"/>
      <c r="C246" s="48"/>
      <c r="D246" s="48"/>
      <c r="E246" s="48"/>
      <c r="F246" s="48"/>
      <c r="G246" s="48"/>
      <c r="H246" s="4"/>
      <c r="I246" s="48"/>
      <c r="J246" s="48"/>
      <c r="K246" s="48"/>
      <c r="L246" s="4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0"/>
      <c r="B247" s="40"/>
      <c r="C247" s="48"/>
      <c r="D247" s="48"/>
      <c r="E247" s="48"/>
      <c r="F247" s="48"/>
      <c r="G247" s="48"/>
      <c r="H247" s="4"/>
      <c r="I247" s="48"/>
      <c r="J247" s="48"/>
      <c r="K247" s="48"/>
      <c r="L247" s="4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0"/>
      <c r="B248" s="40"/>
      <c r="C248" s="48"/>
      <c r="D248" s="48"/>
      <c r="E248" s="48"/>
      <c r="F248" s="48"/>
      <c r="G248" s="48"/>
      <c r="H248" s="4"/>
      <c r="I248" s="48"/>
      <c r="J248" s="48"/>
      <c r="K248" s="48"/>
      <c r="L248" s="4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0"/>
      <c r="B249" s="40"/>
      <c r="C249" s="48"/>
      <c r="D249" s="48"/>
      <c r="E249" s="48"/>
      <c r="F249" s="48"/>
      <c r="G249" s="48"/>
      <c r="H249" s="4"/>
      <c r="I249" s="48"/>
      <c r="J249" s="48"/>
      <c r="K249" s="48"/>
      <c r="L249" s="4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0"/>
      <c r="B250" s="40"/>
      <c r="C250" s="48"/>
      <c r="D250" s="48"/>
      <c r="E250" s="48"/>
      <c r="F250" s="48"/>
      <c r="G250" s="48"/>
      <c r="H250" s="4"/>
      <c r="I250" s="48"/>
      <c r="J250" s="48"/>
      <c r="K250" s="48"/>
      <c r="L250" s="4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0"/>
      <c r="B251" s="40"/>
      <c r="C251" s="48"/>
      <c r="D251" s="48"/>
      <c r="E251" s="48"/>
      <c r="F251" s="48"/>
      <c r="G251" s="48"/>
      <c r="H251" s="4"/>
      <c r="I251" s="48"/>
      <c r="J251" s="48"/>
      <c r="K251" s="48"/>
      <c r="L251" s="4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0"/>
      <c r="B252" s="40"/>
      <c r="C252" s="48"/>
      <c r="D252" s="48"/>
      <c r="E252" s="48"/>
      <c r="F252" s="48"/>
      <c r="G252" s="48"/>
      <c r="H252" s="4"/>
      <c r="I252" s="48"/>
      <c r="J252" s="48"/>
      <c r="K252" s="48"/>
      <c r="L252" s="4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0"/>
      <c r="B253" s="40"/>
      <c r="C253" s="48"/>
      <c r="D253" s="48"/>
      <c r="E253" s="48"/>
      <c r="F253" s="48"/>
      <c r="G253" s="48"/>
      <c r="H253" s="4"/>
      <c r="I253" s="48"/>
      <c r="J253" s="48"/>
      <c r="K253" s="48"/>
      <c r="L253" s="4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0"/>
      <c r="B254" s="40"/>
      <c r="C254" s="48"/>
      <c r="D254" s="48"/>
      <c r="E254" s="48"/>
      <c r="F254" s="48"/>
      <c r="G254" s="48"/>
      <c r="H254" s="4"/>
      <c r="I254" s="48"/>
      <c r="J254" s="48"/>
      <c r="K254" s="48"/>
      <c r="L254" s="4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0"/>
      <c r="B255" s="40"/>
      <c r="C255" s="48"/>
      <c r="D255" s="48"/>
      <c r="E255" s="48"/>
      <c r="F255" s="48"/>
      <c r="G255" s="48"/>
      <c r="H255" s="4"/>
      <c r="I255" s="48"/>
      <c r="J255" s="48"/>
      <c r="K255" s="48"/>
      <c r="L255" s="4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0"/>
      <c r="B256" s="40"/>
      <c r="C256" s="48"/>
      <c r="D256" s="48"/>
      <c r="E256" s="48"/>
      <c r="F256" s="48"/>
      <c r="G256" s="48"/>
      <c r="H256" s="4"/>
      <c r="I256" s="48"/>
      <c r="J256" s="48"/>
      <c r="K256" s="48"/>
      <c r="L256" s="4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0"/>
      <c r="B257" s="40"/>
      <c r="C257" s="48"/>
      <c r="D257" s="48"/>
      <c r="E257" s="48"/>
      <c r="F257" s="48"/>
      <c r="G257" s="48"/>
      <c r="H257" s="4"/>
      <c r="I257" s="48"/>
      <c r="J257" s="48"/>
      <c r="K257" s="48"/>
      <c r="L257" s="4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0"/>
      <c r="B258" s="40"/>
      <c r="C258" s="48"/>
      <c r="D258" s="48"/>
      <c r="E258" s="48"/>
      <c r="F258" s="48"/>
      <c r="G258" s="48"/>
      <c r="H258" s="4"/>
      <c r="I258" s="48"/>
      <c r="J258" s="48"/>
      <c r="K258" s="48"/>
      <c r="L258" s="4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0"/>
      <c r="B259" s="40"/>
      <c r="C259" s="48"/>
      <c r="D259" s="48"/>
      <c r="E259" s="48"/>
      <c r="F259" s="48"/>
      <c r="G259" s="48"/>
      <c r="H259" s="4"/>
      <c r="I259" s="48"/>
      <c r="J259" s="48"/>
      <c r="K259" s="48"/>
      <c r="L259" s="4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0"/>
      <c r="B260" s="40"/>
      <c r="C260" s="48"/>
      <c r="D260" s="48"/>
      <c r="E260" s="48"/>
      <c r="F260" s="48"/>
      <c r="G260" s="48"/>
      <c r="H260" s="4"/>
      <c r="I260" s="48"/>
      <c r="J260" s="48"/>
      <c r="K260" s="48"/>
      <c r="L260" s="4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0"/>
      <c r="B261" s="40"/>
      <c r="C261" s="48"/>
      <c r="D261" s="48"/>
      <c r="E261" s="48"/>
      <c r="F261" s="48"/>
      <c r="G261" s="48"/>
      <c r="H261" s="4"/>
      <c r="I261" s="48"/>
      <c r="J261" s="48"/>
      <c r="K261" s="48"/>
      <c r="L261" s="4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0"/>
      <c r="B262" s="40"/>
      <c r="C262" s="48"/>
      <c r="D262" s="48"/>
      <c r="E262" s="48"/>
      <c r="F262" s="48"/>
      <c r="G262" s="48"/>
      <c r="H262" s="4"/>
      <c r="I262" s="48"/>
      <c r="J262" s="48"/>
      <c r="K262" s="48"/>
      <c r="L262" s="4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0"/>
      <c r="B263" s="40"/>
      <c r="C263" s="48"/>
      <c r="D263" s="48"/>
      <c r="E263" s="48"/>
      <c r="F263" s="48"/>
      <c r="G263" s="48"/>
      <c r="H263" s="4"/>
      <c r="I263" s="48"/>
      <c r="J263" s="48"/>
      <c r="K263" s="48"/>
      <c r="L263" s="4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0"/>
      <c r="B264" s="40"/>
      <c r="C264" s="48"/>
      <c r="D264" s="48"/>
      <c r="E264" s="48"/>
      <c r="F264" s="48"/>
      <c r="G264" s="48"/>
      <c r="H264" s="4"/>
      <c r="I264" s="48"/>
      <c r="J264" s="48"/>
      <c r="K264" s="48"/>
      <c r="L264" s="4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0"/>
      <c r="B265" s="40"/>
      <c r="C265" s="48"/>
      <c r="D265" s="48"/>
      <c r="E265" s="48"/>
      <c r="F265" s="48"/>
      <c r="G265" s="48"/>
      <c r="H265" s="4"/>
      <c r="I265" s="48"/>
      <c r="J265" s="48"/>
      <c r="K265" s="48"/>
      <c r="L265" s="4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0"/>
      <c r="B266" s="40"/>
      <c r="C266" s="48"/>
      <c r="D266" s="48"/>
      <c r="E266" s="48"/>
      <c r="F266" s="48"/>
      <c r="G266" s="48"/>
      <c r="H266" s="4"/>
      <c r="I266" s="48"/>
      <c r="J266" s="48"/>
      <c r="K266" s="48"/>
      <c r="L266" s="4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0"/>
      <c r="B267" s="40"/>
      <c r="C267" s="48"/>
      <c r="D267" s="48"/>
      <c r="E267" s="48"/>
      <c r="F267" s="48"/>
      <c r="G267" s="48"/>
      <c r="H267" s="4"/>
      <c r="I267" s="48"/>
      <c r="J267" s="48"/>
      <c r="K267" s="48"/>
      <c r="L267" s="4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0"/>
      <c r="B268" s="40"/>
      <c r="C268" s="48"/>
      <c r="D268" s="48"/>
      <c r="E268" s="48"/>
      <c r="F268" s="48"/>
      <c r="G268" s="48"/>
      <c r="H268" s="4"/>
      <c r="I268" s="48"/>
      <c r="J268" s="48"/>
      <c r="K268" s="48"/>
      <c r="L268" s="4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0"/>
      <c r="B269" s="40"/>
      <c r="C269" s="48"/>
      <c r="D269" s="48"/>
      <c r="E269" s="48"/>
      <c r="F269" s="48"/>
      <c r="G269" s="48"/>
      <c r="H269" s="4"/>
      <c r="I269" s="48"/>
      <c r="J269" s="48"/>
      <c r="K269" s="48"/>
      <c r="L269" s="4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0"/>
      <c r="B270" s="40"/>
      <c r="C270" s="48"/>
      <c r="D270" s="48"/>
      <c r="E270" s="48"/>
      <c r="F270" s="48"/>
      <c r="G270" s="48"/>
      <c r="H270" s="4"/>
      <c r="I270" s="48"/>
      <c r="J270" s="48"/>
      <c r="K270" s="48"/>
      <c r="L270" s="4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0"/>
      <c r="B271" s="40"/>
      <c r="C271" s="48"/>
      <c r="D271" s="48"/>
      <c r="E271" s="48"/>
      <c r="F271" s="48"/>
      <c r="G271" s="48"/>
      <c r="H271" s="4"/>
      <c r="I271" s="48"/>
      <c r="J271" s="48"/>
      <c r="K271" s="48"/>
      <c r="L271" s="4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0"/>
      <c r="B272" s="40"/>
      <c r="C272" s="48"/>
      <c r="D272" s="48"/>
      <c r="E272" s="48"/>
      <c r="F272" s="48"/>
      <c r="G272" s="48"/>
      <c r="H272" s="4"/>
      <c r="I272" s="48"/>
      <c r="J272" s="48"/>
      <c r="K272" s="48"/>
      <c r="L272" s="4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0"/>
      <c r="B273" s="40"/>
      <c r="C273" s="48"/>
      <c r="D273" s="48"/>
      <c r="E273" s="48"/>
      <c r="F273" s="48"/>
      <c r="G273" s="48"/>
      <c r="H273" s="4"/>
      <c r="I273" s="48"/>
      <c r="J273" s="48"/>
      <c r="K273" s="48"/>
      <c r="L273" s="4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0"/>
      <c r="B274" s="40"/>
      <c r="C274" s="48"/>
      <c r="D274" s="48"/>
      <c r="E274" s="48"/>
      <c r="F274" s="48"/>
      <c r="G274" s="48"/>
      <c r="H274" s="4"/>
      <c r="I274" s="48"/>
      <c r="J274" s="48"/>
      <c r="K274" s="48"/>
      <c r="L274" s="4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0"/>
      <c r="B275" s="40"/>
      <c r="C275" s="48"/>
      <c r="D275" s="48"/>
      <c r="E275" s="48"/>
      <c r="F275" s="48"/>
      <c r="G275" s="48"/>
      <c r="H275" s="4"/>
      <c r="I275" s="48"/>
      <c r="J275" s="48"/>
      <c r="K275" s="48"/>
      <c r="L275" s="4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0"/>
      <c r="B276" s="40"/>
      <c r="C276" s="48"/>
      <c r="D276" s="48"/>
      <c r="E276" s="48"/>
      <c r="F276" s="48"/>
      <c r="G276" s="48"/>
      <c r="H276" s="4"/>
      <c r="I276" s="48"/>
      <c r="J276" s="48"/>
      <c r="K276" s="48"/>
      <c r="L276" s="4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0"/>
      <c r="B277" s="40"/>
      <c r="C277" s="48"/>
      <c r="D277" s="48"/>
      <c r="E277" s="48"/>
      <c r="F277" s="48"/>
      <c r="G277" s="48"/>
      <c r="H277" s="4"/>
      <c r="I277" s="48"/>
      <c r="J277" s="48"/>
      <c r="K277" s="48"/>
      <c r="L277" s="4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0"/>
      <c r="B278" s="40"/>
      <c r="C278" s="48"/>
      <c r="D278" s="48"/>
      <c r="E278" s="48"/>
      <c r="F278" s="48"/>
      <c r="G278" s="48"/>
      <c r="H278" s="4"/>
      <c r="I278" s="48"/>
      <c r="J278" s="48"/>
      <c r="K278" s="48"/>
      <c r="L278" s="4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0"/>
      <c r="B279" s="40"/>
      <c r="C279" s="48"/>
      <c r="D279" s="48"/>
      <c r="E279" s="48"/>
      <c r="F279" s="48"/>
      <c r="G279" s="48"/>
      <c r="H279" s="4"/>
      <c r="I279" s="48"/>
      <c r="J279" s="48"/>
      <c r="K279" s="48"/>
      <c r="L279" s="4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0"/>
      <c r="B280" s="40"/>
      <c r="C280" s="48"/>
      <c r="D280" s="48"/>
      <c r="E280" s="48"/>
      <c r="F280" s="48"/>
      <c r="G280" s="48"/>
      <c r="H280" s="4"/>
      <c r="I280" s="48"/>
      <c r="J280" s="48"/>
      <c r="K280" s="48"/>
      <c r="L280" s="4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0"/>
      <c r="B281" s="40"/>
      <c r="C281" s="48"/>
      <c r="D281" s="48"/>
      <c r="E281" s="48"/>
      <c r="F281" s="48"/>
      <c r="G281" s="48"/>
      <c r="H281" s="4"/>
      <c r="I281" s="48"/>
      <c r="J281" s="48"/>
      <c r="K281" s="48"/>
      <c r="L281" s="4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0"/>
      <c r="B282" s="40"/>
      <c r="C282" s="48"/>
      <c r="D282" s="48"/>
      <c r="E282" s="48"/>
      <c r="F282" s="48"/>
      <c r="G282" s="48"/>
      <c r="H282" s="4"/>
      <c r="I282" s="48"/>
      <c r="J282" s="48"/>
      <c r="K282" s="48"/>
      <c r="L282" s="4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0"/>
      <c r="B283" s="40"/>
      <c r="C283" s="48"/>
      <c r="D283" s="48"/>
      <c r="E283" s="48"/>
      <c r="F283" s="48"/>
      <c r="G283" s="48"/>
      <c r="H283" s="4"/>
      <c r="I283" s="48"/>
      <c r="J283" s="48"/>
      <c r="K283" s="48"/>
      <c r="L283" s="4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0"/>
      <c r="B284" s="40"/>
      <c r="C284" s="48"/>
      <c r="D284" s="48"/>
      <c r="E284" s="48"/>
      <c r="F284" s="48"/>
      <c r="G284" s="48"/>
      <c r="H284" s="4"/>
      <c r="I284" s="48"/>
      <c r="J284" s="48"/>
      <c r="K284" s="48"/>
      <c r="L284" s="4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0"/>
      <c r="B285" s="40"/>
      <c r="C285" s="48"/>
      <c r="D285" s="48"/>
      <c r="E285" s="48"/>
      <c r="F285" s="48"/>
      <c r="G285" s="48"/>
      <c r="H285" s="4"/>
      <c r="I285" s="48"/>
      <c r="J285" s="48"/>
      <c r="K285" s="48"/>
      <c r="L285" s="4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0"/>
      <c r="B286" s="40"/>
      <c r="C286" s="48"/>
      <c r="D286" s="48"/>
      <c r="E286" s="48"/>
      <c r="F286" s="48"/>
      <c r="G286" s="48"/>
      <c r="H286" s="4"/>
      <c r="I286" s="48"/>
      <c r="J286" s="48"/>
      <c r="K286" s="48"/>
      <c r="L286" s="4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0"/>
      <c r="B287" s="40"/>
      <c r="C287" s="48"/>
      <c r="D287" s="48"/>
      <c r="E287" s="48"/>
      <c r="F287" s="48"/>
      <c r="G287" s="48"/>
      <c r="H287" s="4"/>
      <c r="I287" s="48"/>
      <c r="J287" s="48"/>
      <c r="K287" s="48"/>
      <c r="L287" s="4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0"/>
      <c r="B288" s="40"/>
      <c r="C288" s="48"/>
      <c r="D288" s="48"/>
      <c r="E288" s="48"/>
      <c r="F288" s="48"/>
      <c r="G288" s="48"/>
      <c r="H288" s="4"/>
      <c r="I288" s="48"/>
      <c r="J288" s="48"/>
      <c r="K288" s="48"/>
      <c r="L288" s="4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0"/>
      <c r="B289" s="40"/>
      <c r="C289" s="48"/>
      <c r="D289" s="48"/>
      <c r="E289" s="48"/>
      <c r="F289" s="48"/>
      <c r="G289" s="48"/>
      <c r="H289" s="4"/>
      <c r="I289" s="48"/>
      <c r="J289" s="48"/>
      <c r="K289" s="48"/>
      <c r="L289" s="4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0"/>
      <c r="B290" s="40"/>
      <c r="C290" s="48"/>
      <c r="D290" s="48"/>
      <c r="E290" s="48"/>
      <c r="F290" s="48"/>
      <c r="G290" s="48"/>
      <c r="H290" s="4"/>
      <c r="I290" s="48"/>
      <c r="J290" s="48"/>
      <c r="K290" s="48"/>
      <c r="L290" s="4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0"/>
      <c r="B291" s="40"/>
      <c r="C291" s="48"/>
      <c r="D291" s="48"/>
      <c r="E291" s="48"/>
      <c r="F291" s="48"/>
      <c r="G291" s="48"/>
      <c r="H291" s="4"/>
      <c r="I291" s="48"/>
      <c r="J291" s="48"/>
      <c r="K291" s="48"/>
      <c r="L291" s="4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0"/>
      <c r="B292" s="40"/>
      <c r="C292" s="48"/>
      <c r="D292" s="48"/>
      <c r="E292" s="48"/>
      <c r="F292" s="48"/>
      <c r="G292" s="48"/>
      <c r="H292" s="4"/>
      <c r="I292" s="48"/>
      <c r="J292" s="48"/>
      <c r="K292" s="48"/>
      <c r="L292" s="4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0"/>
      <c r="B293" s="40"/>
      <c r="C293" s="48"/>
      <c r="D293" s="48"/>
      <c r="E293" s="48"/>
      <c r="F293" s="48"/>
      <c r="G293" s="48"/>
      <c r="H293" s="4"/>
      <c r="I293" s="48"/>
      <c r="J293" s="48"/>
      <c r="K293" s="48"/>
      <c r="L293" s="4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0"/>
      <c r="B294" s="40"/>
      <c r="C294" s="48"/>
      <c r="D294" s="48"/>
      <c r="E294" s="48"/>
      <c r="F294" s="48"/>
      <c r="G294" s="48"/>
      <c r="H294" s="4"/>
      <c r="I294" s="48"/>
      <c r="J294" s="48"/>
      <c r="K294" s="48"/>
      <c r="L294" s="4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0"/>
      <c r="B295" s="40"/>
      <c r="C295" s="48"/>
      <c r="D295" s="48"/>
      <c r="E295" s="48"/>
      <c r="F295" s="48"/>
      <c r="G295" s="48"/>
      <c r="H295" s="4"/>
      <c r="I295" s="48"/>
      <c r="J295" s="48"/>
      <c r="K295" s="48"/>
      <c r="L295" s="4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0"/>
      <c r="B296" s="40"/>
      <c r="C296" s="48"/>
      <c r="D296" s="48"/>
      <c r="E296" s="48"/>
      <c r="F296" s="48"/>
      <c r="G296" s="48"/>
      <c r="H296" s="4"/>
      <c r="I296" s="48"/>
      <c r="J296" s="48"/>
      <c r="K296" s="48"/>
      <c r="L296" s="4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0"/>
      <c r="B297" s="40"/>
      <c r="C297" s="48"/>
      <c r="D297" s="48"/>
      <c r="E297" s="48"/>
      <c r="F297" s="48"/>
      <c r="G297" s="48"/>
      <c r="H297" s="4"/>
      <c r="I297" s="48"/>
      <c r="J297" s="48"/>
      <c r="K297" s="48"/>
      <c r="L297" s="4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0"/>
      <c r="B298" s="40"/>
      <c r="C298" s="48"/>
      <c r="D298" s="48"/>
      <c r="E298" s="48"/>
      <c r="F298" s="48"/>
      <c r="G298" s="48"/>
      <c r="H298" s="4"/>
      <c r="I298" s="48"/>
      <c r="J298" s="48"/>
      <c r="K298" s="48"/>
      <c r="L298" s="4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0"/>
      <c r="B299" s="40"/>
      <c r="C299" s="48"/>
      <c r="D299" s="48"/>
      <c r="E299" s="48"/>
      <c r="F299" s="48"/>
      <c r="G299" s="48"/>
      <c r="H299" s="4"/>
      <c r="I299" s="48"/>
      <c r="J299" s="48"/>
      <c r="K299" s="48"/>
      <c r="L299" s="4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0"/>
      <c r="B300" s="40"/>
      <c r="C300" s="48"/>
      <c r="D300" s="48"/>
      <c r="E300" s="48"/>
      <c r="F300" s="48"/>
      <c r="G300" s="48"/>
      <c r="H300" s="4"/>
      <c r="I300" s="48"/>
      <c r="J300" s="48"/>
      <c r="K300" s="48"/>
      <c r="L300" s="4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0"/>
      <c r="B301" s="40"/>
      <c r="C301" s="48"/>
      <c r="D301" s="48"/>
      <c r="E301" s="48"/>
      <c r="F301" s="48"/>
      <c r="G301" s="48"/>
      <c r="H301" s="4"/>
      <c r="I301" s="48"/>
      <c r="J301" s="48"/>
      <c r="K301" s="48"/>
      <c r="L301" s="4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0"/>
      <c r="B302" s="40"/>
      <c r="C302" s="48"/>
      <c r="D302" s="48"/>
      <c r="E302" s="48"/>
      <c r="F302" s="48"/>
      <c r="G302" s="48"/>
      <c r="H302" s="4"/>
      <c r="I302" s="48"/>
      <c r="J302" s="48"/>
      <c r="K302" s="48"/>
      <c r="L302" s="4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0"/>
      <c r="B303" s="40"/>
      <c r="C303" s="48"/>
      <c r="D303" s="48"/>
      <c r="E303" s="48"/>
      <c r="F303" s="48"/>
      <c r="G303" s="48"/>
      <c r="H303" s="4"/>
      <c r="I303" s="48"/>
      <c r="J303" s="48"/>
      <c r="K303" s="48"/>
      <c r="L303" s="4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0"/>
      <c r="B304" s="40"/>
      <c r="C304" s="48"/>
      <c r="D304" s="48"/>
      <c r="E304" s="48"/>
      <c r="F304" s="48"/>
      <c r="G304" s="48"/>
      <c r="H304" s="4"/>
      <c r="I304" s="48"/>
      <c r="J304" s="48"/>
      <c r="K304" s="48"/>
      <c r="L304" s="4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0"/>
      <c r="B305" s="40"/>
      <c r="C305" s="48"/>
      <c r="D305" s="48"/>
      <c r="E305" s="48"/>
      <c r="F305" s="48"/>
      <c r="G305" s="48"/>
      <c r="H305" s="4"/>
      <c r="I305" s="48"/>
      <c r="J305" s="48"/>
      <c r="K305" s="48"/>
      <c r="L305" s="4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0"/>
      <c r="B306" s="40"/>
      <c r="C306" s="48"/>
      <c r="D306" s="48"/>
      <c r="E306" s="48"/>
      <c r="F306" s="48"/>
      <c r="G306" s="48"/>
      <c r="H306" s="4"/>
      <c r="I306" s="48"/>
      <c r="J306" s="48"/>
      <c r="K306" s="48"/>
      <c r="L306" s="4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0"/>
      <c r="B307" s="40"/>
      <c r="C307" s="48"/>
      <c r="D307" s="48"/>
      <c r="E307" s="48"/>
      <c r="F307" s="48"/>
      <c r="G307" s="48"/>
      <c r="H307" s="4"/>
      <c r="I307" s="48"/>
      <c r="J307" s="48"/>
      <c r="K307" s="48"/>
      <c r="L307" s="4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0"/>
      <c r="B308" s="40"/>
      <c r="C308" s="48"/>
      <c r="D308" s="48"/>
      <c r="E308" s="48"/>
      <c r="F308" s="48"/>
      <c r="G308" s="48"/>
      <c r="H308" s="4"/>
      <c r="I308" s="48"/>
      <c r="J308" s="48"/>
      <c r="K308" s="48"/>
      <c r="L308" s="4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0"/>
      <c r="B309" s="40"/>
      <c r="C309" s="48"/>
      <c r="D309" s="48"/>
      <c r="E309" s="48"/>
      <c r="F309" s="48"/>
      <c r="G309" s="48"/>
      <c r="H309" s="4"/>
      <c r="I309" s="48"/>
      <c r="J309" s="48"/>
      <c r="K309" s="48"/>
      <c r="L309" s="4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0"/>
      <c r="B310" s="40"/>
      <c r="C310" s="48"/>
      <c r="D310" s="48"/>
      <c r="E310" s="48"/>
      <c r="F310" s="48"/>
      <c r="G310" s="48"/>
      <c r="H310" s="4"/>
      <c r="I310" s="48"/>
      <c r="J310" s="48"/>
      <c r="K310" s="48"/>
      <c r="L310" s="4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0"/>
      <c r="B311" s="40"/>
      <c r="C311" s="48"/>
      <c r="D311" s="48"/>
      <c r="E311" s="48"/>
      <c r="F311" s="48"/>
      <c r="G311" s="48"/>
      <c r="H311" s="4"/>
      <c r="I311" s="48"/>
      <c r="J311" s="48"/>
      <c r="K311" s="48"/>
      <c r="L311" s="4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0"/>
      <c r="B312" s="40"/>
      <c r="C312" s="48"/>
      <c r="D312" s="48"/>
      <c r="E312" s="48"/>
      <c r="F312" s="48"/>
      <c r="G312" s="48"/>
      <c r="H312" s="4"/>
      <c r="I312" s="48"/>
      <c r="J312" s="48"/>
      <c r="K312" s="48"/>
      <c r="L312" s="4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0"/>
      <c r="B313" s="40"/>
      <c r="C313" s="48"/>
      <c r="D313" s="48"/>
      <c r="E313" s="48"/>
      <c r="F313" s="48"/>
      <c r="G313" s="48"/>
      <c r="H313" s="4"/>
      <c r="I313" s="48"/>
      <c r="J313" s="48"/>
      <c r="K313" s="48"/>
      <c r="L313" s="4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0"/>
      <c r="B314" s="40"/>
      <c r="C314" s="48"/>
      <c r="D314" s="48"/>
      <c r="E314" s="48"/>
      <c r="F314" s="48"/>
      <c r="G314" s="48"/>
      <c r="H314" s="4"/>
      <c r="I314" s="48"/>
      <c r="J314" s="48"/>
      <c r="K314" s="48"/>
      <c r="L314" s="4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0"/>
      <c r="B315" s="40"/>
      <c r="C315" s="48"/>
      <c r="D315" s="48"/>
      <c r="E315" s="48"/>
      <c r="F315" s="48"/>
      <c r="G315" s="48"/>
      <c r="H315" s="4"/>
      <c r="I315" s="48"/>
      <c r="J315" s="48"/>
      <c r="K315" s="48"/>
      <c r="L315" s="4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0"/>
      <c r="B316" s="40"/>
      <c r="C316" s="48"/>
      <c r="D316" s="48"/>
      <c r="E316" s="48"/>
      <c r="F316" s="48"/>
      <c r="G316" s="48"/>
      <c r="H316" s="4"/>
      <c r="I316" s="48"/>
      <c r="J316" s="48"/>
      <c r="K316" s="48"/>
      <c r="L316" s="4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0"/>
      <c r="B317" s="40"/>
      <c r="C317" s="48"/>
      <c r="D317" s="48"/>
      <c r="E317" s="48"/>
      <c r="F317" s="48"/>
      <c r="G317" s="48"/>
      <c r="H317" s="4"/>
      <c r="I317" s="48"/>
      <c r="J317" s="48"/>
      <c r="K317" s="48"/>
      <c r="L317" s="4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0"/>
      <c r="B318" s="40"/>
      <c r="C318" s="48"/>
      <c r="D318" s="48"/>
      <c r="E318" s="48"/>
      <c r="F318" s="48"/>
      <c r="G318" s="48"/>
      <c r="H318" s="4"/>
      <c r="I318" s="48"/>
      <c r="J318" s="48"/>
      <c r="K318" s="48"/>
      <c r="L318" s="4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0"/>
      <c r="B319" s="40"/>
      <c r="C319" s="48"/>
      <c r="D319" s="48"/>
      <c r="E319" s="48"/>
      <c r="F319" s="48"/>
      <c r="G319" s="48"/>
      <c r="H319" s="4"/>
      <c r="I319" s="48"/>
      <c r="J319" s="48"/>
      <c r="K319" s="48"/>
      <c r="L319" s="4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0"/>
      <c r="B320" s="40"/>
      <c r="C320" s="48"/>
      <c r="D320" s="48"/>
      <c r="E320" s="48"/>
      <c r="F320" s="48"/>
      <c r="G320" s="48"/>
      <c r="H320" s="4"/>
      <c r="I320" s="48"/>
      <c r="J320" s="48"/>
      <c r="K320" s="48"/>
      <c r="L320" s="4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0"/>
      <c r="B321" s="40"/>
      <c r="C321" s="48"/>
      <c r="D321" s="48"/>
      <c r="E321" s="48"/>
      <c r="F321" s="48"/>
      <c r="G321" s="48"/>
      <c r="H321" s="4"/>
      <c r="I321" s="48"/>
      <c r="J321" s="48"/>
      <c r="K321" s="48"/>
      <c r="L321" s="4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0"/>
      <c r="B322" s="40"/>
      <c r="C322" s="48"/>
      <c r="D322" s="48"/>
      <c r="E322" s="48"/>
      <c r="F322" s="48"/>
      <c r="G322" s="48"/>
      <c r="H322" s="4"/>
      <c r="I322" s="48"/>
      <c r="J322" s="48"/>
      <c r="K322" s="48"/>
      <c r="L322" s="4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0"/>
      <c r="B323" s="40"/>
      <c r="C323" s="48"/>
      <c r="D323" s="48"/>
      <c r="E323" s="48"/>
      <c r="F323" s="48"/>
      <c r="G323" s="48"/>
      <c r="H323" s="4"/>
      <c r="I323" s="48"/>
      <c r="J323" s="48"/>
      <c r="K323" s="48"/>
      <c r="L323" s="4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0"/>
      <c r="B324" s="40"/>
      <c r="C324" s="48"/>
      <c r="D324" s="48"/>
      <c r="E324" s="48"/>
      <c r="F324" s="48"/>
      <c r="G324" s="48"/>
      <c r="H324" s="4"/>
      <c r="I324" s="48"/>
      <c r="J324" s="48"/>
      <c r="K324" s="48"/>
      <c r="L324" s="4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0"/>
      <c r="B325" s="40"/>
      <c r="C325" s="48"/>
      <c r="D325" s="48"/>
      <c r="E325" s="48"/>
      <c r="F325" s="48"/>
      <c r="G325" s="48"/>
      <c r="H325" s="4"/>
      <c r="I325" s="48"/>
      <c r="J325" s="48"/>
      <c r="K325" s="48"/>
      <c r="L325" s="4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0"/>
      <c r="B326" s="40"/>
      <c r="C326" s="48"/>
      <c r="D326" s="48"/>
      <c r="E326" s="48"/>
      <c r="F326" s="48"/>
      <c r="G326" s="48"/>
      <c r="H326" s="4"/>
      <c r="I326" s="48"/>
      <c r="J326" s="48"/>
      <c r="K326" s="48"/>
      <c r="L326" s="4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0"/>
      <c r="B327" s="40"/>
      <c r="C327" s="48"/>
      <c r="D327" s="48"/>
      <c r="E327" s="48"/>
      <c r="F327" s="48"/>
      <c r="G327" s="48"/>
      <c r="H327" s="4"/>
      <c r="I327" s="48"/>
      <c r="J327" s="48"/>
      <c r="K327" s="48"/>
      <c r="L327" s="4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0"/>
      <c r="B328" s="40"/>
      <c r="C328" s="48"/>
      <c r="D328" s="48"/>
      <c r="E328" s="48"/>
      <c r="F328" s="48"/>
      <c r="G328" s="48"/>
      <c r="H328" s="4"/>
      <c r="I328" s="48"/>
      <c r="J328" s="48"/>
      <c r="K328" s="48"/>
      <c r="L328" s="4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0"/>
      <c r="B329" s="40"/>
      <c r="C329" s="48"/>
      <c r="D329" s="48"/>
      <c r="E329" s="48"/>
      <c r="F329" s="48"/>
      <c r="G329" s="48"/>
      <c r="H329" s="4"/>
      <c r="I329" s="48"/>
      <c r="J329" s="48"/>
      <c r="K329" s="48"/>
      <c r="L329" s="4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0"/>
      <c r="B330" s="40"/>
      <c r="C330" s="48"/>
      <c r="D330" s="48"/>
      <c r="E330" s="48"/>
      <c r="F330" s="48"/>
      <c r="G330" s="48"/>
      <c r="H330" s="4"/>
      <c r="I330" s="48"/>
      <c r="J330" s="48"/>
      <c r="K330" s="48"/>
      <c r="L330" s="4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0"/>
      <c r="B331" s="40"/>
      <c r="C331" s="48"/>
      <c r="D331" s="48"/>
      <c r="E331" s="48"/>
      <c r="F331" s="48"/>
      <c r="G331" s="48"/>
      <c r="H331" s="4"/>
      <c r="I331" s="48"/>
      <c r="J331" s="48"/>
      <c r="K331" s="48"/>
      <c r="L331" s="4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0"/>
      <c r="B332" s="40"/>
      <c r="C332" s="48"/>
      <c r="D332" s="48"/>
      <c r="E332" s="48"/>
      <c r="F332" s="48"/>
      <c r="G332" s="48"/>
      <c r="H332" s="4"/>
      <c r="I332" s="48"/>
      <c r="J332" s="48"/>
      <c r="K332" s="48"/>
      <c r="L332" s="4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0"/>
      <c r="B333" s="40"/>
      <c r="C333" s="48"/>
      <c r="D333" s="48"/>
      <c r="E333" s="48"/>
      <c r="F333" s="48"/>
      <c r="G333" s="48"/>
      <c r="H333" s="4"/>
      <c r="I333" s="48"/>
      <c r="J333" s="48"/>
      <c r="K333" s="48"/>
      <c r="L333" s="4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0"/>
      <c r="B334" s="40"/>
      <c r="C334" s="48"/>
      <c r="D334" s="48"/>
      <c r="E334" s="48"/>
      <c r="F334" s="48"/>
      <c r="G334" s="48"/>
      <c r="H334" s="4"/>
      <c r="I334" s="48"/>
      <c r="J334" s="48"/>
      <c r="K334" s="48"/>
      <c r="L334" s="4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0"/>
      <c r="B335" s="40"/>
      <c r="C335" s="48"/>
      <c r="D335" s="48"/>
      <c r="E335" s="48"/>
      <c r="F335" s="48"/>
      <c r="G335" s="48"/>
      <c r="H335" s="4"/>
      <c r="I335" s="48"/>
      <c r="J335" s="48"/>
      <c r="K335" s="48"/>
      <c r="L335" s="4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0"/>
      <c r="B336" s="40"/>
      <c r="C336" s="48"/>
      <c r="D336" s="48"/>
      <c r="E336" s="48"/>
      <c r="F336" s="48"/>
      <c r="G336" s="48"/>
      <c r="H336" s="4"/>
      <c r="I336" s="48"/>
      <c r="J336" s="48"/>
      <c r="K336" s="48"/>
      <c r="L336" s="4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0"/>
      <c r="B337" s="40"/>
      <c r="C337" s="48"/>
      <c r="D337" s="48"/>
      <c r="E337" s="48"/>
      <c r="F337" s="48"/>
      <c r="G337" s="48"/>
      <c r="H337" s="4"/>
      <c r="I337" s="48"/>
      <c r="J337" s="48"/>
      <c r="K337" s="48"/>
      <c r="L337" s="4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0"/>
      <c r="B338" s="40"/>
      <c r="C338" s="48"/>
      <c r="D338" s="48"/>
      <c r="E338" s="48"/>
      <c r="F338" s="48"/>
      <c r="G338" s="48"/>
      <c r="H338" s="4"/>
      <c r="I338" s="48"/>
      <c r="J338" s="48"/>
      <c r="K338" s="48"/>
      <c r="L338" s="4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0"/>
      <c r="B339" s="40"/>
      <c r="C339" s="48"/>
      <c r="D339" s="48"/>
      <c r="E339" s="48"/>
      <c r="F339" s="48"/>
      <c r="G339" s="48"/>
      <c r="H339" s="4"/>
      <c r="I339" s="48"/>
      <c r="J339" s="48"/>
      <c r="K339" s="48"/>
      <c r="L339" s="4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0"/>
      <c r="B340" s="40"/>
      <c r="C340" s="48"/>
      <c r="D340" s="48"/>
      <c r="E340" s="48"/>
      <c r="F340" s="48"/>
      <c r="G340" s="48"/>
      <c r="H340" s="4"/>
      <c r="I340" s="48"/>
      <c r="J340" s="48"/>
      <c r="K340" s="48"/>
      <c r="L340" s="4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0"/>
      <c r="B341" s="40"/>
      <c r="C341" s="48"/>
      <c r="D341" s="48"/>
      <c r="E341" s="48"/>
      <c r="F341" s="48"/>
      <c r="G341" s="48"/>
      <c r="H341" s="4"/>
      <c r="I341" s="48"/>
      <c r="J341" s="48"/>
      <c r="K341" s="48"/>
      <c r="L341" s="4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0"/>
      <c r="B342" s="40"/>
      <c r="C342" s="48"/>
      <c r="D342" s="48"/>
      <c r="E342" s="48"/>
      <c r="F342" s="48"/>
      <c r="G342" s="48"/>
      <c r="H342" s="4"/>
      <c r="I342" s="48"/>
      <c r="J342" s="48"/>
      <c r="K342" s="48"/>
      <c r="L342" s="4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0"/>
      <c r="B343" s="40"/>
      <c r="C343" s="48"/>
      <c r="D343" s="48"/>
      <c r="E343" s="48"/>
      <c r="F343" s="48"/>
      <c r="G343" s="48"/>
      <c r="H343" s="4"/>
      <c r="I343" s="48"/>
      <c r="J343" s="48"/>
      <c r="K343" s="48"/>
      <c r="L343" s="4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0"/>
      <c r="B344" s="40"/>
      <c r="C344" s="48"/>
      <c r="D344" s="48"/>
      <c r="E344" s="48"/>
      <c r="F344" s="48"/>
      <c r="G344" s="48"/>
      <c r="H344" s="4"/>
      <c r="I344" s="48"/>
      <c r="J344" s="48"/>
      <c r="K344" s="48"/>
      <c r="L344" s="4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0"/>
      <c r="B345" s="40"/>
      <c r="C345" s="48"/>
      <c r="D345" s="48"/>
      <c r="E345" s="48"/>
      <c r="F345" s="48"/>
      <c r="G345" s="48"/>
      <c r="H345" s="4"/>
      <c r="I345" s="48"/>
      <c r="J345" s="48"/>
      <c r="K345" s="48"/>
      <c r="L345" s="4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0"/>
      <c r="B346" s="40"/>
      <c r="C346" s="48"/>
      <c r="D346" s="48"/>
      <c r="E346" s="48"/>
      <c r="F346" s="48"/>
      <c r="G346" s="48"/>
      <c r="H346" s="4"/>
      <c r="I346" s="48"/>
      <c r="J346" s="48"/>
      <c r="K346" s="48"/>
      <c r="L346" s="4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0"/>
      <c r="B347" s="40"/>
      <c r="C347" s="48"/>
      <c r="D347" s="48"/>
      <c r="E347" s="48"/>
      <c r="F347" s="48"/>
      <c r="G347" s="48"/>
      <c r="H347" s="4"/>
      <c r="I347" s="48"/>
      <c r="J347" s="48"/>
      <c r="K347" s="48"/>
      <c r="L347" s="4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0"/>
      <c r="B348" s="40"/>
      <c r="C348" s="48"/>
      <c r="D348" s="48"/>
      <c r="E348" s="48"/>
      <c r="F348" s="48"/>
      <c r="G348" s="48"/>
      <c r="H348" s="4"/>
      <c r="I348" s="48"/>
      <c r="J348" s="48"/>
      <c r="K348" s="48"/>
      <c r="L348" s="4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0"/>
      <c r="B349" s="40"/>
      <c r="C349" s="48"/>
      <c r="D349" s="48"/>
      <c r="E349" s="48"/>
      <c r="F349" s="48"/>
      <c r="G349" s="48"/>
      <c r="H349" s="4"/>
      <c r="I349" s="48"/>
      <c r="J349" s="48"/>
      <c r="K349" s="48"/>
      <c r="L349" s="4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0"/>
      <c r="B350" s="40"/>
      <c r="C350" s="48"/>
      <c r="D350" s="48"/>
      <c r="E350" s="48"/>
      <c r="F350" s="48"/>
      <c r="G350" s="48"/>
      <c r="H350" s="4"/>
      <c r="I350" s="48"/>
      <c r="J350" s="48"/>
      <c r="K350" s="48"/>
      <c r="L350" s="4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0"/>
      <c r="B351" s="40"/>
      <c r="C351" s="48"/>
      <c r="D351" s="48"/>
      <c r="E351" s="48"/>
      <c r="F351" s="48"/>
      <c r="G351" s="48"/>
      <c r="H351" s="4"/>
      <c r="I351" s="48"/>
      <c r="J351" s="48"/>
      <c r="K351" s="48"/>
      <c r="L351" s="4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0"/>
      <c r="B352" s="40"/>
      <c r="C352" s="48"/>
      <c r="D352" s="48"/>
      <c r="E352" s="48"/>
      <c r="F352" s="48"/>
      <c r="G352" s="48"/>
      <c r="H352" s="4"/>
      <c r="I352" s="48"/>
      <c r="J352" s="48"/>
      <c r="K352" s="48"/>
      <c r="L352" s="4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0"/>
      <c r="B353" s="40"/>
      <c r="C353" s="48"/>
      <c r="D353" s="48"/>
      <c r="E353" s="48"/>
      <c r="F353" s="48"/>
      <c r="G353" s="48"/>
      <c r="H353" s="4"/>
      <c r="I353" s="48"/>
      <c r="J353" s="48"/>
      <c r="K353" s="48"/>
      <c r="L353" s="4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0"/>
      <c r="B354" s="40"/>
      <c r="C354" s="48"/>
      <c r="D354" s="48"/>
      <c r="E354" s="48"/>
      <c r="F354" s="48"/>
      <c r="G354" s="48"/>
      <c r="H354" s="4"/>
      <c r="I354" s="48"/>
      <c r="J354" s="48"/>
      <c r="K354" s="48"/>
      <c r="L354" s="4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0"/>
      <c r="B355" s="40"/>
      <c r="C355" s="48"/>
      <c r="D355" s="48"/>
      <c r="E355" s="48"/>
      <c r="F355" s="48"/>
      <c r="G355" s="48"/>
      <c r="H355" s="4"/>
      <c r="I355" s="48"/>
      <c r="J355" s="48"/>
      <c r="K355" s="48"/>
      <c r="L355" s="4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0"/>
      <c r="B356" s="40"/>
      <c r="C356" s="48"/>
      <c r="D356" s="48"/>
      <c r="E356" s="48"/>
      <c r="F356" s="48"/>
      <c r="G356" s="48"/>
      <c r="H356" s="4"/>
      <c r="I356" s="48"/>
      <c r="J356" s="48"/>
      <c r="K356" s="48"/>
      <c r="L356" s="4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0"/>
      <c r="B357" s="40"/>
      <c r="C357" s="48"/>
      <c r="D357" s="48"/>
      <c r="E357" s="48"/>
      <c r="F357" s="48"/>
      <c r="G357" s="48"/>
      <c r="H357" s="4"/>
      <c r="I357" s="48"/>
      <c r="J357" s="48"/>
      <c r="K357" s="48"/>
      <c r="L357" s="4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0"/>
      <c r="B358" s="40"/>
      <c r="C358" s="48"/>
      <c r="D358" s="48"/>
      <c r="E358" s="48"/>
      <c r="F358" s="48"/>
      <c r="G358" s="48"/>
      <c r="H358" s="4"/>
      <c r="I358" s="48"/>
      <c r="J358" s="48"/>
      <c r="K358" s="48"/>
      <c r="L358" s="4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0"/>
      <c r="B359" s="40"/>
      <c r="C359" s="48"/>
      <c r="D359" s="48"/>
      <c r="E359" s="48"/>
      <c r="F359" s="48"/>
      <c r="G359" s="48"/>
      <c r="H359" s="4"/>
      <c r="I359" s="48"/>
      <c r="J359" s="48"/>
      <c r="K359" s="48"/>
      <c r="L359" s="4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0"/>
      <c r="B360" s="40"/>
      <c r="C360" s="48"/>
      <c r="D360" s="48"/>
      <c r="E360" s="48"/>
      <c r="F360" s="48"/>
      <c r="G360" s="48"/>
      <c r="H360" s="4"/>
      <c r="I360" s="48"/>
      <c r="J360" s="48"/>
      <c r="K360" s="48"/>
      <c r="L360" s="4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0"/>
      <c r="B361" s="40"/>
      <c r="C361" s="48"/>
      <c r="D361" s="48"/>
      <c r="E361" s="48"/>
      <c r="F361" s="48"/>
      <c r="G361" s="48"/>
      <c r="H361" s="4"/>
      <c r="I361" s="48"/>
      <c r="J361" s="48"/>
      <c r="K361" s="48"/>
      <c r="L361" s="4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0"/>
      <c r="B362" s="40"/>
      <c r="C362" s="48"/>
      <c r="D362" s="48"/>
      <c r="E362" s="48"/>
      <c r="F362" s="48"/>
      <c r="G362" s="48"/>
      <c r="H362" s="4"/>
      <c r="I362" s="48"/>
      <c r="J362" s="48"/>
      <c r="K362" s="48"/>
      <c r="L362" s="4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0"/>
      <c r="B363" s="40"/>
      <c r="C363" s="48"/>
      <c r="D363" s="48"/>
      <c r="E363" s="48"/>
      <c r="F363" s="48"/>
      <c r="G363" s="48"/>
      <c r="H363" s="4"/>
      <c r="I363" s="48"/>
      <c r="J363" s="48"/>
      <c r="K363" s="48"/>
      <c r="L363" s="4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0"/>
      <c r="B364" s="40"/>
      <c r="C364" s="48"/>
      <c r="D364" s="48"/>
      <c r="E364" s="48"/>
      <c r="F364" s="48"/>
      <c r="G364" s="48"/>
      <c r="H364" s="4"/>
      <c r="I364" s="48"/>
      <c r="J364" s="48"/>
      <c r="K364" s="48"/>
      <c r="L364" s="4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0"/>
      <c r="B365" s="40"/>
      <c r="C365" s="48"/>
      <c r="D365" s="48"/>
      <c r="E365" s="48"/>
      <c r="F365" s="48"/>
      <c r="G365" s="48"/>
      <c r="H365" s="4"/>
      <c r="I365" s="48"/>
      <c r="J365" s="48"/>
      <c r="K365" s="48"/>
      <c r="L365" s="4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0"/>
      <c r="B366" s="40"/>
      <c r="C366" s="48"/>
      <c r="D366" s="48"/>
      <c r="E366" s="48"/>
      <c r="F366" s="48"/>
      <c r="G366" s="48"/>
      <c r="H366" s="4"/>
      <c r="I366" s="48"/>
      <c r="J366" s="48"/>
      <c r="K366" s="48"/>
      <c r="L366" s="4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0"/>
      <c r="B367" s="40"/>
      <c r="C367" s="48"/>
      <c r="D367" s="48"/>
      <c r="E367" s="48"/>
      <c r="F367" s="48"/>
      <c r="G367" s="48"/>
      <c r="H367" s="4"/>
      <c r="I367" s="48"/>
      <c r="J367" s="48"/>
      <c r="K367" s="48"/>
      <c r="L367" s="4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0"/>
      <c r="B368" s="40"/>
      <c r="C368" s="48"/>
      <c r="D368" s="48"/>
      <c r="E368" s="48"/>
      <c r="F368" s="48"/>
      <c r="G368" s="48"/>
      <c r="H368" s="4"/>
      <c r="I368" s="48"/>
      <c r="J368" s="48"/>
      <c r="K368" s="48"/>
      <c r="L368" s="4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0"/>
      <c r="B369" s="40"/>
      <c r="C369" s="48"/>
      <c r="D369" s="48"/>
      <c r="E369" s="48"/>
      <c r="F369" s="48"/>
      <c r="G369" s="48"/>
      <c r="H369" s="4"/>
      <c r="I369" s="48"/>
      <c r="J369" s="48"/>
      <c r="K369" s="48"/>
      <c r="L369" s="4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0"/>
      <c r="B370" s="40"/>
      <c r="C370" s="48"/>
      <c r="D370" s="48"/>
      <c r="E370" s="48"/>
      <c r="F370" s="48"/>
      <c r="G370" s="48"/>
      <c r="H370" s="4"/>
      <c r="I370" s="48"/>
      <c r="J370" s="48"/>
      <c r="K370" s="48"/>
      <c r="L370" s="4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0"/>
      <c r="B371" s="40"/>
      <c r="C371" s="48"/>
      <c r="D371" s="48"/>
      <c r="E371" s="48"/>
      <c r="F371" s="48"/>
      <c r="G371" s="48"/>
      <c r="H371" s="4"/>
      <c r="I371" s="48"/>
      <c r="J371" s="48"/>
      <c r="K371" s="48"/>
      <c r="L371" s="4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0"/>
      <c r="B372" s="40"/>
      <c r="C372" s="48"/>
      <c r="D372" s="48"/>
      <c r="E372" s="48"/>
      <c r="F372" s="48"/>
      <c r="G372" s="48"/>
      <c r="H372" s="4"/>
      <c r="I372" s="48"/>
      <c r="J372" s="48"/>
      <c r="K372" s="48"/>
      <c r="L372" s="4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0"/>
      <c r="B373" s="40"/>
      <c r="C373" s="48"/>
      <c r="D373" s="48"/>
      <c r="E373" s="48"/>
      <c r="F373" s="48"/>
      <c r="G373" s="48"/>
      <c r="H373" s="4"/>
      <c r="I373" s="48"/>
      <c r="J373" s="48"/>
      <c r="K373" s="48"/>
      <c r="L373" s="4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0"/>
      <c r="B374" s="40"/>
      <c r="C374" s="48"/>
      <c r="D374" s="48"/>
      <c r="E374" s="48"/>
      <c r="F374" s="48"/>
      <c r="G374" s="48"/>
      <c r="H374" s="4"/>
      <c r="I374" s="48"/>
      <c r="J374" s="48"/>
      <c r="K374" s="48"/>
      <c r="L374" s="4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0"/>
      <c r="B375" s="40"/>
      <c r="C375" s="48"/>
      <c r="D375" s="48"/>
      <c r="E375" s="48"/>
      <c r="F375" s="48"/>
      <c r="G375" s="48"/>
      <c r="H375" s="4"/>
      <c r="I375" s="48"/>
      <c r="J375" s="48"/>
      <c r="K375" s="48"/>
      <c r="L375" s="4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0"/>
      <c r="B376" s="40"/>
      <c r="C376" s="48"/>
      <c r="D376" s="48"/>
      <c r="E376" s="48"/>
      <c r="F376" s="48"/>
      <c r="G376" s="48"/>
      <c r="H376" s="4"/>
      <c r="I376" s="48"/>
      <c r="J376" s="48"/>
      <c r="K376" s="48"/>
      <c r="L376" s="4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0"/>
      <c r="B377" s="40"/>
      <c r="C377" s="48"/>
      <c r="D377" s="48"/>
      <c r="E377" s="48"/>
      <c r="F377" s="48"/>
      <c r="G377" s="48"/>
      <c r="H377" s="4"/>
      <c r="I377" s="48"/>
      <c r="J377" s="48"/>
      <c r="K377" s="48"/>
      <c r="L377" s="4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0"/>
      <c r="B378" s="40"/>
      <c r="C378" s="48"/>
      <c r="D378" s="48"/>
      <c r="E378" s="48"/>
      <c r="F378" s="48"/>
      <c r="G378" s="48"/>
      <c r="H378" s="4"/>
      <c r="I378" s="48"/>
      <c r="J378" s="48"/>
      <c r="K378" s="48"/>
      <c r="L378" s="4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0"/>
      <c r="B379" s="40"/>
      <c r="C379" s="48"/>
      <c r="D379" s="48"/>
      <c r="E379" s="48"/>
      <c r="F379" s="48"/>
      <c r="G379" s="48"/>
      <c r="H379" s="4"/>
      <c r="I379" s="48"/>
      <c r="J379" s="48"/>
      <c r="K379" s="48"/>
      <c r="L379" s="4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0"/>
      <c r="B380" s="40"/>
      <c r="C380" s="48"/>
      <c r="D380" s="48"/>
      <c r="E380" s="48"/>
      <c r="F380" s="48"/>
      <c r="G380" s="48"/>
      <c r="H380" s="4"/>
      <c r="I380" s="48"/>
      <c r="J380" s="48"/>
      <c r="K380" s="48"/>
      <c r="L380" s="4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0"/>
      <c r="B381" s="40"/>
      <c r="C381" s="48"/>
      <c r="D381" s="48"/>
      <c r="E381" s="48"/>
      <c r="F381" s="48"/>
      <c r="G381" s="48"/>
      <c r="H381" s="4"/>
      <c r="I381" s="48"/>
      <c r="J381" s="48"/>
      <c r="K381" s="48"/>
      <c r="L381" s="4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0"/>
      <c r="B382" s="40"/>
      <c r="C382" s="48"/>
      <c r="D382" s="48"/>
      <c r="E382" s="48"/>
      <c r="F382" s="48"/>
      <c r="G382" s="48"/>
      <c r="H382" s="4"/>
      <c r="I382" s="48"/>
      <c r="J382" s="48"/>
      <c r="K382" s="48"/>
      <c r="L382" s="4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0"/>
      <c r="B383" s="40"/>
      <c r="C383" s="48"/>
      <c r="D383" s="48"/>
      <c r="E383" s="48"/>
      <c r="F383" s="48"/>
      <c r="G383" s="48"/>
      <c r="H383" s="4"/>
      <c r="I383" s="48"/>
      <c r="J383" s="48"/>
      <c r="K383" s="48"/>
      <c r="L383" s="4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0"/>
      <c r="B384" s="40"/>
      <c r="C384" s="48"/>
      <c r="D384" s="48"/>
      <c r="E384" s="48"/>
      <c r="F384" s="48"/>
      <c r="G384" s="48"/>
      <c r="H384" s="4"/>
      <c r="I384" s="48"/>
      <c r="J384" s="48"/>
      <c r="K384" s="48"/>
      <c r="L384" s="4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0"/>
      <c r="B385" s="40"/>
      <c r="C385" s="48"/>
      <c r="D385" s="48"/>
      <c r="E385" s="48"/>
      <c r="F385" s="48"/>
      <c r="G385" s="48"/>
      <c r="H385" s="4"/>
      <c r="I385" s="48"/>
      <c r="J385" s="48"/>
      <c r="K385" s="48"/>
      <c r="L385" s="4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0"/>
      <c r="B386" s="40"/>
      <c r="C386" s="48"/>
      <c r="D386" s="48"/>
      <c r="E386" s="48"/>
      <c r="F386" s="48"/>
      <c r="G386" s="48"/>
      <c r="H386" s="4"/>
      <c r="I386" s="48"/>
      <c r="J386" s="48"/>
      <c r="K386" s="48"/>
      <c r="L386" s="4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0"/>
      <c r="B387" s="40"/>
      <c r="C387" s="48"/>
      <c r="D387" s="48"/>
      <c r="E387" s="48"/>
      <c r="F387" s="48"/>
      <c r="G387" s="48"/>
      <c r="H387" s="4"/>
      <c r="I387" s="48"/>
      <c r="J387" s="48"/>
      <c r="K387" s="48"/>
      <c r="L387" s="4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0"/>
      <c r="B388" s="40"/>
      <c r="C388" s="48"/>
      <c r="D388" s="48"/>
      <c r="E388" s="48"/>
      <c r="F388" s="48"/>
      <c r="G388" s="48"/>
      <c r="H388" s="4"/>
      <c r="I388" s="48"/>
      <c r="J388" s="48"/>
      <c r="K388" s="48"/>
      <c r="L388" s="4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0"/>
      <c r="B389" s="40"/>
      <c r="C389" s="48"/>
      <c r="D389" s="48"/>
      <c r="E389" s="48"/>
      <c r="F389" s="48"/>
      <c r="G389" s="48"/>
      <c r="H389" s="4"/>
      <c r="I389" s="48"/>
      <c r="J389" s="48"/>
      <c r="K389" s="48"/>
      <c r="L389" s="4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0"/>
      <c r="B390" s="40"/>
      <c r="C390" s="48"/>
      <c r="D390" s="48"/>
      <c r="E390" s="48"/>
      <c r="F390" s="48"/>
      <c r="G390" s="48"/>
      <c r="H390" s="4"/>
      <c r="I390" s="48"/>
      <c r="J390" s="48"/>
      <c r="K390" s="48"/>
      <c r="L390" s="4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0"/>
      <c r="B391" s="40"/>
      <c r="C391" s="48"/>
      <c r="D391" s="48"/>
      <c r="E391" s="48"/>
      <c r="F391" s="48"/>
      <c r="G391" s="48"/>
      <c r="H391" s="4"/>
      <c r="I391" s="48"/>
      <c r="J391" s="48"/>
      <c r="K391" s="48"/>
      <c r="L391" s="4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0"/>
      <c r="B392" s="40"/>
      <c r="C392" s="48"/>
      <c r="D392" s="48"/>
      <c r="E392" s="48"/>
      <c r="F392" s="48"/>
      <c r="G392" s="48"/>
      <c r="H392" s="4"/>
      <c r="I392" s="48"/>
      <c r="J392" s="48"/>
      <c r="K392" s="48"/>
      <c r="L392" s="4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0"/>
      <c r="B393" s="40"/>
      <c r="C393" s="48"/>
      <c r="D393" s="48"/>
      <c r="E393" s="48"/>
      <c r="F393" s="48"/>
      <c r="G393" s="48"/>
      <c r="H393" s="4"/>
      <c r="I393" s="48"/>
      <c r="J393" s="48"/>
      <c r="K393" s="48"/>
      <c r="L393" s="4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0"/>
      <c r="B394" s="40"/>
      <c r="C394" s="48"/>
      <c r="D394" s="48"/>
      <c r="E394" s="48"/>
      <c r="F394" s="48"/>
      <c r="G394" s="48"/>
      <c r="H394" s="4"/>
      <c r="I394" s="48"/>
      <c r="J394" s="48"/>
      <c r="K394" s="48"/>
      <c r="L394" s="4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0"/>
      <c r="B395" s="40"/>
      <c r="C395" s="48"/>
      <c r="D395" s="48"/>
      <c r="E395" s="48"/>
      <c r="F395" s="48"/>
      <c r="G395" s="48"/>
      <c r="H395" s="4"/>
      <c r="I395" s="48"/>
      <c r="J395" s="48"/>
      <c r="K395" s="48"/>
      <c r="L395" s="4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0"/>
      <c r="B396" s="40"/>
      <c r="C396" s="48"/>
      <c r="D396" s="48"/>
      <c r="E396" s="48"/>
      <c r="F396" s="48"/>
      <c r="G396" s="48"/>
      <c r="H396" s="4"/>
      <c r="I396" s="48"/>
      <c r="J396" s="48"/>
      <c r="K396" s="48"/>
      <c r="L396" s="4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0"/>
      <c r="B397" s="40"/>
      <c r="C397" s="48"/>
      <c r="D397" s="48"/>
      <c r="E397" s="48"/>
      <c r="F397" s="48"/>
      <c r="G397" s="48"/>
      <c r="H397" s="4"/>
      <c r="I397" s="48"/>
      <c r="J397" s="48"/>
      <c r="K397" s="48"/>
      <c r="L397" s="4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0"/>
      <c r="B398" s="40"/>
      <c r="C398" s="48"/>
      <c r="D398" s="48"/>
      <c r="E398" s="48"/>
      <c r="F398" s="48"/>
      <c r="G398" s="48"/>
      <c r="H398" s="4"/>
      <c r="I398" s="48"/>
      <c r="J398" s="48"/>
      <c r="K398" s="48"/>
      <c r="L398" s="4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0"/>
      <c r="B399" s="40"/>
      <c r="C399" s="48"/>
      <c r="D399" s="48"/>
      <c r="E399" s="48"/>
      <c r="F399" s="48"/>
      <c r="G399" s="48"/>
      <c r="H399" s="4"/>
      <c r="I399" s="48"/>
      <c r="J399" s="48"/>
      <c r="K399" s="48"/>
      <c r="L399" s="4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0"/>
      <c r="B400" s="40"/>
      <c r="C400" s="48"/>
      <c r="D400" s="48"/>
      <c r="E400" s="48"/>
      <c r="F400" s="48"/>
      <c r="G400" s="48"/>
      <c r="H400" s="4"/>
      <c r="I400" s="48"/>
      <c r="J400" s="48"/>
      <c r="K400" s="48"/>
      <c r="L400" s="4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0"/>
      <c r="B401" s="40"/>
      <c r="C401" s="48"/>
      <c r="D401" s="48"/>
      <c r="E401" s="48"/>
      <c r="F401" s="48"/>
      <c r="G401" s="48"/>
      <c r="H401" s="4"/>
      <c r="I401" s="48"/>
      <c r="J401" s="48"/>
      <c r="K401" s="48"/>
      <c r="L401" s="4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0"/>
      <c r="B402" s="40"/>
      <c r="C402" s="48"/>
      <c r="D402" s="48"/>
      <c r="E402" s="48"/>
      <c r="F402" s="48"/>
      <c r="G402" s="48"/>
      <c r="H402" s="4"/>
      <c r="I402" s="48"/>
      <c r="J402" s="48"/>
      <c r="K402" s="48"/>
      <c r="L402" s="4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0"/>
      <c r="B403" s="40"/>
      <c r="C403" s="48"/>
      <c r="D403" s="48"/>
      <c r="E403" s="48"/>
      <c r="F403" s="48"/>
      <c r="G403" s="48"/>
      <c r="H403" s="4"/>
      <c r="I403" s="48"/>
      <c r="J403" s="48"/>
      <c r="K403" s="48"/>
      <c r="L403" s="4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0"/>
      <c r="B404" s="40"/>
      <c r="C404" s="48"/>
      <c r="D404" s="48"/>
      <c r="E404" s="48"/>
      <c r="F404" s="48"/>
      <c r="G404" s="48"/>
      <c r="H404" s="4"/>
      <c r="I404" s="48"/>
      <c r="J404" s="48"/>
      <c r="K404" s="48"/>
      <c r="L404" s="4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0"/>
      <c r="B405" s="40"/>
      <c r="C405" s="48"/>
      <c r="D405" s="48"/>
      <c r="E405" s="48"/>
      <c r="F405" s="48"/>
      <c r="G405" s="48"/>
      <c r="H405" s="4"/>
      <c r="I405" s="48"/>
      <c r="J405" s="48"/>
      <c r="K405" s="48"/>
      <c r="L405" s="4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0"/>
      <c r="B406" s="40"/>
      <c r="C406" s="48"/>
      <c r="D406" s="48"/>
      <c r="E406" s="48"/>
      <c r="F406" s="48"/>
      <c r="G406" s="48"/>
      <c r="H406" s="4"/>
      <c r="I406" s="48"/>
      <c r="J406" s="48"/>
      <c r="K406" s="48"/>
      <c r="L406" s="4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0"/>
      <c r="B407" s="40"/>
      <c r="C407" s="48"/>
      <c r="D407" s="48"/>
      <c r="E407" s="48"/>
      <c r="F407" s="48"/>
      <c r="G407" s="48"/>
      <c r="H407" s="4"/>
      <c r="I407" s="48"/>
      <c r="J407" s="48"/>
      <c r="K407" s="48"/>
      <c r="L407" s="4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0"/>
      <c r="B408" s="40"/>
      <c r="C408" s="48"/>
      <c r="D408" s="48"/>
      <c r="E408" s="48"/>
      <c r="F408" s="48"/>
      <c r="G408" s="48"/>
      <c r="H408" s="4"/>
      <c r="I408" s="48"/>
      <c r="J408" s="48"/>
      <c r="K408" s="48"/>
      <c r="L408" s="4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0"/>
      <c r="B409" s="40"/>
      <c r="C409" s="48"/>
      <c r="D409" s="48"/>
      <c r="E409" s="48"/>
      <c r="F409" s="48"/>
      <c r="G409" s="48"/>
      <c r="H409" s="4"/>
      <c r="I409" s="48"/>
      <c r="J409" s="48"/>
      <c r="K409" s="48"/>
      <c r="L409" s="4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0"/>
      <c r="B410" s="40"/>
      <c r="C410" s="48"/>
      <c r="D410" s="48"/>
      <c r="E410" s="48"/>
      <c r="F410" s="48"/>
      <c r="G410" s="48"/>
      <c r="H410" s="4"/>
      <c r="I410" s="48"/>
      <c r="J410" s="48"/>
      <c r="K410" s="48"/>
      <c r="L410" s="4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0"/>
      <c r="B411" s="40"/>
      <c r="C411" s="48"/>
      <c r="D411" s="48"/>
      <c r="E411" s="48"/>
      <c r="F411" s="48"/>
      <c r="G411" s="48"/>
      <c r="H411" s="4"/>
      <c r="I411" s="48"/>
      <c r="J411" s="48"/>
      <c r="K411" s="48"/>
      <c r="L411" s="4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0"/>
      <c r="B412" s="40"/>
      <c r="C412" s="48"/>
      <c r="D412" s="48"/>
      <c r="E412" s="48"/>
      <c r="F412" s="48"/>
      <c r="G412" s="48"/>
      <c r="H412" s="4"/>
      <c r="I412" s="48"/>
      <c r="J412" s="48"/>
      <c r="K412" s="48"/>
      <c r="L412" s="4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0"/>
      <c r="B413" s="40"/>
      <c r="C413" s="48"/>
      <c r="D413" s="48"/>
      <c r="E413" s="48"/>
      <c r="F413" s="48"/>
      <c r="G413" s="48"/>
      <c r="H413" s="4"/>
      <c r="I413" s="48"/>
      <c r="J413" s="48"/>
      <c r="K413" s="48"/>
      <c r="L413" s="4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0"/>
      <c r="B414" s="40"/>
      <c r="C414" s="48"/>
      <c r="D414" s="48"/>
      <c r="E414" s="48"/>
      <c r="F414" s="48"/>
      <c r="G414" s="48"/>
      <c r="H414" s="4"/>
      <c r="I414" s="48"/>
      <c r="J414" s="48"/>
      <c r="K414" s="48"/>
      <c r="L414" s="4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0"/>
      <c r="B415" s="40"/>
      <c r="C415" s="48"/>
      <c r="D415" s="48"/>
      <c r="E415" s="48"/>
      <c r="F415" s="48"/>
      <c r="G415" s="48"/>
      <c r="H415" s="4"/>
      <c r="I415" s="48"/>
      <c r="J415" s="48"/>
      <c r="K415" s="48"/>
      <c r="L415" s="4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0"/>
      <c r="B416" s="40"/>
      <c r="C416" s="48"/>
      <c r="D416" s="48"/>
      <c r="E416" s="48"/>
      <c r="F416" s="48"/>
      <c r="G416" s="48"/>
      <c r="H416" s="4"/>
      <c r="I416" s="48"/>
      <c r="J416" s="48"/>
      <c r="K416" s="48"/>
      <c r="L416" s="4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0"/>
      <c r="B417" s="40"/>
      <c r="C417" s="48"/>
      <c r="D417" s="48"/>
      <c r="E417" s="48"/>
      <c r="F417" s="48"/>
      <c r="G417" s="48"/>
      <c r="H417" s="4"/>
      <c r="I417" s="48"/>
      <c r="J417" s="48"/>
      <c r="K417" s="48"/>
      <c r="L417" s="4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0"/>
      <c r="B418" s="40"/>
      <c r="C418" s="48"/>
      <c r="D418" s="48"/>
      <c r="E418" s="48"/>
      <c r="F418" s="48"/>
      <c r="G418" s="48"/>
      <c r="H418" s="4"/>
      <c r="I418" s="48"/>
      <c r="J418" s="48"/>
      <c r="K418" s="48"/>
      <c r="L418" s="4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0"/>
      <c r="B419" s="40"/>
      <c r="C419" s="48"/>
      <c r="D419" s="48"/>
      <c r="E419" s="48"/>
      <c r="F419" s="48"/>
      <c r="G419" s="48"/>
      <c r="H419" s="4"/>
      <c r="I419" s="48"/>
      <c r="J419" s="48"/>
      <c r="K419" s="48"/>
      <c r="L419" s="4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0"/>
      <c r="B420" s="40"/>
      <c r="C420" s="48"/>
      <c r="D420" s="48"/>
      <c r="E420" s="48"/>
      <c r="F420" s="48"/>
      <c r="G420" s="48"/>
      <c r="H420" s="4"/>
      <c r="I420" s="48"/>
      <c r="J420" s="48"/>
      <c r="K420" s="48"/>
      <c r="L420" s="4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0"/>
      <c r="B421" s="40"/>
      <c r="C421" s="48"/>
      <c r="D421" s="48"/>
      <c r="E421" s="48"/>
      <c r="F421" s="48"/>
      <c r="G421" s="48"/>
      <c r="H421" s="4"/>
      <c r="I421" s="48"/>
      <c r="J421" s="48"/>
      <c r="K421" s="48"/>
      <c r="L421" s="4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0"/>
      <c r="B422" s="40"/>
      <c r="C422" s="48"/>
      <c r="D422" s="48"/>
      <c r="E422" s="48"/>
      <c r="F422" s="48"/>
      <c r="G422" s="48"/>
      <c r="H422" s="4"/>
      <c r="I422" s="48"/>
      <c r="J422" s="48"/>
      <c r="K422" s="48"/>
      <c r="L422" s="4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0"/>
      <c r="B423" s="40"/>
      <c r="C423" s="48"/>
      <c r="D423" s="48"/>
      <c r="E423" s="48"/>
      <c r="F423" s="48"/>
      <c r="G423" s="48"/>
      <c r="H423" s="4"/>
      <c r="I423" s="48"/>
      <c r="J423" s="48"/>
      <c r="K423" s="48"/>
      <c r="L423" s="4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0"/>
      <c r="B424" s="40"/>
      <c r="C424" s="48"/>
      <c r="D424" s="48"/>
      <c r="E424" s="48"/>
      <c r="F424" s="48"/>
      <c r="G424" s="48"/>
      <c r="H424" s="4"/>
      <c r="I424" s="48"/>
      <c r="J424" s="48"/>
      <c r="K424" s="48"/>
      <c r="L424" s="4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0"/>
      <c r="B425" s="40"/>
      <c r="C425" s="48"/>
      <c r="D425" s="48"/>
      <c r="E425" s="48"/>
      <c r="F425" s="48"/>
      <c r="G425" s="48"/>
      <c r="H425" s="4"/>
      <c r="I425" s="48"/>
      <c r="J425" s="48"/>
      <c r="K425" s="48"/>
      <c r="L425" s="4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0"/>
      <c r="B426" s="40"/>
      <c r="C426" s="48"/>
      <c r="D426" s="48"/>
      <c r="E426" s="48"/>
      <c r="F426" s="48"/>
      <c r="G426" s="48"/>
      <c r="H426" s="4"/>
      <c r="I426" s="48"/>
      <c r="J426" s="48"/>
      <c r="K426" s="48"/>
      <c r="L426" s="4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0"/>
      <c r="B427" s="40"/>
      <c r="C427" s="48"/>
      <c r="D427" s="48"/>
      <c r="E427" s="48"/>
      <c r="F427" s="48"/>
      <c r="G427" s="48"/>
      <c r="H427" s="4"/>
      <c r="I427" s="48"/>
      <c r="J427" s="48"/>
      <c r="K427" s="48"/>
      <c r="L427" s="4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0"/>
      <c r="B428" s="40"/>
      <c r="C428" s="48"/>
      <c r="D428" s="48"/>
      <c r="E428" s="48"/>
      <c r="F428" s="48"/>
      <c r="G428" s="48"/>
      <c r="H428" s="4"/>
      <c r="I428" s="48"/>
      <c r="J428" s="48"/>
      <c r="K428" s="48"/>
      <c r="L428" s="4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0"/>
      <c r="B429" s="40"/>
      <c r="C429" s="48"/>
      <c r="D429" s="48"/>
      <c r="E429" s="48"/>
      <c r="F429" s="48"/>
      <c r="G429" s="48"/>
      <c r="H429" s="4"/>
      <c r="I429" s="48"/>
      <c r="J429" s="48"/>
      <c r="K429" s="48"/>
      <c r="L429" s="4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0"/>
      <c r="B430" s="40"/>
      <c r="C430" s="48"/>
      <c r="D430" s="48"/>
      <c r="E430" s="48"/>
      <c r="F430" s="48"/>
      <c r="G430" s="48"/>
      <c r="H430" s="4"/>
      <c r="I430" s="48"/>
      <c r="J430" s="48"/>
      <c r="K430" s="48"/>
      <c r="L430" s="4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0"/>
      <c r="B431" s="40"/>
      <c r="C431" s="48"/>
      <c r="D431" s="48"/>
      <c r="E431" s="48"/>
      <c r="F431" s="48"/>
      <c r="G431" s="48"/>
      <c r="H431" s="4"/>
      <c r="I431" s="48"/>
      <c r="J431" s="48"/>
      <c r="K431" s="48"/>
      <c r="L431" s="4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0"/>
      <c r="B432" s="40"/>
      <c r="C432" s="48"/>
      <c r="D432" s="48"/>
      <c r="E432" s="48"/>
      <c r="F432" s="48"/>
      <c r="G432" s="48"/>
      <c r="H432" s="4"/>
      <c r="I432" s="48"/>
      <c r="J432" s="48"/>
      <c r="K432" s="48"/>
      <c r="L432" s="4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0"/>
      <c r="B433" s="40"/>
      <c r="C433" s="48"/>
      <c r="D433" s="48"/>
      <c r="E433" s="48"/>
      <c r="F433" s="48"/>
      <c r="G433" s="48"/>
      <c r="H433" s="4"/>
      <c r="I433" s="48"/>
      <c r="J433" s="48"/>
      <c r="K433" s="48"/>
      <c r="L433" s="4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0"/>
      <c r="B434" s="40"/>
      <c r="C434" s="48"/>
      <c r="D434" s="48"/>
      <c r="E434" s="48"/>
      <c r="F434" s="48"/>
      <c r="G434" s="48"/>
      <c r="H434" s="4"/>
      <c r="I434" s="48"/>
      <c r="J434" s="48"/>
      <c r="K434" s="48"/>
      <c r="L434" s="4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0"/>
      <c r="B435" s="40"/>
      <c r="C435" s="48"/>
      <c r="D435" s="48"/>
      <c r="E435" s="48"/>
      <c r="F435" s="48"/>
      <c r="G435" s="48"/>
      <c r="H435" s="4"/>
      <c r="I435" s="48"/>
      <c r="J435" s="48"/>
      <c r="K435" s="48"/>
      <c r="L435" s="4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0"/>
      <c r="B436" s="40"/>
      <c r="C436" s="48"/>
      <c r="D436" s="48"/>
      <c r="E436" s="48"/>
      <c r="F436" s="48"/>
      <c r="G436" s="48"/>
      <c r="H436" s="4"/>
      <c r="I436" s="48"/>
      <c r="J436" s="48"/>
      <c r="K436" s="48"/>
      <c r="L436" s="4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0"/>
      <c r="B437" s="40"/>
      <c r="C437" s="48"/>
      <c r="D437" s="48"/>
      <c r="E437" s="48"/>
      <c r="F437" s="48"/>
      <c r="G437" s="48"/>
      <c r="H437" s="4"/>
      <c r="I437" s="48"/>
      <c r="J437" s="48"/>
      <c r="K437" s="48"/>
      <c r="L437" s="4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0"/>
      <c r="B438" s="40"/>
      <c r="C438" s="48"/>
      <c r="D438" s="48"/>
      <c r="E438" s="48"/>
      <c r="F438" s="48"/>
      <c r="G438" s="48"/>
      <c r="H438" s="4"/>
      <c r="I438" s="48"/>
      <c r="J438" s="48"/>
      <c r="K438" s="48"/>
      <c r="L438" s="4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0"/>
      <c r="B439" s="40"/>
      <c r="C439" s="48"/>
      <c r="D439" s="48"/>
      <c r="E439" s="48"/>
      <c r="F439" s="48"/>
      <c r="G439" s="48"/>
      <c r="H439" s="4"/>
      <c r="I439" s="48"/>
      <c r="J439" s="48"/>
      <c r="K439" s="48"/>
      <c r="L439" s="4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0"/>
      <c r="B440" s="40"/>
      <c r="C440" s="48"/>
      <c r="D440" s="48"/>
      <c r="E440" s="48"/>
      <c r="F440" s="48"/>
      <c r="G440" s="48"/>
      <c r="H440" s="4"/>
      <c r="I440" s="48"/>
      <c r="J440" s="48"/>
      <c r="K440" s="48"/>
      <c r="L440" s="4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0"/>
      <c r="B441" s="40"/>
      <c r="C441" s="48"/>
      <c r="D441" s="48"/>
      <c r="E441" s="48"/>
      <c r="F441" s="48"/>
      <c r="G441" s="48"/>
      <c r="H441" s="4"/>
      <c r="I441" s="48"/>
      <c r="J441" s="48"/>
      <c r="K441" s="48"/>
      <c r="L441" s="4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0"/>
      <c r="B442" s="40"/>
      <c r="C442" s="48"/>
      <c r="D442" s="48"/>
      <c r="E442" s="48"/>
      <c r="F442" s="48"/>
      <c r="G442" s="48"/>
      <c r="H442" s="4"/>
      <c r="I442" s="48"/>
      <c r="J442" s="48"/>
      <c r="K442" s="48"/>
      <c r="L442" s="4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0"/>
      <c r="B443" s="40"/>
      <c r="C443" s="48"/>
      <c r="D443" s="48"/>
      <c r="E443" s="48"/>
      <c r="F443" s="48"/>
      <c r="G443" s="48"/>
      <c r="H443" s="4"/>
      <c r="I443" s="48"/>
      <c r="J443" s="48"/>
      <c r="K443" s="48"/>
      <c r="L443" s="4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0"/>
      <c r="B444" s="40"/>
      <c r="C444" s="48"/>
      <c r="D444" s="48"/>
      <c r="E444" s="48"/>
      <c r="F444" s="48"/>
      <c r="G444" s="48"/>
      <c r="H444" s="4"/>
      <c r="I444" s="48"/>
      <c r="J444" s="48"/>
      <c r="K444" s="48"/>
      <c r="L444" s="4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0"/>
      <c r="B445" s="40"/>
      <c r="C445" s="48"/>
      <c r="D445" s="48"/>
      <c r="E445" s="48"/>
      <c r="F445" s="48"/>
      <c r="G445" s="48"/>
      <c r="H445" s="4"/>
      <c r="I445" s="48"/>
      <c r="J445" s="48"/>
      <c r="K445" s="48"/>
      <c r="L445" s="4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0"/>
      <c r="B446" s="40"/>
      <c r="C446" s="48"/>
      <c r="D446" s="48"/>
      <c r="E446" s="48"/>
      <c r="F446" s="48"/>
      <c r="G446" s="48"/>
      <c r="H446" s="4"/>
      <c r="I446" s="48"/>
      <c r="J446" s="48"/>
      <c r="K446" s="48"/>
      <c r="L446" s="4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0"/>
      <c r="B447" s="40"/>
      <c r="C447" s="48"/>
      <c r="D447" s="48"/>
      <c r="E447" s="48"/>
      <c r="F447" s="48"/>
      <c r="G447" s="48"/>
      <c r="H447" s="4"/>
      <c r="I447" s="48"/>
      <c r="J447" s="48"/>
      <c r="K447" s="48"/>
      <c r="L447" s="4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0"/>
      <c r="B448" s="40"/>
      <c r="C448" s="48"/>
      <c r="D448" s="48"/>
      <c r="E448" s="48"/>
      <c r="F448" s="48"/>
      <c r="G448" s="48"/>
      <c r="H448" s="4"/>
      <c r="I448" s="48"/>
      <c r="J448" s="48"/>
      <c r="K448" s="48"/>
      <c r="L448" s="4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0"/>
      <c r="B449" s="40"/>
      <c r="C449" s="48"/>
      <c r="D449" s="48"/>
      <c r="E449" s="48"/>
      <c r="F449" s="48"/>
      <c r="G449" s="48"/>
      <c r="H449" s="4"/>
      <c r="I449" s="48"/>
      <c r="J449" s="48"/>
      <c r="K449" s="48"/>
      <c r="L449" s="4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0"/>
      <c r="B450" s="40"/>
      <c r="C450" s="48"/>
      <c r="D450" s="48"/>
      <c r="E450" s="48"/>
      <c r="F450" s="48"/>
      <c r="G450" s="48"/>
      <c r="H450" s="4"/>
      <c r="I450" s="48"/>
      <c r="J450" s="48"/>
      <c r="K450" s="48"/>
      <c r="L450" s="4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0"/>
      <c r="B451" s="40"/>
      <c r="C451" s="48"/>
      <c r="D451" s="48"/>
      <c r="E451" s="48"/>
      <c r="F451" s="48"/>
      <c r="G451" s="48"/>
      <c r="H451" s="4"/>
      <c r="I451" s="48"/>
      <c r="J451" s="48"/>
      <c r="K451" s="48"/>
      <c r="L451" s="4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0"/>
      <c r="B452" s="40"/>
      <c r="C452" s="48"/>
      <c r="D452" s="48"/>
      <c r="E452" s="48"/>
      <c r="F452" s="48"/>
      <c r="G452" s="48"/>
      <c r="H452" s="4"/>
      <c r="I452" s="48"/>
      <c r="J452" s="48"/>
      <c r="K452" s="48"/>
      <c r="L452" s="4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0"/>
      <c r="B453" s="40"/>
      <c r="C453" s="48"/>
      <c r="D453" s="48"/>
      <c r="E453" s="48"/>
      <c r="F453" s="48"/>
      <c r="G453" s="48"/>
      <c r="H453" s="4"/>
      <c r="I453" s="48"/>
      <c r="J453" s="48"/>
      <c r="K453" s="48"/>
      <c r="L453" s="4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0"/>
      <c r="B454" s="40"/>
      <c r="C454" s="48"/>
      <c r="D454" s="48"/>
      <c r="E454" s="48"/>
      <c r="F454" s="48"/>
      <c r="G454" s="48"/>
      <c r="H454" s="4"/>
      <c r="I454" s="48"/>
      <c r="J454" s="48"/>
      <c r="K454" s="48"/>
      <c r="L454" s="4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0"/>
      <c r="B455" s="40"/>
      <c r="C455" s="48"/>
      <c r="D455" s="48"/>
      <c r="E455" s="48"/>
      <c r="F455" s="48"/>
      <c r="G455" s="48"/>
      <c r="H455" s="4"/>
      <c r="I455" s="48"/>
      <c r="J455" s="48"/>
      <c r="K455" s="48"/>
      <c r="L455" s="4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0"/>
      <c r="B456" s="40"/>
      <c r="C456" s="48"/>
      <c r="D456" s="48"/>
      <c r="E456" s="48"/>
      <c r="F456" s="48"/>
      <c r="G456" s="48"/>
      <c r="H456" s="4"/>
      <c r="I456" s="48"/>
      <c r="J456" s="48"/>
      <c r="K456" s="48"/>
      <c r="L456" s="4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0"/>
      <c r="B457" s="40"/>
      <c r="C457" s="48"/>
      <c r="D457" s="48"/>
      <c r="E457" s="48"/>
      <c r="F457" s="48"/>
      <c r="G457" s="48"/>
      <c r="H457" s="4"/>
      <c r="I457" s="48"/>
      <c r="J457" s="48"/>
      <c r="K457" s="48"/>
      <c r="L457" s="4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0"/>
      <c r="B458" s="40"/>
      <c r="C458" s="48"/>
      <c r="D458" s="48"/>
      <c r="E458" s="48"/>
      <c r="F458" s="48"/>
      <c r="G458" s="48"/>
      <c r="H458" s="4"/>
      <c r="I458" s="48"/>
      <c r="J458" s="48"/>
      <c r="K458" s="48"/>
      <c r="L458" s="4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0"/>
      <c r="B459" s="40"/>
      <c r="C459" s="48"/>
      <c r="D459" s="48"/>
      <c r="E459" s="48"/>
      <c r="F459" s="48"/>
      <c r="G459" s="48"/>
      <c r="H459" s="4"/>
      <c r="I459" s="48"/>
      <c r="J459" s="48"/>
      <c r="K459" s="48"/>
      <c r="L459" s="4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0"/>
      <c r="B460" s="40"/>
      <c r="C460" s="48"/>
      <c r="D460" s="48"/>
      <c r="E460" s="48"/>
      <c r="F460" s="48"/>
      <c r="G460" s="48"/>
      <c r="H460" s="4"/>
      <c r="I460" s="48"/>
      <c r="J460" s="48"/>
      <c r="K460" s="48"/>
      <c r="L460" s="4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0"/>
      <c r="B461" s="40"/>
      <c r="C461" s="48"/>
      <c r="D461" s="48"/>
      <c r="E461" s="48"/>
      <c r="F461" s="48"/>
      <c r="G461" s="48"/>
      <c r="H461" s="4"/>
      <c r="I461" s="48"/>
      <c r="J461" s="48"/>
      <c r="K461" s="48"/>
      <c r="L461" s="4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0"/>
      <c r="B462" s="40"/>
      <c r="C462" s="48"/>
      <c r="D462" s="48"/>
      <c r="E462" s="48"/>
      <c r="F462" s="48"/>
      <c r="G462" s="48"/>
      <c r="H462" s="4"/>
      <c r="I462" s="48"/>
      <c r="J462" s="48"/>
      <c r="K462" s="48"/>
      <c r="L462" s="4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0"/>
      <c r="B463" s="40"/>
      <c r="C463" s="48"/>
      <c r="D463" s="48"/>
      <c r="E463" s="48"/>
      <c r="F463" s="48"/>
      <c r="G463" s="48"/>
      <c r="H463" s="4"/>
      <c r="I463" s="48"/>
      <c r="J463" s="48"/>
      <c r="K463" s="48"/>
      <c r="L463" s="4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0"/>
      <c r="B464" s="40"/>
      <c r="C464" s="48"/>
      <c r="D464" s="48"/>
      <c r="E464" s="48"/>
      <c r="F464" s="48"/>
      <c r="G464" s="48"/>
      <c r="H464" s="4"/>
      <c r="I464" s="48"/>
      <c r="J464" s="48"/>
      <c r="K464" s="48"/>
      <c r="L464" s="4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0"/>
      <c r="B465" s="40"/>
      <c r="C465" s="48"/>
      <c r="D465" s="48"/>
      <c r="E465" s="48"/>
      <c r="F465" s="48"/>
      <c r="G465" s="48"/>
      <c r="H465" s="4"/>
      <c r="I465" s="48"/>
      <c r="J465" s="48"/>
      <c r="K465" s="48"/>
      <c r="L465" s="4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0"/>
      <c r="B466" s="40"/>
      <c r="C466" s="48"/>
      <c r="D466" s="48"/>
      <c r="E466" s="48"/>
      <c r="F466" s="48"/>
      <c r="G466" s="48"/>
      <c r="H466" s="4"/>
      <c r="I466" s="48"/>
      <c r="J466" s="48"/>
      <c r="K466" s="48"/>
      <c r="L466" s="4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0"/>
      <c r="B467" s="40"/>
      <c r="C467" s="48"/>
      <c r="D467" s="48"/>
      <c r="E467" s="48"/>
      <c r="F467" s="48"/>
      <c r="G467" s="48"/>
      <c r="H467" s="4"/>
      <c r="I467" s="48"/>
      <c r="J467" s="48"/>
      <c r="K467" s="48"/>
      <c r="L467" s="4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0"/>
      <c r="B468" s="40"/>
      <c r="C468" s="48"/>
      <c r="D468" s="48"/>
      <c r="E468" s="48"/>
      <c r="F468" s="48"/>
      <c r="G468" s="48"/>
      <c r="H468" s="4"/>
      <c r="I468" s="48"/>
      <c r="J468" s="48"/>
      <c r="K468" s="48"/>
      <c r="L468" s="4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0"/>
      <c r="B469" s="40"/>
      <c r="C469" s="48"/>
      <c r="D469" s="48"/>
      <c r="E469" s="48"/>
      <c r="F469" s="48"/>
      <c r="G469" s="48"/>
      <c r="H469" s="4"/>
      <c r="I469" s="48"/>
      <c r="J469" s="48"/>
      <c r="K469" s="48"/>
      <c r="L469" s="4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0"/>
      <c r="B470" s="40"/>
      <c r="C470" s="48"/>
      <c r="D470" s="48"/>
      <c r="E470" s="48"/>
      <c r="F470" s="48"/>
      <c r="G470" s="48"/>
      <c r="H470" s="4"/>
      <c r="I470" s="48"/>
      <c r="J470" s="48"/>
      <c r="K470" s="48"/>
      <c r="L470" s="4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0"/>
      <c r="B471" s="40"/>
      <c r="C471" s="48"/>
      <c r="D471" s="48"/>
      <c r="E471" s="48"/>
      <c r="F471" s="48"/>
      <c r="G471" s="48"/>
      <c r="H471" s="4"/>
      <c r="I471" s="48"/>
      <c r="J471" s="48"/>
      <c r="K471" s="48"/>
      <c r="L471" s="4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0"/>
      <c r="B472" s="40"/>
      <c r="C472" s="48"/>
      <c r="D472" s="48"/>
      <c r="E472" s="48"/>
      <c r="F472" s="48"/>
      <c r="G472" s="48"/>
      <c r="H472" s="4"/>
      <c r="I472" s="48"/>
      <c r="J472" s="48"/>
      <c r="K472" s="48"/>
      <c r="L472" s="4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0"/>
      <c r="B473" s="40"/>
      <c r="C473" s="48"/>
      <c r="D473" s="48"/>
      <c r="E473" s="48"/>
      <c r="F473" s="48"/>
      <c r="G473" s="48"/>
      <c r="H473" s="4"/>
      <c r="I473" s="48"/>
      <c r="J473" s="48"/>
      <c r="K473" s="48"/>
      <c r="L473" s="4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0"/>
      <c r="B474" s="40"/>
      <c r="C474" s="48"/>
      <c r="D474" s="48"/>
      <c r="E474" s="48"/>
      <c r="F474" s="48"/>
      <c r="G474" s="48"/>
      <c r="H474" s="4"/>
      <c r="I474" s="48"/>
      <c r="J474" s="48"/>
      <c r="K474" s="48"/>
      <c r="L474" s="4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0"/>
      <c r="B475" s="40"/>
      <c r="C475" s="48"/>
      <c r="D475" s="48"/>
      <c r="E475" s="48"/>
      <c r="F475" s="48"/>
      <c r="G475" s="48"/>
      <c r="H475" s="4"/>
      <c r="I475" s="48"/>
      <c r="J475" s="48"/>
      <c r="K475" s="48"/>
      <c r="L475" s="4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0"/>
      <c r="B476" s="40"/>
      <c r="C476" s="48"/>
      <c r="D476" s="48"/>
      <c r="E476" s="48"/>
      <c r="F476" s="48"/>
      <c r="G476" s="48"/>
      <c r="H476" s="4"/>
      <c r="I476" s="48"/>
      <c r="J476" s="48"/>
      <c r="K476" s="48"/>
      <c r="L476" s="4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0"/>
      <c r="B477" s="40"/>
      <c r="C477" s="48"/>
      <c r="D477" s="48"/>
      <c r="E477" s="48"/>
      <c r="F477" s="48"/>
      <c r="G477" s="48"/>
      <c r="H477" s="4"/>
      <c r="I477" s="48"/>
      <c r="J477" s="48"/>
      <c r="K477" s="48"/>
      <c r="L477" s="4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0"/>
      <c r="B478" s="40"/>
      <c r="C478" s="48"/>
      <c r="D478" s="48"/>
      <c r="E478" s="48"/>
      <c r="F478" s="48"/>
      <c r="G478" s="48"/>
      <c r="H478" s="4"/>
      <c r="I478" s="48"/>
      <c r="J478" s="48"/>
      <c r="K478" s="48"/>
      <c r="L478" s="4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0"/>
      <c r="B479" s="40"/>
      <c r="C479" s="48"/>
      <c r="D479" s="48"/>
      <c r="E479" s="48"/>
      <c r="F479" s="48"/>
      <c r="G479" s="48"/>
      <c r="H479" s="4"/>
      <c r="I479" s="48"/>
      <c r="J479" s="48"/>
      <c r="K479" s="48"/>
      <c r="L479" s="4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0"/>
      <c r="B480" s="40"/>
      <c r="C480" s="48"/>
      <c r="D480" s="48"/>
      <c r="E480" s="48"/>
      <c r="F480" s="48"/>
      <c r="G480" s="48"/>
      <c r="H480" s="4"/>
      <c r="I480" s="48"/>
      <c r="J480" s="48"/>
      <c r="K480" s="48"/>
      <c r="L480" s="4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0"/>
      <c r="B481" s="40"/>
      <c r="C481" s="48"/>
      <c r="D481" s="48"/>
      <c r="E481" s="48"/>
      <c r="F481" s="48"/>
      <c r="G481" s="48"/>
      <c r="H481" s="4"/>
      <c r="I481" s="48"/>
      <c r="J481" s="48"/>
      <c r="K481" s="48"/>
      <c r="L481" s="4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0"/>
      <c r="B482" s="40"/>
      <c r="C482" s="48"/>
      <c r="D482" s="48"/>
      <c r="E482" s="48"/>
      <c r="F482" s="48"/>
      <c r="G482" s="48"/>
      <c r="H482" s="4"/>
      <c r="I482" s="48"/>
      <c r="J482" s="48"/>
      <c r="K482" s="48"/>
      <c r="L482" s="4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0"/>
      <c r="B483" s="40"/>
      <c r="C483" s="48"/>
      <c r="D483" s="48"/>
      <c r="E483" s="48"/>
      <c r="F483" s="48"/>
      <c r="G483" s="48"/>
      <c r="H483" s="4"/>
      <c r="I483" s="48"/>
      <c r="J483" s="48"/>
      <c r="K483" s="48"/>
      <c r="L483" s="4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0"/>
      <c r="B484" s="40"/>
      <c r="C484" s="48"/>
      <c r="D484" s="48"/>
      <c r="E484" s="48"/>
      <c r="F484" s="48"/>
      <c r="G484" s="48"/>
      <c r="H484" s="4"/>
      <c r="I484" s="48"/>
      <c r="J484" s="48"/>
      <c r="K484" s="48"/>
      <c r="L484" s="4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0"/>
      <c r="B485" s="40"/>
      <c r="C485" s="48"/>
      <c r="D485" s="48"/>
      <c r="E485" s="48"/>
      <c r="F485" s="48"/>
      <c r="G485" s="48"/>
      <c r="H485" s="4"/>
      <c r="I485" s="48"/>
      <c r="J485" s="48"/>
      <c r="K485" s="48"/>
      <c r="L485" s="4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0"/>
      <c r="B486" s="40"/>
      <c r="C486" s="48"/>
      <c r="D486" s="48"/>
      <c r="E486" s="48"/>
      <c r="F486" s="48"/>
      <c r="G486" s="48"/>
      <c r="H486" s="4"/>
      <c r="I486" s="48"/>
      <c r="J486" s="48"/>
      <c r="K486" s="48"/>
      <c r="L486" s="4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0"/>
      <c r="B487" s="40"/>
      <c r="C487" s="48"/>
      <c r="D487" s="48"/>
      <c r="E487" s="48"/>
      <c r="F487" s="48"/>
      <c r="G487" s="48"/>
      <c r="H487" s="4"/>
      <c r="I487" s="48"/>
      <c r="J487" s="48"/>
      <c r="K487" s="48"/>
      <c r="L487" s="4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0"/>
      <c r="B488" s="40"/>
      <c r="C488" s="48"/>
      <c r="D488" s="48"/>
      <c r="E488" s="48"/>
      <c r="F488" s="48"/>
      <c r="G488" s="48"/>
      <c r="H488" s="4"/>
      <c r="I488" s="48"/>
      <c r="J488" s="48"/>
      <c r="K488" s="48"/>
      <c r="L488" s="4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0"/>
      <c r="B489" s="40"/>
      <c r="C489" s="48"/>
      <c r="D489" s="48"/>
      <c r="E489" s="48"/>
      <c r="F489" s="48"/>
      <c r="G489" s="48"/>
      <c r="H489" s="4"/>
      <c r="I489" s="48"/>
      <c r="J489" s="48"/>
      <c r="K489" s="48"/>
      <c r="L489" s="4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0"/>
      <c r="B490" s="40"/>
      <c r="C490" s="48"/>
      <c r="D490" s="48"/>
      <c r="E490" s="48"/>
      <c r="F490" s="48"/>
      <c r="G490" s="48"/>
      <c r="H490" s="4"/>
      <c r="I490" s="48"/>
      <c r="J490" s="48"/>
      <c r="K490" s="48"/>
      <c r="L490" s="4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0"/>
      <c r="B491" s="40"/>
      <c r="C491" s="48"/>
      <c r="D491" s="48"/>
      <c r="E491" s="48"/>
      <c r="F491" s="48"/>
      <c r="G491" s="48"/>
      <c r="H491" s="4"/>
      <c r="I491" s="48"/>
      <c r="J491" s="48"/>
      <c r="K491" s="48"/>
      <c r="L491" s="4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0"/>
      <c r="B492" s="40"/>
      <c r="C492" s="48"/>
      <c r="D492" s="48"/>
      <c r="E492" s="48"/>
      <c r="F492" s="48"/>
      <c r="G492" s="48"/>
      <c r="H492" s="4"/>
      <c r="I492" s="48"/>
      <c r="J492" s="48"/>
      <c r="K492" s="48"/>
      <c r="L492" s="4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0"/>
      <c r="B493" s="40"/>
      <c r="C493" s="48"/>
      <c r="D493" s="48"/>
      <c r="E493" s="48"/>
      <c r="F493" s="48"/>
      <c r="G493" s="48"/>
      <c r="H493" s="4"/>
      <c r="I493" s="48"/>
      <c r="J493" s="48"/>
      <c r="K493" s="48"/>
      <c r="L493" s="4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0"/>
      <c r="B494" s="40"/>
      <c r="C494" s="48"/>
      <c r="D494" s="48"/>
      <c r="E494" s="48"/>
      <c r="F494" s="48"/>
      <c r="G494" s="48"/>
      <c r="H494" s="4"/>
      <c r="I494" s="48"/>
      <c r="J494" s="48"/>
      <c r="K494" s="48"/>
      <c r="L494" s="4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0"/>
      <c r="B495" s="40"/>
      <c r="C495" s="48"/>
      <c r="D495" s="48"/>
      <c r="E495" s="48"/>
      <c r="F495" s="48"/>
      <c r="G495" s="48"/>
      <c r="H495" s="4"/>
      <c r="I495" s="48"/>
      <c r="J495" s="48"/>
      <c r="K495" s="48"/>
      <c r="L495" s="4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0"/>
      <c r="B496" s="40"/>
      <c r="C496" s="48"/>
      <c r="D496" s="48"/>
      <c r="E496" s="48"/>
      <c r="F496" s="48"/>
      <c r="G496" s="48"/>
      <c r="H496" s="4"/>
      <c r="I496" s="48"/>
      <c r="J496" s="48"/>
      <c r="K496" s="48"/>
      <c r="L496" s="4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0"/>
      <c r="B497" s="40"/>
      <c r="C497" s="48"/>
      <c r="D497" s="48"/>
      <c r="E497" s="48"/>
      <c r="F497" s="48"/>
      <c r="G497" s="48"/>
      <c r="H497" s="4"/>
      <c r="I497" s="48"/>
      <c r="J497" s="48"/>
      <c r="K497" s="48"/>
      <c r="L497" s="4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0"/>
      <c r="B498" s="40"/>
      <c r="C498" s="48"/>
      <c r="D498" s="48"/>
      <c r="E498" s="48"/>
      <c r="F498" s="48"/>
      <c r="G498" s="48"/>
      <c r="H498" s="4"/>
      <c r="I498" s="48"/>
      <c r="J498" s="48"/>
      <c r="K498" s="48"/>
      <c r="L498" s="4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0"/>
      <c r="B499" s="40"/>
      <c r="C499" s="48"/>
      <c r="D499" s="48"/>
      <c r="E499" s="48"/>
      <c r="F499" s="48"/>
      <c r="G499" s="48"/>
      <c r="H499" s="4"/>
      <c r="I499" s="48"/>
      <c r="J499" s="48"/>
      <c r="K499" s="48"/>
      <c r="L499" s="4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0"/>
      <c r="B500" s="40"/>
      <c r="C500" s="48"/>
      <c r="D500" s="48"/>
      <c r="E500" s="48"/>
      <c r="F500" s="48"/>
      <c r="G500" s="48"/>
      <c r="H500" s="4"/>
      <c r="I500" s="48"/>
      <c r="J500" s="48"/>
      <c r="K500" s="48"/>
      <c r="L500" s="4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0"/>
      <c r="B501" s="40"/>
      <c r="C501" s="48"/>
      <c r="D501" s="48"/>
      <c r="E501" s="48"/>
      <c r="F501" s="48"/>
      <c r="G501" s="48"/>
      <c r="H501" s="4"/>
      <c r="I501" s="48"/>
      <c r="J501" s="48"/>
      <c r="K501" s="48"/>
      <c r="L501" s="4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0"/>
      <c r="B502" s="40"/>
      <c r="C502" s="48"/>
      <c r="D502" s="48"/>
      <c r="E502" s="48"/>
      <c r="F502" s="48"/>
      <c r="G502" s="48"/>
      <c r="H502" s="4"/>
      <c r="I502" s="48"/>
      <c r="J502" s="48"/>
      <c r="K502" s="48"/>
      <c r="L502" s="4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0"/>
      <c r="B503" s="40"/>
      <c r="C503" s="48"/>
      <c r="D503" s="48"/>
      <c r="E503" s="48"/>
      <c r="F503" s="48"/>
      <c r="G503" s="48"/>
      <c r="H503" s="4"/>
      <c r="I503" s="48"/>
      <c r="J503" s="48"/>
      <c r="K503" s="48"/>
      <c r="L503" s="4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0"/>
      <c r="B504" s="40"/>
      <c r="C504" s="48"/>
      <c r="D504" s="48"/>
      <c r="E504" s="48"/>
      <c r="F504" s="48"/>
      <c r="G504" s="48"/>
      <c r="H504" s="4"/>
      <c r="I504" s="48"/>
      <c r="J504" s="48"/>
      <c r="K504" s="48"/>
      <c r="L504" s="4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0"/>
      <c r="B505" s="40"/>
      <c r="C505" s="48"/>
      <c r="D505" s="48"/>
      <c r="E505" s="48"/>
      <c r="F505" s="48"/>
      <c r="G505" s="48"/>
      <c r="H505" s="4"/>
      <c r="I505" s="48"/>
      <c r="J505" s="48"/>
      <c r="K505" s="48"/>
      <c r="L505" s="4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0"/>
      <c r="B506" s="40"/>
      <c r="C506" s="48"/>
      <c r="D506" s="48"/>
      <c r="E506" s="48"/>
      <c r="F506" s="48"/>
      <c r="G506" s="48"/>
      <c r="H506" s="4"/>
      <c r="I506" s="48"/>
      <c r="J506" s="48"/>
      <c r="K506" s="48"/>
      <c r="L506" s="4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0"/>
      <c r="B507" s="40"/>
      <c r="C507" s="48"/>
      <c r="D507" s="48"/>
      <c r="E507" s="48"/>
      <c r="F507" s="48"/>
      <c r="G507" s="48"/>
      <c r="H507" s="4"/>
      <c r="I507" s="48"/>
      <c r="J507" s="48"/>
      <c r="K507" s="48"/>
      <c r="L507" s="4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0"/>
      <c r="B508" s="40"/>
      <c r="C508" s="48"/>
      <c r="D508" s="48"/>
      <c r="E508" s="48"/>
      <c r="F508" s="48"/>
      <c r="G508" s="48"/>
      <c r="H508" s="4"/>
      <c r="I508" s="48"/>
      <c r="J508" s="48"/>
      <c r="K508" s="48"/>
      <c r="L508" s="4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0"/>
      <c r="B509" s="40"/>
      <c r="C509" s="48"/>
      <c r="D509" s="48"/>
      <c r="E509" s="48"/>
      <c r="F509" s="48"/>
      <c r="G509" s="48"/>
      <c r="H509" s="4"/>
      <c r="I509" s="48"/>
      <c r="J509" s="48"/>
      <c r="K509" s="48"/>
      <c r="L509" s="4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0"/>
      <c r="B510" s="40"/>
      <c r="C510" s="48"/>
      <c r="D510" s="48"/>
      <c r="E510" s="48"/>
      <c r="F510" s="48"/>
      <c r="G510" s="48"/>
      <c r="H510" s="4"/>
      <c r="I510" s="48"/>
      <c r="J510" s="48"/>
      <c r="K510" s="48"/>
      <c r="L510" s="4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0"/>
      <c r="B511" s="40"/>
      <c r="C511" s="48"/>
      <c r="D511" s="48"/>
      <c r="E511" s="48"/>
      <c r="F511" s="48"/>
      <c r="G511" s="48"/>
      <c r="H511" s="4"/>
      <c r="I511" s="48"/>
      <c r="J511" s="48"/>
      <c r="K511" s="48"/>
      <c r="L511" s="4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0"/>
      <c r="B512" s="40"/>
      <c r="C512" s="48"/>
      <c r="D512" s="48"/>
      <c r="E512" s="48"/>
      <c r="F512" s="48"/>
      <c r="G512" s="48"/>
      <c r="H512" s="4"/>
      <c r="I512" s="48"/>
      <c r="J512" s="48"/>
      <c r="K512" s="48"/>
      <c r="L512" s="4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0"/>
      <c r="B513" s="40"/>
      <c r="C513" s="48"/>
      <c r="D513" s="48"/>
      <c r="E513" s="48"/>
      <c r="F513" s="48"/>
      <c r="G513" s="48"/>
      <c r="H513" s="4"/>
      <c r="I513" s="48"/>
      <c r="J513" s="48"/>
      <c r="K513" s="48"/>
      <c r="L513" s="4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0"/>
      <c r="B514" s="40"/>
      <c r="C514" s="48"/>
      <c r="D514" s="48"/>
      <c r="E514" s="48"/>
      <c r="F514" s="48"/>
      <c r="G514" s="48"/>
      <c r="H514" s="4"/>
      <c r="I514" s="48"/>
      <c r="J514" s="48"/>
      <c r="K514" s="48"/>
      <c r="L514" s="4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0"/>
      <c r="B515" s="40"/>
      <c r="C515" s="48"/>
      <c r="D515" s="48"/>
      <c r="E515" s="48"/>
      <c r="F515" s="48"/>
      <c r="G515" s="48"/>
      <c r="H515" s="4"/>
      <c r="I515" s="48"/>
      <c r="J515" s="48"/>
      <c r="K515" s="48"/>
      <c r="L515" s="4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0"/>
      <c r="B516" s="40"/>
      <c r="C516" s="48"/>
      <c r="D516" s="48"/>
      <c r="E516" s="48"/>
      <c r="F516" s="48"/>
      <c r="G516" s="48"/>
      <c r="H516" s="4"/>
      <c r="I516" s="48"/>
      <c r="J516" s="48"/>
      <c r="K516" s="48"/>
      <c r="L516" s="4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0"/>
      <c r="B517" s="40"/>
      <c r="C517" s="48"/>
      <c r="D517" s="48"/>
      <c r="E517" s="48"/>
      <c r="F517" s="48"/>
      <c r="G517" s="48"/>
      <c r="H517" s="4"/>
      <c r="I517" s="48"/>
      <c r="J517" s="48"/>
      <c r="K517" s="48"/>
      <c r="L517" s="4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0"/>
      <c r="B518" s="40"/>
      <c r="C518" s="48"/>
      <c r="D518" s="48"/>
      <c r="E518" s="48"/>
      <c r="F518" s="48"/>
      <c r="G518" s="48"/>
      <c r="H518" s="4"/>
      <c r="I518" s="48"/>
      <c r="J518" s="48"/>
      <c r="K518" s="48"/>
      <c r="L518" s="4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0"/>
      <c r="B519" s="40"/>
      <c r="C519" s="48"/>
      <c r="D519" s="48"/>
      <c r="E519" s="48"/>
      <c r="F519" s="48"/>
      <c r="G519" s="48"/>
      <c r="H519" s="4"/>
      <c r="I519" s="48"/>
      <c r="J519" s="48"/>
      <c r="K519" s="48"/>
      <c r="L519" s="4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0"/>
      <c r="B520" s="40"/>
      <c r="C520" s="48"/>
      <c r="D520" s="48"/>
      <c r="E520" s="48"/>
      <c r="F520" s="48"/>
      <c r="G520" s="48"/>
      <c r="H520" s="4"/>
      <c r="I520" s="48"/>
      <c r="J520" s="48"/>
      <c r="K520" s="48"/>
      <c r="L520" s="4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0"/>
      <c r="B521" s="40"/>
      <c r="C521" s="48"/>
      <c r="D521" s="48"/>
      <c r="E521" s="48"/>
      <c r="F521" s="48"/>
      <c r="G521" s="48"/>
      <c r="H521" s="4"/>
      <c r="I521" s="48"/>
      <c r="J521" s="48"/>
      <c r="K521" s="48"/>
      <c r="L521" s="4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0"/>
      <c r="B522" s="40"/>
      <c r="C522" s="48"/>
      <c r="D522" s="48"/>
      <c r="E522" s="48"/>
      <c r="F522" s="48"/>
      <c r="G522" s="48"/>
      <c r="H522" s="4"/>
      <c r="I522" s="48"/>
      <c r="J522" s="48"/>
      <c r="K522" s="48"/>
      <c r="L522" s="4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0"/>
      <c r="B523" s="40"/>
      <c r="C523" s="48"/>
      <c r="D523" s="48"/>
      <c r="E523" s="48"/>
      <c r="F523" s="48"/>
      <c r="G523" s="48"/>
      <c r="H523" s="4"/>
      <c r="I523" s="48"/>
      <c r="J523" s="48"/>
      <c r="K523" s="48"/>
      <c r="L523" s="4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0"/>
      <c r="B524" s="40"/>
      <c r="C524" s="48"/>
      <c r="D524" s="48"/>
      <c r="E524" s="48"/>
      <c r="F524" s="48"/>
      <c r="G524" s="48"/>
      <c r="H524" s="4"/>
      <c r="I524" s="48"/>
      <c r="J524" s="48"/>
      <c r="K524" s="48"/>
      <c r="L524" s="4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0"/>
      <c r="B525" s="40"/>
      <c r="C525" s="48"/>
      <c r="D525" s="48"/>
      <c r="E525" s="48"/>
      <c r="F525" s="48"/>
      <c r="G525" s="48"/>
      <c r="H525" s="4"/>
      <c r="I525" s="48"/>
      <c r="J525" s="48"/>
      <c r="K525" s="48"/>
      <c r="L525" s="4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0"/>
      <c r="B526" s="40"/>
      <c r="C526" s="48"/>
      <c r="D526" s="48"/>
      <c r="E526" s="48"/>
      <c r="F526" s="48"/>
      <c r="G526" s="48"/>
      <c r="H526" s="4"/>
      <c r="I526" s="48"/>
      <c r="J526" s="48"/>
      <c r="K526" s="48"/>
      <c r="L526" s="4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0"/>
      <c r="B527" s="40"/>
      <c r="C527" s="48"/>
      <c r="D527" s="48"/>
      <c r="E527" s="48"/>
      <c r="F527" s="48"/>
      <c r="G527" s="48"/>
      <c r="H527" s="4"/>
      <c r="I527" s="48"/>
      <c r="J527" s="48"/>
      <c r="K527" s="48"/>
      <c r="L527" s="4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0"/>
      <c r="B528" s="40"/>
      <c r="C528" s="48"/>
      <c r="D528" s="48"/>
      <c r="E528" s="48"/>
      <c r="F528" s="48"/>
      <c r="G528" s="48"/>
      <c r="H528" s="4"/>
      <c r="I528" s="48"/>
      <c r="J528" s="48"/>
      <c r="K528" s="48"/>
      <c r="L528" s="4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0"/>
      <c r="B529" s="40"/>
      <c r="C529" s="48"/>
      <c r="D529" s="48"/>
      <c r="E529" s="48"/>
      <c r="F529" s="48"/>
      <c r="G529" s="48"/>
      <c r="H529" s="4"/>
      <c r="I529" s="48"/>
      <c r="J529" s="48"/>
      <c r="K529" s="48"/>
      <c r="L529" s="4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0"/>
      <c r="B530" s="40"/>
      <c r="C530" s="48"/>
      <c r="D530" s="48"/>
      <c r="E530" s="48"/>
      <c r="F530" s="48"/>
      <c r="G530" s="48"/>
      <c r="H530" s="4"/>
      <c r="I530" s="48"/>
      <c r="J530" s="48"/>
      <c r="K530" s="48"/>
      <c r="L530" s="4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0"/>
      <c r="B531" s="40"/>
      <c r="C531" s="48"/>
      <c r="D531" s="48"/>
      <c r="E531" s="48"/>
      <c r="F531" s="48"/>
      <c r="G531" s="48"/>
      <c r="H531" s="4"/>
      <c r="I531" s="48"/>
      <c r="J531" s="48"/>
      <c r="K531" s="48"/>
      <c r="L531" s="4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0"/>
      <c r="B532" s="40"/>
      <c r="C532" s="48"/>
      <c r="D532" s="48"/>
      <c r="E532" s="48"/>
      <c r="F532" s="48"/>
      <c r="G532" s="48"/>
      <c r="H532" s="4"/>
      <c r="I532" s="48"/>
      <c r="J532" s="48"/>
      <c r="K532" s="48"/>
      <c r="L532" s="4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0"/>
      <c r="B533" s="40"/>
      <c r="C533" s="48"/>
      <c r="D533" s="48"/>
      <c r="E533" s="48"/>
      <c r="F533" s="48"/>
      <c r="G533" s="48"/>
      <c r="H533" s="4"/>
      <c r="I533" s="48"/>
      <c r="J533" s="48"/>
      <c r="K533" s="48"/>
      <c r="L533" s="4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0"/>
      <c r="B534" s="40"/>
      <c r="C534" s="48"/>
      <c r="D534" s="48"/>
      <c r="E534" s="48"/>
      <c r="F534" s="48"/>
      <c r="G534" s="48"/>
      <c r="H534" s="4"/>
      <c r="I534" s="48"/>
      <c r="J534" s="48"/>
      <c r="K534" s="48"/>
      <c r="L534" s="4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0"/>
      <c r="B535" s="40"/>
      <c r="C535" s="48"/>
      <c r="D535" s="48"/>
      <c r="E535" s="48"/>
      <c r="F535" s="48"/>
      <c r="G535" s="48"/>
      <c r="H535" s="4"/>
      <c r="I535" s="48"/>
      <c r="J535" s="48"/>
      <c r="K535" s="48"/>
      <c r="L535" s="4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0"/>
      <c r="B536" s="40"/>
      <c r="C536" s="48"/>
      <c r="D536" s="48"/>
      <c r="E536" s="48"/>
      <c r="F536" s="48"/>
      <c r="G536" s="48"/>
      <c r="H536" s="4"/>
      <c r="I536" s="48"/>
      <c r="J536" s="48"/>
      <c r="K536" s="48"/>
      <c r="L536" s="4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0"/>
      <c r="B537" s="40"/>
      <c r="C537" s="48"/>
      <c r="D537" s="48"/>
      <c r="E537" s="48"/>
      <c r="F537" s="48"/>
      <c r="G537" s="48"/>
      <c r="H537" s="4"/>
      <c r="I537" s="48"/>
      <c r="J537" s="48"/>
      <c r="K537" s="48"/>
      <c r="L537" s="4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0"/>
      <c r="B538" s="40"/>
      <c r="C538" s="48"/>
      <c r="D538" s="48"/>
      <c r="E538" s="48"/>
      <c r="F538" s="48"/>
      <c r="G538" s="48"/>
      <c r="H538" s="4"/>
      <c r="I538" s="48"/>
      <c r="J538" s="48"/>
      <c r="K538" s="48"/>
      <c r="L538" s="4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0"/>
      <c r="B539" s="40"/>
      <c r="C539" s="48"/>
      <c r="D539" s="48"/>
      <c r="E539" s="48"/>
      <c r="F539" s="48"/>
      <c r="G539" s="48"/>
      <c r="H539" s="4"/>
      <c r="I539" s="48"/>
      <c r="J539" s="48"/>
      <c r="K539" s="48"/>
      <c r="L539" s="4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0"/>
      <c r="B540" s="40"/>
      <c r="C540" s="48"/>
      <c r="D540" s="48"/>
      <c r="E540" s="48"/>
      <c r="F540" s="48"/>
      <c r="G540" s="48"/>
      <c r="H540" s="4"/>
      <c r="I540" s="48"/>
      <c r="J540" s="48"/>
      <c r="K540" s="48"/>
      <c r="L540" s="4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0"/>
      <c r="B541" s="40"/>
      <c r="C541" s="48"/>
      <c r="D541" s="48"/>
      <c r="E541" s="48"/>
      <c r="F541" s="48"/>
      <c r="G541" s="48"/>
      <c r="H541" s="4"/>
      <c r="I541" s="48"/>
      <c r="J541" s="48"/>
      <c r="K541" s="48"/>
      <c r="L541" s="4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0"/>
      <c r="B542" s="40"/>
      <c r="C542" s="48"/>
      <c r="D542" s="48"/>
      <c r="E542" s="48"/>
      <c r="F542" s="48"/>
      <c r="G542" s="48"/>
      <c r="H542" s="4"/>
      <c r="I542" s="48"/>
      <c r="J542" s="48"/>
      <c r="K542" s="48"/>
      <c r="L542" s="4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0"/>
      <c r="B543" s="40"/>
      <c r="C543" s="48"/>
      <c r="D543" s="48"/>
      <c r="E543" s="48"/>
      <c r="F543" s="48"/>
      <c r="G543" s="48"/>
      <c r="H543" s="4"/>
      <c r="I543" s="48"/>
      <c r="J543" s="48"/>
      <c r="K543" s="48"/>
      <c r="L543" s="4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0"/>
      <c r="B544" s="40"/>
      <c r="C544" s="48"/>
      <c r="D544" s="48"/>
      <c r="E544" s="48"/>
      <c r="F544" s="48"/>
      <c r="G544" s="48"/>
      <c r="H544" s="4"/>
      <c r="I544" s="48"/>
      <c r="J544" s="48"/>
      <c r="K544" s="48"/>
      <c r="L544" s="4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0"/>
      <c r="B545" s="40"/>
      <c r="C545" s="48"/>
      <c r="D545" s="48"/>
      <c r="E545" s="48"/>
      <c r="F545" s="48"/>
      <c r="G545" s="48"/>
      <c r="H545" s="4"/>
      <c r="I545" s="48"/>
      <c r="J545" s="48"/>
      <c r="K545" s="48"/>
      <c r="L545" s="4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0"/>
      <c r="B546" s="40"/>
      <c r="C546" s="48"/>
      <c r="D546" s="48"/>
      <c r="E546" s="48"/>
      <c r="F546" s="48"/>
      <c r="G546" s="48"/>
      <c r="H546" s="4"/>
      <c r="I546" s="48"/>
      <c r="J546" s="48"/>
      <c r="K546" s="48"/>
      <c r="L546" s="4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0"/>
      <c r="B547" s="40"/>
      <c r="C547" s="48"/>
      <c r="D547" s="48"/>
      <c r="E547" s="48"/>
      <c r="F547" s="48"/>
      <c r="G547" s="48"/>
      <c r="H547" s="4"/>
      <c r="I547" s="48"/>
      <c r="J547" s="48"/>
      <c r="K547" s="48"/>
      <c r="L547" s="4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0"/>
      <c r="B548" s="40"/>
      <c r="C548" s="48"/>
      <c r="D548" s="48"/>
      <c r="E548" s="48"/>
      <c r="F548" s="48"/>
      <c r="G548" s="48"/>
      <c r="H548" s="4"/>
      <c r="I548" s="48"/>
      <c r="J548" s="48"/>
      <c r="K548" s="48"/>
      <c r="L548" s="4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0"/>
      <c r="B549" s="40"/>
      <c r="C549" s="48"/>
      <c r="D549" s="48"/>
      <c r="E549" s="48"/>
      <c r="F549" s="48"/>
      <c r="G549" s="48"/>
      <c r="H549" s="4"/>
      <c r="I549" s="48"/>
      <c r="J549" s="48"/>
      <c r="K549" s="48"/>
      <c r="L549" s="4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0"/>
      <c r="B550" s="40"/>
      <c r="C550" s="48"/>
      <c r="D550" s="48"/>
      <c r="E550" s="48"/>
      <c r="F550" s="48"/>
      <c r="G550" s="48"/>
      <c r="H550" s="4"/>
      <c r="I550" s="48"/>
      <c r="J550" s="48"/>
      <c r="K550" s="48"/>
      <c r="L550" s="4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0"/>
      <c r="B551" s="40"/>
      <c r="C551" s="48"/>
      <c r="D551" s="48"/>
      <c r="E551" s="48"/>
      <c r="F551" s="48"/>
      <c r="G551" s="48"/>
      <c r="H551" s="4"/>
      <c r="I551" s="48"/>
      <c r="J551" s="48"/>
      <c r="K551" s="48"/>
      <c r="L551" s="4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0"/>
      <c r="B552" s="40"/>
      <c r="C552" s="48"/>
      <c r="D552" s="48"/>
      <c r="E552" s="48"/>
      <c r="F552" s="48"/>
      <c r="G552" s="48"/>
      <c r="H552" s="4"/>
      <c r="I552" s="48"/>
      <c r="J552" s="48"/>
      <c r="K552" s="48"/>
      <c r="L552" s="4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0"/>
      <c r="B553" s="40"/>
      <c r="C553" s="48"/>
      <c r="D553" s="48"/>
      <c r="E553" s="48"/>
      <c r="F553" s="48"/>
      <c r="G553" s="48"/>
      <c r="H553" s="4"/>
      <c r="I553" s="48"/>
      <c r="J553" s="48"/>
      <c r="K553" s="48"/>
      <c r="L553" s="4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0"/>
      <c r="B554" s="40"/>
      <c r="C554" s="48"/>
      <c r="D554" s="48"/>
      <c r="E554" s="48"/>
      <c r="F554" s="48"/>
      <c r="G554" s="48"/>
      <c r="H554" s="4"/>
      <c r="I554" s="48"/>
      <c r="J554" s="48"/>
      <c r="K554" s="48"/>
      <c r="L554" s="4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0"/>
      <c r="B555" s="40"/>
      <c r="C555" s="48"/>
      <c r="D555" s="48"/>
      <c r="E555" s="48"/>
      <c r="F555" s="48"/>
      <c r="G555" s="48"/>
      <c r="H555" s="4"/>
      <c r="I555" s="48"/>
      <c r="J555" s="48"/>
      <c r="K555" s="48"/>
      <c r="L555" s="4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0"/>
      <c r="B556" s="40"/>
      <c r="C556" s="48"/>
      <c r="D556" s="48"/>
      <c r="E556" s="48"/>
      <c r="F556" s="48"/>
      <c r="G556" s="48"/>
      <c r="H556" s="4"/>
      <c r="I556" s="48"/>
      <c r="J556" s="48"/>
      <c r="K556" s="48"/>
      <c r="L556" s="4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0"/>
      <c r="B557" s="40"/>
      <c r="C557" s="48"/>
      <c r="D557" s="48"/>
      <c r="E557" s="48"/>
      <c r="F557" s="48"/>
      <c r="G557" s="48"/>
      <c r="H557" s="4"/>
      <c r="I557" s="48"/>
      <c r="J557" s="48"/>
      <c r="K557" s="48"/>
      <c r="L557" s="4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0"/>
      <c r="B558" s="40"/>
      <c r="C558" s="48"/>
      <c r="D558" s="48"/>
      <c r="E558" s="48"/>
      <c r="F558" s="48"/>
      <c r="G558" s="48"/>
      <c r="H558" s="4"/>
      <c r="I558" s="48"/>
      <c r="J558" s="48"/>
      <c r="K558" s="48"/>
      <c r="L558" s="4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0"/>
      <c r="B559" s="40"/>
      <c r="C559" s="48"/>
      <c r="D559" s="48"/>
      <c r="E559" s="48"/>
      <c r="F559" s="48"/>
      <c r="G559" s="48"/>
      <c r="H559" s="4"/>
      <c r="I559" s="48"/>
      <c r="J559" s="48"/>
      <c r="K559" s="48"/>
      <c r="L559" s="4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0"/>
      <c r="B560" s="40"/>
      <c r="C560" s="48"/>
      <c r="D560" s="48"/>
      <c r="E560" s="48"/>
      <c r="F560" s="48"/>
      <c r="G560" s="48"/>
      <c r="H560" s="4"/>
      <c r="I560" s="48"/>
      <c r="J560" s="48"/>
      <c r="K560" s="48"/>
      <c r="L560" s="4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0"/>
      <c r="B561" s="40"/>
      <c r="C561" s="48"/>
      <c r="D561" s="48"/>
      <c r="E561" s="48"/>
      <c r="F561" s="48"/>
      <c r="G561" s="48"/>
      <c r="H561" s="4"/>
      <c r="I561" s="48"/>
      <c r="J561" s="48"/>
      <c r="K561" s="48"/>
      <c r="L561" s="4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0"/>
      <c r="B562" s="40"/>
      <c r="C562" s="48"/>
      <c r="D562" s="48"/>
      <c r="E562" s="48"/>
      <c r="F562" s="48"/>
      <c r="G562" s="48"/>
      <c r="H562" s="4"/>
      <c r="I562" s="48"/>
      <c r="J562" s="48"/>
      <c r="K562" s="48"/>
      <c r="L562" s="4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0"/>
      <c r="B563" s="40"/>
      <c r="C563" s="48"/>
      <c r="D563" s="48"/>
      <c r="E563" s="48"/>
      <c r="F563" s="48"/>
      <c r="G563" s="48"/>
      <c r="H563" s="4"/>
      <c r="I563" s="48"/>
      <c r="J563" s="48"/>
      <c r="K563" s="48"/>
      <c r="L563" s="4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0"/>
      <c r="B564" s="40"/>
      <c r="C564" s="48"/>
      <c r="D564" s="48"/>
      <c r="E564" s="48"/>
      <c r="F564" s="48"/>
      <c r="G564" s="48"/>
      <c r="H564" s="4"/>
      <c r="I564" s="48"/>
      <c r="J564" s="48"/>
      <c r="K564" s="48"/>
      <c r="L564" s="4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0"/>
      <c r="B565" s="40"/>
      <c r="C565" s="48"/>
      <c r="D565" s="48"/>
      <c r="E565" s="48"/>
      <c r="F565" s="48"/>
      <c r="G565" s="48"/>
      <c r="H565" s="4"/>
      <c r="I565" s="48"/>
      <c r="J565" s="48"/>
      <c r="K565" s="48"/>
      <c r="L565" s="4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0"/>
      <c r="B566" s="40"/>
      <c r="C566" s="48"/>
      <c r="D566" s="48"/>
      <c r="E566" s="48"/>
      <c r="F566" s="48"/>
      <c r="G566" s="48"/>
      <c r="H566" s="4"/>
      <c r="I566" s="48"/>
      <c r="J566" s="48"/>
      <c r="K566" s="48"/>
      <c r="L566" s="4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0"/>
      <c r="B567" s="40"/>
      <c r="C567" s="48"/>
      <c r="D567" s="48"/>
      <c r="E567" s="48"/>
      <c r="F567" s="48"/>
      <c r="G567" s="48"/>
      <c r="H567" s="4"/>
      <c r="I567" s="48"/>
      <c r="J567" s="48"/>
      <c r="K567" s="48"/>
      <c r="L567" s="4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0"/>
      <c r="B568" s="40"/>
      <c r="C568" s="48"/>
      <c r="D568" s="48"/>
      <c r="E568" s="48"/>
      <c r="F568" s="48"/>
      <c r="G568" s="48"/>
      <c r="H568" s="4"/>
      <c r="I568" s="48"/>
      <c r="J568" s="48"/>
      <c r="K568" s="48"/>
      <c r="L568" s="4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0"/>
      <c r="B569" s="40"/>
      <c r="C569" s="48"/>
      <c r="D569" s="48"/>
      <c r="E569" s="48"/>
      <c r="F569" s="48"/>
      <c r="G569" s="48"/>
      <c r="H569" s="4"/>
      <c r="I569" s="48"/>
      <c r="J569" s="48"/>
      <c r="K569" s="48"/>
      <c r="L569" s="4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0"/>
      <c r="B570" s="40"/>
      <c r="C570" s="48"/>
      <c r="D570" s="48"/>
      <c r="E570" s="48"/>
      <c r="F570" s="48"/>
      <c r="G570" s="48"/>
      <c r="H570" s="4"/>
      <c r="I570" s="48"/>
      <c r="J570" s="48"/>
      <c r="K570" s="48"/>
      <c r="L570" s="4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0"/>
      <c r="B571" s="40"/>
      <c r="C571" s="48"/>
      <c r="D571" s="48"/>
      <c r="E571" s="48"/>
      <c r="F571" s="48"/>
      <c r="G571" s="48"/>
      <c r="H571" s="4"/>
      <c r="I571" s="48"/>
      <c r="J571" s="48"/>
      <c r="K571" s="48"/>
      <c r="L571" s="4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0"/>
      <c r="B572" s="40"/>
      <c r="C572" s="48"/>
      <c r="D572" s="48"/>
      <c r="E572" s="48"/>
      <c r="F572" s="48"/>
      <c r="G572" s="48"/>
      <c r="H572" s="4"/>
      <c r="I572" s="48"/>
      <c r="J572" s="48"/>
      <c r="K572" s="48"/>
      <c r="L572" s="4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0"/>
      <c r="B573" s="40"/>
      <c r="C573" s="48"/>
      <c r="D573" s="48"/>
      <c r="E573" s="48"/>
      <c r="F573" s="48"/>
      <c r="G573" s="48"/>
      <c r="H573" s="4"/>
      <c r="I573" s="48"/>
      <c r="J573" s="48"/>
      <c r="K573" s="48"/>
      <c r="L573" s="4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0"/>
      <c r="B574" s="40"/>
      <c r="C574" s="48"/>
      <c r="D574" s="48"/>
      <c r="E574" s="48"/>
      <c r="F574" s="48"/>
      <c r="G574" s="48"/>
      <c r="H574" s="4"/>
      <c r="I574" s="48"/>
      <c r="J574" s="48"/>
      <c r="K574" s="48"/>
      <c r="L574" s="4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0"/>
      <c r="B575" s="40"/>
      <c r="C575" s="48"/>
      <c r="D575" s="48"/>
      <c r="E575" s="48"/>
      <c r="F575" s="48"/>
      <c r="G575" s="48"/>
      <c r="H575" s="4"/>
      <c r="I575" s="48"/>
      <c r="J575" s="48"/>
      <c r="K575" s="48"/>
      <c r="L575" s="4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0"/>
      <c r="B576" s="40"/>
      <c r="C576" s="48"/>
      <c r="D576" s="48"/>
      <c r="E576" s="48"/>
      <c r="F576" s="48"/>
      <c r="G576" s="48"/>
      <c r="H576" s="4"/>
      <c r="I576" s="48"/>
      <c r="J576" s="48"/>
      <c r="K576" s="48"/>
      <c r="L576" s="4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0"/>
      <c r="B577" s="40"/>
      <c r="C577" s="48"/>
      <c r="D577" s="48"/>
      <c r="E577" s="48"/>
      <c r="F577" s="48"/>
      <c r="G577" s="48"/>
      <c r="H577" s="4"/>
      <c r="I577" s="48"/>
      <c r="J577" s="48"/>
      <c r="K577" s="48"/>
      <c r="L577" s="4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0"/>
      <c r="B578" s="40"/>
      <c r="C578" s="48"/>
      <c r="D578" s="48"/>
      <c r="E578" s="48"/>
      <c r="F578" s="48"/>
      <c r="G578" s="48"/>
      <c r="H578" s="4"/>
      <c r="I578" s="48"/>
      <c r="J578" s="48"/>
      <c r="K578" s="48"/>
      <c r="L578" s="4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0"/>
      <c r="B579" s="40"/>
      <c r="C579" s="48"/>
      <c r="D579" s="48"/>
      <c r="E579" s="48"/>
      <c r="F579" s="48"/>
      <c r="G579" s="48"/>
      <c r="H579" s="4"/>
      <c r="I579" s="48"/>
      <c r="J579" s="48"/>
      <c r="K579" s="48"/>
      <c r="L579" s="4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0"/>
      <c r="B580" s="40"/>
      <c r="C580" s="48"/>
      <c r="D580" s="48"/>
      <c r="E580" s="48"/>
      <c r="F580" s="48"/>
      <c r="G580" s="48"/>
      <c r="H580" s="4"/>
      <c r="I580" s="48"/>
      <c r="J580" s="48"/>
      <c r="K580" s="48"/>
      <c r="L580" s="4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0"/>
      <c r="B581" s="40"/>
      <c r="C581" s="48"/>
      <c r="D581" s="48"/>
      <c r="E581" s="48"/>
      <c r="F581" s="48"/>
      <c r="G581" s="48"/>
      <c r="H581" s="4"/>
      <c r="I581" s="48"/>
      <c r="J581" s="48"/>
      <c r="K581" s="48"/>
      <c r="L581" s="4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0"/>
      <c r="B582" s="40"/>
      <c r="C582" s="48"/>
      <c r="D582" s="48"/>
      <c r="E582" s="48"/>
      <c r="F582" s="48"/>
      <c r="G582" s="48"/>
      <c r="H582" s="4"/>
      <c r="I582" s="48"/>
      <c r="J582" s="48"/>
      <c r="K582" s="48"/>
      <c r="L582" s="4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0"/>
      <c r="B583" s="40"/>
      <c r="C583" s="48"/>
      <c r="D583" s="48"/>
      <c r="E583" s="48"/>
      <c r="F583" s="48"/>
      <c r="G583" s="48"/>
      <c r="H583" s="4"/>
      <c r="I583" s="48"/>
      <c r="J583" s="48"/>
      <c r="K583" s="48"/>
      <c r="L583" s="4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0"/>
      <c r="B584" s="40"/>
      <c r="C584" s="48"/>
      <c r="D584" s="48"/>
      <c r="E584" s="48"/>
      <c r="F584" s="48"/>
      <c r="G584" s="48"/>
      <c r="H584" s="4"/>
      <c r="I584" s="48"/>
      <c r="J584" s="48"/>
      <c r="K584" s="48"/>
      <c r="L584" s="4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0"/>
      <c r="B585" s="40"/>
      <c r="C585" s="48"/>
      <c r="D585" s="48"/>
      <c r="E585" s="48"/>
      <c r="F585" s="48"/>
      <c r="G585" s="48"/>
      <c r="H585" s="4"/>
      <c r="I585" s="48"/>
      <c r="J585" s="48"/>
      <c r="K585" s="48"/>
      <c r="L585" s="4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0"/>
      <c r="B586" s="40"/>
      <c r="C586" s="48"/>
      <c r="D586" s="48"/>
      <c r="E586" s="48"/>
      <c r="F586" s="48"/>
      <c r="G586" s="48"/>
      <c r="H586" s="4"/>
      <c r="I586" s="48"/>
      <c r="J586" s="48"/>
      <c r="K586" s="48"/>
      <c r="L586" s="4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0"/>
      <c r="B587" s="40"/>
      <c r="C587" s="48"/>
      <c r="D587" s="48"/>
      <c r="E587" s="48"/>
      <c r="F587" s="48"/>
      <c r="G587" s="48"/>
      <c r="H587" s="4"/>
      <c r="I587" s="48"/>
      <c r="J587" s="48"/>
      <c r="K587" s="48"/>
      <c r="L587" s="4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0"/>
      <c r="B588" s="40"/>
      <c r="C588" s="48"/>
      <c r="D588" s="48"/>
      <c r="E588" s="48"/>
      <c r="F588" s="48"/>
      <c r="G588" s="48"/>
      <c r="H588" s="4"/>
      <c r="I588" s="48"/>
      <c r="J588" s="48"/>
      <c r="K588" s="48"/>
      <c r="L588" s="4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0"/>
      <c r="B589" s="40"/>
      <c r="C589" s="48"/>
      <c r="D589" s="48"/>
      <c r="E589" s="48"/>
      <c r="F589" s="48"/>
      <c r="G589" s="48"/>
      <c r="H589" s="4"/>
      <c r="I589" s="48"/>
      <c r="J589" s="48"/>
      <c r="K589" s="48"/>
      <c r="L589" s="4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0"/>
      <c r="B590" s="40"/>
      <c r="C590" s="48"/>
      <c r="D590" s="48"/>
      <c r="E590" s="48"/>
      <c r="F590" s="48"/>
      <c r="G590" s="48"/>
      <c r="H590" s="4"/>
      <c r="I590" s="48"/>
      <c r="J590" s="48"/>
      <c r="K590" s="48"/>
      <c r="L590" s="4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0"/>
      <c r="B591" s="40"/>
      <c r="C591" s="48"/>
      <c r="D591" s="48"/>
      <c r="E591" s="48"/>
      <c r="F591" s="48"/>
      <c r="G591" s="48"/>
      <c r="H591" s="4"/>
      <c r="I591" s="48"/>
      <c r="J591" s="48"/>
      <c r="K591" s="48"/>
      <c r="L591" s="4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0"/>
      <c r="B592" s="40"/>
      <c r="C592" s="48"/>
      <c r="D592" s="48"/>
      <c r="E592" s="48"/>
      <c r="F592" s="48"/>
      <c r="G592" s="48"/>
      <c r="H592" s="4"/>
      <c r="I592" s="48"/>
      <c r="J592" s="48"/>
      <c r="K592" s="48"/>
      <c r="L592" s="4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0"/>
      <c r="B593" s="40"/>
      <c r="C593" s="48"/>
      <c r="D593" s="48"/>
      <c r="E593" s="48"/>
      <c r="F593" s="48"/>
      <c r="G593" s="48"/>
      <c r="H593" s="4"/>
      <c r="I593" s="48"/>
      <c r="J593" s="48"/>
      <c r="K593" s="48"/>
      <c r="L593" s="4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0"/>
      <c r="B594" s="40"/>
      <c r="C594" s="48"/>
      <c r="D594" s="48"/>
      <c r="E594" s="48"/>
      <c r="F594" s="48"/>
      <c r="G594" s="48"/>
      <c r="H594" s="4"/>
      <c r="I594" s="48"/>
      <c r="J594" s="48"/>
      <c r="K594" s="48"/>
      <c r="L594" s="4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0"/>
      <c r="B595" s="40"/>
      <c r="C595" s="48"/>
      <c r="D595" s="48"/>
      <c r="E595" s="48"/>
      <c r="F595" s="48"/>
      <c r="G595" s="48"/>
      <c r="H595" s="4"/>
      <c r="I595" s="48"/>
      <c r="J595" s="48"/>
      <c r="K595" s="48"/>
      <c r="L595" s="4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0"/>
      <c r="B596" s="40"/>
      <c r="C596" s="48"/>
      <c r="D596" s="48"/>
      <c r="E596" s="48"/>
      <c r="F596" s="48"/>
      <c r="G596" s="48"/>
      <c r="H596" s="4"/>
      <c r="I596" s="48"/>
      <c r="J596" s="48"/>
      <c r="K596" s="48"/>
      <c r="L596" s="4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0"/>
      <c r="B597" s="40"/>
      <c r="C597" s="48"/>
      <c r="D597" s="48"/>
      <c r="E597" s="48"/>
      <c r="F597" s="48"/>
      <c r="G597" s="48"/>
      <c r="H597" s="4"/>
      <c r="I597" s="48"/>
      <c r="J597" s="48"/>
      <c r="K597" s="48"/>
      <c r="L597" s="4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0"/>
      <c r="B598" s="40"/>
      <c r="C598" s="48"/>
      <c r="D598" s="48"/>
      <c r="E598" s="48"/>
      <c r="F598" s="48"/>
      <c r="G598" s="48"/>
      <c r="H598" s="4"/>
      <c r="I598" s="48"/>
      <c r="J598" s="48"/>
      <c r="K598" s="48"/>
      <c r="L598" s="4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0"/>
      <c r="B599" s="40"/>
      <c r="C599" s="48"/>
      <c r="D599" s="48"/>
      <c r="E599" s="48"/>
      <c r="F599" s="48"/>
      <c r="G599" s="48"/>
      <c r="H599" s="4"/>
      <c r="I599" s="48"/>
      <c r="J599" s="48"/>
      <c r="K599" s="48"/>
      <c r="L599" s="4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0"/>
      <c r="B600" s="40"/>
      <c r="C600" s="48"/>
      <c r="D600" s="48"/>
      <c r="E600" s="48"/>
      <c r="F600" s="48"/>
      <c r="G600" s="48"/>
      <c r="H600" s="4"/>
      <c r="I600" s="48"/>
      <c r="J600" s="48"/>
      <c r="K600" s="48"/>
      <c r="L600" s="4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0"/>
      <c r="B601" s="40"/>
      <c r="C601" s="48"/>
      <c r="D601" s="48"/>
      <c r="E601" s="48"/>
      <c r="F601" s="48"/>
      <c r="G601" s="48"/>
      <c r="H601" s="4"/>
      <c r="I601" s="48"/>
      <c r="J601" s="48"/>
      <c r="K601" s="48"/>
      <c r="L601" s="4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0"/>
      <c r="B602" s="40"/>
      <c r="C602" s="48"/>
      <c r="D602" s="48"/>
      <c r="E602" s="48"/>
      <c r="F602" s="48"/>
      <c r="G602" s="48"/>
      <c r="H602" s="4"/>
      <c r="I602" s="48"/>
      <c r="J602" s="48"/>
      <c r="K602" s="48"/>
      <c r="L602" s="4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0"/>
      <c r="B603" s="40"/>
      <c r="C603" s="48"/>
      <c r="D603" s="48"/>
      <c r="E603" s="48"/>
      <c r="F603" s="48"/>
      <c r="G603" s="48"/>
      <c r="H603" s="4"/>
      <c r="I603" s="48"/>
      <c r="J603" s="48"/>
      <c r="K603" s="48"/>
      <c r="L603" s="4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0"/>
      <c r="B604" s="40"/>
      <c r="C604" s="48"/>
      <c r="D604" s="48"/>
      <c r="E604" s="48"/>
      <c r="F604" s="48"/>
      <c r="G604" s="48"/>
      <c r="H604" s="4"/>
      <c r="I604" s="48"/>
      <c r="J604" s="48"/>
      <c r="K604" s="48"/>
      <c r="L604" s="4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0"/>
      <c r="B605" s="40"/>
      <c r="C605" s="48"/>
      <c r="D605" s="48"/>
      <c r="E605" s="48"/>
      <c r="F605" s="48"/>
      <c r="G605" s="48"/>
      <c r="H605" s="4"/>
      <c r="I605" s="48"/>
      <c r="J605" s="48"/>
      <c r="K605" s="48"/>
      <c r="L605" s="4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0"/>
      <c r="B606" s="40"/>
      <c r="C606" s="48"/>
      <c r="D606" s="48"/>
      <c r="E606" s="48"/>
      <c r="F606" s="48"/>
      <c r="G606" s="48"/>
      <c r="H606" s="4"/>
      <c r="I606" s="48"/>
      <c r="J606" s="48"/>
      <c r="K606" s="48"/>
      <c r="L606" s="4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0"/>
      <c r="B607" s="40"/>
      <c r="C607" s="48"/>
      <c r="D607" s="48"/>
      <c r="E607" s="48"/>
      <c r="F607" s="48"/>
      <c r="G607" s="48"/>
      <c r="H607" s="4"/>
      <c r="I607" s="48"/>
      <c r="J607" s="48"/>
      <c r="K607" s="48"/>
      <c r="L607" s="4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0"/>
      <c r="B608" s="40"/>
      <c r="C608" s="48"/>
      <c r="D608" s="48"/>
      <c r="E608" s="48"/>
      <c r="F608" s="48"/>
      <c r="G608" s="48"/>
      <c r="H608" s="4"/>
      <c r="I608" s="48"/>
      <c r="J608" s="48"/>
      <c r="K608" s="48"/>
      <c r="L608" s="4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0"/>
      <c r="B609" s="40"/>
      <c r="C609" s="48"/>
      <c r="D609" s="48"/>
      <c r="E609" s="48"/>
      <c r="F609" s="48"/>
      <c r="G609" s="48"/>
      <c r="H609" s="4"/>
      <c r="I609" s="48"/>
      <c r="J609" s="48"/>
      <c r="K609" s="48"/>
      <c r="L609" s="4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0"/>
      <c r="B610" s="40"/>
      <c r="C610" s="48"/>
      <c r="D610" s="48"/>
      <c r="E610" s="48"/>
      <c r="F610" s="48"/>
      <c r="G610" s="48"/>
      <c r="H610" s="4"/>
      <c r="I610" s="48"/>
      <c r="J610" s="48"/>
      <c r="K610" s="48"/>
      <c r="L610" s="4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0"/>
      <c r="B611" s="40"/>
      <c r="C611" s="48"/>
      <c r="D611" s="48"/>
      <c r="E611" s="48"/>
      <c r="F611" s="48"/>
      <c r="G611" s="48"/>
      <c r="H611" s="4"/>
      <c r="I611" s="48"/>
      <c r="J611" s="48"/>
      <c r="K611" s="48"/>
      <c r="L611" s="4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0"/>
      <c r="B612" s="40"/>
      <c r="C612" s="48"/>
      <c r="D612" s="48"/>
      <c r="E612" s="48"/>
      <c r="F612" s="48"/>
      <c r="G612" s="48"/>
      <c r="H612" s="4"/>
      <c r="I612" s="48"/>
      <c r="J612" s="48"/>
      <c r="K612" s="48"/>
      <c r="L612" s="4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0"/>
      <c r="B613" s="40"/>
      <c r="C613" s="48"/>
      <c r="D613" s="48"/>
      <c r="E613" s="48"/>
      <c r="F613" s="48"/>
      <c r="G613" s="48"/>
      <c r="H613" s="4"/>
      <c r="I613" s="48"/>
      <c r="J613" s="48"/>
      <c r="K613" s="48"/>
      <c r="L613" s="4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0"/>
      <c r="B614" s="40"/>
      <c r="C614" s="48"/>
      <c r="D614" s="48"/>
      <c r="E614" s="48"/>
      <c r="F614" s="48"/>
      <c r="G614" s="48"/>
      <c r="H614" s="4"/>
      <c r="I614" s="48"/>
      <c r="J614" s="48"/>
      <c r="K614" s="48"/>
      <c r="L614" s="4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0"/>
      <c r="B615" s="40"/>
      <c r="C615" s="48"/>
      <c r="D615" s="48"/>
      <c r="E615" s="48"/>
      <c r="F615" s="48"/>
      <c r="G615" s="48"/>
      <c r="H615" s="4"/>
      <c r="I615" s="48"/>
      <c r="J615" s="48"/>
      <c r="K615" s="48"/>
      <c r="L615" s="4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0"/>
      <c r="B616" s="40"/>
      <c r="C616" s="48"/>
      <c r="D616" s="48"/>
      <c r="E616" s="48"/>
      <c r="F616" s="48"/>
      <c r="G616" s="48"/>
      <c r="H616" s="4"/>
      <c r="I616" s="48"/>
      <c r="J616" s="48"/>
      <c r="K616" s="48"/>
      <c r="L616" s="4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0"/>
      <c r="B617" s="40"/>
      <c r="C617" s="48"/>
      <c r="D617" s="48"/>
      <c r="E617" s="48"/>
      <c r="F617" s="48"/>
      <c r="G617" s="48"/>
      <c r="H617" s="4"/>
      <c r="I617" s="48"/>
      <c r="J617" s="48"/>
      <c r="K617" s="48"/>
      <c r="L617" s="4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0"/>
      <c r="B618" s="40"/>
      <c r="C618" s="48"/>
      <c r="D618" s="48"/>
      <c r="E618" s="48"/>
      <c r="F618" s="48"/>
      <c r="G618" s="48"/>
      <c r="H618" s="4"/>
      <c r="I618" s="48"/>
      <c r="J618" s="48"/>
      <c r="K618" s="48"/>
      <c r="L618" s="4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0"/>
      <c r="B619" s="40"/>
      <c r="C619" s="48"/>
      <c r="D619" s="48"/>
      <c r="E619" s="48"/>
      <c r="F619" s="48"/>
      <c r="G619" s="48"/>
      <c r="H619" s="4"/>
      <c r="I619" s="48"/>
      <c r="J619" s="48"/>
      <c r="K619" s="48"/>
      <c r="L619" s="4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0"/>
      <c r="B620" s="40"/>
      <c r="C620" s="48"/>
      <c r="D620" s="48"/>
      <c r="E620" s="48"/>
      <c r="F620" s="48"/>
      <c r="G620" s="48"/>
      <c r="H620" s="4"/>
      <c r="I620" s="48"/>
      <c r="J620" s="48"/>
      <c r="K620" s="48"/>
      <c r="L620" s="4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0"/>
      <c r="B621" s="40"/>
      <c r="C621" s="48"/>
      <c r="D621" s="48"/>
      <c r="E621" s="48"/>
      <c r="F621" s="48"/>
      <c r="G621" s="48"/>
      <c r="H621" s="4"/>
      <c r="I621" s="48"/>
      <c r="J621" s="48"/>
      <c r="K621" s="48"/>
      <c r="L621" s="4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0"/>
      <c r="B622" s="40"/>
      <c r="C622" s="48"/>
      <c r="D622" s="48"/>
      <c r="E622" s="48"/>
      <c r="F622" s="48"/>
      <c r="G622" s="48"/>
      <c r="H622" s="4"/>
      <c r="I622" s="48"/>
      <c r="J622" s="48"/>
      <c r="K622" s="48"/>
      <c r="L622" s="4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0"/>
      <c r="B623" s="40"/>
      <c r="C623" s="48"/>
      <c r="D623" s="48"/>
      <c r="E623" s="48"/>
      <c r="F623" s="48"/>
      <c r="G623" s="48"/>
      <c r="H623" s="4"/>
      <c r="I623" s="48"/>
      <c r="J623" s="48"/>
      <c r="K623" s="48"/>
      <c r="L623" s="4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0"/>
      <c r="B624" s="40"/>
      <c r="C624" s="48"/>
      <c r="D624" s="48"/>
      <c r="E624" s="48"/>
      <c r="F624" s="48"/>
      <c r="G624" s="48"/>
      <c r="H624" s="4"/>
      <c r="I624" s="48"/>
      <c r="J624" s="48"/>
      <c r="K624" s="48"/>
      <c r="L624" s="4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0"/>
      <c r="B625" s="40"/>
      <c r="C625" s="48"/>
      <c r="D625" s="48"/>
      <c r="E625" s="48"/>
      <c r="F625" s="48"/>
      <c r="G625" s="48"/>
      <c r="H625" s="4"/>
      <c r="I625" s="48"/>
      <c r="J625" s="48"/>
      <c r="K625" s="48"/>
      <c r="L625" s="4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0"/>
      <c r="B626" s="40"/>
      <c r="C626" s="48"/>
      <c r="D626" s="48"/>
      <c r="E626" s="48"/>
      <c r="F626" s="48"/>
      <c r="G626" s="48"/>
      <c r="H626" s="4"/>
      <c r="I626" s="48"/>
      <c r="J626" s="48"/>
      <c r="K626" s="48"/>
      <c r="L626" s="4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0"/>
      <c r="B627" s="40"/>
      <c r="C627" s="48"/>
      <c r="D627" s="48"/>
      <c r="E627" s="48"/>
      <c r="F627" s="48"/>
      <c r="G627" s="48"/>
      <c r="H627" s="4"/>
      <c r="I627" s="48"/>
      <c r="J627" s="48"/>
      <c r="K627" s="48"/>
      <c r="L627" s="4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0"/>
      <c r="B628" s="40"/>
      <c r="C628" s="48"/>
      <c r="D628" s="48"/>
      <c r="E628" s="48"/>
      <c r="F628" s="48"/>
      <c r="G628" s="48"/>
      <c r="H628" s="4"/>
      <c r="I628" s="48"/>
      <c r="J628" s="48"/>
      <c r="K628" s="48"/>
      <c r="L628" s="4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0"/>
      <c r="B629" s="40"/>
      <c r="C629" s="48"/>
      <c r="D629" s="48"/>
      <c r="E629" s="48"/>
      <c r="F629" s="48"/>
      <c r="G629" s="48"/>
      <c r="H629" s="4"/>
      <c r="I629" s="48"/>
      <c r="J629" s="48"/>
      <c r="K629" s="48"/>
      <c r="L629" s="4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0"/>
      <c r="B630" s="40"/>
      <c r="C630" s="48"/>
      <c r="D630" s="48"/>
      <c r="E630" s="48"/>
      <c r="F630" s="48"/>
      <c r="G630" s="48"/>
      <c r="H630" s="4"/>
      <c r="I630" s="48"/>
      <c r="J630" s="48"/>
      <c r="K630" s="48"/>
      <c r="L630" s="4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0"/>
      <c r="B631" s="40"/>
      <c r="C631" s="48"/>
      <c r="D631" s="48"/>
      <c r="E631" s="48"/>
      <c r="F631" s="48"/>
      <c r="G631" s="48"/>
      <c r="H631" s="4"/>
      <c r="I631" s="48"/>
      <c r="J631" s="48"/>
      <c r="K631" s="48"/>
      <c r="L631" s="4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0"/>
      <c r="B632" s="40"/>
      <c r="C632" s="48"/>
      <c r="D632" s="48"/>
      <c r="E632" s="48"/>
      <c r="F632" s="48"/>
      <c r="G632" s="48"/>
      <c r="H632" s="4"/>
      <c r="I632" s="48"/>
      <c r="J632" s="48"/>
      <c r="K632" s="48"/>
      <c r="L632" s="4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0"/>
      <c r="B633" s="40"/>
      <c r="C633" s="48"/>
      <c r="D633" s="48"/>
      <c r="E633" s="48"/>
      <c r="F633" s="48"/>
      <c r="G633" s="48"/>
      <c r="H633" s="4"/>
      <c r="I633" s="48"/>
      <c r="J633" s="48"/>
      <c r="K633" s="48"/>
      <c r="L633" s="4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0"/>
      <c r="B634" s="40"/>
      <c r="C634" s="48"/>
      <c r="D634" s="48"/>
      <c r="E634" s="48"/>
      <c r="F634" s="48"/>
      <c r="G634" s="48"/>
      <c r="H634" s="4"/>
      <c r="I634" s="48"/>
      <c r="J634" s="48"/>
      <c r="K634" s="48"/>
      <c r="L634" s="4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0"/>
      <c r="B635" s="40"/>
      <c r="C635" s="48"/>
      <c r="D635" s="48"/>
      <c r="E635" s="48"/>
      <c r="F635" s="48"/>
      <c r="G635" s="48"/>
      <c r="H635" s="4"/>
      <c r="I635" s="48"/>
      <c r="J635" s="48"/>
      <c r="K635" s="48"/>
      <c r="L635" s="4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0"/>
      <c r="B636" s="40"/>
      <c r="C636" s="48"/>
      <c r="D636" s="48"/>
      <c r="E636" s="48"/>
      <c r="F636" s="48"/>
      <c r="G636" s="48"/>
      <c r="H636" s="4"/>
      <c r="I636" s="48"/>
      <c r="J636" s="48"/>
      <c r="K636" s="48"/>
      <c r="L636" s="4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0"/>
      <c r="B637" s="40"/>
      <c r="C637" s="48"/>
      <c r="D637" s="48"/>
      <c r="E637" s="48"/>
      <c r="F637" s="48"/>
      <c r="G637" s="48"/>
      <c r="H637" s="4"/>
      <c r="I637" s="48"/>
      <c r="J637" s="48"/>
      <c r="K637" s="48"/>
      <c r="L637" s="4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0"/>
      <c r="B638" s="40"/>
      <c r="C638" s="48"/>
      <c r="D638" s="48"/>
      <c r="E638" s="48"/>
      <c r="F638" s="48"/>
      <c r="G638" s="48"/>
      <c r="H638" s="4"/>
      <c r="I638" s="48"/>
      <c r="J638" s="48"/>
      <c r="K638" s="48"/>
      <c r="L638" s="4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0"/>
      <c r="B639" s="40"/>
      <c r="C639" s="48"/>
      <c r="D639" s="48"/>
      <c r="E639" s="48"/>
      <c r="F639" s="48"/>
      <c r="G639" s="48"/>
      <c r="H639" s="4"/>
      <c r="I639" s="48"/>
      <c r="J639" s="48"/>
      <c r="K639" s="48"/>
      <c r="L639" s="4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0"/>
      <c r="B640" s="40"/>
      <c r="C640" s="48"/>
      <c r="D640" s="48"/>
      <c r="E640" s="48"/>
      <c r="F640" s="48"/>
      <c r="G640" s="48"/>
      <c r="H640" s="4"/>
      <c r="I640" s="48"/>
      <c r="J640" s="48"/>
      <c r="K640" s="48"/>
      <c r="L640" s="4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0"/>
      <c r="B641" s="40"/>
      <c r="C641" s="48"/>
      <c r="D641" s="48"/>
      <c r="E641" s="48"/>
      <c r="F641" s="48"/>
      <c r="G641" s="48"/>
      <c r="H641" s="4"/>
      <c r="I641" s="48"/>
      <c r="J641" s="48"/>
      <c r="K641" s="48"/>
      <c r="L641" s="4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0"/>
      <c r="B642" s="40"/>
      <c r="C642" s="48"/>
      <c r="D642" s="48"/>
      <c r="E642" s="48"/>
      <c r="F642" s="48"/>
      <c r="G642" s="48"/>
      <c r="H642" s="4"/>
      <c r="I642" s="48"/>
      <c r="J642" s="48"/>
      <c r="K642" s="48"/>
      <c r="L642" s="4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0"/>
      <c r="B643" s="40"/>
      <c r="C643" s="48"/>
      <c r="D643" s="48"/>
      <c r="E643" s="48"/>
      <c r="F643" s="48"/>
      <c r="G643" s="48"/>
      <c r="H643" s="4"/>
      <c r="I643" s="48"/>
      <c r="J643" s="48"/>
      <c r="K643" s="48"/>
      <c r="L643" s="4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0"/>
      <c r="B644" s="40"/>
      <c r="C644" s="48"/>
      <c r="D644" s="48"/>
      <c r="E644" s="48"/>
      <c r="F644" s="48"/>
      <c r="G644" s="48"/>
      <c r="H644" s="4"/>
      <c r="I644" s="48"/>
      <c r="J644" s="48"/>
      <c r="K644" s="48"/>
      <c r="L644" s="4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0"/>
      <c r="B645" s="40"/>
      <c r="C645" s="48"/>
      <c r="D645" s="48"/>
      <c r="E645" s="48"/>
      <c r="F645" s="48"/>
      <c r="G645" s="48"/>
      <c r="H645" s="4"/>
      <c r="I645" s="48"/>
      <c r="J645" s="48"/>
      <c r="K645" s="48"/>
      <c r="L645" s="4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0"/>
      <c r="B646" s="40"/>
      <c r="C646" s="48"/>
      <c r="D646" s="48"/>
      <c r="E646" s="48"/>
      <c r="F646" s="48"/>
      <c r="G646" s="48"/>
      <c r="H646" s="4"/>
      <c r="I646" s="48"/>
      <c r="J646" s="48"/>
      <c r="K646" s="48"/>
      <c r="L646" s="4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0"/>
      <c r="B647" s="40"/>
      <c r="C647" s="48"/>
      <c r="D647" s="48"/>
      <c r="E647" s="48"/>
      <c r="F647" s="48"/>
      <c r="G647" s="48"/>
      <c r="H647" s="4"/>
      <c r="I647" s="48"/>
      <c r="J647" s="48"/>
      <c r="K647" s="48"/>
      <c r="L647" s="4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0"/>
      <c r="B648" s="40"/>
      <c r="C648" s="48"/>
      <c r="D648" s="48"/>
      <c r="E648" s="48"/>
      <c r="F648" s="48"/>
      <c r="G648" s="48"/>
      <c r="H648" s="4"/>
      <c r="I648" s="48"/>
      <c r="J648" s="48"/>
      <c r="K648" s="48"/>
      <c r="L648" s="4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0"/>
      <c r="B649" s="40"/>
      <c r="C649" s="48"/>
      <c r="D649" s="48"/>
      <c r="E649" s="48"/>
      <c r="F649" s="48"/>
      <c r="G649" s="48"/>
      <c r="H649" s="4"/>
      <c r="I649" s="48"/>
      <c r="J649" s="48"/>
      <c r="K649" s="48"/>
      <c r="L649" s="4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0"/>
      <c r="B650" s="40"/>
      <c r="C650" s="48"/>
      <c r="D650" s="48"/>
      <c r="E650" s="48"/>
      <c r="F650" s="48"/>
      <c r="G650" s="48"/>
      <c r="H650" s="4"/>
      <c r="I650" s="48"/>
      <c r="J650" s="48"/>
      <c r="K650" s="48"/>
      <c r="L650" s="4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0"/>
      <c r="B651" s="40"/>
      <c r="C651" s="48"/>
      <c r="D651" s="48"/>
      <c r="E651" s="48"/>
      <c r="F651" s="48"/>
      <c r="G651" s="48"/>
      <c r="H651" s="4"/>
      <c r="I651" s="48"/>
      <c r="J651" s="48"/>
      <c r="K651" s="48"/>
      <c r="L651" s="4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0"/>
      <c r="B652" s="40"/>
      <c r="C652" s="48"/>
      <c r="D652" s="48"/>
      <c r="E652" s="48"/>
      <c r="F652" s="48"/>
      <c r="G652" s="48"/>
      <c r="H652" s="4"/>
      <c r="I652" s="48"/>
      <c r="J652" s="48"/>
      <c r="K652" s="48"/>
      <c r="L652" s="4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0"/>
      <c r="B653" s="40"/>
      <c r="C653" s="48"/>
      <c r="D653" s="48"/>
      <c r="E653" s="48"/>
      <c r="F653" s="48"/>
      <c r="G653" s="48"/>
      <c r="H653" s="4"/>
      <c r="I653" s="48"/>
      <c r="J653" s="48"/>
      <c r="K653" s="48"/>
      <c r="L653" s="4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0"/>
      <c r="B654" s="40"/>
      <c r="C654" s="48"/>
      <c r="D654" s="48"/>
      <c r="E654" s="48"/>
      <c r="F654" s="48"/>
      <c r="G654" s="48"/>
      <c r="H654" s="4"/>
      <c r="I654" s="48"/>
      <c r="J654" s="48"/>
      <c r="K654" s="48"/>
      <c r="L654" s="4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0"/>
      <c r="B655" s="40"/>
      <c r="C655" s="48"/>
      <c r="D655" s="48"/>
      <c r="E655" s="48"/>
      <c r="F655" s="48"/>
      <c r="G655" s="48"/>
      <c r="H655" s="4"/>
      <c r="I655" s="48"/>
      <c r="J655" s="48"/>
      <c r="K655" s="48"/>
      <c r="L655" s="4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0"/>
      <c r="B656" s="40"/>
      <c r="C656" s="48"/>
      <c r="D656" s="48"/>
      <c r="E656" s="48"/>
      <c r="F656" s="48"/>
      <c r="G656" s="48"/>
      <c r="H656" s="4"/>
      <c r="I656" s="48"/>
      <c r="J656" s="48"/>
      <c r="K656" s="48"/>
      <c r="L656" s="4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0"/>
      <c r="B657" s="40"/>
      <c r="C657" s="48"/>
      <c r="D657" s="48"/>
      <c r="E657" s="48"/>
      <c r="F657" s="48"/>
      <c r="G657" s="48"/>
      <c r="H657" s="4"/>
      <c r="I657" s="48"/>
      <c r="J657" s="48"/>
      <c r="K657" s="48"/>
      <c r="L657" s="4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0"/>
      <c r="B658" s="40"/>
      <c r="C658" s="48"/>
      <c r="D658" s="48"/>
      <c r="E658" s="48"/>
      <c r="F658" s="48"/>
      <c r="G658" s="48"/>
      <c r="H658" s="4"/>
      <c r="I658" s="48"/>
      <c r="J658" s="48"/>
      <c r="K658" s="48"/>
      <c r="L658" s="4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0"/>
      <c r="B659" s="40"/>
      <c r="C659" s="48"/>
      <c r="D659" s="48"/>
      <c r="E659" s="48"/>
      <c r="F659" s="48"/>
      <c r="G659" s="48"/>
      <c r="H659" s="4"/>
      <c r="I659" s="48"/>
      <c r="J659" s="48"/>
      <c r="K659" s="48"/>
      <c r="L659" s="4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0"/>
      <c r="B660" s="40"/>
      <c r="C660" s="48"/>
      <c r="D660" s="48"/>
      <c r="E660" s="48"/>
      <c r="F660" s="48"/>
      <c r="G660" s="48"/>
      <c r="H660" s="4"/>
      <c r="I660" s="48"/>
      <c r="J660" s="48"/>
      <c r="K660" s="48"/>
      <c r="L660" s="4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0"/>
      <c r="B661" s="40"/>
      <c r="C661" s="48"/>
      <c r="D661" s="48"/>
      <c r="E661" s="48"/>
      <c r="F661" s="48"/>
      <c r="G661" s="48"/>
      <c r="H661" s="4"/>
      <c r="I661" s="48"/>
      <c r="J661" s="48"/>
      <c r="K661" s="48"/>
      <c r="L661" s="4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0"/>
      <c r="B662" s="40"/>
      <c r="C662" s="48"/>
      <c r="D662" s="48"/>
      <c r="E662" s="48"/>
      <c r="F662" s="48"/>
      <c r="G662" s="48"/>
      <c r="H662" s="4"/>
      <c r="I662" s="48"/>
      <c r="J662" s="48"/>
      <c r="K662" s="48"/>
      <c r="L662" s="4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0"/>
      <c r="B663" s="40"/>
      <c r="C663" s="48"/>
      <c r="D663" s="48"/>
      <c r="E663" s="48"/>
      <c r="F663" s="48"/>
      <c r="G663" s="48"/>
      <c r="H663" s="4"/>
      <c r="I663" s="48"/>
      <c r="J663" s="48"/>
      <c r="K663" s="48"/>
      <c r="L663" s="4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0"/>
      <c r="B664" s="40"/>
      <c r="C664" s="48"/>
      <c r="D664" s="48"/>
      <c r="E664" s="48"/>
      <c r="F664" s="48"/>
      <c r="G664" s="48"/>
      <c r="H664" s="4"/>
      <c r="I664" s="48"/>
      <c r="J664" s="48"/>
      <c r="K664" s="48"/>
      <c r="L664" s="4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0"/>
      <c r="B665" s="40"/>
      <c r="C665" s="48"/>
      <c r="D665" s="48"/>
      <c r="E665" s="48"/>
      <c r="F665" s="48"/>
      <c r="G665" s="48"/>
      <c r="H665" s="4"/>
      <c r="I665" s="48"/>
      <c r="J665" s="48"/>
      <c r="K665" s="48"/>
      <c r="L665" s="4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0"/>
      <c r="B666" s="40"/>
      <c r="C666" s="48"/>
      <c r="D666" s="48"/>
      <c r="E666" s="48"/>
      <c r="F666" s="48"/>
      <c r="G666" s="48"/>
      <c r="H666" s="4"/>
      <c r="I666" s="48"/>
      <c r="J666" s="48"/>
      <c r="K666" s="48"/>
      <c r="L666" s="4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0"/>
      <c r="B667" s="40"/>
      <c r="C667" s="48"/>
      <c r="D667" s="48"/>
      <c r="E667" s="48"/>
      <c r="F667" s="48"/>
      <c r="G667" s="48"/>
      <c r="H667" s="4"/>
      <c r="I667" s="48"/>
      <c r="J667" s="48"/>
      <c r="K667" s="48"/>
      <c r="L667" s="4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0"/>
      <c r="B668" s="40"/>
      <c r="C668" s="48"/>
      <c r="D668" s="48"/>
      <c r="E668" s="48"/>
      <c r="F668" s="48"/>
      <c r="G668" s="48"/>
      <c r="H668" s="4"/>
      <c r="I668" s="48"/>
      <c r="J668" s="48"/>
      <c r="K668" s="48"/>
      <c r="L668" s="4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0"/>
      <c r="B669" s="40"/>
      <c r="C669" s="48"/>
      <c r="D669" s="48"/>
      <c r="E669" s="48"/>
      <c r="F669" s="48"/>
      <c r="G669" s="48"/>
      <c r="H669" s="4"/>
      <c r="I669" s="48"/>
      <c r="J669" s="48"/>
      <c r="K669" s="48"/>
      <c r="L669" s="4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0"/>
      <c r="B670" s="40"/>
      <c r="C670" s="48"/>
      <c r="D670" s="48"/>
      <c r="E670" s="48"/>
      <c r="F670" s="48"/>
      <c r="G670" s="48"/>
      <c r="H670" s="4"/>
      <c r="I670" s="48"/>
      <c r="J670" s="48"/>
      <c r="K670" s="48"/>
      <c r="L670" s="4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0"/>
      <c r="B671" s="40"/>
      <c r="C671" s="48"/>
      <c r="D671" s="48"/>
      <c r="E671" s="48"/>
      <c r="F671" s="48"/>
      <c r="G671" s="48"/>
      <c r="H671" s="4"/>
      <c r="I671" s="48"/>
      <c r="J671" s="48"/>
      <c r="K671" s="48"/>
      <c r="L671" s="4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0"/>
      <c r="B672" s="40"/>
      <c r="C672" s="48"/>
      <c r="D672" s="48"/>
      <c r="E672" s="48"/>
      <c r="F672" s="48"/>
      <c r="G672" s="48"/>
      <c r="H672" s="4"/>
      <c r="I672" s="48"/>
      <c r="J672" s="48"/>
      <c r="K672" s="48"/>
      <c r="L672" s="4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0"/>
      <c r="B673" s="40"/>
      <c r="C673" s="48"/>
      <c r="D673" s="48"/>
      <c r="E673" s="48"/>
      <c r="F673" s="48"/>
      <c r="G673" s="48"/>
      <c r="H673" s="4"/>
      <c r="I673" s="48"/>
      <c r="J673" s="48"/>
      <c r="K673" s="48"/>
      <c r="L673" s="4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0"/>
      <c r="B674" s="40"/>
      <c r="C674" s="48"/>
      <c r="D674" s="48"/>
      <c r="E674" s="48"/>
      <c r="F674" s="48"/>
      <c r="G674" s="48"/>
      <c r="H674" s="4"/>
      <c r="I674" s="48"/>
      <c r="J674" s="48"/>
      <c r="K674" s="48"/>
      <c r="L674" s="4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0"/>
      <c r="B675" s="40"/>
      <c r="C675" s="48"/>
      <c r="D675" s="48"/>
      <c r="E675" s="48"/>
      <c r="F675" s="48"/>
      <c r="G675" s="48"/>
      <c r="H675" s="4"/>
      <c r="I675" s="48"/>
      <c r="J675" s="48"/>
      <c r="K675" s="48"/>
      <c r="L675" s="4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0"/>
      <c r="B676" s="40"/>
      <c r="C676" s="48"/>
      <c r="D676" s="48"/>
      <c r="E676" s="48"/>
      <c r="F676" s="48"/>
      <c r="G676" s="48"/>
      <c r="H676" s="4"/>
      <c r="I676" s="48"/>
      <c r="J676" s="48"/>
      <c r="K676" s="48"/>
      <c r="L676" s="4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0"/>
      <c r="B677" s="40"/>
      <c r="C677" s="48"/>
      <c r="D677" s="48"/>
      <c r="E677" s="48"/>
      <c r="F677" s="48"/>
      <c r="G677" s="48"/>
      <c r="H677" s="4"/>
      <c r="I677" s="48"/>
      <c r="J677" s="48"/>
      <c r="K677" s="48"/>
      <c r="L677" s="4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0"/>
      <c r="B678" s="40"/>
      <c r="C678" s="48"/>
      <c r="D678" s="48"/>
      <c r="E678" s="48"/>
      <c r="F678" s="48"/>
      <c r="G678" s="48"/>
      <c r="H678" s="4"/>
      <c r="I678" s="48"/>
      <c r="J678" s="48"/>
      <c r="K678" s="48"/>
      <c r="L678" s="4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0"/>
      <c r="B679" s="40"/>
      <c r="C679" s="48"/>
      <c r="D679" s="48"/>
      <c r="E679" s="48"/>
      <c r="F679" s="48"/>
      <c r="G679" s="48"/>
      <c r="H679" s="4"/>
      <c r="I679" s="48"/>
      <c r="J679" s="48"/>
      <c r="K679" s="48"/>
      <c r="L679" s="4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0"/>
      <c r="B680" s="40"/>
      <c r="C680" s="48"/>
      <c r="D680" s="48"/>
      <c r="E680" s="48"/>
      <c r="F680" s="48"/>
      <c r="G680" s="48"/>
      <c r="H680" s="4"/>
      <c r="I680" s="48"/>
      <c r="J680" s="48"/>
      <c r="K680" s="48"/>
      <c r="L680" s="4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0"/>
      <c r="B681" s="40"/>
      <c r="C681" s="48"/>
      <c r="D681" s="48"/>
      <c r="E681" s="48"/>
      <c r="F681" s="48"/>
      <c r="G681" s="48"/>
      <c r="H681" s="4"/>
      <c r="I681" s="48"/>
      <c r="J681" s="48"/>
      <c r="K681" s="48"/>
      <c r="L681" s="4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0"/>
      <c r="B682" s="40"/>
      <c r="C682" s="48"/>
      <c r="D682" s="48"/>
      <c r="E682" s="48"/>
      <c r="F682" s="48"/>
      <c r="G682" s="48"/>
      <c r="H682" s="4"/>
      <c r="I682" s="48"/>
      <c r="J682" s="48"/>
      <c r="K682" s="48"/>
      <c r="L682" s="4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0"/>
      <c r="B683" s="40"/>
      <c r="C683" s="48"/>
      <c r="D683" s="48"/>
      <c r="E683" s="48"/>
      <c r="F683" s="48"/>
      <c r="G683" s="48"/>
      <c r="H683" s="4"/>
      <c r="I683" s="48"/>
      <c r="J683" s="48"/>
      <c r="K683" s="48"/>
      <c r="L683" s="4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0"/>
      <c r="B684" s="40"/>
      <c r="C684" s="48"/>
      <c r="D684" s="48"/>
      <c r="E684" s="48"/>
      <c r="F684" s="48"/>
      <c r="G684" s="48"/>
      <c r="H684" s="4"/>
      <c r="I684" s="48"/>
      <c r="J684" s="48"/>
      <c r="K684" s="48"/>
      <c r="L684" s="4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0"/>
      <c r="B685" s="40"/>
      <c r="C685" s="48"/>
      <c r="D685" s="48"/>
      <c r="E685" s="48"/>
      <c r="F685" s="48"/>
      <c r="G685" s="48"/>
      <c r="H685" s="4"/>
      <c r="I685" s="48"/>
      <c r="J685" s="48"/>
      <c r="K685" s="48"/>
      <c r="L685" s="4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0"/>
      <c r="B686" s="40"/>
      <c r="C686" s="48"/>
      <c r="D686" s="48"/>
      <c r="E686" s="48"/>
      <c r="F686" s="48"/>
      <c r="G686" s="48"/>
      <c r="H686" s="4"/>
      <c r="I686" s="48"/>
      <c r="J686" s="48"/>
      <c r="K686" s="48"/>
      <c r="L686" s="4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0"/>
      <c r="B687" s="40"/>
      <c r="C687" s="48"/>
      <c r="D687" s="48"/>
      <c r="E687" s="48"/>
      <c r="F687" s="48"/>
      <c r="G687" s="48"/>
      <c r="H687" s="4"/>
      <c r="I687" s="48"/>
      <c r="J687" s="48"/>
      <c r="K687" s="48"/>
      <c r="L687" s="4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0"/>
      <c r="B688" s="40"/>
      <c r="C688" s="48"/>
      <c r="D688" s="48"/>
      <c r="E688" s="48"/>
      <c r="F688" s="48"/>
      <c r="G688" s="48"/>
      <c r="H688" s="4"/>
      <c r="I688" s="48"/>
      <c r="J688" s="48"/>
      <c r="K688" s="48"/>
      <c r="L688" s="4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0"/>
      <c r="B689" s="40"/>
      <c r="C689" s="48"/>
      <c r="D689" s="48"/>
      <c r="E689" s="48"/>
      <c r="F689" s="48"/>
      <c r="G689" s="48"/>
      <c r="H689" s="4"/>
      <c r="I689" s="48"/>
      <c r="J689" s="48"/>
      <c r="K689" s="48"/>
      <c r="L689" s="4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0"/>
      <c r="B690" s="40"/>
      <c r="C690" s="48"/>
      <c r="D690" s="48"/>
      <c r="E690" s="48"/>
      <c r="F690" s="48"/>
      <c r="G690" s="48"/>
      <c r="H690" s="4"/>
      <c r="I690" s="48"/>
      <c r="J690" s="48"/>
      <c r="K690" s="48"/>
      <c r="L690" s="4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0"/>
      <c r="B691" s="40"/>
      <c r="C691" s="48"/>
      <c r="D691" s="48"/>
      <c r="E691" s="48"/>
      <c r="F691" s="48"/>
      <c r="G691" s="48"/>
      <c r="H691" s="4"/>
      <c r="I691" s="48"/>
      <c r="J691" s="48"/>
      <c r="K691" s="48"/>
      <c r="L691" s="4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0"/>
      <c r="B692" s="40"/>
      <c r="C692" s="48"/>
      <c r="D692" s="48"/>
      <c r="E692" s="48"/>
      <c r="F692" s="48"/>
      <c r="G692" s="48"/>
      <c r="H692" s="4"/>
      <c r="I692" s="48"/>
      <c r="J692" s="48"/>
      <c r="K692" s="48"/>
      <c r="L692" s="4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0"/>
      <c r="B693" s="40"/>
      <c r="C693" s="48"/>
      <c r="D693" s="48"/>
      <c r="E693" s="48"/>
      <c r="F693" s="48"/>
      <c r="G693" s="48"/>
      <c r="H693" s="4"/>
      <c r="I693" s="48"/>
      <c r="J693" s="48"/>
      <c r="K693" s="48"/>
      <c r="L693" s="4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0"/>
      <c r="B694" s="40"/>
      <c r="C694" s="48"/>
      <c r="D694" s="48"/>
      <c r="E694" s="48"/>
      <c r="F694" s="48"/>
      <c r="G694" s="48"/>
      <c r="H694" s="4"/>
      <c r="I694" s="48"/>
      <c r="J694" s="48"/>
      <c r="K694" s="48"/>
      <c r="L694" s="4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0"/>
      <c r="B695" s="40"/>
      <c r="C695" s="48"/>
      <c r="D695" s="48"/>
      <c r="E695" s="48"/>
      <c r="F695" s="48"/>
      <c r="G695" s="48"/>
      <c r="H695" s="4"/>
      <c r="I695" s="48"/>
      <c r="J695" s="48"/>
      <c r="K695" s="48"/>
      <c r="L695" s="4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0"/>
      <c r="B696" s="40"/>
      <c r="C696" s="48"/>
      <c r="D696" s="48"/>
      <c r="E696" s="48"/>
      <c r="F696" s="48"/>
      <c r="G696" s="48"/>
      <c r="H696" s="4"/>
      <c r="I696" s="48"/>
      <c r="J696" s="48"/>
      <c r="K696" s="48"/>
      <c r="L696" s="4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0"/>
      <c r="B697" s="40"/>
      <c r="C697" s="48"/>
      <c r="D697" s="48"/>
      <c r="E697" s="48"/>
      <c r="F697" s="48"/>
      <c r="G697" s="48"/>
      <c r="H697" s="4"/>
      <c r="I697" s="48"/>
      <c r="J697" s="48"/>
      <c r="K697" s="48"/>
      <c r="L697" s="4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0"/>
      <c r="B698" s="40"/>
      <c r="C698" s="48"/>
      <c r="D698" s="48"/>
      <c r="E698" s="48"/>
      <c r="F698" s="48"/>
      <c r="G698" s="48"/>
      <c r="H698" s="4"/>
      <c r="I698" s="48"/>
      <c r="J698" s="48"/>
      <c r="K698" s="48"/>
      <c r="L698" s="4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0"/>
      <c r="B699" s="40"/>
      <c r="C699" s="48"/>
      <c r="D699" s="48"/>
      <c r="E699" s="48"/>
      <c r="F699" s="48"/>
      <c r="G699" s="48"/>
      <c r="H699" s="4"/>
      <c r="I699" s="48"/>
      <c r="J699" s="48"/>
      <c r="K699" s="48"/>
      <c r="L699" s="4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0"/>
      <c r="B700" s="40"/>
      <c r="C700" s="48"/>
      <c r="D700" s="48"/>
      <c r="E700" s="48"/>
      <c r="F700" s="48"/>
      <c r="G700" s="48"/>
      <c r="H700" s="4"/>
      <c r="I700" s="48"/>
      <c r="J700" s="48"/>
      <c r="K700" s="48"/>
      <c r="L700" s="4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0"/>
      <c r="B701" s="40"/>
      <c r="C701" s="48"/>
      <c r="D701" s="48"/>
      <c r="E701" s="48"/>
      <c r="F701" s="48"/>
      <c r="G701" s="48"/>
      <c r="H701" s="4"/>
      <c r="I701" s="48"/>
      <c r="J701" s="48"/>
      <c r="K701" s="48"/>
      <c r="L701" s="4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0"/>
      <c r="B702" s="40"/>
      <c r="C702" s="48"/>
      <c r="D702" s="48"/>
      <c r="E702" s="48"/>
      <c r="F702" s="48"/>
      <c r="G702" s="48"/>
      <c r="H702" s="4"/>
      <c r="I702" s="48"/>
      <c r="J702" s="48"/>
      <c r="K702" s="48"/>
      <c r="L702" s="4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0"/>
      <c r="B703" s="40"/>
      <c r="C703" s="48"/>
      <c r="D703" s="48"/>
      <c r="E703" s="48"/>
      <c r="F703" s="48"/>
      <c r="G703" s="48"/>
      <c r="H703" s="4"/>
      <c r="I703" s="48"/>
      <c r="J703" s="48"/>
      <c r="K703" s="48"/>
      <c r="L703" s="4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0"/>
      <c r="B704" s="40"/>
      <c r="C704" s="48"/>
      <c r="D704" s="48"/>
      <c r="E704" s="48"/>
      <c r="F704" s="48"/>
      <c r="G704" s="48"/>
      <c r="H704" s="4"/>
      <c r="I704" s="48"/>
      <c r="J704" s="48"/>
      <c r="K704" s="48"/>
      <c r="L704" s="4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0"/>
      <c r="B705" s="40"/>
      <c r="C705" s="48"/>
      <c r="D705" s="48"/>
      <c r="E705" s="48"/>
      <c r="F705" s="48"/>
      <c r="G705" s="48"/>
      <c r="H705" s="4"/>
      <c r="I705" s="48"/>
      <c r="J705" s="48"/>
      <c r="K705" s="48"/>
      <c r="L705" s="4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0"/>
      <c r="B706" s="40"/>
      <c r="C706" s="48"/>
      <c r="D706" s="48"/>
      <c r="E706" s="48"/>
      <c r="F706" s="48"/>
      <c r="G706" s="48"/>
      <c r="H706" s="4"/>
      <c r="I706" s="48"/>
      <c r="J706" s="48"/>
      <c r="K706" s="48"/>
      <c r="L706" s="4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0"/>
      <c r="B707" s="40"/>
      <c r="C707" s="48"/>
      <c r="D707" s="48"/>
      <c r="E707" s="48"/>
      <c r="F707" s="48"/>
      <c r="G707" s="48"/>
      <c r="H707" s="4"/>
      <c r="I707" s="48"/>
      <c r="J707" s="48"/>
      <c r="K707" s="48"/>
      <c r="L707" s="4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0"/>
      <c r="B708" s="40"/>
      <c r="C708" s="48"/>
      <c r="D708" s="48"/>
      <c r="E708" s="48"/>
      <c r="F708" s="48"/>
      <c r="G708" s="48"/>
      <c r="H708" s="4"/>
      <c r="I708" s="48"/>
      <c r="J708" s="48"/>
      <c r="K708" s="48"/>
      <c r="L708" s="4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0"/>
      <c r="B709" s="40"/>
      <c r="C709" s="48"/>
      <c r="D709" s="48"/>
      <c r="E709" s="48"/>
      <c r="F709" s="48"/>
      <c r="G709" s="48"/>
      <c r="H709" s="4"/>
      <c r="I709" s="48"/>
      <c r="J709" s="48"/>
      <c r="K709" s="48"/>
      <c r="L709" s="4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0"/>
      <c r="B710" s="40"/>
      <c r="C710" s="48"/>
      <c r="D710" s="48"/>
      <c r="E710" s="48"/>
      <c r="F710" s="48"/>
      <c r="G710" s="48"/>
      <c r="H710" s="4"/>
      <c r="I710" s="48"/>
      <c r="J710" s="48"/>
      <c r="K710" s="48"/>
      <c r="L710" s="4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0"/>
      <c r="B711" s="40"/>
      <c r="C711" s="48"/>
      <c r="D711" s="48"/>
      <c r="E711" s="48"/>
      <c r="F711" s="48"/>
      <c r="G711" s="48"/>
      <c r="H711" s="4"/>
      <c r="I711" s="48"/>
      <c r="J711" s="48"/>
      <c r="K711" s="48"/>
      <c r="L711" s="4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0"/>
      <c r="B712" s="40"/>
      <c r="C712" s="48"/>
      <c r="D712" s="48"/>
      <c r="E712" s="48"/>
      <c r="F712" s="48"/>
      <c r="G712" s="48"/>
      <c r="H712" s="4"/>
      <c r="I712" s="48"/>
      <c r="J712" s="48"/>
      <c r="K712" s="48"/>
      <c r="L712" s="4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0"/>
      <c r="B713" s="40"/>
      <c r="C713" s="48"/>
      <c r="D713" s="48"/>
      <c r="E713" s="48"/>
      <c r="F713" s="48"/>
      <c r="G713" s="48"/>
      <c r="H713" s="4"/>
      <c r="I713" s="48"/>
      <c r="J713" s="48"/>
      <c r="K713" s="48"/>
      <c r="L713" s="4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0"/>
      <c r="B714" s="40"/>
      <c r="C714" s="48"/>
      <c r="D714" s="48"/>
      <c r="E714" s="48"/>
      <c r="F714" s="48"/>
      <c r="G714" s="48"/>
      <c r="H714" s="4"/>
      <c r="I714" s="48"/>
      <c r="J714" s="48"/>
      <c r="K714" s="48"/>
      <c r="L714" s="4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0"/>
      <c r="B715" s="40"/>
      <c r="C715" s="48"/>
      <c r="D715" s="48"/>
      <c r="E715" s="48"/>
      <c r="F715" s="48"/>
      <c r="G715" s="48"/>
      <c r="H715" s="4"/>
      <c r="I715" s="48"/>
      <c r="J715" s="48"/>
      <c r="K715" s="48"/>
      <c r="L715" s="4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0"/>
      <c r="B716" s="40"/>
      <c r="C716" s="48"/>
      <c r="D716" s="48"/>
      <c r="E716" s="48"/>
      <c r="F716" s="48"/>
      <c r="G716" s="48"/>
      <c r="H716" s="4"/>
      <c r="I716" s="48"/>
      <c r="J716" s="48"/>
      <c r="K716" s="48"/>
      <c r="L716" s="4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0"/>
      <c r="B717" s="40"/>
      <c r="C717" s="48"/>
      <c r="D717" s="48"/>
      <c r="E717" s="48"/>
      <c r="F717" s="48"/>
      <c r="G717" s="48"/>
      <c r="H717" s="4"/>
      <c r="I717" s="48"/>
      <c r="J717" s="48"/>
      <c r="K717" s="48"/>
      <c r="L717" s="4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0"/>
      <c r="B718" s="40"/>
      <c r="C718" s="48"/>
      <c r="D718" s="48"/>
      <c r="E718" s="48"/>
      <c r="F718" s="48"/>
      <c r="G718" s="48"/>
      <c r="H718" s="4"/>
      <c r="I718" s="48"/>
      <c r="J718" s="48"/>
      <c r="K718" s="48"/>
      <c r="L718" s="4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0"/>
      <c r="B719" s="40"/>
      <c r="C719" s="48"/>
      <c r="D719" s="48"/>
      <c r="E719" s="48"/>
      <c r="F719" s="48"/>
      <c r="G719" s="48"/>
      <c r="H719" s="4"/>
      <c r="I719" s="48"/>
      <c r="J719" s="48"/>
      <c r="K719" s="48"/>
      <c r="L719" s="4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0"/>
      <c r="B720" s="40"/>
      <c r="C720" s="48"/>
      <c r="D720" s="48"/>
      <c r="E720" s="48"/>
      <c r="F720" s="48"/>
      <c r="G720" s="48"/>
      <c r="H720" s="4"/>
      <c r="I720" s="48"/>
      <c r="J720" s="48"/>
      <c r="K720" s="48"/>
      <c r="L720" s="4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0"/>
      <c r="B721" s="40"/>
      <c r="C721" s="48"/>
      <c r="D721" s="48"/>
      <c r="E721" s="48"/>
      <c r="F721" s="48"/>
      <c r="G721" s="48"/>
      <c r="H721" s="4"/>
      <c r="I721" s="48"/>
      <c r="J721" s="48"/>
      <c r="K721" s="48"/>
      <c r="L721" s="4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0"/>
      <c r="B722" s="40"/>
      <c r="C722" s="48"/>
      <c r="D722" s="48"/>
      <c r="E722" s="48"/>
      <c r="F722" s="48"/>
      <c r="G722" s="48"/>
      <c r="H722" s="4"/>
      <c r="I722" s="48"/>
      <c r="J722" s="48"/>
      <c r="K722" s="48"/>
      <c r="L722" s="4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0"/>
      <c r="B723" s="40"/>
      <c r="C723" s="48"/>
      <c r="D723" s="48"/>
      <c r="E723" s="48"/>
      <c r="F723" s="48"/>
      <c r="G723" s="48"/>
      <c r="H723" s="4"/>
      <c r="I723" s="48"/>
      <c r="J723" s="48"/>
      <c r="K723" s="48"/>
      <c r="L723" s="4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0"/>
      <c r="B724" s="40"/>
      <c r="C724" s="48"/>
      <c r="D724" s="48"/>
      <c r="E724" s="48"/>
      <c r="F724" s="48"/>
      <c r="G724" s="48"/>
      <c r="H724" s="4"/>
      <c r="I724" s="48"/>
      <c r="J724" s="48"/>
      <c r="K724" s="48"/>
      <c r="L724" s="4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0"/>
      <c r="B725" s="40"/>
      <c r="C725" s="48"/>
      <c r="D725" s="48"/>
      <c r="E725" s="48"/>
      <c r="F725" s="48"/>
      <c r="G725" s="48"/>
      <c r="H725" s="4"/>
      <c r="I725" s="48"/>
      <c r="J725" s="48"/>
      <c r="K725" s="48"/>
      <c r="L725" s="4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0"/>
      <c r="B726" s="40"/>
      <c r="C726" s="48"/>
      <c r="D726" s="48"/>
      <c r="E726" s="48"/>
      <c r="F726" s="48"/>
      <c r="G726" s="48"/>
      <c r="H726" s="4"/>
      <c r="I726" s="48"/>
      <c r="J726" s="48"/>
      <c r="K726" s="48"/>
      <c r="L726" s="4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0"/>
      <c r="B727" s="40"/>
      <c r="C727" s="48"/>
      <c r="D727" s="48"/>
      <c r="E727" s="48"/>
      <c r="F727" s="48"/>
      <c r="G727" s="48"/>
      <c r="H727" s="4"/>
      <c r="I727" s="48"/>
      <c r="J727" s="48"/>
      <c r="K727" s="48"/>
      <c r="L727" s="4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0"/>
      <c r="B728" s="40"/>
      <c r="C728" s="48"/>
      <c r="D728" s="48"/>
      <c r="E728" s="48"/>
      <c r="F728" s="48"/>
      <c r="G728" s="48"/>
      <c r="H728" s="4"/>
      <c r="I728" s="48"/>
      <c r="J728" s="48"/>
      <c r="K728" s="48"/>
      <c r="L728" s="4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0"/>
      <c r="B729" s="40"/>
      <c r="C729" s="48"/>
      <c r="D729" s="48"/>
      <c r="E729" s="48"/>
      <c r="F729" s="48"/>
      <c r="G729" s="48"/>
      <c r="H729" s="4"/>
      <c r="I729" s="48"/>
      <c r="J729" s="48"/>
      <c r="K729" s="48"/>
      <c r="L729" s="4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0"/>
      <c r="B730" s="40"/>
      <c r="C730" s="48"/>
      <c r="D730" s="48"/>
      <c r="E730" s="48"/>
      <c r="F730" s="48"/>
      <c r="G730" s="48"/>
      <c r="H730" s="4"/>
      <c r="I730" s="48"/>
      <c r="J730" s="48"/>
      <c r="K730" s="48"/>
      <c r="L730" s="4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0"/>
      <c r="B731" s="40"/>
      <c r="C731" s="48"/>
      <c r="D731" s="48"/>
      <c r="E731" s="48"/>
      <c r="F731" s="48"/>
      <c r="G731" s="48"/>
      <c r="H731" s="4"/>
      <c r="I731" s="48"/>
      <c r="J731" s="48"/>
      <c r="K731" s="48"/>
      <c r="L731" s="4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0"/>
      <c r="B732" s="40"/>
      <c r="C732" s="48"/>
      <c r="D732" s="48"/>
      <c r="E732" s="48"/>
      <c r="F732" s="48"/>
      <c r="G732" s="48"/>
      <c r="H732" s="4"/>
      <c r="I732" s="48"/>
      <c r="J732" s="48"/>
      <c r="K732" s="48"/>
      <c r="L732" s="4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0"/>
      <c r="B733" s="40"/>
      <c r="C733" s="48"/>
      <c r="D733" s="48"/>
      <c r="E733" s="48"/>
      <c r="F733" s="48"/>
      <c r="G733" s="48"/>
      <c r="H733" s="4"/>
      <c r="I733" s="48"/>
      <c r="J733" s="48"/>
      <c r="K733" s="48"/>
      <c r="L733" s="4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0"/>
      <c r="B734" s="40"/>
      <c r="C734" s="48"/>
      <c r="D734" s="48"/>
      <c r="E734" s="48"/>
      <c r="F734" s="48"/>
      <c r="G734" s="48"/>
      <c r="H734" s="4"/>
      <c r="I734" s="48"/>
      <c r="J734" s="48"/>
      <c r="K734" s="48"/>
      <c r="L734" s="4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0"/>
      <c r="B735" s="40"/>
      <c r="C735" s="48"/>
      <c r="D735" s="48"/>
      <c r="E735" s="48"/>
      <c r="F735" s="48"/>
      <c r="G735" s="48"/>
      <c r="H735" s="4"/>
      <c r="I735" s="48"/>
      <c r="J735" s="48"/>
      <c r="K735" s="48"/>
      <c r="L735" s="4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0"/>
      <c r="B736" s="40"/>
      <c r="C736" s="48"/>
      <c r="D736" s="48"/>
      <c r="E736" s="48"/>
      <c r="F736" s="48"/>
      <c r="G736" s="48"/>
      <c r="H736" s="4"/>
      <c r="I736" s="48"/>
      <c r="J736" s="48"/>
      <c r="K736" s="48"/>
      <c r="L736" s="4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0"/>
      <c r="B737" s="40"/>
      <c r="C737" s="48"/>
      <c r="D737" s="48"/>
      <c r="E737" s="48"/>
      <c r="F737" s="48"/>
      <c r="G737" s="48"/>
      <c r="H737" s="4"/>
      <c r="I737" s="48"/>
      <c r="J737" s="48"/>
      <c r="K737" s="48"/>
      <c r="L737" s="4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0"/>
      <c r="B738" s="40"/>
      <c r="C738" s="48"/>
      <c r="D738" s="48"/>
      <c r="E738" s="48"/>
      <c r="F738" s="48"/>
      <c r="G738" s="48"/>
      <c r="H738" s="4"/>
      <c r="I738" s="48"/>
      <c r="J738" s="48"/>
      <c r="K738" s="48"/>
      <c r="L738" s="4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0"/>
      <c r="B739" s="40"/>
      <c r="C739" s="48"/>
      <c r="D739" s="48"/>
      <c r="E739" s="48"/>
      <c r="F739" s="48"/>
      <c r="G739" s="48"/>
      <c r="H739" s="4"/>
      <c r="I739" s="48"/>
      <c r="J739" s="48"/>
      <c r="K739" s="48"/>
      <c r="L739" s="4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0"/>
      <c r="B740" s="40"/>
      <c r="C740" s="48"/>
      <c r="D740" s="48"/>
      <c r="E740" s="48"/>
      <c r="F740" s="48"/>
      <c r="G740" s="48"/>
      <c r="H740" s="4"/>
      <c r="I740" s="48"/>
      <c r="J740" s="48"/>
      <c r="K740" s="48"/>
      <c r="L740" s="4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0"/>
      <c r="B741" s="40"/>
      <c r="C741" s="48"/>
      <c r="D741" s="48"/>
      <c r="E741" s="48"/>
      <c r="F741" s="48"/>
      <c r="G741" s="48"/>
      <c r="H741" s="4"/>
      <c r="I741" s="48"/>
      <c r="J741" s="48"/>
      <c r="K741" s="48"/>
      <c r="L741" s="4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0"/>
      <c r="B742" s="40"/>
      <c r="C742" s="48"/>
      <c r="D742" s="48"/>
      <c r="E742" s="48"/>
      <c r="F742" s="48"/>
      <c r="G742" s="48"/>
      <c r="H742" s="4"/>
      <c r="I742" s="48"/>
      <c r="J742" s="48"/>
      <c r="K742" s="48"/>
      <c r="L742" s="4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0"/>
      <c r="B743" s="40"/>
      <c r="C743" s="48"/>
      <c r="D743" s="48"/>
      <c r="E743" s="48"/>
      <c r="F743" s="48"/>
      <c r="G743" s="48"/>
      <c r="H743" s="4"/>
      <c r="I743" s="48"/>
      <c r="J743" s="48"/>
      <c r="K743" s="48"/>
      <c r="L743" s="4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0"/>
      <c r="B744" s="40"/>
      <c r="C744" s="48"/>
      <c r="D744" s="48"/>
      <c r="E744" s="48"/>
      <c r="F744" s="48"/>
      <c r="G744" s="48"/>
      <c r="H744" s="4"/>
      <c r="I744" s="48"/>
      <c r="J744" s="48"/>
      <c r="K744" s="48"/>
      <c r="L744" s="4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0"/>
      <c r="B745" s="40"/>
      <c r="C745" s="48"/>
      <c r="D745" s="48"/>
      <c r="E745" s="48"/>
      <c r="F745" s="48"/>
      <c r="G745" s="48"/>
      <c r="H745" s="4"/>
      <c r="I745" s="48"/>
      <c r="J745" s="48"/>
      <c r="K745" s="48"/>
      <c r="L745" s="4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0"/>
      <c r="B746" s="40"/>
      <c r="C746" s="48"/>
      <c r="D746" s="48"/>
      <c r="E746" s="48"/>
      <c r="F746" s="48"/>
      <c r="G746" s="48"/>
      <c r="H746" s="4"/>
      <c r="I746" s="48"/>
      <c r="J746" s="48"/>
      <c r="K746" s="48"/>
      <c r="L746" s="4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0"/>
      <c r="B747" s="40"/>
      <c r="C747" s="48"/>
      <c r="D747" s="48"/>
      <c r="E747" s="48"/>
      <c r="F747" s="48"/>
      <c r="G747" s="48"/>
      <c r="H747" s="4"/>
      <c r="I747" s="48"/>
      <c r="J747" s="48"/>
      <c r="K747" s="48"/>
      <c r="L747" s="4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0"/>
      <c r="B748" s="40"/>
      <c r="C748" s="48"/>
      <c r="D748" s="48"/>
      <c r="E748" s="48"/>
      <c r="F748" s="48"/>
      <c r="G748" s="48"/>
      <c r="H748" s="4"/>
      <c r="I748" s="48"/>
      <c r="J748" s="48"/>
      <c r="K748" s="48"/>
      <c r="L748" s="4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0"/>
      <c r="B749" s="40"/>
      <c r="C749" s="48"/>
      <c r="D749" s="48"/>
      <c r="E749" s="48"/>
      <c r="F749" s="48"/>
      <c r="G749" s="48"/>
      <c r="H749" s="4"/>
      <c r="I749" s="48"/>
      <c r="J749" s="48"/>
      <c r="K749" s="48"/>
      <c r="L749" s="4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0"/>
      <c r="B750" s="40"/>
      <c r="C750" s="48"/>
      <c r="D750" s="48"/>
      <c r="E750" s="48"/>
      <c r="F750" s="48"/>
      <c r="G750" s="48"/>
      <c r="H750" s="4"/>
      <c r="I750" s="48"/>
      <c r="J750" s="48"/>
      <c r="K750" s="48"/>
      <c r="L750" s="4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0"/>
      <c r="B751" s="40"/>
      <c r="C751" s="48"/>
      <c r="D751" s="48"/>
      <c r="E751" s="48"/>
      <c r="F751" s="48"/>
      <c r="G751" s="48"/>
      <c r="H751" s="4"/>
      <c r="I751" s="48"/>
      <c r="J751" s="48"/>
      <c r="K751" s="48"/>
      <c r="L751" s="4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0"/>
      <c r="B752" s="40"/>
      <c r="C752" s="48"/>
      <c r="D752" s="48"/>
      <c r="E752" s="48"/>
      <c r="F752" s="48"/>
      <c r="G752" s="48"/>
      <c r="H752" s="4"/>
      <c r="I752" s="48"/>
      <c r="J752" s="48"/>
      <c r="K752" s="48"/>
      <c r="L752" s="4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0"/>
      <c r="B753" s="40"/>
      <c r="C753" s="48"/>
      <c r="D753" s="48"/>
      <c r="E753" s="48"/>
      <c r="F753" s="48"/>
      <c r="G753" s="48"/>
      <c r="H753" s="4"/>
      <c r="I753" s="48"/>
      <c r="J753" s="48"/>
      <c r="K753" s="48"/>
      <c r="L753" s="4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0"/>
      <c r="B754" s="40"/>
      <c r="C754" s="48"/>
      <c r="D754" s="48"/>
      <c r="E754" s="48"/>
      <c r="F754" s="48"/>
      <c r="G754" s="48"/>
      <c r="H754" s="4"/>
      <c r="I754" s="48"/>
      <c r="J754" s="48"/>
      <c r="K754" s="48"/>
      <c r="L754" s="4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0"/>
      <c r="B755" s="40"/>
      <c r="C755" s="48"/>
      <c r="D755" s="48"/>
      <c r="E755" s="48"/>
      <c r="F755" s="48"/>
      <c r="G755" s="48"/>
      <c r="H755" s="4"/>
      <c r="I755" s="48"/>
      <c r="J755" s="48"/>
      <c r="K755" s="48"/>
      <c r="L755" s="4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0"/>
      <c r="B756" s="40"/>
      <c r="C756" s="48"/>
      <c r="D756" s="48"/>
      <c r="E756" s="48"/>
      <c r="F756" s="48"/>
      <c r="G756" s="48"/>
      <c r="H756" s="4"/>
      <c r="I756" s="48"/>
      <c r="J756" s="48"/>
      <c r="K756" s="48"/>
      <c r="L756" s="4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0"/>
      <c r="B757" s="40"/>
      <c r="C757" s="48"/>
      <c r="D757" s="48"/>
      <c r="E757" s="48"/>
      <c r="F757" s="48"/>
      <c r="G757" s="48"/>
      <c r="H757" s="4"/>
      <c r="I757" s="48"/>
      <c r="J757" s="48"/>
      <c r="K757" s="48"/>
      <c r="L757" s="4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0"/>
      <c r="B758" s="40"/>
      <c r="C758" s="48"/>
      <c r="D758" s="48"/>
      <c r="E758" s="48"/>
      <c r="F758" s="48"/>
      <c r="G758" s="48"/>
      <c r="H758" s="4"/>
      <c r="I758" s="48"/>
      <c r="J758" s="48"/>
      <c r="K758" s="48"/>
      <c r="L758" s="4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0"/>
      <c r="B759" s="40"/>
      <c r="C759" s="48"/>
      <c r="D759" s="48"/>
      <c r="E759" s="48"/>
      <c r="F759" s="48"/>
      <c r="G759" s="48"/>
      <c r="H759" s="4"/>
      <c r="I759" s="48"/>
      <c r="J759" s="48"/>
      <c r="K759" s="48"/>
      <c r="L759" s="4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0"/>
      <c r="B760" s="40"/>
      <c r="C760" s="48"/>
      <c r="D760" s="48"/>
      <c r="E760" s="48"/>
      <c r="F760" s="48"/>
      <c r="G760" s="48"/>
      <c r="H760" s="4"/>
      <c r="I760" s="48"/>
      <c r="J760" s="48"/>
      <c r="K760" s="48"/>
      <c r="L760" s="4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0"/>
      <c r="B761" s="40"/>
      <c r="C761" s="48"/>
      <c r="D761" s="48"/>
      <c r="E761" s="48"/>
      <c r="F761" s="48"/>
      <c r="G761" s="48"/>
      <c r="H761" s="4"/>
      <c r="I761" s="48"/>
      <c r="J761" s="48"/>
      <c r="K761" s="48"/>
      <c r="L761" s="4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0"/>
      <c r="B762" s="40"/>
      <c r="C762" s="48"/>
      <c r="D762" s="48"/>
      <c r="E762" s="48"/>
      <c r="F762" s="48"/>
      <c r="G762" s="48"/>
      <c r="H762" s="4"/>
      <c r="I762" s="48"/>
      <c r="J762" s="48"/>
      <c r="K762" s="48"/>
      <c r="L762" s="4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0"/>
      <c r="B763" s="40"/>
      <c r="C763" s="48"/>
      <c r="D763" s="48"/>
      <c r="E763" s="48"/>
      <c r="F763" s="48"/>
      <c r="G763" s="48"/>
      <c r="H763" s="4"/>
      <c r="I763" s="48"/>
      <c r="J763" s="48"/>
      <c r="K763" s="48"/>
      <c r="L763" s="4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0"/>
      <c r="B764" s="40"/>
      <c r="C764" s="48"/>
      <c r="D764" s="48"/>
      <c r="E764" s="48"/>
      <c r="F764" s="48"/>
      <c r="G764" s="48"/>
      <c r="H764" s="4"/>
      <c r="I764" s="48"/>
      <c r="J764" s="48"/>
      <c r="K764" s="48"/>
      <c r="L764" s="4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0"/>
      <c r="B765" s="40"/>
      <c r="C765" s="48"/>
      <c r="D765" s="48"/>
      <c r="E765" s="48"/>
      <c r="F765" s="48"/>
      <c r="G765" s="48"/>
      <c r="H765" s="4"/>
      <c r="I765" s="48"/>
      <c r="J765" s="48"/>
      <c r="K765" s="48"/>
      <c r="L765" s="4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0"/>
      <c r="B766" s="40"/>
      <c r="C766" s="48"/>
      <c r="D766" s="48"/>
      <c r="E766" s="48"/>
      <c r="F766" s="48"/>
      <c r="G766" s="48"/>
      <c r="H766" s="4"/>
      <c r="I766" s="48"/>
      <c r="J766" s="48"/>
      <c r="K766" s="48"/>
      <c r="L766" s="4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0"/>
      <c r="B767" s="40"/>
      <c r="C767" s="48"/>
      <c r="D767" s="48"/>
      <c r="E767" s="48"/>
      <c r="F767" s="48"/>
      <c r="G767" s="48"/>
      <c r="H767" s="4"/>
      <c r="I767" s="48"/>
      <c r="J767" s="48"/>
      <c r="K767" s="48"/>
      <c r="L767" s="4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0"/>
      <c r="B768" s="40"/>
      <c r="C768" s="48"/>
      <c r="D768" s="48"/>
      <c r="E768" s="48"/>
      <c r="F768" s="48"/>
      <c r="G768" s="48"/>
      <c r="H768" s="4"/>
      <c r="I768" s="48"/>
      <c r="J768" s="48"/>
      <c r="K768" s="48"/>
      <c r="L768" s="4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0"/>
      <c r="B769" s="40"/>
      <c r="C769" s="48"/>
      <c r="D769" s="48"/>
      <c r="E769" s="48"/>
      <c r="F769" s="48"/>
      <c r="G769" s="48"/>
      <c r="H769" s="4"/>
      <c r="I769" s="48"/>
      <c r="J769" s="48"/>
      <c r="K769" s="48"/>
      <c r="L769" s="4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0"/>
      <c r="B770" s="40"/>
      <c r="C770" s="48"/>
      <c r="D770" s="48"/>
      <c r="E770" s="48"/>
      <c r="F770" s="48"/>
      <c r="G770" s="48"/>
      <c r="H770" s="4"/>
      <c r="I770" s="48"/>
      <c r="J770" s="48"/>
      <c r="K770" s="48"/>
      <c r="L770" s="4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0"/>
      <c r="B771" s="40"/>
      <c r="C771" s="48"/>
      <c r="D771" s="48"/>
      <c r="E771" s="48"/>
      <c r="F771" s="48"/>
      <c r="G771" s="48"/>
      <c r="H771" s="4"/>
      <c r="I771" s="48"/>
      <c r="J771" s="48"/>
      <c r="K771" s="48"/>
      <c r="L771" s="4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0"/>
      <c r="B772" s="40"/>
      <c r="C772" s="48"/>
      <c r="D772" s="48"/>
      <c r="E772" s="48"/>
      <c r="F772" s="48"/>
      <c r="G772" s="48"/>
      <c r="H772" s="4"/>
      <c r="I772" s="48"/>
      <c r="J772" s="48"/>
      <c r="K772" s="48"/>
      <c r="L772" s="4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0"/>
      <c r="B773" s="40"/>
      <c r="C773" s="48"/>
      <c r="D773" s="48"/>
      <c r="E773" s="48"/>
      <c r="F773" s="48"/>
      <c r="G773" s="48"/>
      <c r="H773" s="4"/>
      <c r="I773" s="48"/>
      <c r="J773" s="48"/>
      <c r="K773" s="48"/>
      <c r="L773" s="4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0"/>
      <c r="B774" s="40"/>
      <c r="C774" s="48"/>
      <c r="D774" s="48"/>
      <c r="E774" s="48"/>
      <c r="F774" s="48"/>
      <c r="G774" s="48"/>
      <c r="H774" s="4"/>
      <c r="I774" s="48"/>
      <c r="J774" s="48"/>
      <c r="K774" s="48"/>
      <c r="L774" s="4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0"/>
      <c r="B775" s="40"/>
      <c r="C775" s="48"/>
      <c r="D775" s="48"/>
      <c r="E775" s="48"/>
      <c r="F775" s="48"/>
      <c r="G775" s="48"/>
      <c r="H775" s="4"/>
      <c r="I775" s="48"/>
      <c r="J775" s="48"/>
      <c r="K775" s="48"/>
      <c r="L775" s="4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0"/>
      <c r="B776" s="40"/>
      <c r="C776" s="48"/>
      <c r="D776" s="48"/>
      <c r="E776" s="48"/>
      <c r="F776" s="48"/>
      <c r="G776" s="48"/>
      <c r="H776" s="4"/>
      <c r="I776" s="48"/>
      <c r="J776" s="48"/>
      <c r="K776" s="48"/>
      <c r="L776" s="4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0"/>
      <c r="B777" s="40"/>
      <c r="C777" s="48"/>
      <c r="D777" s="48"/>
      <c r="E777" s="48"/>
      <c r="F777" s="48"/>
      <c r="G777" s="48"/>
      <c r="H777" s="4"/>
      <c r="I777" s="48"/>
      <c r="J777" s="48"/>
      <c r="K777" s="48"/>
      <c r="L777" s="4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0"/>
      <c r="B778" s="40"/>
      <c r="C778" s="48"/>
      <c r="D778" s="48"/>
      <c r="E778" s="48"/>
      <c r="F778" s="48"/>
      <c r="G778" s="48"/>
      <c r="H778" s="4"/>
      <c r="I778" s="48"/>
      <c r="J778" s="48"/>
      <c r="K778" s="48"/>
      <c r="L778" s="4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0"/>
      <c r="B779" s="40"/>
      <c r="C779" s="48"/>
      <c r="D779" s="48"/>
      <c r="E779" s="48"/>
      <c r="F779" s="48"/>
      <c r="G779" s="48"/>
      <c r="H779" s="4"/>
      <c r="I779" s="48"/>
      <c r="J779" s="48"/>
      <c r="K779" s="48"/>
      <c r="L779" s="4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0"/>
      <c r="B780" s="40"/>
      <c r="C780" s="48"/>
      <c r="D780" s="48"/>
      <c r="E780" s="48"/>
      <c r="F780" s="48"/>
      <c r="G780" s="48"/>
      <c r="H780" s="4"/>
      <c r="I780" s="48"/>
      <c r="J780" s="48"/>
      <c r="K780" s="48"/>
      <c r="L780" s="4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0"/>
      <c r="B781" s="40"/>
      <c r="C781" s="48"/>
      <c r="D781" s="48"/>
      <c r="E781" s="48"/>
      <c r="F781" s="48"/>
      <c r="G781" s="48"/>
      <c r="H781" s="4"/>
      <c r="I781" s="48"/>
      <c r="J781" s="48"/>
      <c r="K781" s="48"/>
      <c r="L781" s="4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0"/>
      <c r="B782" s="40"/>
      <c r="C782" s="48"/>
      <c r="D782" s="48"/>
      <c r="E782" s="48"/>
      <c r="F782" s="48"/>
      <c r="G782" s="48"/>
      <c r="H782" s="4"/>
      <c r="I782" s="48"/>
      <c r="J782" s="48"/>
      <c r="K782" s="48"/>
      <c r="L782" s="4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0"/>
      <c r="B783" s="40"/>
      <c r="C783" s="48"/>
      <c r="D783" s="48"/>
      <c r="E783" s="48"/>
      <c r="F783" s="48"/>
      <c r="G783" s="48"/>
      <c r="H783" s="4"/>
      <c r="I783" s="48"/>
      <c r="J783" s="48"/>
      <c r="K783" s="48"/>
      <c r="L783" s="4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0"/>
      <c r="B784" s="40"/>
      <c r="C784" s="48"/>
      <c r="D784" s="48"/>
      <c r="E784" s="48"/>
      <c r="F784" s="48"/>
      <c r="G784" s="48"/>
      <c r="H784" s="4"/>
      <c r="I784" s="48"/>
      <c r="J784" s="48"/>
      <c r="K784" s="48"/>
      <c r="L784" s="4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0"/>
      <c r="B785" s="40"/>
      <c r="C785" s="48"/>
      <c r="D785" s="48"/>
      <c r="E785" s="48"/>
      <c r="F785" s="48"/>
      <c r="G785" s="48"/>
      <c r="H785" s="4"/>
      <c r="I785" s="48"/>
      <c r="J785" s="48"/>
      <c r="K785" s="48"/>
      <c r="L785" s="4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0"/>
      <c r="B786" s="40"/>
      <c r="C786" s="48"/>
      <c r="D786" s="48"/>
      <c r="E786" s="48"/>
      <c r="F786" s="48"/>
      <c r="G786" s="48"/>
      <c r="H786" s="4"/>
      <c r="I786" s="48"/>
      <c r="J786" s="48"/>
      <c r="K786" s="48"/>
      <c r="L786" s="4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0"/>
      <c r="B787" s="40"/>
      <c r="C787" s="48"/>
      <c r="D787" s="48"/>
      <c r="E787" s="48"/>
      <c r="F787" s="48"/>
      <c r="G787" s="48"/>
      <c r="H787" s="4"/>
      <c r="I787" s="48"/>
      <c r="J787" s="48"/>
      <c r="K787" s="48"/>
      <c r="L787" s="4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0"/>
      <c r="B788" s="40"/>
      <c r="C788" s="48"/>
      <c r="D788" s="48"/>
      <c r="E788" s="48"/>
      <c r="F788" s="48"/>
      <c r="G788" s="48"/>
      <c r="H788" s="4"/>
      <c r="I788" s="48"/>
      <c r="J788" s="48"/>
      <c r="K788" s="48"/>
      <c r="L788" s="4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0"/>
      <c r="B789" s="40"/>
      <c r="C789" s="48"/>
      <c r="D789" s="48"/>
      <c r="E789" s="48"/>
      <c r="F789" s="48"/>
      <c r="G789" s="48"/>
      <c r="H789" s="4"/>
      <c r="I789" s="48"/>
      <c r="J789" s="48"/>
      <c r="K789" s="48"/>
      <c r="L789" s="4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0"/>
      <c r="B790" s="40"/>
      <c r="C790" s="48"/>
      <c r="D790" s="48"/>
      <c r="E790" s="48"/>
      <c r="F790" s="48"/>
      <c r="G790" s="48"/>
      <c r="H790" s="4"/>
      <c r="I790" s="48"/>
      <c r="J790" s="48"/>
      <c r="K790" s="48"/>
      <c r="L790" s="4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0"/>
      <c r="B791" s="40"/>
      <c r="C791" s="48"/>
      <c r="D791" s="48"/>
      <c r="E791" s="48"/>
      <c r="F791" s="48"/>
      <c r="G791" s="48"/>
      <c r="H791" s="4"/>
      <c r="I791" s="48"/>
      <c r="J791" s="48"/>
      <c r="K791" s="48"/>
      <c r="L791" s="4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0"/>
      <c r="B792" s="40"/>
      <c r="C792" s="48"/>
      <c r="D792" s="48"/>
      <c r="E792" s="48"/>
      <c r="F792" s="48"/>
      <c r="G792" s="48"/>
      <c r="H792" s="4"/>
      <c r="I792" s="48"/>
      <c r="J792" s="48"/>
      <c r="K792" s="48"/>
      <c r="L792" s="4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0"/>
      <c r="B793" s="40"/>
      <c r="C793" s="48"/>
      <c r="D793" s="48"/>
      <c r="E793" s="48"/>
      <c r="F793" s="48"/>
      <c r="G793" s="48"/>
      <c r="H793" s="4"/>
      <c r="I793" s="48"/>
      <c r="J793" s="48"/>
      <c r="K793" s="48"/>
      <c r="L793" s="4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0"/>
      <c r="B794" s="40"/>
      <c r="C794" s="48"/>
      <c r="D794" s="48"/>
      <c r="E794" s="48"/>
      <c r="F794" s="48"/>
      <c r="G794" s="48"/>
      <c r="H794" s="4"/>
      <c r="I794" s="48"/>
      <c r="J794" s="48"/>
      <c r="K794" s="48"/>
      <c r="L794" s="4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0"/>
      <c r="B795" s="40"/>
      <c r="C795" s="48"/>
      <c r="D795" s="48"/>
      <c r="E795" s="48"/>
      <c r="F795" s="48"/>
      <c r="G795" s="48"/>
      <c r="H795" s="4"/>
      <c r="I795" s="48"/>
      <c r="J795" s="48"/>
      <c r="K795" s="48"/>
      <c r="L795" s="4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0"/>
      <c r="B796" s="40"/>
      <c r="C796" s="48"/>
      <c r="D796" s="48"/>
      <c r="E796" s="48"/>
      <c r="F796" s="48"/>
      <c r="G796" s="48"/>
      <c r="H796" s="4"/>
      <c r="I796" s="48"/>
      <c r="J796" s="48"/>
      <c r="K796" s="48"/>
      <c r="L796" s="4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0"/>
      <c r="B797" s="40"/>
      <c r="C797" s="48"/>
      <c r="D797" s="48"/>
      <c r="E797" s="48"/>
      <c r="F797" s="48"/>
      <c r="G797" s="48"/>
      <c r="H797" s="4"/>
      <c r="I797" s="48"/>
      <c r="J797" s="48"/>
      <c r="K797" s="48"/>
      <c r="L797" s="4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0"/>
      <c r="B798" s="40"/>
      <c r="C798" s="48"/>
      <c r="D798" s="48"/>
      <c r="E798" s="48"/>
      <c r="F798" s="48"/>
      <c r="G798" s="48"/>
      <c r="H798" s="4"/>
      <c r="I798" s="48"/>
      <c r="J798" s="48"/>
      <c r="K798" s="48"/>
      <c r="L798" s="4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0"/>
      <c r="B799" s="40"/>
      <c r="C799" s="48"/>
      <c r="D799" s="48"/>
      <c r="E799" s="48"/>
      <c r="F799" s="48"/>
      <c r="G799" s="48"/>
      <c r="H799" s="4"/>
      <c r="I799" s="48"/>
      <c r="J799" s="48"/>
      <c r="K799" s="48"/>
      <c r="L799" s="4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0"/>
      <c r="B800" s="40"/>
      <c r="C800" s="48"/>
      <c r="D800" s="48"/>
      <c r="E800" s="48"/>
      <c r="F800" s="48"/>
      <c r="G800" s="48"/>
      <c r="H800" s="4"/>
      <c r="I800" s="48"/>
      <c r="J800" s="48"/>
      <c r="K800" s="48"/>
      <c r="L800" s="4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0"/>
      <c r="B801" s="40"/>
      <c r="C801" s="48"/>
      <c r="D801" s="48"/>
      <c r="E801" s="48"/>
      <c r="F801" s="48"/>
      <c r="G801" s="48"/>
      <c r="H801" s="4"/>
      <c r="I801" s="48"/>
      <c r="J801" s="48"/>
      <c r="K801" s="48"/>
      <c r="L801" s="4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0"/>
      <c r="B802" s="40"/>
      <c r="C802" s="48"/>
      <c r="D802" s="48"/>
      <c r="E802" s="48"/>
      <c r="F802" s="48"/>
      <c r="G802" s="48"/>
      <c r="H802" s="4"/>
      <c r="I802" s="48"/>
      <c r="J802" s="48"/>
      <c r="K802" s="48"/>
      <c r="L802" s="4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0"/>
      <c r="B803" s="40"/>
      <c r="C803" s="48"/>
      <c r="D803" s="48"/>
      <c r="E803" s="48"/>
      <c r="F803" s="48"/>
      <c r="G803" s="48"/>
      <c r="H803" s="4"/>
      <c r="I803" s="48"/>
      <c r="J803" s="48"/>
      <c r="K803" s="48"/>
      <c r="L803" s="4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0"/>
      <c r="B804" s="40"/>
      <c r="C804" s="48"/>
      <c r="D804" s="48"/>
      <c r="E804" s="48"/>
      <c r="F804" s="48"/>
      <c r="G804" s="48"/>
      <c r="H804" s="4"/>
      <c r="I804" s="48"/>
      <c r="J804" s="48"/>
      <c r="K804" s="48"/>
      <c r="L804" s="4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0"/>
      <c r="B805" s="40"/>
      <c r="C805" s="48"/>
      <c r="D805" s="48"/>
      <c r="E805" s="48"/>
      <c r="F805" s="48"/>
      <c r="G805" s="48"/>
      <c r="H805" s="4"/>
      <c r="I805" s="48"/>
      <c r="J805" s="48"/>
      <c r="K805" s="48"/>
      <c r="L805" s="4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0"/>
      <c r="B806" s="40"/>
      <c r="C806" s="48"/>
      <c r="D806" s="48"/>
      <c r="E806" s="48"/>
      <c r="F806" s="48"/>
      <c r="G806" s="48"/>
      <c r="H806" s="4"/>
      <c r="I806" s="48"/>
      <c r="J806" s="48"/>
      <c r="K806" s="48"/>
      <c r="L806" s="4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0"/>
      <c r="B807" s="40"/>
      <c r="C807" s="48"/>
      <c r="D807" s="48"/>
      <c r="E807" s="48"/>
      <c r="F807" s="48"/>
      <c r="G807" s="48"/>
      <c r="H807" s="4"/>
      <c r="I807" s="48"/>
      <c r="J807" s="48"/>
      <c r="K807" s="48"/>
      <c r="L807" s="4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0"/>
      <c r="B808" s="40"/>
      <c r="C808" s="48"/>
      <c r="D808" s="48"/>
      <c r="E808" s="48"/>
      <c r="F808" s="48"/>
      <c r="G808" s="48"/>
      <c r="H808" s="4"/>
      <c r="I808" s="48"/>
      <c r="J808" s="48"/>
      <c r="K808" s="48"/>
      <c r="L808" s="4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0"/>
      <c r="B809" s="40"/>
      <c r="C809" s="48"/>
      <c r="D809" s="48"/>
      <c r="E809" s="48"/>
      <c r="F809" s="48"/>
      <c r="G809" s="48"/>
      <c r="H809" s="4"/>
      <c r="I809" s="48"/>
      <c r="J809" s="48"/>
      <c r="K809" s="48"/>
      <c r="L809" s="4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0"/>
      <c r="B810" s="40"/>
      <c r="C810" s="48"/>
      <c r="D810" s="48"/>
      <c r="E810" s="48"/>
      <c r="F810" s="48"/>
      <c r="G810" s="48"/>
      <c r="H810" s="4"/>
      <c r="I810" s="48"/>
      <c r="J810" s="48"/>
      <c r="K810" s="48"/>
      <c r="L810" s="48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0"/>
      <c r="B811" s="40"/>
      <c r="C811" s="48"/>
      <c r="D811" s="48"/>
      <c r="E811" s="48"/>
      <c r="F811" s="48"/>
      <c r="G811" s="48"/>
      <c r="H811" s="4"/>
      <c r="I811" s="48"/>
      <c r="J811" s="48"/>
      <c r="K811" s="48"/>
      <c r="L811" s="48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0"/>
      <c r="B812" s="40"/>
      <c r="C812" s="48"/>
      <c r="D812" s="48"/>
      <c r="E812" s="48"/>
      <c r="F812" s="48"/>
      <c r="G812" s="48"/>
      <c r="H812" s="4"/>
      <c r="I812" s="48"/>
      <c r="J812" s="48"/>
      <c r="K812" s="48"/>
      <c r="L812" s="48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0"/>
      <c r="B813" s="40"/>
      <c r="C813" s="48"/>
      <c r="D813" s="48"/>
      <c r="E813" s="48"/>
      <c r="F813" s="48"/>
      <c r="G813" s="48"/>
      <c r="H813" s="4"/>
      <c r="I813" s="48"/>
      <c r="J813" s="48"/>
      <c r="K813" s="48"/>
      <c r="L813" s="48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0"/>
      <c r="B814" s="40"/>
      <c r="C814" s="48"/>
      <c r="D814" s="48"/>
      <c r="E814" s="48"/>
      <c r="F814" s="48"/>
      <c r="G814" s="48"/>
      <c r="H814" s="4"/>
      <c r="I814" s="48"/>
      <c r="J814" s="48"/>
      <c r="K814" s="48"/>
      <c r="L814" s="48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0"/>
      <c r="B815" s="40"/>
      <c r="C815" s="48"/>
      <c r="D815" s="48"/>
      <c r="E815" s="48"/>
      <c r="F815" s="48"/>
      <c r="G815" s="48"/>
      <c r="H815" s="4"/>
      <c r="I815" s="48"/>
      <c r="J815" s="48"/>
      <c r="K815" s="48"/>
      <c r="L815" s="48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0"/>
      <c r="B816" s="40"/>
      <c r="C816" s="48"/>
      <c r="D816" s="48"/>
      <c r="E816" s="48"/>
      <c r="F816" s="48"/>
      <c r="G816" s="48"/>
      <c r="H816" s="4"/>
      <c r="I816" s="48"/>
      <c r="J816" s="48"/>
      <c r="K816" s="48"/>
      <c r="L816" s="48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0"/>
      <c r="B817" s="40"/>
      <c r="C817" s="48"/>
      <c r="D817" s="48"/>
      <c r="E817" s="48"/>
      <c r="F817" s="48"/>
      <c r="G817" s="48"/>
      <c r="H817" s="4"/>
      <c r="I817" s="48"/>
      <c r="J817" s="48"/>
      <c r="K817" s="48"/>
      <c r="L817" s="48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0"/>
      <c r="B818" s="40"/>
      <c r="C818" s="48"/>
      <c r="D818" s="48"/>
      <c r="E818" s="48"/>
      <c r="F818" s="48"/>
      <c r="G818" s="48"/>
      <c r="H818" s="4"/>
      <c r="I818" s="48"/>
      <c r="J818" s="48"/>
      <c r="K818" s="48"/>
      <c r="L818" s="48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0"/>
      <c r="B819" s="40"/>
      <c r="C819" s="48"/>
      <c r="D819" s="48"/>
      <c r="E819" s="48"/>
      <c r="F819" s="48"/>
      <c r="G819" s="48"/>
      <c r="H819" s="4"/>
      <c r="I819" s="48"/>
      <c r="J819" s="48"/>
      <c r="K819" s="48"/>
      <c r="L819" s="48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0"/>
      <c r="B820" s="40"/>
      <c r="C820" s="48"/>
      <c r="D820" s="48"/>
      <c r="E820" s="48"/>
      <c r="F820" s="48"/>
      <c r="G820" s="48"/>
      <c r="H820" s="4"/>
      <c r="I820" s="48"/>
      <c r="J820" s="48"/>
      <c r="K820" s="48"/>
      <c r="L820" s="48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0"/>
      <c r="B821" s="40"/>
      <c r="C821" s="48"/>
      <c r="D821" s="48"/>
      <c r="E821" s="48"/>
      <c r="F821" s="48"/>
      <c r="G821" s="48"/>
      <c r="H821" s="4"/>
      <c r="I821" s="48"/>
      <c r="J821" s="48"/>
      <c r="K821" s="48"/>
      <c r="L821" s="48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0"/>
      <c r="B822" s="40"/>
      <c r="C822" s="48"/>
      <c r="D822" s="48"/>
      <c r="E822" s="48"/>
      <c r="F822" s="48"/>
      <c r="G822" s="48"/>
      <c r="H822" s="4"/>
      <c r="I822" s="48"/>
      <c r="J822" s="48"/>
      <c r="K822" s="48"/>
      <c r="L822" s="48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0"/>
      <c r="B823" s="40"/>
      <c r="C823" s="48"/>
      <c r="D823" s="48"/>
      <c r="E823" s="48"/>
      <c r="F823" s="48"/>
      <c r="G823" s="48"/>
      <c r="H823" s="4"/>
      <c r="I823" s="48"/>
      <c r="J823" s="48"/>
      <c r="K823" s="48"/>
      <c r="L823" s="48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0"/>
      <c r="B824" s="40"/>
      <c r="C824" s="48"/>
      <c r="D824" s="48"/>
      <c r="E824" s="48"/>
      <c r="F824" s="48"/>
      <c r="G824" s="48"/>
      <c r="H824" s="4"/>
      <c r="I824" s="48"/>
      <c r="J824" s="48"/>
      <c r="K824" s="48"/>
      <c r="L824" s="48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0"/>
      <c r="B825" s="40"/>
      <c r="C825" s="48"/>
      <c r="D825" s="48"/>
      <c r="E825" s="48"/>
      <c r="F825" s="48"/>
      <c r="G825" s="48"/>
      <c r="H825" s="4"/>
      <c r="I825" s="48"/>
      <c r="J825" s="48"/>
      <c r="K825" s="48"/>
      <c r="L825" s="48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0"/>
      <c r="B826" s="40"/>
      <c r="C826" s="48"/>
      <c r="D826" s="48"/>
      <c r="E826" s="48"/>
      <c r="F826" s="48"/>
      <c r="G826" s="48"/>
      <c r="H826" s="4"/>
      <c r="I826" s="48"/>
      <c r="J826" s="48"/>
      <c r="K826" s="48"/>
      <c r="L826" s="48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0"/>
      <c r="B827" s="40"/>
      <c r="C827" s="48"/>
      <c r="D827" s="48"/>
      <c r="E827" s="48"/>
      <c r="F827" s="48"/>
      <c r="G827" s="48"/>
      <c r="H827" s="4"/>
      <c r="I827" s="48"/>
      <c r="J827" s="48"/>
      <c r="K827" s="48"/>
      <c r="L827" s="48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0"/>
      <c r="B828" s="40"/>
      <c r="C828" s="48"/>
      <c r="D828" s="48"/>
      <c r="E828" s="48"/>
      <c r="F828" s="48"/>
      <c r="G828" s="48"/>
      <c r="H828" s="4"/>
      <c r="I828" s="48"/>
      <c r="J828" s="48"/>
      <c r="K828" s="48"/>
      <c r="L828" s="48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0"/>
      <c r="B829" s="40"/>
      <c r="C829" s="48"/>
      <c r="D829" s="48"/>
      <c r="E829" s="48"/>
      <c r="F829" s="48"/>
      <c r="G829" s="48"/>
      <c r="H829" s="4"/>
      <c r="I829" s="48"/>
      <c r="J829" s="48"/>
      <c r="K829" s="48"/>
      <c r="L829" s="48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0"/>
      <c r="B830" s="40"/>
      <c r="C830" s="48"/>
      <c r="D830" s="48"/>
      <c r="E830" s="48"/>
      <c r="F830" s="48"/>
      <c r="G830" s="48"/>
      <c r="H830" s="4"/>
      <c r="I830" s="48"/>
      <c r="J830" s="48"/>
      <c r="K830" s="48"/>
      <c r="L830" s="48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0"/>
      <c r="B831" s="40"/>
      <c r="C831" s="48"/>
      <c r="D831" s="48"/>
      <c r="E831" s="48"/>
      <c r="F831" s="48"/>
      <c r="G831" s="48"/>
      <c r="H831" s="4"/>
      <c r="I831" s="48"/>
      <c r="J831" s="48"/>
      <c r="K831" s="48"/>
      <c r="L831" s="48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0"/>
      <c r="B832" s="40"/>
      <c r="C832" s="48"/>
      <c r="D832" s="48"/>
      <c r="E832" s="48"/>
      <c r="F832" s="48"/>
      <c r="G832" s="48"/>
      <c r="H832" s="4"/>
      <c r="I832" s="48"/>
      <c r="J832" s="48"/>
      <c r="K832" s="48"/>
      <c r="L832" s="48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0"/>
      <c r="B833" s="40"/>
      <c r="C833" s="48"/>
      <c r="D833" s="48"/>
      <c r="E833" s="48"/>
      <c r="F833" s="48"/>
      <c r="G833" s="48"/>
      <c r="H833" s="4"/>
      <c r="I833" s="48"/>
      <c r="J833" s="48"/>
      <c r="K833" s="48"/>
      <c r="L833" s="48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0"/>
      <c r="B834" s="40"/>
      <c r="C834" s="48"/>
      <c r="D834" s="48"/>
      <c r="E834" s="48"/>
      <c r="F834" s="48"/>
      <c r="G834" s="48"/>
      <c r="H834" s="4"/>
      <c r="I834" s="48"/>
      <c r="J834" s="48"/>
      <c r="K834" s="48"/>
      <c r="L834" s="48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0"/>
      <c r="B835" s="40"/>
      <c r="C835" s="48"/>
      <c r="D835" s="48"/>
      <c r="E835" s="48"/>
      <c r="F835" s="48"/>
      <c r="G835" s="48"/>
      <c r="H835" s="4"/>
      <c r="I835" s="48"/>
      <c r="J835" s="48"/>
      <c r="K835" s="48"/>
      <c r="L835" s="48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0"/>
      <c r="B836" s="40"/>
      <c r="C836" s="48"/>
      <c r="D836" s="48"/>
      <c r="E836" s="48"/>
      <c r="F836" s="48"/>
      <c r="G836" s="48"/>
      <c r="H836" s="4"/>
      <c r="I836" s="48"/>
      <c r="J836" s="48"/>
      <c r="K836" s="48"/>
      <c r="L836" s="48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0"/>
      <c r="B837" s="40"/>
      <c r="C837" s="48"/>
      <c r="D837" s="48"/>
      <c r="E837" s="48"/>
      <c r="F837" s="48"/>
      <c r="G837" s="48"/>
      <c r="H837" s="4"/>
      <c r="I837" s="48"/>
      <c r="J837" s="48"/>
      <c r="K837" s="48"/>
      <c r="L837" s="48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0"/>
      <c r="B838" s="40"/>
      <c r="C838" s="48"/>
      <c r="D838" s="48"/>
      <c r="E838" s="48"/>
      <c r="F838" s="48"/>
      <c r="G838" s="48"/>
      <c r="H838" s="4"/>
      <c r="I838" s="48"/>
      <c r="J838" s="48"/>
      <c r="K838" s="48"/>
      <c r="L838" s="48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0"/>
      <c r="B839" s="40"/>
      <c r="C839" s="48"/>
      <c r="D839" s="48"/>
      <c r="E839" s="48"/>
      <c r="F839" s="48"/>
      <c r="G839" s="48"/>
      <c r="H839" s="4"/>
      <c r="I839" s="48"/>
      <c r="J839" s="48"/>
      <c r="K839" s="48"/>
      <c r="L839" s="48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0"/>
      <c r="B840" s="40"/>
      <c r="C840" s="48"/>
      <c r="D840" s="48"/>
      <c r="E840" s="48"/>
      <c r="F840" s="48"/>
      <c r="G840" s="48"/>
      <c r="H840" s="4"/>
      <c r="I840" s="48"/>
      <c r="J840" s="48"/>
      <c r="K840" s="48"/>
      <c r="L840" s="48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0"/>
      <c r="B841" s="40"/>
      <c r="C841" s="48"/>
      <c r="D841" s="48"/>
      <c r="E841" s="48"/>
      <c r="F841" s="48"/>
      <c r="G841" s="48"/>
      <c r="H841" s="4"/>
      <c r="I841" s="48"/>
      <c r="J841" s="48"/>
      <c r="K841" s="48"/>
      <c r="L841" s="48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0"/>
      <c r="B842" s="40"/>
      <c r="C842" s="48"/>
      <c r="D842" s="48"/>
      <c r="E842" s="48"/>
      <c r="F842" s="48"/>
      <c r="G842" s="48"/>
      <c r="H842" s="4"/>
      <c r="I842" s="48"/>
      <c r="J842" s="48"/>
      <c r="K842" s="48"/>
      <c r="L842" s="48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0"/>
      <c r="B843" s="40"/>
      <c r="C843" s="48"/>
      <c r="D843" s="48"/>
      <c r="E843" s="48"/>
      <c r="F843" s="48"/>
      <c r="G843" s="48"/>
      <c r="H843" s="4"/>
      <c r="I843" s="48"/>
      <c r="J843" s="48"/>
      <c r="K843" s="48"/>
      <c r="L843" s="48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0"/>
      <c r="B844" s="40"/>
      <c r="C844" s="48"/>
      <c r="D844" s="48"/>
      <c r="E844" s="48"/>
      <c r="F844" s="48"/>
      <c r="G844" s="48"/>
      <c r="H844" s="4"/>
      <c r="I844" s="48"/>
      <c r="J844" s="48"/>
      <c r="K844" s="48"/>
      <c r="L844" s="48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0"/>
      <c r="B845" s="40"/>
      <c r="C845" s="48"/>
      <c r="D845" s="48"/>
      <c r="E845" s="48"/>
      <c r="F845" s="48"/>
      <c r="G845" s="48"/>
      <c r="H845" s="4"/>
      <c r="I845" s="48"/>
      <c r="J845" s="48"/>
      <c r="K845" s="48"/>
      <c r="L845" s="48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0"/>
      <c r="B846" s="40"/>
      <c r="C846" s="48"/>
      <c r="D846" s="48"/>
      <c r="E846" s="48"/>
      <c r="F846" s="48"/>
      <c r="G846" s="48"/>
      <c r="H846" s="4"/>
      <c r="I846" s="48"/>
      <c r="J846" s="48"/>
      <c r="K846" s="48"/>
      <c r="L846" s="48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0"/>
      <c r="B847" s="40"/>
      <c r="C847" s="48"/>
      <c r="D847" s="48"/>
      <c r="E847" s="48"/>
      <c r="F847" s="48"/>
      <c r="G847" s="48"/>
      <c r="H847" s="4"/>
      <c r="I847" s="48"/>
      <c r="J847" s="48"/>
      <c r="K847" s="48"/>
      <c r="L847" s="48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0"/>
      <c r="B848" s="40"/>
      <c r="C848" s="48"/>
      <c r="D848" s="48"/>
      <c r="E848" s="48"/>
      <c r="F848" s="48"/>
      <c r="G848" s="48"/>
      <c r="H848" s="4"/>
      <c r="I848" s="48"/>
      <c r="J848" s="48"/>
      <c r="K848" s="48"/>
      <c r="L848" s="48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0"/>
      <c r="B849" s="40"/>
      <c r="C849" s="48"/>
      <c r="D849" s="48"/>
      <c r="E849" s="48"/>
      <c r="F849" s="48"/>
      <c r="G849" s="48"/>
      <c r="H849" s="4"/>
      <c r="I849" s="48"/>
      <c r="J849" s="48"/>
      <c r="K849" s="48"/>
      <c r="L849" s="48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0"/>
      <c r="B850" s="40"/>
      <c r="C850" s="48"/>
      <c r="D850" s="48"/>
      <c r="E850" s="48"/>
      <c r="F850" s="48"/>
      <c r="G850" s="48"/>
      <c r="H850" s="4"/>
      <c r="I850" s="48"/>
      <c r="J850" s="48"/>
      <c r="K850" s="48"/>
      <c r="L850" s="48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0"/>
      <c r="B851" s="40"/>
      <c r="C851" s="48"/>
      <c r="D851" s="48"/>
      <c r="E851" s="48"/>
      <c r="F851" s="48"/>
      <c r="G851" s="48"/>
      <c r="H851" s="4"/>
      <c r="I851" s="48"/>
      <c r="J851" s="48"/>
      <c r="K851" s="48"/>
      <c r="L851" s="48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0"/>
      <c r="B852" s="40"/>
      <c r="C852" s="48"/>
      <c r="D852" s="48"/>
      <c r="E852" s="48"/>
      <c r="F852" s="48"/>
      <c r="G852" s="48"/>
      <c r="H852" s="4"/>
      <c r="I852" s="48"/>
      <c r="J852" s="48"/>
      <c r="K852" s="48"/>
      <c r="L852" s="48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0"/>
      <c r="B853" s="40"/>
      <c r="C853" s="48"/>
      <c r="D853" s="48"/>
      <c r="E853" s="48"/>
      <c r="F853" s="48"/>
      <c r="G853" s="48"/>
      <c r="H853" s="4"/>
      <c r="I853" s="48"/>
      <c r="J853" s="48"/>
      <c r="K853" s="48"/>
      <c r="L853" s="48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0"/>
      <c r="B854" s="40"/>
      <c r="C854" s="48"/>
      <c r="D854" s="48"/>
      <c r="E854" s="48"/>
      <c r="F854" s="48"/>
      <c r="G854" s="48"/>
      <c r="H854" s="4"/>
      <c r="I854" s="48"/>
      <c r="J854" s="48"/>
      <c r="K854" s="48"/>
      <c r="L854" s="48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0"/>
      <c r="B855" s="40"/>
      <c r="C855" s="48"/>
      <c r="D855" s="48"/>
      <c r="E855" s="48"/>
      <c r="F855" s="48"/>
      <c r="G855" s="48"/>
      <c r="H855" s="4"/>
      <c r="I855" s="48"/>
      <c r="J855" s="48"/>
      <c r="K855" s="48"/>
      <c r="L855" s="48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0"/>
      <c r="B856" s="40"/>
      <c r="C856" s="48"/>
      <c r="D856" s="48"/>
      <c r="E856" s="48"/>
      <c r="F856" s="48"/>
      <c r="G856" s="48"/>
      <c r="H856" s="4"/>
      <c r="I856" s="48"/>
      <c r="J856" s="48"/>
      <c r="K856" s="48"/>
      <c r="L856" s="48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0"/>
      <c r="B857" s="40"/>
      <c r="C857" s="48"/>
      <c r="D857" s="48"/>
      <c r="E857" s="48"/>
      <c r="F857" s="48"/>
      <c r="G857" s="48"/>
      <c r="H857" s="4"/>
      <c r="I857" s="48"/>
      <c r="J857" s="48"/>
      <c r="K857" s="48"/>
      <c r="L857" s="48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0"/>
      <c r="B858" s="40"/>
      <c r="C858" s="48"/>
      <c r="D858" s="48"/>
      <c r="E858" s="48"/>
      <c r="F858" s="48"/>
      <c r="G858" s="48"/>
      <c r="H858" s="4"/>
      <c r="I858" s="48"/>
      <c r="J858" s="48"/>
      <c r="K858" s="48"/>
      <c r="L858" s="48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0"/>
      <c r="B859" s="40"/>
      <c r="C859" s="48"/>
      <c r="D859" s="48"/>
      <c r="E859" s="48"/>
      <c r="F859" s="48"/>
      <c r="G859" s="48"/>
      <c r="H859" s="4"/>
      <c r="I859" s="48"/>
      <c r="J859" s="48"/>
      <c r="K859" s="48"/>
      <c r="L859" s="48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0"/>
      <c r="B860" s="40"/>
      <c r="C860" s="48"/>
      <c r="D860" s="48"/>
      <c r="E860" s="48"/>
      <c r="F860" s="48"/>
      <c r="G860" s="48"/>
      <c r="H860" s="4"/>
      <c r="I860" s="48"/>
      <c r="J860" s="48"/>
      <c r="K860" s="48"/>
      <c r="L860" s="48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0"/>
      <c r="B861" s="40"/>
      <c r="C861" s="48"/>
      <c r="D861" s="48"/>
      <c r="E861" s="48"/>
      <c r="F861" s="48"/>
      <c r="G861" s="48"/>
      <c r="H861" s="4"/>
      <c r="I861" s="48"/>
      <c r="J861" s="48"/>
      <c r="K861" s="48"/>
      <c r="L861" s="48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0"/>
      <c r="B862" s="40"/>
      <c r="C862" s="48"/>
      <c r="D862" s="48"/>
      <c r="E862" s="48"/>
      <c r="F862" s="48"/>
      <c r="G862" s="48"/>
      <c r="H862" s="4"/>
      <c r="I862" s="48"/>
      <c r="J862" s="48"/>
      <c r="K862" s="48"/>
      <c r="L862" s="48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0"/>
      <c r="B863" s="40"/>
      <c r="C863" s="48"/>
      <c r="D863" s="48"/>
      <c r="E863" s="48"/>
      <c r="F863" s="48"/>
      <c r="G863" s="48"/>
      <c r="H863" s="4"/>
      <c r="I863" s="48"/>
      <c r="J863" s="48"/>
      <c r="K863" s="48"/>
      <c r="L863" s="48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0"/>
      <c r="B864" s="40"/>
      <c r="C864" s="48"/>
      <c r="D864" s="48"/>
      <c r="E864" s="48"/>
      <c r="F864" s="48"/>
      <c r="G864" s="48"/>
      <c r="H864" s="4"/>
      <c r="I864" s="48"/>
      <c r="J864" s="48"/>
      <c r="K864" s="48"/>
      <c r="L864" s="48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0"/>
      <c r="B865" s="40"/>
      <c r="C865" s="48"/>
      <c r="D865" s="48"/>
      <c r="E865" s="48"/>
      <c r="F865" s="48"/>
      <c r="G865" s="48"/>
      <c r="H865" s="4"/>
      <c r="I865" s="48"/>
      <c r="J865" s="48"/>
      <c r="K865" s="48"/>
      <c r="L865" s="48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0"/>
      <c r="B866" s="40"/>
      <c r="C866" s="48"/>
      <c r="D866" s="48"/>
      <c r="E866" s="48"/>
      <c r="F866" s="48"/>
      <c r="G866" s="48"/>
      <c r="H866" s="4"/>
      <c r="I866" s="48"/>
      <c r="J866" s="48"/>
      <c r="K866" s="48"/>
      <c r="L866" s="48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0"/>
      <c r="B867" s="40"/>
      <c r="C867" s="48"/>
      <c r="D867" s="48"/>
      <c r="E867" s="48"/>
      <c r="F867" s="48"/>
      <c r="G867" s="48"/>
      <c r="H867" s="4"/>
      <c r="I867" s="48"/>
      <c r="J867" s="48"/>
      <c r="K867" s="48"/>
      <c r="L867" s="48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0"/>
      <c r="B868" s="40"/>
      <c r="C868" s="48"/>
      <c r="D868" s="48"/>
      <c r="E868" s="48"/>
      <c r="F868" s="48"/>
      <c r="G868" s="48"/>
      <c r="H868" s="4"/>
      <c r="I868" s="48"/>
      <c r="J868" s="48"/>
      <c r="K868" s="48"/>
      <c r="L868" s="48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0"/>
      <c r="B869" s="40"/>
      <c r="C869" s="48"/>
      <c r="D869" s="48"/>
      <c r="E869" s="48"/>
      <c r="F869" s="48"/>
      <c r="G869" s="48"/>
      <c r="H869" s="4"/>
      <c r="I869" s="48"/>
      <c r="J869" s="48"/>
      <c r="K869" s="48"/>
      <c r="L869" s="48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0"/>
      <c r="B870" s="40"/>
      <c r="C870" s="48"/>
      <c r="D870" s="48"/>
      <c r="E870" s="48"/>
      <c r="F870" s="48"/>
      <c r="G870" s="48"/>
      <c r="H870" s="4"/>
      <c r="I870" s="48"/>
      <c r="J870" s="48"/>
      <c r="K870" s="48"/>
      <c r="L870" s="48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0"/>
      <c r="B871" s="40"/>
      <c r="C871" s="48"/>
      <c r="D871" s="48"/>
      <c r="E871" s="48"/>
      <c r="F871" s="48"/>
      <c r="G871" s="48"/>
      <c r="H871" s="4"/>
      <c r="I871" s="48"/>
      <c r="J871" s="48"/>
      <c r="K871" s="48"/>
      <c r="L871" s="48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0"/>
      <c r="B872" s="40"/>
      <c r="C872" s="48"/>
      <c r="D872" s="48"/>
      <c r="E872" s="48"/>
      <c r="F872" s="48"/>
      <c r="G872" s="48"/>
      <c r="H872" s="4"/>
      <c r="I872" s="48"/>
      <c r="J872" s="48"/>
      <c r="K872" s="48"/>
      <c r="L872" s="48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0"/>
      <c r="B873" s="40"/>
      <c r="C873" s="48"/>
      <c r="D873" s="48"/>
      <c r="E873" s="48"/>
      <c r="F873" s="48"/>
      <c r="G873" s="48"/>
      <c r="H873" s="4"/>
      <c r="I873" s="48"/>
      <c r="J873" s="48"/>
      <c r="K873" s="48"/>
      <c r="L873" s="48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0"/>
      <c r="B874" s="40"/>
      <c r="C874" s="48"/>
      <c r="D874" s="48"/>
      <c r="E874" s="48"/>
      <c r="F874" s="48"/>
      <c r="G874" s="48"/>
      <c r="H874" s="4"/>
      <c r="I874" s="48"/>
      <c r="J874" s="48"/>
      <c r="K874" s="48"/>
      <c r="L874" s="48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0"/>
      <c r="B875" s="40"/>
      <c r="C875" s="48"/>
      <c r="D875" s="48"/>
      <c r="E875" s="48"/>
      <c r="F875" s="48"/>
      <c r="G875" s="48"/>
      <c r="H875" s="4"/>
      <c r="I875" s="48"/>
      <c r="J875" s="48"/>
      <c r="K875" s="48"/>
      <c r="L875" s="48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0"/>
      <c r="B876" s="40"/>
      <c r="C876" s="48"/>
      <c r="D876" s="48"/>
      <c r="E876" s="48"/>
      <c r="F876" s="48"/>
      <c r="G876" s="48"/>
      <c r="H876" s="4"/>
      <c r="I876" s="48"/>
      <c r="J876" s="48"/>
      <c r="K876" s="48"/>
      <c r="L876" s="48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0"/>
      <c r="B877" s="40"/>
      <c r="C877" s="48"/>
      <c r="D877" s="48"/>
      <c r="E877" s="48"/>
      <c r="F877" s="48"/>
      <c r="G877" s="48"/>
      <c r="H877" s="4"/>
      <c r="I877" s="48"/>
      <c r="J877" s="48"/>
      <c r="K877" s="48"/>
      <c r="L877" s="48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0"/>
      <c r="B878" s="40"/>
      <c r="C878" s="48"/>
      <c r="D878" s="48"/>
      <c r="E878" s="48"/>
      <c r="F878" s="48"/>
      <c r="G878" s="48"/>
      <c r="H878" s="4"/>
      <c r="I878" s="48"/>
      <c r="J878" s="48"/>
      <c r="K878" s="48"/>
      <c r="L878" s="48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0"/>
      <c r="B879" s="40"/>
      <c r="C879" s="48"/>
      <c r="D879" s="48"/>
      <c r="E879" s="48"/>
      <c r="F879" s="48"/>
      <c r="G879" s="48"/>
      <c r="H879" s="4"/>
      <c r="I879" s="48"/>
      <c r="J879" s="48"/>
      <c r="K879" s="48"/>
      <c r="L879" s="48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0"/>
      <c r="B880" s="40"/>
      <c r="C880" s="48"/>
      <c r="D880" s="48"/>
      <c r="E880" s="48"/>
      <c r="F880" s="48"/>
      <c r="G880" s="48"/>
      <c r="H880" s="4"/>
      <c r="I880" s="48"/>
      <c r="J880" s="48"/>
      <c r="K880" s="48"/>
      <c r="L880" s="48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0"/>
      <c r="B881" s="40"/>
      <c r="C881" s="48"/>
      <c r="D881" s="48"/>
      <c r="E881" s="48"/>
      <c r="F881" s="48"/>
      <c r="G881" s="48"/>
      <c r="H881" s="4"/>
      <c r="I881" s="48"/>
      <c r="J881" s="48"/>
      <c r="K881" s="48"/>
      <c r="L881" s="48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0"/>
      <c r="B882" s="40"/>
      <c r="C882" s="48"/>
      <c r="D882" s="48"/>
      <c r="E882" s="48"/>
      <c r="F882" s="48"/>
      <c r="G882" s="48"/>
      <c r="H882" s="4"/>
      <c r="I882" s="48"/>
      <c r="J882" s="48"/>
      <c r="K882" s="48"/>
      <c r="L882" s="48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0"/>
      <c r="B883" s="40"/>
      <c r="C883" s="48"/>
      <c r="D883" s="48"/>
      <c r="E883" s="48"/>
      <c r="F883" s="48"/>
      <c r="G883" s="48"/>
      <c r="H883" s="4"/>
      <c r="I883" s="48"/>
      <c r="J883" s="48"/>
      <c r="K883" s="48"/>
      <c r="L883" s="48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0"/>
      <c r="B884" s="40"/>
      <c r="C884" s="48"/>
      <c r="D884" s="48"/>
      <c r="E884" s="48"/>
      <c r="F884" s="48"/>
      <c r="G884" s="48"/>
      <c r="H884" s="4"/>
      <c r="I884" s="48"/>
      <c r="J884" s="48"/>
      <c r="K884" s="48"/>
      <c r="L884" s="48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0"/>
      <c r="B885" s="40"/>
      <c r="C885" s="48"/>
      <c r="D885" s="48"/>
      <c r="E885" s="48"/>
      <c r="F885" s="48"/>
      <c r="G885" s="48"/>
      <c r="H885" s="4"/>
      <c r="I885" s="48"/>
      <c r="J885" s="48"/>
      <c r="K885" s="48"/>
      <c r="L885" s="48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0"/>
      <c r="B886" s="40"/>
      <c r="C886" s="48"/>
      <c r="D886" s="48"/>
      <c r="E886" s="48"/>
      <c r="F886" s="48"/>
      <c r="G886" s="48"/>
      <c r="H886" s="4"/>
      <c r="I886" s="48"/>
      <c r="J886" s="48"/>
      <c r="K886" s="48"/>
      <c r="L886" s="48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0"/>
      <c r="B887" s="40"/>
      <c r="C887" s="48"/>
      <c r="D887" s="48"/>
      <c r="E887" s="48"/>
      <c r="F887" s="48"/>
      <c r="G887" s="48"/>
      <c r="H887" s="4"/>
      <c r="I887" s="48"/>
      <c r="J887" s="48"/>
      <c r="K887" s="48"/>
      <c r="L887" s="48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0"/>
      <c r="B888" s="40"/>
      <c r="C888" s="48"/>
      <c r="D888" s="48"/>
      <c r="E888" s="48"/>
      <c r="F888" s="48"/>
      <c r="G888" s="48"/>
      <c r="H888" s="4"/>
      <c r="I888" s="48"/>
      <c r="J888" s="48"/>
      <c r="K888" s="48"/>
      <c r="L888" s="48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0"/>
      <c r="B889" s="40"/>
      <c r="C889" s="48"/>
      <c r="D889" s="48"/>
      <c r="E889" s="48"/>
      <c r="F889" s="48"/>
      <c r="G889" s="48"/>
      <c r="H889" s="4"/>
      <c r="I889" s="48"/>
      <c r="J889" s="48"/>
      <c r="K889" s="48"/>
      <c r="L889" s="48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0"/>
      <c r="B890" s="40"/>
      <c r="C890" s="48"/>
      <c r="D890" s="48"/>
      <c r="E890" s="48"/>
      <c r="F890" s="48"/>
      <c r="G890" s="48"/>
      <c r="H890" s="4"/>
      <c r="I890" s="48"/>
      <c r="J890" s="48"/>
      <c r="K890" s="48"/>
      <c r="L890" s="48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0"/>
      <c r="B891" s="40"/>
      <c r="C891" s="48"/>
      <c r="D891" s="48"/>
      <c r="E891" s="48"/>
      <c r="F891" s="48"/>
      <c r="G891" s="48"/>
      <c r="H891" s="4"/>
      <c r="I891" s="48"/>
      <c r="J891" s="48"/>
      <c r="K891" s="48"/>
      <c r="L891" s="48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0"/>
      <c r="B892" s="40"/>
      <c r="C892" s="48"/>
      <c r="D892" s="48"/>
      <c r="E892" s="48"/>
      <c r="F892" s="48"/>
      <c r="G892" s="48"/>
      <c r="H892" s="4"/>
      <c r="I892" s="48"/>
      <c r="J892" s="48"/>
      <c r="K892" s="48"/>
      <c r="L892" s="48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0"/>
      <c r="B893" s="40"/>
      <c r="C893" s="48"/>
      <c r="D893" s="48"/>
      <c r="E893" s="48"/>
      <c r="F893" s="48"/>
      <c r="G893" s="48"/>
      <c r="H893" s="4"/>
      <c r="I893" s="48"/>
      <c r="J893" s="48"/>
      <c r="K893" s="48"/>
      <c r="L893" s="48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0"/>
      <c r="B894" s="40"/>
      <c r="C894" s="48"/>
      <c r="D894" s="48"/>
      <c r="E894" s="48"/>
      <c r="F894" s="48"/>
      <c r="G894" s="48"/>
      <c r="H894" s="4"/>
      <c r="I894" s="48"/>
      <c r="J894" s="48"/>
      <c r="K894" s="48"/>
      <c r="L894" s="48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0"/>
      <c r="B895" s="40"/>
      <c r="C895" s="48"/>
      <c r="D895" s="48"/>
      <c r="E895" s="48"/>
      <c r="F895" s="48"/>
      <c r="G895" s="48"/>
      <c r="H895" s="4"/>
      <c r="I895" s="48"/>
      <c r="J895" s="48"/>
      <c r="K895" s="48"/>
      <c r="L895" s="48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0"/>
      <c r="B896" s="40"/>
      <c r="C896" s="48"/>
      <c r="D896" s="48"/>
      <c r="E896" s="48"/>
      <c r="F896" s="48"/>
      <c r="G896" s="48"/>
      <c r="H896" s="4"/>
      <c r="I896" s="48"/>
      <c r="J896" s="48"/>
      <c r="K896" s="48"/>
      <c r="L896" s="48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0"/>
      <c r="B897" s="40"/>
      <c r="C897" s="48"/>
      <c r="D897" s="48"/>
      <c r="E897" s="48"/>
      <c r="F897" s="48"/>
      <c r="G897" s="48"/>
      <c r="H897" s="4"/>
      <c r="I897" s="48"/>
      <c r="J897" s="48"/>
      <c r="K897" s="48"/>
      <c r="L897" s="48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0"/>
      <c r="B898" s="40"/>
      <c r="C898" s="48"/>
      <c r="D898" s="48"/>
      <c r="E898" s="48"/>
      <c r="F898" s="48"/>
      <c r="G898" s="48"/>
      <c r="H898" s="4"/>
      <c r="I898" s="48"/>
      <c r="J898" s="48"/>
      <c r="K898" s="48"/>
      <c r="L898" s="48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0"/>
      <c r="B899" s="40"/>
      <c r="C899" s="48"/>
      <c r="D899" s="48"/>
      <c r="E899" s="48"/>
      <c r="F899" s="48"/>
      <c r="G899" s="48"/>
      <c r="H899" s="4"/>
      <c r="I899" s="48"/>
      <c r="J899" s="48"/>
      <c r="K899" s="48"/>
      <c r="L899" s="48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0"/>
      <c r="B900" s="40"/>
      <c r="C900" s="48"/>
      <c r="D900" s="48"/>
      <c r="E900" s="48"/>
      <c r="F900" s="48"/>
      <c r="G900" s="48"/>
      <c r="H900" s="4"/>
      <c r="I900" s="48"/>
      <c r="J900" s="48"/>
      <c r="K900" s="48"/>
      <c r="L900" s="48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0"/>
      <c r="B901" s="40"/>
      <c r="C901" s="48"/>
      <c r="D901" s="48"/>
      <c r="E901" s="48"/>
      <c r="F901" s="48"/>
      <c r="G901" s="48"/>
      <c r="H901" s="4"/>
      <c r="I901" s="48"/>
      <c r="J901" s="48"/>
      <c r="K901" s="48"/>
      <c r="L901" s="48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0"/>
      <c r="B902" s="40"/>
      <c r="C902" s="48"/>
      <c r="D902" s="48"/>
      <c r="E902" s="48"/>
      <c r="F902" s="48"/>
      <c r="G902" s="48"/>
      <c r="H902" s="4"/>
      <c r="I902" s="48"/>
      <c r="J902" s="48"/>
      <c r="K902" s="48"/>
      <c r="L902" s="48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0"/>
      <c r="B903" s="40"/>
      <c r="C903" s="48"/>
      <c r="D903" s="48"/>
      <c r="E903" s="48"/>
      <c r="F903" s="48"/>
      <c r="G903" s="48"/>
      <c r="H903" s="4"/>
      <c r="I903" s="48"/>
      <c r="J903" s="48"/>
      <c r="K903" s="48"/>
      <c r="L903" s="48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0"/>
      <c r="B904" s="40"/>
      <c r="C904" s="48"/>
      <c r="D904" s="48"/>
      <c r="E904" s="48"/>
      <c r="F904" s="48"/>
      <c r="G904" s="48"/>
      <c r="H904" s="4"/>
      <c r="I904" s="48"/>
      <c r="J904" s="48"/>
      <c r="K904" s="48"/>
      <c r="L904" s="48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0"/>
      <c r="B905" s="40"/>
      <c r="C905" s="48"/>
      <c r="D905" s="48"/>
      <c r="E905" s="48"/>
      <c r="F905" s="48"/>
      <c r="G905" s="48"/>
      <c r="H905" s="4"/>
      <c r="I905" s="48"/>
      <c r="J905" s="48"/>
      <c r="K905" s="48"/>
      <c r="L905" s="48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0"/>
      <c r="B906" s="40"/>
      <c r="C906" s="48"/>
      <c r="D906" s="48"/>
      <c r="E906" s="48"/>
      <c r="F906" s="48"/>
      <c r="G906" s="48"/>
      <c r="H906" s="4"/>
      <c r="I906" s="48"/>
      <c r="J906" s="48"/>
      <c r="K906" s="48"/>
      <c r="L906" s="48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0"/>
      <c r="B907" s="40"/>
      <c r="C907" s="48"/>
      <c r="D907" s="48"/>
      <c r="E907" s="48"/>
      <c r="F907" s="48"/>
      <c r="G907" s="48"/>
      <c r="H907" s="4"/>
      <c r="I907" s="48"/>
      <c r="J907" s="48"/>
      <c r="K907" s="48"/>
      <c r="L907" s="48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0"/>
      <c r="B908" s="40"/>
      <c r="C908" s="48"/>
      <c r="D908" s="48"/>
      <c r="E908" s="48"/>
      <c r="F908" s="48"/>
      <c r="G908" s="48"/>
      <c r="H908" s="4"/>
      <c r="I908" s="48"/>
      <c r="J908" s="48"/>
      <c r="K908" s="48"/>
      <c r="L908" s="48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0"/>
      <c r="B909" s="40"/>
      <c r="C909" s="48"/>
      <c r="D909" s="48"/>
      <c r="E909" s="48"/>
      <c r="F909" s="48"/>
      <c r="G909" s="48"/>
      <c r="H909" s="4"/>
      <c r="I909" s="48"/>
      <c r="J909" s="48"/>
      <c r="K909" s="48"/>
      <c r="L909" s="48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0"/>
      <c r="B910" s="40"/>
      <c r="C910" s="48"/>
      <c r="D910" s="48"/>
      <c r="E910" s="48"/>
      <c r="F910" s="48"/>
      <c r="G910" s="48"/>
      <c r="H910" s="4"/>
      <c r="I910" s="48"/>
      <c r="J910" s="48"/>
      <c r="K910" s="48"/>
      <c r="L910" s="48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0"/>
      <c r="B911" s="40"/>
      <c r="C911" s="48"/>
      <c r="D911" s="48"/>
      <c r="E911" s="48"/>
      <c r="F911" s="48"/>
      <c r="G911" s="48"/>
      <c r="H911" s="4"/>
      <c r="I911" s="48"/>
      <c r="J911" s="48"/>
      <c r="K911" s="48"/>
      <c r="L911" s="48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0"/>
      <c r="B912" s="40"/>
      <c r="C912" s="48"/>
      <c r="D912" s="48"/>
      <c r="E912" s="48"/>
      <c r="F912" s="48"/>
      <c r="G912" s="48"/>
      <c r="H912" s="4"/>
      <c r="I912" s="48"/>
      <c r="J912" s="48"/>
      <c r="K912" s="48"/>
      <c r="L912" s="48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0"/>
      <c r="B913" s="40"/>
      <c r="C913" s="48"/>
      <c r="D913" s="48"/>
      <c r="E913" s="48"/>
      <c r="F913" s="48"/>
      <c r="G913" s="48"/>
      <c r="H913" s="4"/>
      <c r="I913" s="48"/>
      <c r="J913" s="48"/>
      <c r="K913" s="48"/>
      <c r="L913" s="48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0"/>
      <c r="B914" s="40"/>
      <c r="C914" s="48"/>
      <c r="D914" s="48"/>
      <c r="E914" s="48"/>
      <c r="F914" s="48"/>
      <c r="G914" s="48"/>
      <c r="H914" s="4"/>
      <c r="I914" s="48"/>
      <c r="J914" s="48"/>
      <c r="K914" s="48"/>
      <c r="L914" s="48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0"/>
      <c r="B915" s="40"/>
      <c r="C915" s="48"/>
      <c r="D915" s="48"/>
      <c r="E915" s="48"/>
      <c r="F915" s="48"/>
      <c r="G915" s="48"/>
      <c r="H915" s="4"/>
      <c r="I915" s="48"/>
      <c r="J915" s="48"/>
      <c r="K915" s="48"/>
      <c r="L915" s="48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0"/>
      <c r="B916" s="40"/>
      <c r="C916" s="48"/>
      <c r="D916" s="48"/>
      <c r="E916" s="48"/>
      <c r="F916" s="48"/>
      <c r="G916" s="48"/>
      <c r="H916" s="4"/>
      <c r="I916" s="48"/>
      <c r="J916" s="48"/>
      <c r="K916" s="48"/>
      <c r="L916" s="48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0"/>
      <c r="B917" s="40"/>
      <c r="C917" s="48"/>
      <c r="D917" s="48"/>
      <c r="E917" s="48"/>
      <c r="F917" s="48"/>
      <c r="G917" s="48"/>
      <c r="H917" s="4"/>
      <c r="I917" s="48"/>
      <c r="J917" s="48"/>
      <c r="K917" s="48"/>
      <c r="L917" s="48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0"/>
      <c r="B918" s="40"/>
      <c r="C918" s="48"/>
      <c r="D918" s="48"/>
      <c r="E918" s="48"/>
      <c r="F918" s="48"/>
      <c r="G918" s="48"/>
      <c r="H918" s="4"/>
      <c r="I918" s="48"/>
      <c r="J918" s="48"/>
      <c r="K918" s="48"/>
      <c r="L918" s="48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0"/>
      <c r="B919" s="40"/>
      <c r="C919" s="48"/>
      <c r="D919" s="48"/>
      <c r="E919" s="48"/>
      <c r="F919" s="48"/>
      <c r="G919" s="48"/>
      <c r="H919" s="4"/>
      <c r="I919" s="48"/>
      <c r="J919" s="48"/>
      <c r="K919" s="48"/>
      <c r="L919" s="48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0"/>
      <c r="B920" s="40"/>
      <c r="C920" s="48"/>
      <c r="D920" s="48"/>
      <c r="E920" s="48"/>
      <c r="F920" s="48"/>
      <c r="G920" s="48"/>
      <c r="H920" s="4"/>
      <c r="I920" s="48"/>
      <c r="J920" s="48"/>
      <c r="K920" s="48"/>
      <c r="L920" s="48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0"/>
      <c r="B921" s="40"/>
      <c r="C921" s="48"/>
      <c r="D921" s="48"/>
      <c r="E921" s="48"/>
      <c r="F921" s="48"/>
      <c r="G921" s="48"/>
      <c r="H921" s="4"/>
      <c r="I921" s="48"/>
      <c r="J921" s="48"/>
      <c r="K921" s="48"/>
      <c r="L921" s="48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0"/>
      <c r="B922" s="40"/>
      <c r="C922" s="48"/>
      <c r="D922" s="48"/>
      <c r="E922" s="48"/>
      <c r="F922" s="48"/>
      <c r="G922" s="48"/>
      <c r="H922" s="4"/>
      <c r="I922" s="48"/>
      <c r="J922" s="48"/>
      <c r="K922" s="48"/>
      <c r="L922" s="48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0"/>
      <c r="B923" s="40"/>
      <c r="C923" s="48"/>
      <c r="D923" s="48"/>
      <c r="E923" s="48"/>
      <c r="F923" s="48"/>
      <c r="G923" s="48"/>
      <c r="H923" s="4"/>
      <c r="I923" s="48"/>
      <c r="J923" s="48"/>
      <c r="K923" s="48"/>
      <c r="L923" s="48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0"/>
      <c r="B924" s="40"/>
      <c r="C924" s="48"/>
      <c r="D924" s="48"/>
      <c r="E924" s="48"/>
      <c r="F924" s="48"/>
      <c r="G924" s="48"/>
      <c r="H924" s="4"/>
      <c r="I924" s="48"/>
      <c r="J924" s="48"/>
      <c r="K924" s="48"/>
      <c r="L924" s="48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0"/>
      <c r="B925" s="40"/>
      <c r="C925" s="48"/>
      <c r="D925" s="48"/>
      <c r="E925" s="48"/>
      <c r="F925" s="48"/>
      <c r="G925" s="48"/>
      <c r="H925" s="4"/>
      <c r="I925" s="48"/>
      <c r="J925" s="48"/>
      <c r="K925" s="48"/>
      <c r="L925" s="48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0"/>
      <c r="B926" s="40"/>
      <c r="C926" s="48"/>
      <c r="D926" s="48"/>
      <c r="E926" s="48"/>
      <c r="F926" s="48"/>
      <c r="G926" s="48"/>
      <c r="H926" s="4"/>
      <c r="I926" s="48"/>
      <c r="J926" s="48"/>
      <c r="K926" s="48"/>
      <c r="L926" s="48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0"/>
      <c r="B927" s="40"/>
      <c r="C927" s="48"/>
      <c r="D927" s="48"/>
      <c r="E927" s="48"/>
      <c r="F927" s="48"/>
      <c r="G927" s="48"/>
      <c r="H927" s="4"/>
      <c r="I927" s="48"/>
      <c r="J927" s="48"/>
      <c r="K927" s="48"/>
      <c r="L927" s="48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0"/>
      <c r="B928" s="40"/>
      <c r="C928" s="48"/>
      <c r="D928" s="48"/>
      <c r="E928" s="48"/>
      <c r="F928" s="48"/>
      <c r="G928" s="48"/>
      <c r="H928" s="4"/>
      <c r="I928" s="48"/>
      <c r="J928" s="48"/>
      <c r="K928" s="48"/>
      <c r="L928" s="48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0"/>
      <c r="B929" s="40"/>
      <c r="C929" s="48"/>
      <c r="D929" s="48"/>
      <c r="E929" s="48"/>
      <c r="F929" s="48"/>
      <c r="G929" s="48"/>
      <c r="H929" s="4"/>
      <c r="I929" s="48"/>
      <c r="J929" s="48"/>
      <c r="K929" s="48"/>
      <c r="L929" s="48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0"/>
      <c r="B930" s="40"/>
      <c r="C930" s="48"/>
      <c r="D930" s="48"/>
      <c r="E930" s="48"/>
      <c r="F930" s="48"/>
      <c r="G930" s="48"/>
      <c r="H930" s="4"/>
      <c r="I930" s="48"/>
      <c r="J930" s="48"/>
      <c r="K930" s="48"/>
      <c r="L930" s="48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0"/>
      <c r="B931" s="40"/>
      <c r="C931" s="48"/>
      <c r="D931" s="48"/>
      <c r="E931" s="48"/>
      <c r="F931" s="48"/>
      <c r="G931" s="48"/>
      <c r="H931" s="4"/>
      <c r="I931" s="48"/>
      <c r="J931" s="48"/>
      <c r="K931" s="48"/>
      <c r="L931" s="48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0"/>
      <c r="B932" s="40"/>
      <c r="C932" s="48"/>
      <c r="D932" s="48"/>
      <c r="E932" s="48"/>
      <c r="F932" s="48"/>
      <c r="G932" s="48"/>
      <c r="H932" s="4"/>
      <c r="I932" s="48"/>
      <c r="J932" s="48"/>
      <c r="K932" s="48"/>
      <c r="L932" s="48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0"/>
      <c r="B933" s="40"/>
      <c r="C933" s="48"/>
      <c r="D933" s="48"/>
      <c r="E933" s="48"/>
      <c r="F933" s="48"/>
      <c r="G933" s="48"/>
      <c r="H933" s="4"/>
      <c r="I933" s="48"/>
      <c r="J933" s="48"/>
      <c r="K933" s="48"/>
      <c r="L933" s="48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0"/>
      <c r="B934" s="40"/>
      <c r="C934" s="48"/>
      <c r="D934" s="48"/>
      <c r="E934" s="48"/>
      <c r="F934" s="48"/>
      <c r="G934" s="48"/>
      <c r="H934" s="4"/>
      <c r="I934" s="48"/>
      <c r="J934" s="48"/>
      <c r="K934" s="48"/>
      <c r="L934" s="48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0"/>
      <c r="B935" s="40"/>
      <c r="C935" s="48"/>
      <c r="D935" s="48"/>
      <c r="E935" s="48"/>
      <c r="F935" s="48"/>
      <c r="G935" s="48"/>
      <c r="H935" s="4"/>
      <c r="I935" s="48"/>
      <c r="J935" s="48"/>
      <c r="K935" s="48"/>
      <c r="L935" s="48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0"/>
      <c r="B936" s="40"/>
      <c r="C936" s="48"/>
      <c r="D936" s="48"/>
      <c r="E936" s="48"/>
      <c r="F936" s="48"/>
      <c r="G936" s="48"/>
      <c r="H936" s="4"/>
      <c r="I936" s="48"/>
      <c r="J936" s="48"/>
      <c r="K936" s="48"/>
      <c r="L936" s="48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0"/>
      <c r="B937" s="40"/>
      <c r="C937" s="48"/>
      <c r="D937" s="48"/>
      <c r="E937" s="48"/>
      <c r="F937" s="48"/>
      <c r="G937" s="48"/>
      <c r="H937" s="4"/>
      <c r="I937" s="48"/>
      <c r="J937" s="48"/>
      <c r="K937" s="48"/>
      <c r="L937" s="48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0"/>
      <c r="B938" s="40"/>
      <c r="C938" s="48"/>
      <c r="D938" s="48"/>
      <c r="E938" s="48"/>
      <c r="F938" s="48"/>
      <c r="G938" s="48"/>
      <c r="H938" s="4"/>
      <c r="I938" s="48"/>
      <c r="J938" s="48"/>
      <c r="K938" s="48"/>
      <c r="L938" s="48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0"/>
      <c r="B939" s="40"/>
      <c r="C939" s="48"/>
      <c r="D939" s="48"/>
      <c r="E939" s="48"/>
      <c r="F939" s="48"/>
      <c r="G939" s="48"/>
      <c r="H939" s="4"/>
      <c r="I939" s="48"/>
      <c r="J939" s="48"/>
      <c r="K939" s="48"/>
      <c r="L939" s="48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0"/>
      <c r="B940" s="40"/>
      <c r="C940" s="48"/>
      <c r="D940" s="48"/>
      <c r="E940" s="48"/>
      <c r="F940" s="48"/>
      <c r="G940" s="48"/>
      <c r="H940" s="4"/>
      <c r="I940" s="48"/>
      <c r="J940" s="48"/>
      <c r="K940" s="48"/>
      <c r="L940" s="48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0"/>
      <c r="B941" s="40"/>
      <c r="C941" s="48"/>
      <c r="D941" s="48"/>
      <c r="E941" s="48"/>
      <c r="F941" s="48"/>
      <c r="G941" s="48"/>
      <c r="H941" s="4"/>
      <c r="I941" s="48"/>
      <c r="J941" s="48"/>
      <c r="K941" s="48"/>
      <c r="L941" s="48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0"/>
      <c r="B942" s="40"/>
      <c r="C942" s="48"/>
      <c r="D942" s="48"/>
      <c r="E942" s="48"/>
      <c r="F942" s="48"/>
      <c r="G942" s="48"/>
      <c r="H942" s="4"/>
      <c r="I942" s="48"/>
      <c r="J942" s="48"/>
      <c r="K942" s="48"/>
      <c r="L942" s="48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0"/>
      <c r="B943" s="40"/>
      <c r="C943" s="48"/>
      <c r="D943" s="48"/>
      <c r="E943" s="48"/>
      <c r="F943" s="48"/>
      <c r="G943" s="48"/>
      <c r="H943" s="4"/>
      <c r="I943" s="48"/>
      <c r="J943" s="48"/>
      <c r="K943" s="48"/>
      <c r="L943" s="48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0"/>
      <c r="B944" s="40"/>
      <c r="C944" s="48"/>
      <c r="D944" s="48"/>
      <c r="E944" s="48"/>
      <c r="F944" s="48"/>
      <c r="G944" s="48"/>
      <c r="H944" s="4"/>
      <c r="I944" s="48"/>
      <c r="J944" s="48"/>
      <c r="K944" s="48"/>
      <c r="L944" s="48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0"/>
      <c r="B945" s="40"/>
      <c r="C945" s="48"/>
      <c r="D945" s="48"/>
      <c r="E945" s="48"/>
      <c r="F945" s="48"/>
      <c r="G945" s="48"/>
      <c r="H945" s="4"/>
      <c r="I945" s="48"/>
      <c r="J945" s="48"/>
      <c r="K945" s="48"/>
      <c r="L945" s="48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0"/>
      <c r="B946" s="40"/>
      <c r="C946" s="48"/>
      <c r="D946" s="48"/>
      <c r="E946" s="48"/>
      <c r="F946" s="48"/>
      <c r="G946" s="48"/>
      <c r="H946" s="4"/>
      <c r="I946" s="48"/>
      <c r="J946" s="48"/>
      <c r="K946" s="48"/>
      <c r="L946" s="48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0"/>
      <c r="B947" s="40"/>
      <c r="C947" s="48"/>
      <c r="D947" s="48"/>
      <c r="E947" s="48"/>
      <c r="F947" s="48"/>
      <c r="G947" s="48"/>
      <c r="H947" s="4"/>
      <c r="I947" s="48"/>
      <c r="J947" s="48"/>
      <c r="K947" s="48"/>
      <c r="L947" s="48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0"/>
      <c r="B948" s="40"/>
      <c r="C948" s="48"/>
      <c r="D948" s="48"/>
      <c r="E948" s="48"/>
      <c r="F948" s="48"/>
      <c r="G948" s="48"/>
      <c r="H948" s="4"/>
      <c r="I948" s="48"/>
      <c r="J948" s="48"/>
      <c r="K948" s="48"/>
      <c r="L948" s="48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0"/>
      <c r="B949" s="40"/>
      <c r="C949" s="48"/>
      <c r="D949" s="48"/>
      <c r="E949" s="48"/>
      <c r="F949" s="48"/>
      <c r="G949" s="48"/>
      <c r="H949" s="4"/>
      <c r="I949" s="48"/>
      <c r="J949" s="48"/>
      <c r="K949" s="48"/>
      <c r="L949" s="48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0"/>
      <c r="B950" s="40"/>
      <c r="C950" s="48"/>
      <c r="D950" s="48"/>
      <c r="E950" s="48"/>
      <c r="F950" s="48"/>
      <c r="G950" s="48"/>
      <c r="H950" s="4"/>
      <c r="I950" s="48"/>
      <c r="J950" s="48"/>
      <c r="K950" s="48"/>
      <c r="L950" s="48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0"/>
      <c r="B951" s="40"/>
      <c r="C951" s="48"/>
      <c r="D951" s="48"/>
      <c r="E951" s="48"/>
      <c r="F951" s="48"/>
      <c r="G951" s="48"/>
      <c r="H951" s="4"/>
      <c r="I951" s="48"/>
      <c r="J951" s="48"/>
      <c r="K951" s="48"/>
      <c r="L951" s="48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0"/>
      <c r="B952" s="40"/>
      <c r="C952" s="48"/>
      <c r="D952" s="48"/>
      <c r="E952" s="48"/>
      <c r="F952" s="48"/>
      <c r="G952" s="48"/>
      <c r="H952" s="4"/>
      <c r="I952" s="48"/>
      <c r="J952" s="48"/>
      <c r="K952" s="48"/>
      <c r="L952" s="48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0"/>
      <c r="B953" s="40"/>
      <c r="C953" s="48"/>
      <c r="D953" s="48"/>
      <c r="E953" s="48"/>
      <c r="F953" s="48"/>
      <c r="G953" s="48"/>
      <c r="H953" s="4"/>
      <c r="I953" s="48"/>
      <c r="J953" s="48"/>
      <c r="K953" s="48"/>
      <c r="L953" s="48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0"/>
      <c r="B954" s="40"/>
      <c r="C954" s="48"/>
      <c r="D954" s="48"/>
      <c r="E954" s="48"/>
      <c r="F954" s="48"/>
      <c r="G954" s="48"/>
      <c r="H954" s="4"/>
      <c r="I954" s="48"/>
      <c r="J954" s="48"/>
      <c r="K954" s="48"/>
      <c r="L954" s="48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0"/>
      <c r="B955" s="40"/>
      <c r="C955" s="48"/>
      <c r="D955" s="48"/>
      <c r="E955" s="48"/>
      <c r="F955" s="48"/>
      <c r="G955" s="48"/>
      <c r="H955" s="4"/>
      <c r="I955" s="48"/>
      <c r="J955" s="48"/>
      <c r="K955" s="48"/>
      <c r="L955" s="48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0"/>
      <c r="B956" s="40"/>
      <c r="C956" s="48"/>
      <c r="D956" s="48"/>
      <c r="E956" s="48"/>
      <c r="F956" s="48"/>
      <c r="G956" s="48"/>
      <c r="H956" s="4"/>
      <c r="I956" s="48"/>
      <c r="J956" s="48"/>
      <c r="K956" s="48"/>
      <c r="L956" s="48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0"/>
      <c r="B957" s="40"/>
      <c r="C957" s="48"/>
      <c r="D957" s="48"/>
      <c r="E957" s="48"/>
      <c r="F957" s="48"/>
      <c r="G957" s="48"/>
      <c r="H957" s="4"/>
      <c r="I957" s="48"/>
      <c r="J957" s="48"/>
      <c r="K957" s="48"/>
      <c r="L957" s="48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0"/>
      <c r="B958" s="40"/>
      <c r="C958" s="48"/>
      <c r="D958" s="48"/>
      <c r="E958" s="48"/>
      <c r="F958" s="48"/>
      <c r="G958" s="48"/>
      <c r="H958" s="4"/>
      <c r="I958" s="48"/>
      <c r="J958" s="48"/>
      <c r="K958" s="48"/>
      <c r="L958" s="48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0"/>
      <c r="B959" s="40"/>
      <c r="C959" s="48"/>
      <c r="D959" s="48"/>
      <c r="E959" s="48"/>
      <c r="F959" s="48"/>
      <c r="G959" s="48"/>
      <c r="H959" s="4"/>
      <c r="I959" s="48"/>
      <c r="J959" s="48"/>
      <c r="K959" s="48"/>
      <c r="L959" s="48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0"/>
      <c r="B960" s="40"/>
      <c r="C960" s="48"/>
      <c r="D960" s="48"/>
      <c r="E960" s="48"/>
      <c r="F960" s="48"/>
      <c r="G960" s="48"/>
      <c r="H960" s="4"/>
      <c r="I960" s="48"/>
      <c r="J960" s="48"/>
      <c r="K960" s="48"/>
      <c r="L960" s="48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0"/>
      <c r="B961" s="40"/>
      <c r="C961" s="48"/>
      <c r="D961" s="48"/>
      <c r="E961" s="48"/>
      <c r="F961" s="48"/>
      <c r="G961" s="48"/>
      <c r="H961" s="4"/>
      <c r="I961" s="48"/>
      <c r="J961" s="48"/>
      <c r="K961" s="48"/>
      <c r="L961" s="48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0"/>
      <c r="B962" s="40"/>
      <c r="C962" s="48"/>
      <c r="D962" s="48"/>
      <c r="E962" s="48"/>
      <c r="F962" s="48"/>
      <c r="G962" s="48"/>
      <c r="H962" s="4"/>
      <c r="I962" s="48"/>
      <c r="J962" s="48"/>
      <c r="K962" s="48"/>
      <c r="L962" s="48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0"/>
      <c r="B963" s="40"/>
      <c r="C963" s="48"/>
      <c r="D963" s="48"/>
      <c r="E963" s="48"/>
      <c r="F963" s="48"/>
      <c r="G963" s="48"/>
      <c r="H963" s="4"/>
      <c r="I963" s="48"/>
      <c r="J963" s="48"/>
      <c r="K963" s="48"/>
      <c r="L963" s="48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0"/>
      <c r="B964" s="40"/>
      <c r="C964" s="48"/>
      <c r="D964" s="48"/>
      <c r="E964" s="48"/>
      <c r="F964" s="48"/>
      <c r="G964" s="48"/>
      <c r="H964" s="4"/>
      <c r="I964" s="48"/>
      <c r="J964" s="48"/>
      <c r="K964" s="48"/>
      <c r="L964" s="48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0"/>
      <c r="B965" s="40"/>
      <c r="C965" s="48"/>
      <c r="D965" s="48"/>
      <c r="E965" s="48"/>
      <c r="F965" s="48"/>
      <c r="G965" s="48"/>
      <c r="H965" s="4"/>
      <c r="I965" s="48"/>
      <c r="J965" s="48"/>
      <c r="K965" s="48"/>
      <c r="L965" s="48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0"/>
      <c r="B966" s="40"/>
      <c r="C966" s="48"/>
      <c r="D966" s="48"/>
      <c r="E966" s="48"/>
      <c r="F966" s="48"/>
      <c r="G966" s="48"/>
      <c r="H966" s="4"/>
      <c r="I966" s="48"/>
      <c r="J966" s="48"/>
      <c r="K966" s="48"/>
      <c r="L966" s="48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0"/>
      <c r="B967" s="40"/>
      <c r="C967" s="48"/>
      <c r="D967" s="48"/>
      <c r="E967" s="48"/>
      <c r="F967" s="48"/>
      <c r="G967" s="48"/>
      <c r="H967" s="4"/>
      <c r="I967" s="48"/>
      <c r="J967" s="48"/>
      <c r="K967" s="48"/>
      <c r="L967" s="48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0"/>
      <c r="B968" s="40"/>
      <c r="C968" s="48"/>
      <c r="D968" s="48"/>
      <c r="E968" s="48"/>
      <c r="F968" s="48"/>
      <c r="G968" s="48"/>
      <c r="H968" s="4"/>
      <c r="I968" s="48"/>
      <c r="J968" s="48"/>
      <c r="K968" s="48"/>
      <c r="L968" s="48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0"/>
      <c r="B969" s="40"/>
      <c r="C969" s="48"/>
      <c r="D969" s="48"/>
      <c r="E969" s="48"/>
      <c r="F969" s="48"/>
      <c r="G969" s="48"/>
      <c r="H969" s="4"/>
      <c r="I969" s="48"/>
      <c r="J969" s="48"/>
      <c r="K969" s="48"/>
      <c r="L969" s="48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0"/>
      <c r="B970" s="40"/>
      <c r="C970" s="48"/>
      <c r="D970" s="48"/>
      <c r="E970" s="48"/>
      <c r="F970" s="48"/>
      <c r="G970" s="48"/>
      <c r="H970" s="4"/>
      <c r="I970" s="48"/>
      <c r="J970" s="48"/>
      <c r="K970" s="48"/>
      <c r="L970" s="48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0"/>
      <c r="B971" s="40"/>
      <c r="C971" s="48"/>
      <c r="D971" s="48"/>
      <c r="E971" s="48"/>
      <c r="F971" s="48"/>
      <c r="G971" s="48"/>
      <c r="H971" s="4"/>
      <c r="I971" s="48"/>
      <c r="J971" s="48"/>
      <c r="K971" s="48"/>
      <c r="L971" s="48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0"/>
      <c r="B972" s="40"/>
      <c r="C972" s="48"/>
      <c r="D972" s="48"/>
      <c r="E972" s="48"/>
      <c r="F972" s="48"/>
      <c r="G972" s="48"/>
      <c r="H972" s="4"/>
      <c r="I972" s="48"/>
      <c r="J972" s="48"/>
      <c r="K972" s="48"/>
      <c r="L972" s="48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0"/>
      <c r="B973" s="40"/>
      <c r="C973" s="48"/>
      <c r="D973" s="48"/>
      <c r="E973" s="48"/>
      <c r="F973" s="48"/>
      <c r="G973" s="48"/>
      <c r="H973" s="4"/>
      <c r="I973" s="48"/>
      <c r="J973" s="48"/>
      <c r="K973" s="48"/>
      <c r="L973" s="48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0"/>
      <c r="B974" s="40"/>
      <c r="C974" s="48"/>
      <c r="D974" s="48"/>
      <c r="E974" s="48"/>
      <c r="F974" s="48"/>
      <c r="G974" s="48"/>
      <c r="H974" s="4"/>
      <c r="I974" s="48"/>
      <c r="J974" s="48"/>
      <c r="K974" s="48"/>
      <c r="L974" s="48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0"/>
      <c r="B975" s="40"/>
      <c r="C975" s="48"/>
      <c r="D975" s="48"/>
      <c r="E975" s="48"/>
      <c r="F975" s="48"/>
      <c r="G975" s="48"/>
      <c r="H975" s="4"/>
      <c r="I975" s="48"/>
      <c r="J975" s="48"/>
      <c r="K975" s="48"/>
      <c r="L975" s="48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0"/>
      <c r="B976" s="40"/>
      <c r="C976" s="48"/>
      <c r="D976" s="48"/>
      <c r="E976" s="48"/>
      <c r="F976" s="48"/>
      <c r="G976" s="48"/>
      <c r="H976" s="4"/>
      <c r="I976" s="48"/>
      <c r="J976" s="48"/>
      <c r="K976" s="48"/>
      <c r="L976" s="48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0"/>
      <c r="B977" s="40"/>
      <c r="C977" s="48"/>
      <c r="D977" s="48"/>
      <c r="E977" s="48"/>
      <c r="F977" s="48"/>
      <c r="G977" s="48"/>
      <c r="H977" s="4"/>
      <c r="I977" s="48"/>
      <c r="J977" s="48"/>
      <c r="K977" s="48"/>
      <c r="L977" s="48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0"/>
      <c r="B978" s="40"/>
      <c r="C978" s="48"/>
      <c r="D978" s="48"/>
      <c r="E978" s="48"/>
      <c r="F978" s="48"/>
      <c r="G978" s="48"/>
      <c r="H978" s="4"/>
      <c r="I978" s="48"/>
      <c r="J978" s="48"/>
      <c r="K978" s="48"/>
      <c r="L978" s="48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0"/>
      <c r="B979" s="40"/>
      <c r="C979" s="48"/>
      <c r="D979" s="48"/>
      <c r="E979" s="48"/>
      <c r="F979" s="48"/>
      <c r="G979" s="48"/>
      <c r="H979" s="4"/>
      <c r="I979" s="48"/>
      <c r="J979" s="48"/>
      <c r="K979" s="48"/>
      <c r="L979" s="48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0"/>
      <c r="B980" s="40"/>
      <c r="C980" s="48"/>
      <c r="D980" s="48"/>
      <c r="E980" s="48"/>
      <c r="F980" s="48"/>
      <c r="G980" s="48"/>
      <c r="H980" s="4"/>
      <c r="I980" s="48"/>
      <c r="J980" s="48"/>
      <c r="K980" s="48"/>
      <c r="L980" s="48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0"/>
      <c r="B981" s="40"/>
      <c r="C981" s="48"/>
      <c r="D981" s="48"/>
      <c r="E981" s="48"/>
      <c r="F981" s="48"/>
      <c r="G981" s="48"/>
      <c r="H981" s="4"/>
      <c r="I981" s="48"/>
      <c r="J981" s="48"/>
      <c r="K981" s="48"/>
      <c r="L981" s="48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0"/>
      <c r="B982" s="40"/>
      <c r="C982" s="48"/>
      <c r="D982" s="48"/>
      <c r="E982" s="48"/>
      <c r="F982" s="48"/>
      <c r="G982" s="48"/>
      <c r="H982" s="4"/>
      <c r="I982" s="48"/>
      <c r="J982" s="48"/>
      <c r="K982" s="48"/>
      <c r="L982" s="48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0"/>
      <c r="B983" s="40"/>
      <c r="C983" s="48"/>
      <c r="D983" s="48"/>
      <c r="E983" s="48"/>
      <c r="F983" s="48"/>
      <c r="G983" s="48"/>
      <c r="H983" s="4"/>
      <c r="I983" s="48"/>
      <c r="J983" s="48"/>
      <c r="K983" s="48"/>
      <c r="L983" s="48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0"/>
      <c r="B984" s="40"/>
      <c r="C984" s="48"/>
      <c r="D984" s="48"/>
      <c r="E984" s="48"/>
      <c r="F984" s="48"/>
      <c r="G984" s="48"/>
      <c r="H984" s="4"/>
      <c r="I984" s="48"/>
      <c r="J984" s="48"/>
      <c r="K984" s="48"/>
      <c r="L984" s="48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0"/>
      <c r="B985" s="40"/>
      <c r="C985" s="48"/>
      <c r="D985" s="48"/>
      <c r="E985" s="48"/>
      <c r="F985" s="48"/>
      <c r="G985" s="48"/>
      <c r="H985" s="4"/>
      <c r="I985" s="48"/>
      <c r="J985" s="48"/>
      <c r="K985" s="48"/>
      <c r="L985" s="48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0"/>
      <c r="B986" s="40"/>
      <c r="C986" s="48"/>
      <c r="D986" s="48"/>
      <c r="E986" s="48"/>
      <c r="F986" s="48"/>
      <c r="G986" s="48"/>
      <c r="H986" s="4"/>
      <c r="I986" s="48"/>
      <c r="J986" s="48"/>
      <c r="K986" s="48"/>
      <c r="L986" s="48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0"/>
      <c r="B987" s="40"/>
      <c r="C987" s="48"/>
      <c r="D987" s="48"/>
      <c r="E987" s="48"/>
      <c r="F987" s="48"/>
      <c r="G987" s="48"/>
      <c r="H987" s="4"/>
      <c r="I987" s="48"/>
      <c r="J987" s="48"/>
      <c r="K987" s="48"/>
      <c r="L987" s="48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0"/>
      <c r="B988" s="40"/>
      <c r="C988" s="48"/>
      <c r="D988" s="48"/>
      <c r="E988" s="48"/>
      <c r="F988" s="48"/>
      <c r="G988" s="48"/>
      <c r="H988" s="4"/>
      <c r="I988" s="48"/>
      <c r="J988" s="48"/>
      <c r="K988" s="48"/>
      <c r="L988" s="48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0"/>
      <c r="B989" s="40"/>
      <c r="C989" s="48"/>
      <c r="D989" s="48"/>
      <c r="E989" s="48"/>
      <c r="F989" s="48"/>
      <c r="G989" s="48"/>
      <c r="H989" s="4"/>
      <c r="I989" s="48"/>
      <c r="J989" s="48"/>
      <c r="K989" s="48"/>
      <c r="L989" s="48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0"/>
      <c r="B990" s="40"/>
      <c r="C990" s="48"/>
      <c r="D990" s="48"/>
      <c r="E990" s="48"/>
      <c r="F990" s="48"/>
      <c r="G990" s="48"/>
      <c r="H990" s="4"/>
      <c r="I990" s="48"/>
      <c r="J990" s="48"/>
      <c r="K990" s="48"/>
      <c r="L990" s="48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0"/>
      <c r="B991" s="40"/>
      <c r="C991" s="48"/>
      <c r="D991" s="48"/>
      <c r="E991" s="48"/>
      <c r="F991" s="48"/>
      <c r="G991" s="48"/>
      <c r="H991" s="4"/>
      <c r="I991" s="48"/>
      <c r="J991" s="48"/>
      <c r="K991" s="48"/>
      <c r="L991" s="48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0"/>
      <c r="B992" s="40"/>
      <c r="C992" s="48"/>
      <c r="D992" s="48"/>
      <c r="E992" s="48"/>
      <c r="F992" s="48"/>
      <c r="G992" s="48"/>
      <c r="H992" s="4"/>
      <c r="I992" s="48"/>
      <c r="J992" s="48"/>
      <c r="K992" s="48"/>
      <c r="L992" s="48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0"/>
      <c r="B993" s="40"/>
      <c r="C993" s="48"/>
      <c r="D993" s="48"/>
      <c r="E993" s="48"/>
      <c r="F993" s="48"/>
      <c r="G993" s="48"/>
      <c r="H993" s="4"/>
      <c r="I993" s="48"/>
      <c r="J993" s="48"/>
      <c r="K993" s="48"/>
      <c r="L993" s="48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0"/>
      <c r="B994" s="40"/>
      <c r="C994" s="48"/>
      <c r="D994" s="48"/>
      <c r="E994" s="48"/>
      <c r="F994" s="48"/>
      <c r="G994" s="48"/>
      <c r="H994" s="4"/>
      <c r="I994" s="48"/>
      <c r="J994" s="48"/>
      <c r="K994" s="48"/>
      <c r="L994" s="48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0"/>
      <c r="B995" s="40"/>
      <c r="C995" s="48"/>
      <c r="D995" s="48"/>
      <c r="E995" s="48"/>
      <c r="F995" s="48"/>
      <c r="G995" s="48"/>
      <c r="H995" s="4"/>
      <c r="I995" s="48"/>
      <c r="J995" s="48"/>
      <c r="K995" s="48"/>
      <c r="L995" s="48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0"/>
      <c r="B996" s="40"/>
      <c r="C996" s="48"/>
      <c r="D996" s="48"/>
      <c r="E996" s="48"/>
      <c r="F996" s="48"/>
      <c r="G996" s="48"/>
      <c r="H996" s="4"/>
      <c r="I996" s="48"/>
      <c r="J996" s="48"/>
      <c r="K996" s="48"/>
      <c r="L996" s="48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0"/>
      <c r="B997" s="40"/>
      <c r="C997" s="48"/>
      <c r="D997" s="48"/>
      <c r="E997" s="48"/>
      <c r="F997" s="48"/>
      <c r="G997" s="48"/>
      <c r="H997" s="4"/>
      <c r="I997" s="48"/>
      <c r="J997" s="48"/>
      <c r="K997" s="48"/>
      <c r="L997" s="48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0"/>
      <c r="B998" s="40"/>
      <c r="C998" s="48"/>
      <c r="D998" s="48"/>
      <c r="E998" s="48"/>
      <c r="F998" s="48"/>
      <c r="G998" s="48"/>
      <c r="H998" s="4"/>
      <c r="I998" s="48"/>
      <c r="J998" s="48"/>
      <c r="K998" s="48"/>
      <c r="L998" s="48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0"/>
      <c r="B999" s="40"/>
      <c r="C999" s="48"/>
      <c r="D999" s="48"/>
      <c r="E999" s="48"/>
      <c r="F999" s="48"/>
      <c r="G999" s="48"/>
      <c r="H999" s="4"/>
      <c r="I999" s="48"/>
      <c r="J999" s="48"/>
      <c r="K999" s="48"/>
      <c r="L999" s="48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0"/>
      <c r="B1000" s="40"/>
      <c r="C1000" s="48"/>
      <c r="D1000" s="48"/>
      <c r="E1000" s="48"/>
      <c r="F1000" s="48"/>
      <c r="G1000" s="48"/>
      <c r="H1000" s="4"/>
      <c r="I1000" s="48"/>
      <c r="J1000" s="48"/>
      <c r="K1000" s="48"/>
      <c r="L1000" s="48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J23:K23"/>
    <mergeCell ref="E23:F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7.0"/>
    <col customWidth="1" min="3" max="3" width="15.14"/>
    <col customWidth="1" min="4" max="4" width="7.57"/>
    <col customWidth="1" min="5" max="5" width="8.43"/>
    <col customWidth="1" min="6" max="6" width="6.86"/>
    <col customWidth="1" min="7" max="7" width="24.43"/>
    <col customWidth="1" min="8" max="8" width="17.57"/>
    <col customWidth="1" min="9" max="9" width="15.86"/>
    <col customWidth="1" min="10" max="10" width="9.0"/>
    <col customWidth="1" min="11" max="11" width="7.86"/>
    <col customWidth="1" min="12" max="12" width="19.43"/>
    <col customWidth="1" min="13" max="13" width="14.43"/>
    <col customWidth="1" min="14" max="14" width="34.43"/>
    <col customWidth="1" min="15" max="15" width="7.57"/>
    <col customWidth="1" min="16" max="16" width="15.14"/>
    <col customWidth="1" min="17" max="17" width="7.57"/>
    <col customWidth="1" min="18" max="18" width="7.43"/>
    <col customWidth="1" min="19" max="19" width="7.57"/>
    <col customWidth="1" min="20" max="20" width="24.43"/>
    <col customWidth="1" min="21" max="21" width="17.57"/>
    <col customWidth="1" min="22" max="22" width="15.86"/>
    <col customWidth="1" min="23" max="23" width="8.29"/>
    <col customWidth="1" min="24" max="24" width="7.86"/>
    <col customWidth="1" min="25" max="25" width="19.43"/>
    <col customWidth="1" min="26" max="37" width="14.43"/>
  </cols>
  <sheetData>
    <row r="1" ht="15.75" customHeight="1">
      <c r="A1" s="18" t="s">
        <v>41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4"/>
      <c r="N1" s="21" t="s">
        <v>44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75" customHeight="1">
      <c r="A2" s="22" t="str">
        <f>'Menú Almuerzo y Cena'!C2</f>
        <v>VORI VORI DE POLLO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  <c r="M2" s="4"/>
      <c r="N2" s="22" t="str">
        <f>'Menú Almuerzo y Cena'!H2</f>
        <v>GUISO DE CARNE CON ARROZ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customHeight="1">
      <c r="A3" s="25" t="s">
        <v>56</v>
      </c>
      <c r="B3" s="22" t="s">
        <v>58</v>
      </c>
      <c r="C3" s="23"/>
      <c r="D3" s="24"/>
      <c r="E3" s="26" t="s">
        <v>59</v>
      </c>
      <c r="F3" s="23"/>
      <c r="G3" s="24"/>
      <c r="H3" s="22" t="s">
        <v>62</v>
      </c>
      <c r="I3" s="23"/>
      <c r="J3" s="23"/>
      <c r="K3" s="23"/>
      <c r="L3" s="24"/>
      <c r="M3" s="4"/>
      <c r="N3" s="25" t="s">
        <v>66</v>
      </c>
      <c r="O3" s="22" t="s">
        <v>58</v>
      </c>
      <c r="P3" s="23"/>
      <c r="Q3" s="24"/>
      <c r="R3" s="26" t="s">
        <v>59</v>
      </c>
      <c r="S3" s="23"/>
      <c r="T3" s="24"/>
      <c r="U3" s="22" t="s">
        <v>62</v>
      </c>
      <c r="V3" s="23"/>
      <c r="W3" s="23"/>
      <c r="X3" s="23"/>
      <c r="Y3" s="2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ht="15.75" customHeight="1">
      <c r="A4" s="27">
        <v>4.0</v>
      </c>
      <c r="B4" s="28" t="s">
        <v>70</v>
      </c>
      <c r="C4" s="28" t="s">
        <v>72</v>
      </c>
      <c r="D4" s="28" t="s">
        <v>73</v>
      </c>
      <c r="E4" s="28" t="s">
        <v>75</v>
      </c>
      <c r="F4" s="28" t="s">
        <v>73</v>
      </c>
      <c r="G4" s="28" t="s">
        <v>76</v>
      </c>
      <c r="H4" s="28" t="s">
        <v>78</v>
      </c>
      <c r="I4" s="28" t="s">
        <v>79</v>
      </c>
      <c r="J4" s="30" t="s">
        <v>80</v>
      </c>
      <c r="K4" s="31" t="s">
        <v>82</v>
      </c>
      <c r="L4" s="31" t="s">
        <v>86</v>
      </c>
      <c r="M4" s="4"/>
      <c r="N4" s="32">
        <f>'Menú Almuerzo y Cena'!I2</f>
        <v>25</v>
      </c>
      <c r="O4" s="28" t="s">
        <v>70</v>
      </c>
      <c r="P4" s="28" t="s">
        <v>91</v>
      </c>
      <c r="Q4" s="28" t="s">
        <v>73</v>
      </c>
      <c r="R4" s="28" t="s">
        <v>75</v>
      </c>
      <c r="S4" s="28" t="s">
        <v>73</v>
      </c>
      <c r="T4" s="28" t="s">
        <v>76</v>
      </c>
      <c r="U4" s="28" t="s">
        <v>78</v>
      </c>
      <c r="V4" s="28" t="s">
        <v>79</v>
      </c>
      <c r="W4" s="30" t="s">
        <v>80</v>
      </c>
      <c r="X4" s="31" t="s">
        <v>82</v>
      </c>
      <c r="Y4" s="31" t="s">
        <v>86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ht="15.75" customHeight="1">
      <c r="A5" s="25" t="s">
        <v>103</v>
      </c>
      <c r="B5" s="34"/>
      <c r="C5" s="34"/>
      <c r="D5" s="34"/>
      <c r="E5" s="34"/>
      <c r="F5" s="34"/>
      <c r="G5" s="34"/>
      <c r="H5" s="34"/>
      <c r="I5" s="34"/>
      <c r="J5" s="35"/>
      <c r="K5" s="34"/>
      <c r="L5" s="34"/>
      <c r="M5" s="4"/>
      <c r="N5" s="25" t="s">
        <v>103</v>
      </c>
      <c r="O5" s="34"/>
      <c r="P5" s="34"/>
      <c r="Q5" s="34"/>
      <c r="R5" s="34"/>
      <c r="S5" s="34"/>
      <c r="T5" s="34"/>
      <c r="U5" s="34"/>
      <c r="V5" s="34"/>
      <c r="W5" s="35"/>
      <c r="X5" s="34"/>
      <c r="Y5" s="3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ht="15.75" customHeight="1">
      <c r="A6" s="7" t="s">
        <v>106</v>
      </c>
      <c r="B6" s="10">
        <v>0.08</v>
      </c>
      <c r="C6" s="10">
        <v>0.8</v>
      </c>
      <c r="D6" s="10">
        <f t="shared" ref="D6:D19" si="1">C6*B6</f>
        <v>0.064</v>
      </c>
      <c r="E6" s="10">
        <f>B6*A4</f>
        <v>0.32</v>
      </c>
      <c r="F6" s="10">
        <f t="shared" ref="F6:F19" si="2">E6*C6</f>
        <v>0.256</v>
      </c>
      <c r="G6" s="36">
        <v>0.0</v>
      </c>
      <c r="H6" s="10">
        <v>1.1</v>
      </c>
      <c r="I6" s="10">
        <f t="shared" ref="I6:I19" si="3">H6*E6</f>
        <v>0.352</v>
      </c>
      <c r="J6" s="37">
        <f>'Listado de Insumos'!F50</f>
        <v>4700</v>
      </c>
      <c r="K6" s="38">
        <f t="shared" ref="K6:K19" si="4">J6*I6</f>
        <v>1654.4</v>
      </c>
      <c r="L6" s="38"/>
      <c r="M6" s="4"/>
      <c r="N6" s="39" t="s">
        <v>64</v>
      </c>
      <c r="O6" s="10">
        <v>0.07</v>
      </c>
      <c r="P6" s="10">
        <v>0.8</v>
      </c>
      <c r="Q6" s="10">
        <f t="shared" ref="Q6:Q19" si="5">P6*O6</f>
        <v>0.056</v>
      </c>
      <c r="R6" s="10">
        <f>O6*N4</f>
        <v>1.75</v>
      </c>
      <c r="S6" s="10">
        <f t="shared" ref="S6:S19" si="6">R6*P6</f>
        <v>1.4</v>
      </c>
      <c r="T6" s="36">
        <v>0.0</v>
      </c>
      <c r="U6" s="10">
        <v>1.1</v>
      </c>
      <c r="V6" s="10">
        <f t="shared" ref="V6:V19" si="7">U6*R6</f>
        <v>1.925</v>
      </c>
      <c r="W6" s="37">
        <f>'Listado de Insumos'!F6</f>
        <v>21000</v>
      </c>
      <c r="X6" s="38">
        <f t="shared" ref="X6:X19" si="8">W6*V6</f>
        <v>40425</v>
      </c>
      <c r="Y6" s="38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ht="15.75" customHeight="1">
      <c r="A7" s="7" t="s">
        <v>121</v>
      </c>
      <c r="B7" s="10">
        <v>0.025</v>
      </c>
      <c r="C7" s="10">
        <v>2.0</v>
      </c>
      <c r="D7" s="10">
        <f t="shared" si="1"/>
        <v>0.05</v>
      </c>
      <c r="E7" s="10">
        <f>B7*A4</f>
        <v>0.1</v>
      </c>
      <c r="F7" s="10">
        <f t="shared" si="2"/>
        <v>0.2</v>
      </c>
      <c r="G7" s="34"/>
      <c r="H7" s="10">
        <v>1.0</v>
      </c>
      <c r="I7" s="10">
        <f t="shared" si="3"/>
        <v>0.1</v>
      </c>
      <c r="J7" s="37">
        <f>'Listado de Insumos'!F15</f>
        <v>5500</v>
      </c>
      <c r="K7" s="38">
        <f t="shared" si="4"/>
        <v>550</v>
      </c>
      <c r="L7" s="38"/>
      <c r="M7" s="4"/>
      <c r="N7" s="8" t="s">
        <v>125</v>
      </c>
      <c r="O7" s="10">
        <v>0.03</v>
      </c>
      <c r="P7" s="10">
        <v>1.0</v>
      </c>
      <c r="Q7" s="10">
        <f t="shared" si="5"/>
        <v>0.03</v>
      </c>
      <c r="R7" s="10">
        <f>O7*N4</f>
        <v>0.75</v>
      </c>
      <c r="S7" s="10">
        <f t="shared" si="6"/>
        <v>0.75</v>
      </c>
      <c r="T7" s="34"/>
      <c r="U7" s="10">
        <v>1.0</v>
      </c>
      <c r="V7" s="10">
        <f t="shared" si="7"/>
        <v>0.75</v>
      </c>
      <c r="W7" s="37">
        <f>'Listado de Insumos'!F28</f>
        <v>13200</v>
      </c>
      <c r="X7" s="38">
        <f t="shared" si="8"/>
        <v>9900</v>
      </c>
      <c r="Y7" s="38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ht="15.75" customHeight="1">
      <c r="A8" s="7" t="s">
        <v>110</v>
      </c>
      <c r="B8" s="10">
        <v>0.005</v>
      </c>
      <c r="C8" s="10">
        <v>1.0</v>
      </c>
      <c r="D8" s="10">
        <f t="shared" si="1"/>
        <v>0.005</v>
      </c>
      <c r="E8" s="10">
        <f>B8*A4</f>
        <v>0.02</v>
      </c>
      <c r="F8" s="10">
        <f t="shared" si="2"/>
        <v>0.02</v>
      </c>
      <c r="G8" s="41" t="s">
        <v>127</v>
      </c>
      <c r="H8" s="10">
        <v>1.0</v>
      </c>
      <c r="I8" s="10">
        <f t="shared" si="3"/>
        <v>0.02</v>
      </c>
      <c r="J8" s="37">
        <f>'Listado de Insumos'!F14</f>
        <v>2940</v>
      </c>
      <c r="K8" s="38">
        <f t="shared" si="4"/>
        <v>58.8</v>
      </c>
      <c r="L8" s="38"/>
      <c r="M8" s="4"/>
      <c r="N8" s="8" t="s">
        <v>129</v>
      </c>
      <c r="O8" s="10">
        <v>0.01</v>
      </c>
      <c r="P8" s="10">
        <v>1.0</v>
      </c>
      <c r="Q8" s="10">
        <f t="shared" si="5"/>
        <v>0.01</v>
      </c>
      <c r="R8" s="10">
        <f>O8*N4</f>
        <v>0.25</v>
      </c>
      <c r="S8" s="10">
        <f t="shared" si="6"/>
        <v>0.25</v>
      </c>
      <c r="T8" s="41" t="s">
        <v>127</v>
      </c>
      <c r="U8" s="10">
        <v>1.175</v>
      </c>
      <c r="V8" s="10">
        <f t="shared" si="7"/>
        <v>0.29375</v>
      </c>
      <c r="W8" s="37">
        <f>'Listado de Insumos'!F61</f>
        <v>6500</v>
      </c>
      <c r="X8" s="38">
        <f t="shared" si="8"/>
        <v>1909.375</v>
      </c>
      <c r="Y8" s="38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ht="15.75" customHeight="1">
      <c r="A9" s="7" t="s">
        <v>131</v>
      </c>
      <c r="B9" s="10">
        <v>0.005</v>
      </c>
      <c r="C9" s="10">
        <v>1.0</v>
      </c>
      <c r="D9" s="10">
        <f t="shared" si="1"/>
        <v>0.005</v>
      </c>
      <c r="E9" s="10">
        <f>B9*A4</f>
        <v>0.02</v>
      </c>
      <c r="F9" s="10">
        <f t="shared" si="2"/>
        <v>0.02</v>
      </c>
      <c r="G9" s="46"/>
      <c r="H9" s="10">
        <v>1.0</v>
      </c>
      <c r="I9" s="10">
        <f t="shared" si="3"/>
        <v>0.02</v>
      </c>
      <c r="J9" s="37">
        <f>'Listado de Insumos'!F42</f>
        <v>27900</v>
      </c>
      <c r="K9" s="38">
        <f t="shared" si="4"/>
        <v>558</v>
      </c>
      <c r="L9" s="38"/>
      <c r="M9" s="4"/>
      <c r="N9" s="8" t="s">
        <v>135</v>
      </c>
      <c r="O9" s="10">
        <v>0.01</v>
      </c>
      <c r="P9" s="10">
        <v>1.0</v>
      </c>
      <c r="Q9" s="10">
        <f t="shared" si="5"/>
        <v>0.01</v>
      </c>
      <c r="R9" s="10">
        <f>O9*N4</f>
        <v>0.25</v>
      </c>
      <c r="S9" s="10">
        <f t="shared" si="6"/>
        <v>0.25</v>
      </c>
      <c r="T9" s="46"/>
      <c r="U9" s="10">
        <v>1.175</v>
      </c>
      <c r="V9" s="10">
        <f t="shared" si="7"/>
        <v>0.29375</v>
      </c>
      <c r="W9" s="37">
        <f>'Listado de Insumos'!F62</f>
        <v>6500</v>
      </c>
      <c r="X9" s="38">
        <f t="shared" si="8"/>
        <v>1909.375</v>
      </c>
      <c r="Y9" s="38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ht="15.75" customHeight="1">
      <c r="A10" s="7" t="s">
        <v>136</v>
      </c>
      <c r="B10" s="10">
        <v>0.01</v>
      </c>
      <c r="C10" s="10">
        <v>1.0</v>
      </c>
      <c r="D10" s="10">
        <f t="shared" si="1"/>
        <v>0.01</v>
      </c>
      <c r="E10" s="10">
        <f>B10*A4</f>
        <v>0.04</v>
      </c>
      <c r="F10" s="10">
        <f t="shared" si="2"/>
        <v>0.04</v>
      </c>
      <c r="G10" s="46"/>
      <c r="H10" s="10">
        <v>1.175</v>
      </c>
      <c r="I10" s="10">
        <f t="shared" si="3"/>
        <v>0.047</v>
      </c>
      <c r="J10" s="37">
        <f>'Listado de Insumos'!F65</f>
        <v>11900</v>
      </c>
      <c r="K10" s="38">
        <f t="shared" si="4"/>
        <v>559.3</v>
      </c>
      <c r="L10" s="38"/>
      <c r="M10" s="4"/>
      <c r="N10" s="8" t="s">
        <v>139</v>
      </c>
      <c r="O10" s="10">
        <v>0.01</v>
      </c>
      <c r="P10" s="10">
        <v>1.0</v>
      </c>
      <c r="Q10" s="10">
        <f t="shared" si="5"/>
        <v>0.01</v>
      </c>
      <c r="R10" s="10">
        <f>O10*N4</f>
        <v>0.25</v>
      </c>
      <c r="S10" s="10">
        <f t="shared" si="6"/>
        <v>0.25</v>
      </c>
      <c r="T10" s="46"/>
      <c r="U10" s="10">
        <v>1.0</v>
      </c>
      <c r="V10" s="10">
        <f t="shared" si="7"/>
        <v>0.25</v>
      </c>
      <c r="W10" s="37">
        <f>'Listado de Insumos'!F66</f>
        <v>4900</v>
      </c>
      <c r="X10" s="38">
        <f t="shared" si="8"/>
        <v>1225</v>
      </c>
      <c r="Y10" s="38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ht="15.75" customHeight="1">
      <c r="A11" s="7" t="s">
        <v>129</v>
      </c>
      <c r="B11" s="10">
        <v>0.01</v>
      </c>
      <c r="C11" s="10">
        <v>1.0</v>
      </c>
      <c r="D11" s="10">
        <f t="shared" si="1"/>
        <v>0.01</v>
      </c>
      <c r="E11" s="10">
        <f>B11*A4</f>
        <v>0.04</v>
      </c>
      <c r="F11" s="10">
        <f t="shared" si="2"/>
        <v>0.04</v>
      </c>
      <c r="G11" s="34"/>
      <c r="H11" s="10">
        <v>1.175</v>
      </c>
      <c r="I11" s="10">
        <f t="shared" si="3"/>
        <v>0.047</v>
      </c>
      <c r="J11" s="37">
        <f>'Listado de Insumos'!F61</f>
        <v>6500</v>
      </c>
      <c r="K11" s="38">
        <f t="shared" si="4"/>
        <v>305.5</v>
      </c>
      <c r="L11" s="38"/>
      <c r="M11" s="4"/>
      <c r="N11" s="8" t="s">
        <v>142</v>
      </c>
      <c r="O11" s="10">
        <v>0.03</v>
      </c>
      <c r="P11" s="10">
        <v>3.0</v>
      </c>
      <c r="Q11" s="10">
        <f t="shared" si="5"/>
        <v>0.09</v>
      </c>
      <c r="R11" s="10">
        <f>O11*N4</f>
        <v>0.75</v>
      </c>
      <c r="S11" s="10">
        <f t="shared" si="6"/>
        <v>2.25</v>
      </c>
      <c r="T11" s="34"/>
      <c r="U11" s="10">
        <v>1.0</v>
      </c>
      <c r="V11" s="10">
        <f t="shared" si="7"/>
        <v>0.75</v>
      </c>
      <c r="W11" s="37">
        <f>'Listado de Insumos'!F12</f>
        <v>3020</v>
      </c>
      <c r="X11" s="38">
        <f t="shared" si="8"/>
        <v>2265</v>
      </c>
      <c r="Y11" s="38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ht="15.75" customHeight="1">
      <c r="A12" s="7" t="s">
        <v>139</v>
      </c>
      <c r="B12" s="10">
        <v>0.01</v>
      </c>
      <c r="C12" s="10">
        <v>1.0</v>
      </c>
      <c r="D12" s="10">
        <f t="shared" si="1"/>
        <v>0.01</v>
      </c>
      <c r="E12" s="10">
        <f>B12*A4</f>
        <v>0.04</v>
      </c>
      <c r="F12" s="10">
        <f t="shared" si="2"/>
        <v>0.04</v>
      </c>
      <c r="G12" s="54"/>
      <c r="H12" s="10">
        <v>1.175</v>
      </c>
      <c r="I12" s="10">
        <f t="shared" si="3"/>
        <v>0.047</v>
      </c>
      <c r="J12" s="37">
        <f>'Listado de Insumos'!F66</f>
        <v>4900</v>
      </c>
      <c r="K12" s="38">
        <f t="shared" si="4"/>
        <v>230.3</v>
      </c>
      <c r="L12" s="38"/>
      <c r="M12" s="4"/>
      <c r="N12" s="8" t="s">
        <v>119</v>
      </c>
      <c r="O12" s="10">
        <v>0.005</v>
      </c>
      <c r="P12" s="10">
        <v>1.0</v>
      </c>
      <c r="Q12" s="10">
        <f t="shared" si="5"/>
        <v>0.005</v>
      </c>
      <c r="R12" s="10">
        <f>O12*N4</f>
        <v>0.125</v>
      </c>
      <c r="S12" s="10">
        <f t="shared" si="6"/>
        <v>0.125</v>
      </c>
      <c r="T12" s="54"/>
      <c r="U12" s="10">
        <v>1.0</v>
      </c>
      <c r="V12" s="10">
        <f t="shared" si="7"/>
        <v>0.125</v>
      </c>
      <c r="W12" s="37">
        <f>'Listado de Insumos'!F16</f>
        <v>12844</v>
      </c>
      <c r="X12" s="38">
        <f t="shared" si="8"/>
        <v>1605.5</v>
      </c>
      <c r="Y12" s="38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ht="15.75" customHeight="1">
      <c r="A13" s="7" t="s">
        <v>147</v>
      </c>
      <c r="B13" s="10">
        <v>0.01</v>
      </c>
      <c r="C13" s="10">
        <v>1.0</v>
      </c>
      <c r="D13" s="10">
        <f t="shared" si="1"/>
        <v>0.01</v>
      </c>
      <c r="E13" s="10">
        <f>B13*A4</f>
        <v>0.04</v>
      </c>
      <c r="F13" s="10">
        <f t="shared" si="2"/>
        <v>0.04</v>
      </c>
      <c r="G13" s="41" t="s">
        <v>148</v>
      </c>
      <c r="H13" s="10">
        <v>1.2</v>
      </c>
      <c r="I13" s="10">
        <f t="shared" si="3"/>
        <v>0.048</v>
      </c>
      <c r="J13" s="37">
        <f>'Listado de Insumos'!F67</f>
        <v>5000</v>
      </c>
      <c r="K13" s="38">
        <f t="shared" si="4"/>
        <v>240</v>
      </c>
      <c r="L13" s="38"/>
      <c r="M13" s="4"/>
      <c r="N13" s="8" t="s">
        <v>149</v>
      </c>
      <c r="O13" s="10">
        <v>0.06</v>
      </c>
      <c r="P13" s="10">
        <v>1.0</v>
      </c>
      <c r="Q13" s="10">
        <f t="shared" si="5"/>
        <v>0.06</v>
      </c>
      <c r="R13" s="10">
        <f>O13*N4</f>
        <v>1.5</v>
      </c>
      <c r="S13" s="10">
        <f t="shared" si="6"/>
        <v>1.5</v>
      </c>
      <c r="T13" s="41" t="s">
        <v>148</v>
      </c>
      <c r="U13" s="10">
        <v>1.0</v>
      </c>
      <c r="V13" s="10">
        <f t="shared" si="7"/>
        <v>1.5</v>
      </c>
      <c r="W13" s="37"/>
      <c r="X13" s="38">
        <f t="shared" si="8"/>
        <v>0</v>
      </c>
      <c r="Y13" s="38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ht="15.75" customHeight="1">
      <c r="A14" s="7" t="s">
        <v>150</v>
      </c>
      <c r="B14" s="10">
        <v>0.01</v>
      </c>
      <c r="C14" s="10">
        <v>1.1</v>
      </c>
      <c r="D14" s="10">
        <f t="shared" si="1"/>
        <v>0.011</v>
      </c>
      <c r="E14" s="10">
        <f>B14*A4</f>
        <v>0.04</v>
      </c>
      <c r="F14" s="10">
        <f t="shared" si="2"/>
        <v>0.044</v>
      </c>
      <c r="G14" s="46"/>
      <c r="H14" s="10">
        <v>1.175</v>
      </c>
      <c r="I14" s="10">
        <f t="shared" si="3"/>
        <v>0.047</v>
      </c>
      <c r="J14" s="37">
        <f>'Listado de Insumos'!F64</f>
        <v>6000</v>
      </c>
      <c r="K14" s="38">
        <f t="shared" si="4"/>
        <v>282</v>
      </c>
      <c r="L14" s="38"/>
      <c r="M14" s="4"/>
      <c r="N14" s="8" t="s">
        <v>152</v>
      </c>
      <c r="O14" s="10">
        <v>0.002</v>
      </c>
      <c r="P14" s="10">
        <v>1.0</v>
      </c>
      <c r="Q14" s="10">
        <f t="shared" si="5"/>
        <v>0.002</v>
      </c>
      <c r="R14" s="10">
        <f>O14*N4</f>
        <v>0.05</v>
      </c>
      <c r="S14" s="10">
        <f t="shared" si="6"/>
        <v>0.05</v>
      </c>
      <c r="T14" s="46"/>
      <c r="U14" s="10">
        <v>1.0</v>
      </c>
      <c r="V14" s="10">
        <f t="shared" si="7"/>
        <v>0.05</v>
      </c>
      <c r="W14" s="37">
        <f>'Listado de Insumos'!F26</f>
        <v>3400</v>
      </c>
      <c r="X14" s="38">
        <f t="shared" si="8"/>
        <v>170</v>
      </c>
      <c r="Y14" s="38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ht="15.75" customHeight="1">
      <c r="A15" s="7" t="s">
        <v>149</v>
      </c>
      <c r="B15" s="10">
        <v>0.096</v>
      </c>
      <c r="C15" s="10">
        <v>1.0</v>
      </c>
      <c r="D15" s="10">
        <f t="shared" si="1"/>
        <v>0.096</v>
      </c>
      <c r="E15" s="10">
        <f>B15*A4</f>
        <v>0.384</v>
      </c>
      <c r="F15" s="10">
        <f t="shared" si="2"/>
        <v>0.384</v>
      </c>
      <c r="G15" s="46"/>
      <c r="H15" s="10">
        <v>1.0</v>
      </c>
      <c r="I15" s="10">
        <f t="shared" si="3"/>
        <v>0.384</v>
      </c>
      <c r="J15" s="37"/>
      <c r="K15" s="38">
        <f t="shared" si="4"/>
        <v>0</v>
      </c>
      <c r="L15" s="38"/>
      <c r="M15" s="4"/>
      <c r="N15" s="8" t="s">
        <v>153</v>
      </c>
      <c r="O15" s="10">
        <v>5.0E-4</v>
      </c>
      <c r="P15" s="10">
        <v>1.0</v>
      </c>
      <c r="Q15" s="10">
        <f t="shared" si="5"/>
        <v>0.0005</v>
      </c>
      <c r="R15" s="10">
        <f>O15*N4</f>
        <v>0.0125</v>
      </c>
      <c r="S15" s="10">
        <f t="shared" si="6"/>
        <v>0.0125</v>
      </c>
      <c r="T15" s="46"/>
      <c r="U15" s="55">
        <v>1.0</v>
      </c>
      <c r="V15" s="10">
        <f t="shared" si="7"/>
        <v>0.0125</v>
      </c>
      <c r="W15" s="37">
        <f>'Listado de Insumos'!F24</f>
        <v>54250</v>
      </c>
      <c r="X15" s="38">
        <f t="shared" si="8"/>
        <v>678.125</v>
      </c>
      <c r="Y15" s="38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ht="15.75" customHeight="1">
      <c r="A16" s="7" t="s">
        <v>119</v>
      </c>
      <c r="B16" s="10">
        <v>0.002</v>
      </c>
      <c r="C16" s="10">
        <v>1.0</v>
      </c>
      <c r="D16" s="10">
        <f t="shared" si="1"/>
        <v>0.002</v>
      </c>
      <c r="E16" s="10">
        <f>B16*A4</f>
        <v>0.008</v>
      </c>
      <c r="F16" s="10">
        <f t="shared" si="2"/>
        <v>0.008</v>
      </c>
      <c r="G16" s="46"/>
      <c r="H16" s="10">
        <v>1.0</v>
      </c>
      <c r="I16" s="10">
        <f t="shared" si="3"/>
        <v>0.008</v>
      </c>
      <c r="J16" s="37">
        <f>'Listado de Insumos'!F16</f>
        <v>12844</v>
      </c>
      <c r="K16" s="38">
        <f t="shared" si="4"/>
        <v>102.752</v>
      </c>
      <c r="L16" s="38"/>
      <c r="M16" s="4"/>
      <c r="N16" s="5"/>
      <c r="O16" s="10"/>
      <c r="P16" s="10"/>
      <c r="Q16" s="10">
        <f t="shared" si="5"/>
        <v>0</v>
      </c>
      <c r="R16" s="10">
        <f>O16*N4</f>
        <v>0</v>
      </c>
      <c r="S16" s="10">
        <f t="shared" si="6"/>
        <v>0</v>
      </c>
      <c r="T16" s="46"/>
      <c r="U16" s="10"/>
      <c r="V16" s="10">
        <f t="shared" si="7"/>
        <v>0</v>
      </c>
      <c r="W16" s="37"/>
      <c r="X16" s="38">
        <f t="shared" si="8"/>
        <v>0</v>
      </c>
      <c r="Y16" s="38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ht="15.75" customHeight="1">
      <c r="A17" s="7" t="s">
        <v>152</v>
      </c>
      <c r="B17" s="10">
        <v>5.0E-4</v>
      </c>
      <c r="C17" s="10">
        <v>1.0</v>
      </c>
      <c r="D17" s="29">
        <f t="shared" si="1"/>
        <v>0.0005</v>
      </c>
      <c r="E17" s="29">
        <f>B17*A4</f>
        <v>0.002</v>
      </c>
      <c r="F17" s="10">
        <f t="shared" si="2"/>
        <v>0.002</v>
      </c>
      <c r="G17" s="34"/>
      <c r="H17" s="10">
        <v>1.0</v>
      </c>
      <c r="I17" s="10">
        <f t="shared" si="3"/>
        <v>0.002</v>
      </c>
      <c r="J17" s="56">
        <f>'Listado de Insumos'!F26</f>
        <v>3400</v>
      </c>
      <c r="K17" s="38">
        <f t="shared" si="4"/>
        <v>6.8</v>
      </c>
      <c r="L17" s="38"/>
      <c r="M17" s="4"/>
      <c r="N17" s="8"/>
      <c r="O17" s="10"/>
      <c r="P17" s="10"/>
      <c r="Q17" s="29">
        <f t="shared" si="5"/>
        <v>0</v>
      </c>
      <c r="R17" s="29">
        <f>O17*N4</f>
        <v>0</v>
      </c>
      <c r="S17" s="10">
        <f t="shared" si="6"/>
        <v>0</v>
      </c>
      <c r="T17" s="34"/>
      <c r="U17" s="10"/>
      <c r="V17" s="10">
        <f t="shared" si="7"/>
        <v>0</v>
      </c>
      <c r="W17" s="56"/>
      <c r="X17" s="38">
        <f t="shared" si="8"/>
        <v>0</v>
      </c>
      <c r="Y17" s="38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ht="15.75" customHeight="1">
      <c r="A18" s="7" t="s">
        <v>146</v>
      </c>
      <c r="B18" s="10">
        <v>5.0E-4</v>
      </c>
      <c r="C18" s="10">
        <v>1.0</v>
      </c>
      <c r="D18" s="10">
        <f t="shared" si="1"/>
        <v>0.0005</v>
      </c>
      <c r="E18" s="10">
        <f>B18*A4</f>
        <v>0.002</v>
      </c>
      <c r="F18" s="10">
        <f t="shared" si="2"/>
        <v>0.002</v>
      </c>
      <c r="G18" s="57">
        <f>F20/A4</f>
        <v>0.274</v>
      </c>
      <c r="H18" s="10">
        <v>1.0</v>
      </c>
      <c r="I18" s="10">
        <f t="shared" si="3"/>
        <v>0.002</v>
      </c>
      <c r="J18" s="38">
        <f>'Listado de Insumos'!F23</f>
        <v>99000</v>
      </c>
      <c r="K18" s="38">
        <f t="shared" si="4"/>
        <v>198</v>
      </c>
      <c r="L18" s="38"/>
      <c r="M18" s="4"/>
      <c r="N18" s="8"/>
      <c r="O18" s="10"/>
      <c r="P18" s="10"/>
      <c r="Q18" s="10">
        <f t="shared" si="5"/>
        <v>0</v>
      </c>
      <c r="R18" s="10">
        <f>O18*N4</f>
        <v>0</v>
      </c>
      <c r="S18" s="10">
        <f t="shared" si="6"/>
        <v>0</v>
      </c>
      <c r="T18" s="57">
        <f>S20/N4</f>
        <v>0.2735</v>
      </c>
      <c r="U18" s="10"/>
      <c r="V18" s="10">
        <f t="shared" si="7"/>
        <v>0</v>
      </c>
      <c r="W18" s="38"/>
      <c r="X18" s="38">
        <f t="shared" si="8"/>
        <v>0</v>
      </c>
      <c r="Y18" s="38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ht="15.75" customHeight="1">
      <c r="A19" s="7"/>
      <c r="B19" s="10"/>
      <c r="C19" s="10">
        <v>1.0</v>
      </c>
      <c r="D19" s="10">
        <f t="shared" si="1"/>
        <v>0</v>
      </c>
      <c r="E19" s="10">
        <f>B19*A4</f>
        <v>0</v>
      </c>
      <c r="F19" s="10">
        <f t="shared" si="2"/>
        <v>0</v>
      </c>
      <c r="G19" s="46"/>
      <c r="H19" s="10">
        <v>1.0</v>
      </c>
      <c r="I19" s="10">
        <f t="shared" si="3"/>
        <v>0</v>
      </c>
      <c r="J19" s="38"/>
      <c r="K19" s="38">
        <f t="shared" si="4"/>
        <v>0</v>
      </c>
      <c r="L19" s="38"/>
      <c r="M19" s="4"/>
      <c r="N19" s="8"/>
      <c r="O19" s="10"/>
      <c r="P19" s="10"/>
      <c r="Q19" s="10">
        <f t="shared" si="5"/>
        <v>0</v>
      </c>
      <c r="R19" s="10">
        <f>O19*N4</f>
        <v>0</v>
      </c>
      <c r="S19" s="10">
        <f t="shared" si="6"/>
        <v>0</v>
      </c>
      <c r="T19" s="46"/>
      <c r="U19" s="10"/>
      <c r="V19" s="10">
        <f t="shared" si="7"/>
        <v>0</v>
      </c>
      <c r="W19" s="38"/>
      <c r="X19" s="38">
        <f t="shared" si="8"/>
        <v>0</v>
      </c>
      <c r="Y19" s="38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ht="15.75" customHeight="1">
      <c r="A20" s="3" t="s">
        <v>155</v>
      </c>
      <c r="B20" s="55">
        <f>SUM(B6:B19)</f>
        <v>0.264</v>
      </c>
      <c r="C20" s="55"/>
      <c r="D20" s="55">
        <f t="shared" ref="D20:F20" si="9">SUM(D6:D19)</f>
        <v>0.274</v>
      </c>
      <c r="E20" s="55">
        <f t="shared" si="9"/>
        <v>1.056</v>
      </c>
      <c r="F20" s="55">
        <f t="shared" si="9"/>
        <v>1.096</v>
      </c>
      <c r="G20" s="34"/>
      <c r="H20" s="55"/>
      <c r="I20" s="55">
        <f t="shared" ref="I20:L20" si="10">SUM(I6:I19)</f>
        <v>1.124</v>
      </c>
      <c r="J20" s="58">
        <f t="shared" si="10"/>
        <v>190584</v>
      </c>
      <c r="K20" s="58">
        <f t="shared" si="10"/>
        <v>4745.852</v>
      </c>
      <c r="L20" s="58">
        <f t="shared" si="10"/>
        <v>0</v>
      </c>
      <c r="M20" s="4"/>
      <c r="N20" s="3" t="s">
        <v>155</v>
      </c>
      <c r="O20" s="55">
        <f>SUM(O6:O19)</f>
        <v>0.2275</v>
      </c>
      <c r="P20" s="55"/>
      <c r="Q20" s="55">
        <f t="shared" ref="Q20:S20" si="11">SUM(Q6:Q19)</f>
        <v>0.2735</v>
      </c>
      <c r="R20" s="55">
        <f t="shared" si="11"/>
        <v>5.6875</v>
      </c>
      <c r="S20" s="55">
        <f t="shared" si="11"/>
        <v>6.8375</v>
      </c>
      <c r="T20" s="34"/>
      <c r="U20" s="55"/>
      <c r="V20" s="55">
        <f t="shared" ref="V20:Y20" si="12">SUM(V6:V19)</f>
        <v>5.95</v>
      </c>
      <c r="W20" s="58">
        <f t="shared" si="12"/>
        <v>125614</v>
      </c>
      <c r="X20" s="58">
        <f t="shared" si="12"/>
        <v>60087.375</v>
      </c>
      <c r="Y20" s="58">
        <f t="shared" si="12"/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ht="15.75" customHeight="1">
      <c r="A21" s="4"/>
      <c r="B21" s="14"/>
      <c r="C21" s="14"/>
      <c r="D21" s="14"/>
      <c r="E21" s="14"/>
      <c r="F21" s="14"/>
      <c r="G21" s="14"/>
      <c r="H21" s="14"/>
      <c r="I21" s="59" t="s">
        <v>157</v>
      </c>
      <c r="J21" s="14"/>
      <c r="K21" s="14"/>
      <c r="L21" s="59" t="s">
        <v>158</v>
      </c>
      <c r="M21" s="4"/>
      <c r="N21" s="4"/>
      <c r="O21" s="14"/>
      <c r="P21" s="14"/>
      <c r="Q21" s="14"/>
      <c r="R21" s="14"/>
      <c r="S21" s="14"/>
      <c r="T21" s="14"/>
      <c r="U21" s="14"/>
      <c r="V21" s="59" t="s">
        <v>157</v>
      </c>
      <c r="W21" s="14"/>
      <c r="X21" s="14"/>
      <c r="Y21" s="59" t="s">
        <v>158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ht="15.75" customHeight="1">
      <c r="A22" s="4"/>
      <c r="B22" s="14"/>
      <c r="C22" s="14"/>
      <c r="D22" s="14"/>
      <c r="E22" s="14"/>
      <c r="F22" s="14"/>
      <c r="G22" s="14"/>
      <c r="H22" s="14"/>
      <c r="I22" s="60">
        <f>G18*A4</f>
        <v>1.096</v>
      </c>
      <c r="J22" s="14"/>
      <c r="K22" s="14"/>
      <c r="L22" s="60"/>
      <c r="M22" s="4"/>
      <c r="N22" s="4"/>
      <c r="O22" s="14"/>
      <c r="P22" s="14"/>
      <c r="Q22" s="14"/>
      <c r="R22" s="14"/>
      <c r="S22" s="14"/>
      <c r="T22" s="14"/>
      <c r="U22" s="14"/>
      <c r="V22" s="60">
        <f>T18*N4</f>
        <v>6.8375</v>
      </c>
      <c r="W22" s="14"/>
      <c r="X22" s="14"/>
      <c r="Y22" s="60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ht="15.75" customHeight="1">
      <c r="A25" s="22" t="str">
        <f>'Menú Almuerzo y Cena'!C3</f>
        <v>GUISO DE CHANCHO CON ARROZ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4"/>
      <c r="M25" s="4"/>
      <c r="N25" s="22" t="str">
        <f>'Menú Almuerzo y Cena'!H3</f>
        <v>FIDEO CON SALSA BOLOÑESA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ht="15.75" customHeight="1">
      <c r="A26" s="25" t="s">
        <v>56</v>
      </c>
      <c r="B26" s="22" t="s">
        <v>58</v>
      </c>
      <c r="C26" s="23"/>
      <c r="D26" s="24"/>
      <c r="E26" s="26" t="s">
        <v>59</v>
      </c>
      <c r="F26" s="23"/>
      <c r="G26" s="24"/>
      <c r="H26" s="22" t="s">
        <v>62</v>
      </c>
      <c r="I26" s="23"/>
      <c r="J26" s="23"/>
      <c r="K26" s="23"/>
      <c r="L26" s="24"/>
      <c r="M26" s="4"/>
      <c r="N26" s="25" t="s">
        <v>66</v>
      </c>
      <c r="O26" s="22" t="s">
        <v>58</v>
      </c>
      <c r="P26" s="23"/>
      <c r="Q26" s="24"/>
      <c r="R26" s="26" t="s">
        <v>59</v>
      </c>
      <c r="S26" s="23"/>
      <c r="T26" s="24"/>
      <c r="U26" s="22" t="s">
        <v>62</v>
      </c>
      <c r="V26" s="23"/>
      <c r="W26" s="23"/>
      <c r="X26" s="23"/>
      <c r="Y26" s="2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ht="15.75" customHeight="1">
      <c r="A27" s="27">
        <v>1.0</v>
      </c>
      <c r="B27" s="28" t="s">
        <v>70</v>
      </c>
      <c r="C27" s="28" t="s">
        <v>72</v>
      </c>
      <c r="D27" s="28" t="s">
        <v>73</v>
      </c>
      <c r="E27" s="28" t="s">
        <v>75</v>
      </c>
      <c r="F27" s="28" t="s">
        <v>73</v>
      </c>
      <c r="G27" s="28" t="s">
        <v>76</v>
      </c>
      <c r="H27" s="28" t="s">
        <v>78</v>
      </c>
      <c r="I27" s="28" t="s">
        <v>79</v>
      </c>
      <c r="J27" s="30" t="s">
        <v>80</v>
      </c>
      <c r="K27" s="31" t="s">
        <v>82</v>
      </c>
      <c r="L27" s="31" t="s">
        <v>86</v>
      </c>
      <c r="M27" s="4"/>
      <c r="N27" s="32">
        <f>'Menú Almuerzo y Cena'!I3</f>
        <v>25</v>
      </c>
      <c r="O27" s="28" t="s">
        <v>70</v>
      </c>
      <c r="P27" s="28" t="s">
        <v>91</v>
      </c>
      <c r="Q27" s="28" t="s">
        <v>73</v>
      </c>
      <c r="R27" s="28" t="s">
        <v>75</v>
      </c>
      <c r="S27" s="28" t="s">
        <v>73</v>
      </c>
      <c r="T27" s="28" t="s">
        <v>76</v>
      </c>
      <c r="U27" s="28" t="s">
        <v>78</v>
      </c>
      <c r="V27" s="28" t="s">
        <v>79</v>
      </c>
      <c r="W27" s="30" t="s">
        <v>80</v>
      </c>
      <c r="X27" s="31" t="s">
        <v>82</v>
      </c>
      <c r="Y27" s="31" t="s">
        <v>86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ht="15.75" customHeight="1">
      <c r="A28" s="25" t="s">
        <v>103</v>
      </c>
      <c r="B28" s="34"/>
      <c r="C28" s="34"/>
      <c r="D28" s="34"/>
      <c r="E28" s="34"/>
      <c r="F28" s="34"/>
      <c r="G28" s="34"/>
      <c r="H28" s="34"/>
      <c r="I28" s="34"/>
      <c r="J28" s="35"/>
      <c r="K28" s="34"/>
      <c r="L28" s="34"/>
      <c r="M28" s="4"/>
      <c r="N28" s="25" t="s">
        <v>103</v>
      </c>
      <c r="O28" s="34"/>
      <c r="P28" s="34"/>
      <c r="Q28" s="34"/>
      <c r="R28" s="34"/>
      <c r="S28" s="34"/>
      <c r="T28" s="34"/>
      <c r="U28" s="34"/>
      <c r="V28" s="34"/>
      <c r="W28" s="35"/>
      <c r="X28" s="34"/>
      <c r="Y28" s="3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ht="15.75" customHeight="1">
      <c r="A29" s="7" t="s">
        <v>142</v>
      </c>
      <c r="B29" s="10">
        <v>0.03</v>
      </c>
      <c r="C29" s="10">
        <v>3.0</v>
      </c>
      <c r="D29" s="10">
        <f t="shared" ref="D29:D42" si="13">C29*B29</f>
        <v>0.09</v>
      </c>
      <c r="E29" s="10">
        <f>B29*A27</f>
        <v>0.03</v>
      </c>
      <c r="F29" s="10">
        <f t="shared" ref="F29:F42" si="14">E29*C29</f>
        <v>0.09</v>
      </c>
      <c r="G29" s="36">
        <v>0.0</v>
      </c>
      <c r="H29" s="10">
        <v>1.0</v>
      </c>
      <c r="I29" s="10">
        <f t="shared" ref="I29:I42" si="15">H29*E29</f>
        <v>0.03</v>
      </c>
      <c r="J29" s="37">
        <f>'Listado de Insumos'!F12</f>
        <v>3020</v>
      </c>
      <c r="K29" s="38">
        <f t="shared" ref="K29:K42" si="16">J29*I29</f>
        <v>90.6</v>
      </c>
      <c r="L29" s="38"/>
      <c r="M29" s="4"/>
      <c r="N29" s="49" t="s">
        <v>84</v>
      </c>
      <c r="O29" s="10">
        <v>0.08</v>
      </c>
      <c r="P29" s="10">
        <v>0.8</v>
      </c>
      <c r="Q29" s="10">
        <f t="shared" ref="Q29:Q42" si="17">P29*O29</f>
        <v>0.064</v>
      </c>
      <c r="R29" s="10">
        <f>O29*N27</f>
        <v>2</v>
      </c>
      <c r="S29" s="10">
        <f t="shared" ref="S29:S42" si="18">R29*P29</f>
        <v>1.6</v>
      </c>
      <c r="T29" s="36">
        <v>0.0</v>
      </c>
      <c r="U29" s="10">
        <v>1.1</v>
      </c>
      <c r="V29" s="10">
        <f t="shared" ref="V29:V42" si="19">U29*R29</f>
        <v>2.2</v>
      </c>
      <c r="W29" s="37">
        <f>'Listado de Insumos'!F7</f>
        <v>16500</v>
      </c>
      <c r="X29" s="38">
        <f t="shared" ref="X29:X42" si="20">W29*V29</f>
        <v>36300</v>
      </c>
      <c r="Y29" s="38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ht="15.75" customHeight="1">
      <c r="A30" s="7" t="s">
        <v>149</v>
      </c>
      <c r="B30" s="10">
        <v>0.06</v>
      </c>
      <c r="C30" s="10">
        <v>1.0</v>
      </c>
      <c r="D30" s="10">
        <f t="shared" si="13"/>
        <v>0.06</v>
      </c>
      <c r="E30" s="10">
        <f>B30*A27</f>
        <v>0.06</v>
      </c>
      <c r="F30" s="10">
        <f t="shared" si="14"/>
        <v>0.06</v>
      </c>
      <c r="G30" s="34"/>
      <c r="H30" s="10">
        <v>1.0</v>
      </c>
      <c r="I30" s="10">
        <f t="shared" si="15"/>
        <v>0.06</v>
      </c>
      <c r="J30" s="37"/>
      <c r="K30" s="38">
        <f t="shared" si="16"/>
        <v>0</v>
      </c>
      <c r="L30" s="38"/>
      <c r="M30" s="4"/>
      <c r="N30" s="49" t="s">
        <v>129</v>
      </c>
      <c r="O30" s="10">
        <v>0.015</v>
      </c>
      <c r="P30" s="10">
        <v>1.0</v>
      </c>
      <c r="Q30" s="10">
        <f t="shared" si="17"/>
        <v>0.015</v>
      </c>
      <c r="R30" s="10">
        <f>O30*N27</f>
        <v>0.375</v>
      </c>
      <c r="S30" s="10">
        <f t="shared" si="18"/>
        <v>0.375</v>
      </c>
      <c r="T30" s="34"/>
      <c r="U30" s="10">
        <v>1.175</v>
      </c>
      <c r="V30" s="10">
        <f t="shared" si="19"/>
        <v>0.440625</v>
      </c>
      <c r="W30" s="37">
        <f>'Listado de Insumos'!F61</f>
        <v>6500</v>
      </c>
      <c r="X30" s="38">
        <f t="shared" si="20"/>
        <v>2864.0625</v>
      </c>
      <c r="Y30" s="38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ht="15.75" customHeight="1">
      <c r="A31" s="7" t="s">
        <v>40</v>
      </c>
      <c r="B31" s="10">
        <v>0.05</v>
      </c>
      <c r="C31" s="10">
        <v>0.8</v>
      </c>
      <c r="D31" s="10">
        <f t="shared" si="13"/>
        <v>0.04</v>
      </c>
      <c r="E31" s="10">
        <f>B31*A27</f>
        <v>0.05</v>
      </c>
      <c r="F31" s="10">
        <f t="shared" si="14"/>
        <v>0.04</v>
      </c>
      <c r="G31" s="41" t="s">
        <v>127</v>
      </c>
      <c r="H31" s="10">
        <v>1.1</v>
      </c>
      <c r="I31" s="10">
        <f t="shared" si="15"/>
        <v>0.055</v>
      </c>
      <c r="J31" s="37">
        <f>'Listado de Insumos'!F3</f>
        <v>17950</v>
      </c>
      <c r="K31" s="38">
        <f t="shared" si="16"/>
        <v>987.25</v>
      </c>
      <c r="L31" s="38"/>
      <c r="M31" s="4"/>
      <c r="N31" s="49" t="s">
        <v>119</v>
      </c>
      <c r="O31" s="10">
        <v>0.005</v>
      </c>
      <c r="P31" s="10">
        <v>1.0</v>
      </c>
      <c r="Q31" s="10">
        <f t="shared" si="17"/>
        <v>0.005</v>
      </c>
      <c r="R31" s="10">
        <f>O31*N27</f>
        <v>0.125</v>
      </c>
      <c r="S31" s="10">
        <f t="shared" si="18"/>
        <v>0.125</v>
      </c>
      <c r="T31" s="41" t="s">
        <v>127</v>
      </c>
      <c r="U31" s="10">
        <v>1.0</v>
      </c>
      <c r="V31" s="10">
        <f t="shared" si="19"/>
        <v>0.125</v>
      </c>
      <c r="W31" s="37">
        <f>'Listado de Insumos'!F16</f>
        <v>12844</v>
      </c>
      <c r="X31" s="38">
        <f t="shared" si="20"/>
        <v>1605.5</v>
      </c>
      <c r="Y31" s="38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ht="15.75" customHeight="1">
      <c r="A32" s="7" t="s">
        <v>136</v>
      </c>
      <c r="B32" s="10">
        <v>0.015</v>
      </c>
      <c r="C32" s="10">
        <v>1.0</v>
      </c>
      <c r="D32" s="10">
        <f t="shared" si="13"/>
        <v>0.015</v>
      </c>
      <c r="E32" s="10">
        <f>B32*A27</f>
        <v>0.015</v>
      </c>
      <c r="F32" s="10">
        <f t="shared" si="14"/>
        <v>0.015</v>
      </c>
      <c r="G32" s="46"/>
      <c r="H32" s="10">
        <v>1.175</v>
      </c>
      <c r="I32" s="10">
        <f t="shared" si="15"/>
        <v>0.017625</v>
      </c>
      <c r="J32" s="37">
        <f>'Listado de Insumos'!F65</f>
        <v>11900</v>
      </c>
      <c r="K32" s="38">
        <f t="shared" si="16"/>
        <v>209.7375</v>
      </c>
      <c r="L32" s="38"/>
      <c r="M32" s="4"/>
      <c r="N32" s="49" t="s">
        <v>147</v>
      </c>
      <c r="O32" s="10">
        <v>0.01</v>
      </c>
      <c r="P32" s="10">
        <v>1.0</v>
      </c>
      <c r="Q32" s="10">
        <f t="shared" si="17"/>
        <v>0.01</v>
      </c>
      <c r="R32" s="10">
        <f>O32*N27</f>
        <v>0.25</v>
      </c>
      <c r="S32" s="10">
        <f t="shared" si="18"/>
        <v>0.25</v>
      </c>
      <c r="T32" s="46"/>
      <c r="U32" s="10">
        <v>1.125</v>
      </c>
      <c r="V32" s="10">
        <f t="shared" si="19"/>
        <v>0.28125</v>
      </c>
      <c r="W32" s="37">
        <f>'Listado de Insumos'!F67</f>
        <v>5000</v>
      </c>
      <c r="X32" s="38">
        <f t="shared" si="20"/>
        <v>1406.25</v>
      </c>
      <c r="Y32" s="38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ht="15.75" customHeight="1">
      <c r="A33" s="7" t="s">
        <v>129</v>
      </c>
      <c r="B33" s="10">
        <v>0.015</v>
      </c>
      <c r="C33" s="10">
        <v>1.0</v>
      </c>
      <c r="D33" s="10">
        <f t="shared" si="13"/>
        <v>0.015</v>
      </c>
      <c r="E33" s="10">
        <f>B33*A27</f>
        <v>0.015</v>
      </c>
      <c r="F33" s="10">
        <f t="shared" si="14"/>
        <v>0.015</v>
      </c>
      <c r="G33" s="46"/>
      <c r="H33" s="10">
        <v>1.175</v>
      </c>
      <c r="I33" s="10">
        <f t="shared" si="15"/>
        <v>0.017625</v>
      </c>
      <c r="J33" s="37">
        <f>'Listado de Insumos'!F61</f>
        <v>6500</v>
      </c>
      <c r="K33" s="38">
        <f t="shared" si="16"/>
        <v>114.5625</v>
      </c>
      <c r="L33" s="38"/>
      <c r="M33" s="4"/>
      <c r="N33" s="49" t="s">
        <v>125</v>
      </c>
      <c r="O33" s="10">
        <v>0.015</v>
      </c>
      <c r="P33" s="10">
        <v>1.0</v>
      </c>
      <c r="Q33" s="10">
        <f t="shared" si="17"/>
        <v>0.015</v>
      </c>
      <c r="R33" s="10">
        <f>O33*N27</f>
        <v>0.375</v>
      </c>
      <c r="S33" s="10">
        <f t="shared" si="18"/>
        <v>0.375</v>
      </c>
      <c r="T33" s="46"/>
      <c r="U33" s="10">
        <v>1.175</v>
      </c>
      <c r="V33" s="10">
        <f t="shared" si="19"/>
        <v>0.440625</v>
      </c>
      <c r="W33" s="37">
        <f>'Listado de Insumos'!F28</f>
        <v>13200</v>
      </c>
      <c r="X33" s="38">
        <f t="shared" si="20"/>
        <v>5816.25</v>
      </c>
      <c r="Y33" s="38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ht="15.75" customHeight="1">
      <c r="A34" s="7" t="s">
        <v>135</v>
      </c>
      <c r="B34" s="10">
        <v>0.005</v>
      </c>
      <c r="C34" s="10">
        <v>1.0</v>
      </c>
      <c r="D34" s="10">
        <f t="shared" si="13"/>
        <v>0.005</v>
      </c>
      <c r="E34" s="10">
        <f>B34*A27</f>
        <v>0.005</v>
      </c>
      <c r="F34" s="10">
        <f t="shared" si="14"/>
        <v>0.005</v>
      </c>
      <c r="G34" s="34"/>
      <c r="H34" s="10">
        <v>1.125</v>
      </c>
      <c r="I34" s="10">
        <f t="shared" si="15"/>
        <v>0.005625</v>
      </c>
      <c r="J34" s="37">
        <f>'Listado de Insumos'!F62</f>
        <v>6500</v>
      </c>
      <c r="K34" s="38">
        <f t="shared" si="16"/>
        <v>36.5625</v>
      </c>
      <c r="L34" s="38"/>
      <c r="M34" s="4"/>
      <c r="N34" s="49" t="s">
        <v>146</v>
      </c>
      <c r="O34" s="10">
        <f t="shared" ref="O34:O35" si="21">0.0005</f>
        <v>0.0005</v>
      </c>
      <c r="P34" s="10">
        <v>1.0</v>
      </c>
      <c r="Q34" s="10">
        <f t="shared" si="17"/>
        <v>0.0005</v>
      </c>
      <c r="R34" s="10">
        <f>O34*N27</f>
        <v>0.0125</v>
      </c>
      <c r="S34" s="10">
        <f t="shared" si="18"/>
        <v>0.0125</v>
      </c>
      <c r="T34" s="34"/>
      <c r="U34" s="10">
        <v>1.2</v>
      </c>
      <c r="V34" s="10">
        <f t="shared" si="19"/>
        <v>0.015</v>
      </c>
      <c r="W34" s="37">
        <f>'Listado de Insumos'!F23</f>
        <v>99000</v>
      </c>
      <c r="X34" s="38">
        <f t="shared" si="20"/>
        <v>1485</v>
      </c>
      <c r="Y34" s="38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ht="15.75" customHeight="1">
      <c r="A35" s="7" t="s">
        <v>192</v>
      </c>
      <c r="B35" s="10">
        <v>0.01</v>
      </c>
      <c r="C35" s="10">
        <v>1.0</v>
      </c>
      <c r="D35" s="10">
        <f t="shared" si="13"/>
        <v>0.01</v>
      </c>
      <c r="E35" s="10">
        <f>B35*A27</f>
        <v>0.01</v>
      </c>
      <c r="F35" s="10">
        <f t="shared" si="14"/>
        <v>0.01</v>
      </c>
      <c r="G35" s="54"/>
      <c r="H35" s="10">
        <v>1.225</v>
      </c>
      <c r="I35" s="10">
        <f t="shared" si="15"/>
        <v>0.01225</v>
      </c>
      <c r="J35" s="37">
        <f>'Listado de Insumos'!F60</f>
        <v>8400</v>
      </c>
      <c r="K35" s="38">
        <f t="shared" si="16"/>
        <v>102.9</v>
      </c>
      <c r="L35" s="38"/>
      <c r="M35" s="4"/>
      <c r="N35" s="49" t="s">
        <v>195</v>
      </c>
      <c r="O35" s="10">
        <f t="shared" si="21"/>
        <v>0.0005</v>
      </c>
      <c r="P35" s="10">
        <v>1.0</v>
      </c>
      <c r="Q35" s="10">
        <f t="shared" si="17"/>
        <v>0.0005</v>
      </c>
      <c r="R35" s="10">
        <f>O35*N27</f>
        <v>0.0125</v>
      </c>
      <c r="S35" s="10">
        <f t="shared" si="18"/>
        <v>0.0125</v>
      </c>
      <c r="T35" s="54"/>
      <c r="U35" s="10">
        <v>1.2</v>
      </c>
      <c r="V35" s="10">
        <f t="shared" si="19"/>
        <v>0.015</v>
      </c>
      <c r="W35" s="37">
        <f>'Listado de Insumos'!F59</f>
        <v>50000</v>
      </c>
      <c r="X35" s="38">
        <f t="shared" si="20"/>
        <v>750</v>
      </c>
      <c r="Y35" s="38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ht="15.75" customHeight="1">
      <c r="A36" s="7" t="s">
        <v>139</v>
      </c>
      <c r="B36" s="10">
        <v>0.005</v>
      </c>
      <c r="C36" s="10">
        <v>1.0</v>
      </c>
      <c r="D36" s="10">
        <f t="shared" si="13"/>
        <v>0.005</v>
      </c>
      <c r="E36" s="10">
        <f>B36*A27</f>
        <v>0.005</v>
      </c>
      <c r="F36" s="10">
        <f t="shared" si="14"/>
        <v>0.005</v>
      </c>
      <c r="G36" s="41" t="s">
        <v>148</v>
      </c>
      <c r="H36" s="10">
        <v>1.0</v>
      </c>
      <c r="I36" s="10">
        <f t="shared" si="15"/>
        <v>0.005</v>
      </c>
      <c r="J36" s="37">
        <f>'Listado de Insumos'!F66</f>
        <v>4900</v>
      </c>
      <c r="K36" s="38">
        <f t="shared" si="16"/>
        <v>24.5</v>
      </c>
      <c r="L36" s="38"/>
      <c r="M36" s="4"/>
      <c r="N36" s="49" t="s">
        <v>153</v>
      </c>
      <c r="O36" s="10">
        <f>0.0001</f>
        <v>0.0001</v>
      </c>
      <c r="P36" s="10">
        <v>1.0</v>
      </c>
      <c r="Q36" s="10">
        <f t="shared" si="17"/>
        <v>0.0001</v>
      </c>
      <c r="R36" s="10">
        <f>O36*N27</f>
        <v>0.0025</v>
      </c>
      <c r="S36" s="10">
        <f t="shared" si="18"/>
        <v>0.0025</v>
      </c>
      <c r="T36" s="41" t="s">
        <v>148</v>
      </c>
      <c r="U36" s="10">
        <v>1.0</v>
      </c>
      <c r="V36" s="10">
        <f t="shared" si="19"/>
        <v>0.0025</v>
      </c>
      <c r="W36" s="37">
        <f>'Listado de Insumos'!F24</f>
        <v>54250</v>
      </c>
      <c r="X36" s="38">
        <f t="shared" si="20"/>
        <v>135.625</v>
      </c>
      <c r="Y36" s="38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ht="15.75" customHeight="1">
      <c r="A37" s="7" t="s">
        <v>147</v>
      </c>
      <c r="B37" s="10">
        <v>0.005</v>
      </c>
      <c r="C37" s="10">
        <v>1.0</v>
      </c>
      <c r="D37" s="10">
        <f t="shared" si="13"/>
        <v>0.005</v>
      </c>
      <c r="E37" s="10">
        <f>B37*A27</f>
        <v>0.005</v>
      </c>
      <c r="F37" s="10">
        <f t="shared" si="14"/>
        <v>0.005</v>
      </c>
      <c r="G37" s="46"/>
      <c r="H37" s="10">
        <v>1.0</v>
      </c>
      <c r="I37" s="10">
        <f t="shared" si="15"/>
        <v>0.005</v>
      </c>
      <c r="J37" s="37">
        <f>'Listado de Insumos'!F67</f>
        <v>5000</v>
      </c>
      <c r="K37" s="38">
        <f t="shared" si="16"/>
        <v>25</v>
      </c>
      <c r="L37" s="38"/>
      <c r="M37" s="4"/>
      <c r="N37" s="49" t="s">
        <v>152</v>
      </c>
      <c r="O37" s="10">
        <f>0.002</f>
        <v>0.002</v>
      </c>
      <c r="P37" s="10">
        <v>1.0</v>
      </c>
      <c r="Q37" s="10">
        <f t="shared" si="17"/>
        <v>0.002</v>
      </c>
      <c r="R37" s="10">
        <f>O37*N27</f>
        <v>0.05</v>
      </c>
      <c r="S37" s="10">
        <f t="shared" si="18"/>
        <v>0.05</v>
      </c>
      <c r="T37" s="46"/>
      <c r="U37" s="10">
        <v>1.0</v>
      </c>
      <c r="V37" s="10">
        <f t="shared" si="19"/>
        <v>0.05</v>
      </c>
      <c r="W37" s="37">
        <f>'Listado de Insumos'!F26</f>
        <v>3400</v>
      </c>
      <c r="X37" s="38">
        <f t="shared" si="20"/>
        <v>170</v>
      </c>
      <c r="Y37" s="38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ht="15.75" customHeight="1">
      <c r="A38" s="7" t="s">
        <v>119</v>
      </c>
      <c r="B38" s="10">
        <v>0.005</v>
      </c>
      <c r="C38" s="10">
        <v>1.0</v>
      </c>
      <c r="D38" s="10">
        <f t="shared" si="13"/>
        <v>0.005</v>
      </c>
      <c r="E38" s="10">
        <f>B38*A27</f>
        <v>0.005</v>
      </c>
      <c r="F38" s="10">
        <f t="shared" si="14"/>
        <v>0.005</v>
      </c>
      <c r="G38" s="46"/>
      <c r="H38" s="10">
        <v>1.0</v>
      </c>
      <c r="I38" s="10">
        <f t="shared" si="15"/>
        <v>0.005</v>
      </c>
      <c r="J38" s="37">
        <f>'Listado de Insumos'!F16</f>
        <v>12844</v>
      </c>
      <c r="K38" s="38">
        <f t="shared" si="16"/>
        <v>64.22</v>
      </c>
      <c r="L38" s="38"/>
      <c r="M38" s="4"/>
      <c r="N38" s="49" t="s">
        <v>137</v>
      </c>
      <c r="O38" s="10">
        <f>0.0001</f>
        <v>0.0001</v>
      </c>
      <c r="P38" s="10">
        <v>1.0</v>
      </c>
      <c r="Q38" s="10">
        <f t="shared" si="17"/>
        <v>0.0001</v>
      </c>
      <c r="R38" s="10">
        <f>O38*N27</f>
        <v>0.0025</v>
      </c>
      <c r="S38" s="10">
        <f t="shared" si="18"/>
        <v>0.0025</v>
      </c>
      <c r="T38" s="46"/>
      <c r="U38" s="10">
        <v>1.0</v>
      </c>
      <c r="V38" s="10">
        <f t="shared" si="19"/>
        <v>0.0025</v>
      </c>
      <c r="W38" s="37">
        <f>'Listado de Insumos'!F19</f>
        <v>53333</v>
      </c>
      <c r="X38" s="38">
        <f t="shared" si="20"/>
        <v>133.3325</v>
      </c>
      <c r="Y38" s="38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ht="15.75" customHeight="1">
      <c r="A39" s="7" t="s">
        <v>146</v>
      </c>
      <c r="B39" s="10">
        <v>5.0E-4</v>
      </c>
      <c r="C39" s="10">
        <v>1.0</v>
      </c>
      <c r="D39" s="10">
        <f t="shared" si="13"/>
        <v>0.0005</v>
      </c>
      <c r="E39" s="10">
        <f>B39*A27</f>
        <v>0.0005</v>
      </c>
      <c r="F39" s="10">
        <f t="shared" si="14"/>
        <v>0.0005</v>
      </c>
      <c r="G39" s="46"/>
      <c r="H39" s="10">
        <v>1.0</v>
      </c>
      <c r="I39" s="10">
        <f t="shared" si="15"/>
        <v>0.0005</v>
      </c>
      <c r="J39" s="37">
        <f>'Listado de Insumos'!F23</f>
        <v>99000</v>
      </c>
      <c r="K39" s="38">
        <f t="shared" si="16"/>
        <v>49.5</v>
      </c>
      <c r="L39" s="38"/>
      <c r="M39" s="4"/>
      <c r="N39" s="49" t="s">
        <v>161</v>
      </c>
      <c r="O39" s="10">
        <f>0.001</f>
        <v>0.001</v>
      </c>
      <c r="P39" s="10">
        <v>1.0</v>
      </c>
      <c r="Q39" s="10">
        <f t="shared" si="17"/>
        <v>0.001</v>
      </c>
      <c r="R39" s="10">
        <f>O39*N27</f>
        <v>0.025</v>
      </c>
      <c r="S39" s="10">
        <f t="shared" si="18"/>
        <v>0.025</v>
      </c>
      <c r="T39" s="46"/>
      <c r="U39" s="10">
        <v>1.0</v>
      </c>
      <c r="V39" s="10">
        <f t="shared" si="19"/>
        <v>0.025</v>
      </c>
      <c r="W39" s="37">
        <f>'Listado de Insumos'!F30</f>
        <v>7160</v>
      </c>
      <c r="X39" s="38">
        <f t="shared" si="20"/>
        <v>179</v>
      </c>
      <c r="Y39" s="38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ht="15.75" customHeight="1">
      <c r="A40" s="7" t="s">
        <v>152</v>
      </c>
      <c r="B40" s="10">
        <v>5.0E-4</v>
      </c>
      <c r="C40" s="10">
        <v>1.0</v>
      </c>
      <c r="D40" s="29">
        <f t="shared" si="13"/>
        <v>0.0005</v>
      </c>
      <c r="E40" s="29">
        <f>B40*A27</f>
        <v>0.0005</v>
      </c>
      <c r="F40" s="10">
        <f t="shared" si="14"/>
        <v>0.0005</v>
      </c>
      <c r="G40" s="34"/>
      <c r="H40" s="10">
        <v>1.0</v>
      </c>
      <c r="I40" s="10">
        <f t="shared" si="15"/>
        <v>0.0005</v>
      </c>
      <c r="J40" s="56">
        <f>'Listado de Insumos'!F26</f>
        <v>3400</v>
      </c>
      <c r="K40" s="38">
        <f t="shared" si="16"/>
        <v>1.7</v>
      </c>
      <c r="L40" s="38"/>
      <c r="M40" s="4"/>
      <c r="N40" s="8" t="s">
        <v>206</v>
      </c>
      <c r="O40" s="10">
        <v>0.04</v>
      </c>
      <c r="P40" s="10">
        <v>2.0</v>
      </c>
      <c r="Q40" s="29">
        <f t="shared" si="17"/>
        <v>0.08</v>
      </c>
      <c r="R40" s="29">
        <f>O40*N27</f>
        <v>1</v>
      </c>
      <c r="S40" s="10">
        <f t="shared" si="18"/>
        <v>2</v>
      </c>
      <c r="T40" s="34"/>
      <c r="U40" s="10">
        <v>1.0</v>
      </c>
      <c r="V40" s="10">
        <f t="shared" si="19"/>
        <v>1</v>
      </c>
      <c r="W40" s="56">
        <f>'Listado de Insumos'!F57</f>
        <v>7500</v>
      </c>
      <c r="X40" s="38">
        <f t="shared" si="20"/>
        <v>7500</v>
      </c>
      <c r="Y40" s="38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ht="15.75" customHeight="1">
      <c r="A41" s="7"/>
      <c r="B41" s="10"/>
      <c r="C41" s="10">
        <v>1.0</v>
      </c>
      <c r="D41" s="10">
        <f t="shared" si="13"/>
        <v>0</v>
      </c>
      <c r="E41" s="10">
        <f>B41*A27</f>
        <v>0</v>
      </c>
      <c r="F41" s="10">
        <f t="shared" si="14"/>
        <v>0</v>
      </c>
      <c r="G41" s="57">
        <f>F43/A27</f>
        <v>0.251</v>
      </c>
      <c r="H41" s="10">
        <v>1.0</v>
      </c>
      <c r="I41" s="10">
        <f t="shared" si="15"/>
        <v>0</v>
      </c>
      <c r="J41" s="38"/>
      <c r="K41" s="38">
        <f t="shared" si="16"/>
        <v>0</v>
      </c>
      <c r="L41" s="38"/>
      <c r="M41" s="4"/>
      <c r="N41" s="8" t="s">
        <v>149</v>
      </c>
      <c r="O41" s="10">
        <v>0.08</v>
      </c>
      <c r="P41" s="10">
        <v>1.0</v>
      </c>
      <c r="Q41" s="10">
        <f t="shared" si="17"/>
        <v>0.08</v>
      </c>
      <c r="R41" s="10">
        <f>O41*N27</f>
        <v>2</v>
      </c>
      <c r="S41" s="10">
        <f t="shared" si="18"/>
        <v>2</v>
      </c>
      <c r="T41" s="57">
        <f>S43/N27</f>
        <v>0.2732</v>
      </c>
      <c r="U41" s="10">
        <v>1.0</v>
      </c>
      <c r="V41" s="10">
        <f t="shared" si="19"/>
        <v>2</v>
      </c>
      <c r="W41" s="38"/>
      <c r="X41" s="38">
        <f t="shared" si="20"/>
        <v>0</v>
      </c>
      <c r="Y41" s="38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ht="15.75" customHeight="1">
      <c r="A42" s="7"/>
      <c r="B42" s="10"/>
      <c r="C42" s="10">
        <v>1.0</v>
      </c>
      <c r="D42" s="10">
        <f t="shared" si="13"/>
        <v>0</v>
      </c>
      <c r="E42" s="10">
        <f>B42*A27</f>
        <v>0</v>
      </c>
      <c r="F42" s="10">
        <f t="shared" si="14"/>
        <v>0</v>
      </c>
      <c r="G42" s="46"/>
      <c r="H42" s="10">
        <v>1.0</v>
      </c>
      <c r="I42" s="10">
        <f t="shared" si="15"/>
        <v>0</v>
      </c>
      <c r="J42" s="38"/>
      <c r="K42" s="38">
        <f t="shared" si="16"/>
        <v>0</v>
      </c>
      <c r="L42" s="38"/>
      <c r="M42" s="4"/>
      <c r="N42" s="8"/>
      <c r="O42" s="10"/>
      <c r="P42" s="10"/>
      <c r="Q42" s="10">
        <f t="shared" si="17"/>
        <v>0</v>
      </c>
      <c r="R42" s="10">
        <f>O42*N27</f>
        <v>0</v>
      </c>
      <c r="S42" s="10">
        <f t="shared" si="18"/>
        <v>0</v>
      </c>
      <c r="T42" s="46"/>
      <c r="U42" s="10"/>
      <c r="V42" s="10">
        <f t="shared" si="19"/>
        <v>0</v>
      </c>
      <c r="W42" s="38"/>
      <c r="X42" s="38">
        <f t="shared" si="20"/>
        <v>0</v>
      </c>
      <c r="Y42" s="38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ht="15.75" customHeight="1">
      <c r="A43" s="3" t="s">
        <v>155</v>
      </c>
      <c r="B43" s="55">
        <f>SUM(B29:B42)</f>
        <v>0.201</v>
      </c>
      <c r="C43" s="55"/>
      <c r="D43" s="55">
        <f t="shared" ref="D43:F43" si="22">SUM(D29:D42)</f>
        <v>0.251</v>
      </c>
      <c r="E43" s="55">
        <f t="shared" si="22"/>
        <v>0.201</v>
      </c>
      <c r="F43" s="55">
        <f t="shared" si="22"/>
        <v>0.251</v>
      </c>
      <c r="G43" s="34"/>
      <c r="H43" s="55"/>
      <c r="I43" s="55">
        <f t="shared" ref="I43:L43" si="23">SUM(I29:I42)</f>
        <v>0.214125</v>
      </c>
      <c r="J43" s="58">
        <f t="shared" si="23"/>
        <v>179414</v>
      </c>
      <c r="K43" s="58">
        <f t="shared" si="23"/>
        <v>1706.5325</v>
      </c>
      <c r="L43" s="58">
        <f t="shared" si="23"/>
        <v>0</v>
      </c>
      <c r="M43" s="4"/>
      <c r="N43" s="3" t="s">
        <v>155</v>
      </c>
      <c r="O43" s="55">
        <f>SUM(O29:O42)</f>
        <v>0.2492</v>
      </c>
      <c r="P43" s="55"/>
      <c r="Q43" s="55">
        <f t="shared" ref="Q43:S43" si="24">SUM(Q29:Q42)</f>
        <v>0.2732</v>
      </c>
      <c r="R43" s="55">
        <f t="shared" si="24"/>
        <v>6.23</v>
      </c>
      <c r="S43" s="55">
        <f t="shared" si="24"/>
        <v>6.83</v>
      </c>
      <c r="T43" s="34"/>
      <c r="U43" s="55"/>
      <c r="V43" s="55">
        <f t="shared" ref="V43:Y43" si="25">SUM(V29:V42)</f>
        <v>6.5975</v>
      </c>
      <c r="W43" s="58">
        <f t="shared" si="25"/>
        <v>328687</v>
      </c>
      <c r="X43" s="58">
        <f t="shared" si="25"/>
        <v>58345.02</v>
      </c>
      <c r="Y43" s="58">
        <f t="shared" si="25"/>
        <v>0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ht="15.75" customHeight="1">
      <c r="A44" s="4"/>
      <c r="B44" s="14"/>
      <c r="C44" s="14"/>
      <c r="D44" s="14"/>
      <c r="E44" s="14"/>
      <c r="F44" s="14"/>
      <c r="G44" s="14"/>
      <c r="H44" s="14"/>
      <c r="I44" s="59" t="s">
        <v>157</v>
      </c>
      <c r="J44" s="14"/>
      <c r="K44" s="14"/>
      <c r="L44" s="59" t="s">
        <v>158</v>
      </c>
      <c r="M44" s="4"/>
      <c r="N44" s="4"/>
      <c r="O44" s="14"/>
      <c r="P44" s="14"/>
      <c r="Q44" s="14"/>
      <c r="R44" s="14"/>
      <c r="S44" s="14"/>
      <c r="T44" s="14"/>
      <c r="U44" s="14"/>
      <c r="V44" s="59" t="s">
        <v>157</v>
      </c>
      <c r="W44" s="14"/>
      <c r="X44" s="14"/>
      <c r="Y44" s="59" t="s">
        <v>158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ht="15.75" customHeight="1">
      <c r="A45" s="4"/>
      <c r="B45" s="14"/>
      <c r="C45" s="14"/>
      <c r="D45" s="14"/>
      <c r="E45" s="14"/>
      <c r="F45" s="14"/>
      <c r="G45" s="14"/>
      <c r="H45" s="14"/>
      <c r="I45" s="60">
        <f>G41*A27</f>
        <v>0.251</v>
      </c>
      <c r="J45" s="14"/>
      <c r="K45" s="14"/>
      <c r="L45" s="60"/>
      <c r="M45" s="4"/>
      <c r="N45" s="4"/>
      <c r="O45" s="14"/>
      <c r="P45" s="14"/>
      <c r="Q45" s="14"/>
      <c r="R45" s="14"/>
      <c r="S45" s="14"/>
      <c r="T45" s="14"/>
      <c r="U45" s="14"/>
      <c r="V45" s="60">
        <f>T41*N27</f>
        <v>6.83</v>
      </c>
      <c r="W45" s="14"/>
      <c r="X45" s="14"/>
      <c r="Y45" s="60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ht="15.75" customHeight="1">
      <c r="A48" s="22" t="str">
        <f>'Menú Almuerzo y Cena'!C4</f>
        <v>CARNE AL HORNO CON FIDEO A LA MANTECA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4"/>
      <c r="M48" s="4"/>
      <c r="N48" s="22" t="str">
        <f>'Menú Almuerzo y Cena'!H4</f>
        <v>TARTA DE POLLO CON ARROZ KESU</v>
      </c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ht="15.75" customHeight="1">
      <c r="A49" s="25" t="s">
        <v>66</v>
      </c>
      <c r="B49" s="22" t="s">
        <v>58</v>
      </c>
      <c r="C49" s="23"/>
      <c r="D49" s="24"/>
      <c r="E49" s="26" t="s">
        <v>59</v>
      </c>
      <c r="F49" s="23"/>
      <c r="G49" s="24"/>
      <c r="H49" s="22" t="s">
        <v>62</v>
      </c>
      <c r="I49" s="23"/>
      <c r="J49" s="23"/>
      <c r="K49" s="23"/>
      <c r="L49" s="24"/>
      <c r="M49" s="4"/>
      <c r="N49" s="25" t="s">
        <v>56</v>
      </c>
      <c r="O49" s="22" t="s">
        <v>58</v>
      </c>
      <c r="P49" s="23"/>
      <c r="Q49" s="24"/>
      <c r="R49" s="26" t="s">
        <v>59</v>
      </c>
      <c r="S49" s="23"/>
      <c r="T49" s="24"/>
      <c r="U49" s="22" t="s">
        <v>62</v>
      </c>
      <c r="V49" s="23"/>
      <c r="W49" s="23"/>
      <c r="X49" s="23"/>
      <c r="Y49" s="2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ht="15.75" customHeight="1">
      <c r="A50" s="32">
        <f>'Menú Almuerzo y Cena'!D4</f>
        <v>25</v>
      </c>
      <c r="B50" s="28" t="s">
        <v>70</v>
      </c>
      <c r="C50" s="28" t="s">
        <v>91</v>
      </c>
      <c r="D50" s="28" t="s">
        <v>73</v>
      </c>
      <c r="E50" s="28" t="s">
        <v>75</v>
      </c>
      <c r="F50" s="28" t="s">
        <v>73</v>
      </c>
      <c r="G50" s="28" t="s">
        <v>76</v>
      </c>
      <c r="H50" s="28" t="s">
        <v>78</v>
      </c>
      <c r="I50" s="28" t="s">
        <v>79</v>
      </c>
      <c r="J50" s="30" t="s">
        <v>80</v>
      </c>
      <c r="K50" s="31" t="s">
        <v>82</v>
      </c>
      <c r="L50" s="31" t="s">
        <v>86</v>
      </c>
      <c r="M50" s="4"/>
      <c r="N50" s="32">
        <f>'Menú Almuerzo y Cena'!I4</f>
        <v>25</v>
      </c>
      <c r="O50" s="28" t="s">
        <v>70</v>
      </c>
      <c r="P50" s="28" t="s">
        <v>72</v>
      </c>
      <c r="Q50" s="28" t="s">
        <v>73</v>
      </c>
      <c r="R50" s="28" t="s">
        <v>75</v>
      </c>
      <c r="S50" s="28" t="s">
        <v>73</v>
      </c>
      <c r="T50" s="28" t="s">
        <v>76</v>
      </c>
      <c r="U50" s="28" t="s">
        <v>78</v>
      </c>
      <c r="V50" s="28" t="s">
        <v>79</v>
      </c>
      <c r="W50" s="30" t="s">
        <v>80</v>
      </c>
      <c r="X50" s="31" t="s">
        <v>82</v>
      </c>
      <c r="Y50" s="31" t="s">
        <v>86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ht="15.75" customHeight="1">
      <c r="A51" s="25" t="s">
        <v>103</v>
      </c>
      <c r="B51" s="34"/>
      <c r="C51" s="34"/>
      <c r="D51" s="34"/>
      <c r="E51" s="34"/>
      <c r="F51" s="34"/>
      <c r="G51" s="34"/>
      <c r="H51" s="34"/>
      <c r="I51" s="34"/>
      <c r="J51" s="35"/>
      <c r="K51" s="34"/>
      <c r="L51" s="34"/>
      <c r="M51" s="4"/>
      <c r="N51" s="25" t="s">
        <v>103</v>
      </c>
      <c r="O51" s="34"/>
      <c r="P51" s="34"/>
      <c r="Q51" s="34"/>
      <c r="R51" s="34"/>
      <c r="S51" s="34"/>
      <c r="T51" s="34"/>
      <c r="U51" s="34"/>
      <c r="V51" s="34"/>
      <c r="W51" s="35"/>
      <c r="X51" s="34"/>
      <c r="Y51" s="3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ht="15.75" customHeight="1">
      <c r="A52" s="39" t="s">
        <v>64</v>
      </c>
      <c r="B52" s="10">
        <v>0.08</v>
      </c>
      <c r="C52" s="10">
        <v>0.8</v>
      </c>
      <c r="D52" s="10">
        <f t="shared" ref="D52:D65" si="26">C52*B52</f>
        <v>0.064</v>
      </c>
      <c r="E52" s="10">
        <f>B52*A50</f>
        <v>2</v>
      </c>
      <c r="F52" s="10">
        <f t="shared" ref="F52:F65" si="27">E52*C52</f>
        <v>1.6</v>
      </c>
      <c r="G52" s="36">
        <v>0.0</v>
      </c>
      <c r="H52" s="10">
        <v>1.1</v>
      </c>
      <c r="I52" s="10">
        <f t="shared" ref="I52:I65" si="28">H52*E52</f>
        <v>2.2</v>
      </c>
      <c r="J52" s="37">
        <f>'Listado de Insumos'!F6</f>
        <v>21000</v>
      </c>
      <c r="K52" s="38">
        <f t="shared" ref="K52:K65" si="29">J52*I52</f>
        <v>46200</v>
      </c>
      <c r="L52" s="38"/>
      <c r="M52" s="4"/>
      <c r="N52" s="8" t="s">
        <v>199</v>
      </c>
      <c r="O52" s="10">
        <v>0.05</v>
      </c>
      <c r="P52" s="10">
        <v>1.0</v>
      </c>
      <c r="Q52" s="10">
        <f t="shared" ref="Q52:Q65" si="30">P52*O52</f>
        <v>0.05</v>
      </c>
      <c r="R52" s="10">
        <f>O52*N50</f>
        <v>1.25</v>
      </c>
      <c r="S52" s="10">
        <f t="shared" ref="S52:S65" si="31">R52*P52</f>
        <v>1.25</v>
      </c>
      <c r="T52" s="36">
        <v>0.0</v>
      </c>
      <c r="U52" s="10">
        <v>1.0</v>
      </c>
      <c r="V52" s="10">
        <f t="shared" ref="V52:V65" si="32">U52*R52</f>
        <v>1.25</v>
      </c>
      <c r="W52" s="37">
        <f>'Listado de Insumos'!F54</f>
        <v>15208</v>
      </c>
      <c r="X52" s="38">
        <f t="shared" ref="X52:X65" si="33">W52*V52</f>
        <v>19010</v>
      </c>
      <c r="Y52" s="38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ht="15.75" customHeight="1">
      <c r="A53" s="8" t="s">
        <v>195</v>
      </c>
      <c r="B53" s="10">
        <v>5.0E-4</v>
      </c>
      <c r="C53" s="10">
        <v>1.0</v>
      </c>
      <c r="D53" s="10">
        <f t="shared" si="26"/>
        <v>0.0005</v>
      </c>
      <c r="E53" s="10">
        <f>B53*A50</f>
        <v>0.0125</v>
      </c>
      <c r="F53" s="10">
        <f t="shared" si="27"/>
        <v>0.0125</v>
      </c>
      <c r="G53" s="34"/>
      <c r="H53" s="10">
        <v>1.0</v>
      </c>
      <c r="I53" s="10">
        <f t="shared" si="28"/>
        <v>0.0125</v>
      </c>
      <c r="J53" s="37">
        <f>'Listado de Insumos'!F59</f>
        <v>50000</v>
      </c>
      <c r="K53" s="38">
        <f t="shared" si="29"/>
        <v>625</v>
      </c>
      <c r="L53" s="38"/>
      <c r="M53" s="4"/>
      <c r="N53" s="8" t="s">
        <v>136</v>
      </c>
      <c r="O53" s="10">
        <v>0.01</v>
      </c>
      <c r="P53" s="10">
        <v>1.0</v>
      </c>
      <c r="Q53" s="10">
        <f t="shared" si="30"/>
        <v>0.01</v>
      </c>
      <c r="R53" s="10">
        <f>O53*N50</f>
        <v>0.25</v>
      </c>
      <c r="S53" s="10">
        <f t="shared" si="31"/>
        <v>0.25</v>
      </c>
      <c r="T53" s="34"/>
      <c r="U53" s="10">
        <v>1.175</v>
      </c>
      <c r="V53" s="10">
        <f t="shared" si="32"/>
        <v>0.29375</v>
      </c>
      <c r="W53" s="37">
        <f>'Listado de Insumos'!F65</f>
        <v>11900</v>
      </c>
      <c r="X53" s="38">
        <f t="shared" si="33"/>
        <v>3495.625</v>
      </c>
      <c r="Y53" s="38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ht="15.75" customHeight="1">
      <c r="A54" s="8" t="s">
        <v>156</v>
      </c>
      <c r="B54" s="10">
        <v>0.01</v>
      </c>
      <c r="C54" s="10">
        <v>1.0</v>
      </c>
      <c r="D54" s="10">
        <f t="shared" si="26"/>
        <v>0.01</v>
      </c>
      <c r="E54" s="10">
        <f>B54*A50</f>
        <v>0.25</v>
      </c>
      <c r="F54" s="10">
        <f t="shared" si="27"/>
        <v>0.25</v>
      </c>
      <c r="G54" s="41" t="s">
        <v>127</v>
      </c>
      <c r="H54" s="10">
        <v>1.0</v>
      </c>
      <c r="I54" s="10">
        <f t="shared" si="28"/>
        <v>0.25</v>
      </c>
      <c r="J54" s="37">
        <f>'Listado de Insumos'!F27</f>
        <v>7550</v>
      </c>
      <c r="K54" s="38">
        <f t="shared" si="29"/>
        <v>1887.5</v>
      </c>
      <c r="L54" s="38"/>
      <c r="M54" s="4"/>
      <c r="N54" s="8" t="s">
        <v>129</v>
      </c>
      <c r="O54" s="10">
        <v>0.01</v>
      </c>
      <c r="P54" s="10">
        <v>1.0</v>
      </c>
      <c r="Q54" s="10">
        <f t="shared" si="30"/>
        <v>0.01</v>
      </c>
      <c r="R54" s="10">
        <f>O54*N50</f>
        <v>0.25</v>
      </c>
      <c r="S54" s="10">
        <f t="shared" si="31"/>
        <v>0.25</v>
      </c>
      <c r="T54" s="41" t="s">
        <v>127</v>
      </c>
      <c r="U54" s="10">
        <v>1.125</v>
      </c>
      <c r="V54" s="10">
        <f t="shared" si="32"/>
        <v>0.28125</v>
      </c>
      <c r="W54" s="37">
        <f>'Listado de Insumos'!F61</f>
        <v>6500</v>
      </c>
      <c r="X54" s="38">
        <f t="shared" si="33"/>
        <v>1828.125</v>
      </c>
      <c r="Y54" s="38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ht="15.75" customHeight="1">
      <c r="A55" s="8" t="s">
        <v>152</v>
      </c>
      <c r="B55" s="10">
        <v>0.002</v>
      </c>
      <c r="C55" s="10">
        <v>1.0</v>
      </c>
      <c r="D55" s="10">
        <f t="shared" si="26"/>
        <v>0.002</v>
      </c>
      <c r="E55" s="10">
        <f>B55*A50</f>
        <v>0.05</v>
      </c>
      <c r="F55" s="10">
        <f t="shared" si="27"/>
        <v>0.05</v>
      </c>
      <c r="G55" s="46"/>
      <c r="H55" s="10">
        <v>1.0</v>
      </c>
      <c r="I55" s="10">
        <f t="shared" si="28"/>
        <v>0.05</v>
      </c>
      <c r="J55" s="37">
        <f>'Listado de Insumos'!F26</f>
        <v>3400</v>
      </c>
      <c r="K55" s="38">
        <f t="shared" si="29"/>
        <v>170</v>
      </c>
      <c r="L55" s="38"/>
      <c r="M55" s="4"/>
      <c r="N55" s="8" t="s">
        <v>135</v>
      </c>
      <c r="O55" s="10">
        <v>0.01</v>
      </c>
      <c r="P55" s="10">
        <v>1.0</v>
      </c>
      <c r="Q55" s="10">
        <f t="shared" si="30"/>
        <v>0.01</v>
      </c>
      <c r="R55" s="10">
        <f>O55*N50</f>
        <v>0.25</v>
      </c>
      <c r="S55" s="10">
        <f t="shared" si="31"/>
        <v>0.25</v>
      </c>
      <c r="T55" s="46"/>
      <c r="U55" s="10">
        <v>1.125</v>
      </c>
      <c r="V55" s="10">
        <f t="shared" si="32"/>
        <v>0.28125</v>
      </c>
      <c r="W55" s="37">
        <f>'Listado de Insumos'!F62</f>
        <v>6500</v>
      </c>
      <c r="X55" s="38">
        <f t="shared" si="33"/>
        <v>1828.125</v>
      </c>
      <c r="Y55" s="38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ht="15.75" customHeight="1">
      <c r="A56" s="8" t="s">
        <v>153</v>
      </c>
      <c r="B56" s="10">
        <v>1.0E-4</v>
      </c>
      <c r="C56" s="10">
        <v>1.0</v>
      </c>
      <c r="D56" s="10">
        <f t="shared" si="26"/>
        <v>0.0001</v>
      </c>
      <c r="E56" s="10">
        <f>B56*A50</f>
        <v>0.0025</v>
      </c>
      <c r="F56" s="10">
        <f t="shared" si="27"/>
        <v>0.0025</v>
      </c>
      <c r="G56" s="46"/>
      <c r="H56" s="10">
        <v>1.0</v>
      </c>
      <c r="I56" s="10">
        <f t="shared" si="28"/>
        <v>0.0025</v>
      </c>
      <c r="J56" s="37">
        <f>'Listado de Insumos'!F24</f>
        <v>54250</v>
      </c>
      <c r="K56" s="38">
        <f t="shared" si="29"/>
        <v>135.625</v>
      </c>
      <c r="L56" s="38"/>
      <c r="M56" s="4"/>
      <c r="N56" s="8" t="s">
        <v>195</v>
      </c>
      <c r="O56" s="10">
        <v>0.002</v>
      </c>
      <c r="P56" s="10">
        <v>1.0</v>
      </c>
      <c r="Q56" s="10">
        <f t="shared" si="30"/>
        <v>0.002</v>
      </c>
      <c r="R56" s="10">
        <f>O56*N50</f>
        <v>0.05</v>
      </c>
      <c r="S56" s="10">
        <f t="shared" si="31"/>
        <v>0.05</v>
      </c>
      <c r="T56" s="46"/>
      <c r="U56" s="10">
        <v>1.0</v>
      </c>
      <c r="V56" s="10">
        <f t="shared" si="32"/>
        <v>0.05</v>
      </c>
      <c r="W56" s="37">
        <f>'Listado de Insumos'!F59</f>
        <v>50000</v>
      </c>
      <c r="X56" s="38">
        <f t="shared" si="33"/>
        <v>2500</v>
      </c>
      <c r="Y56" s="38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ht="15.75" customHeight="1">
      <c r="A57" s="7" t="s">
        <v>135</v>
      </c>
      <c r="B57" s="10">
        <v>0.005</v>
      </c>
      <c r="C57" s="10">
        <v>1.0</v>
      </c>
      <c r="D57" s="10">
        <f t="shared" si="26"/>
        <v>0.005</v>
      </c>
      <c r="E57" s="10">
        <f>B57*A50</f>
        <v>0.125</v>
      </c>
      <c r="F57" s="10">
        <f t="shared" si="27"/>
        <v>0.125</v>
      </c>
      <c r="G57" s="34"/>
      <c r="H57" s="10">
        <v>1.125</v>
      </c>
      <c r="I57" s="10">
        <f t="shared" si="28"/>
        <v>0.140625</v>
      </c>
      <c r="J57" s="37">
        <f>'Listado de Insumos'!F62</f>
        <v>6500</v>
      </c>
      <c r="K57" s="38">
        <f t="shared" si="29"/>
        <v>914.0625</v>
      </c>
      <c r="L57" s="38"/>
      <c r="M57" s="4"/>
      <c r="N57" s="8" t="s">
        <v>50</v>
      </c>
      <c r="O57" s="10">
        <v>0.07</v>
      </c>
      <c r="P57" s="10">
        <v>0.8</v>
      </c>
      <c r="Q57" s="10">
        <f t="shared" si="30"/>
        <v>0.056</v>
      </c>
      <c r="R57" s="10">
        <f>O57*N50</f>
        <v>1.75</v>
      </c>
      <c r="S57" s="10">
        <f t="shared" si="31"/>
        <v>1.4</v>
      </c>
      <c r="T57" s="34"/>
      <c r="U57" s="10">
        <v>1.1</v>
      </c>
      <c r="V57" s="10">
        <f t="shared" si="32"/>
        <v>1.925</v>
      </c>
      <c r="W57" s="37">
        <f>'Listado de Insumos'!F5</f>
        <v>24500</v>
      </c>
      <c r="X57" s="38">
        <f t="shared" si="33"/>
        <v>47162.5</v>
      </c>
      <c r="Y57" s="38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ht="15.75" customHeight="1">
      <c r="A58" s="7" t="s">
        <v>129</v>
      </c>
      <c r="B58" s="10">
        <v>0.005</v>
      </c>
      <c r="C58" s="10">
        <v>1.0</v>
      </c>
      <c r="D58" s="10">
        <f t="shared" si="26"/>
        <v>0.005</v>
      </c>
      <c r="E58" s="10">
        <f>B58*A50</f>
        <v>0.125</v>
      </c>
      <c r="F58" s="10">
        <f t="shared" si="27"/>
        <v>0.125</v>
      </c>
      <c r="G58" s="54"/>
      <c r="H58" s="10">
        <v>1.175</v>
      </c>
      <c r="I58" s="10">
        <f t="shared" si="28"/>
        <v>0.146875</v>
      </c>
      <c r="J58" s="37">
        <f>'Listado de Insumos'!F61</f>
        <v>6500</v>
      </c>
      <c r="K58" s="38">
        <f t="shared" si="29"/>
        <v>954.6875</v>
      </c>
      <c r="L58" s="38"/>
      <c r="M58" s="4"/>
      <c r="N58" s="8" t="s">
        <v>178</v>
      </c>
      <c r="O58" s="10">
        <v>0.005</v>
      </c>
      <c r="P58" s="10">
        <v>1.0</v>
      </c>
      <c r="Q58" s="10">
        <f t="shared" si="30"/>
        <v>0.005</v>
      </c>
      <c r="R58" s="10">
        <f>O58*N50</f>
        <v>0.125</v>
      </c>
      <c r="S58" s="10">
        <f t="shared" si="31"/>
        <v>0.125</v>
      </c>
      <c r="T58" s="54"/>
      <c r="U58" s="10">
        <v>1.0</v>
      </c>
      <c r="V58" s="10">
        <f t="shared" si="32"/>
        <v>0.125</v>
      </c>
      <c r="W58" s="37">
        <f>'Listado de Insumos'!F39</f>
        <v>16450</v>
      </c>
      <c r="X58" s="38">
        <f t="shared" si="33"/>
        <v>2056.25</v>
      </c>
      <c r="Y58" s="38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ht="15.75" customHeight="1">
      <c r="A59" s="8" t="s">
        <v>201</v>
      </c>
      <c r="B59" s="10">
        <v>0.05</v>
      </c>
      <c r="C59" s="10">
        <v>2.0</v>
      </c>
      <c r="D59" s="10">
        <f t="shared" si="26"/>
        <v>0.1</v>
      </c>
      <c r="E59" s="10">
        <f>B59*A50</f>
        <v>1.25</v>
      </c>
      <c r="F59" s="10">
        <f t="shared" si="27"/>
        <v>2.5</v>
      </c>
      <c r="G59" s="41" t="s">
        <v>148</v>
      </c>
      <c r="H59" s="10">
        <v>1.0</v>
      </c>
      <c r="I59" s="10">
        <f t="shared" si="28"/>
        <v>1.25</v>
      </c>
      <c r="J59" s="37">
        <f>'Listado de Insumos'!F55</f>
        <v>7500</v>
      </c>
      <c r="K59" s="38">
        <f t="shared" si="29"/>
        <v>9375</v>
      </c>
      <c r="L59" s="38"/>
      <c r="M59" s="4"/>
      <c r="N59" s="8"/>
      <c r="O59" s="10"/>
      <c r="P59" s="10">
        <v>1.0</v>
      </c>
      <c r="Q59" s="10">
        <f t="shared" si="30"/>
        <v>0</v>
      </c>
      <c r="R59" s="10">
        <f>O59*N50</f>
        <v>0</v>
      </c>
      <c r="S59" s="10">
        <f t="shared" si="31"/>
        <v>0</v>
      </c>
      <c r="T59" s="41" t="s">
        <v>148</v>
      </c>
      <c r="U59" s="10">
        <v>1.0</v>
      </c>
      <c r="V59" s="10">
        <f t="shared" si="32"/>
        <v>0</v>
      </c>
      <c r="W59" s="37"/>
      <c r="X59" s="38">
        <f t="shared" si="33"/>
        <v>0</v>
      </c>
      <c r="Y59" s="38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ht="15.75" customHeight="1">
      <c r="A60" s="8" t="s">
        <v>212</v>
      </c>
      <c r="B60" s="10">
        <v>0.005</v>
      </c>
      <c r="C60" s="10">
        <v>1.0</v>
      </c>
      <c r="D60" s="10">
        <f t="shared" si="26"/>
        <v>0.005</v>
      </c>
      <c r="E60" s="10">
        <f>B60*A50</f>
        <v>0.125</v>
      </c>
      <c r="F60" s="10">
        <f t="shared" si="27"/>
        <v>0.125</v>
      </c>
      <c r="G60" s="46"/>
      <c r="H60" s="10">
        <v>1.0</v>
      </c>
      <c r="I60" s="10">
        <f t="shared" si="28"/>
        <v>0.125</v>
      </c>
      <c r="J60" s="37">
        <f>'Listado de Insumos'!F20</f>
        <v>10900</v>
      </c>
      <c r="K60" s="38">
        <f t="shared" si="29"/>
        <v>1362.5</v>
      </c>
      <c r="L60" s="38"/>
      <c r="M60" s="4"/>
      <c r="N60" s="8" t="s">
        <v>176</v>
      </c>
      <c r="O60" s="10">
        <v>0.01</v>
      </c>
      <c r="P60" s="10">
        <v>1.0</v>
      </c>
      <c r="Q60" s="10">
        <f t="shared" si="30"/>
        <v>0.01</v>
      </c>
      <c r="R60" s="10">
        <f>O60*N50</f>
        <v>0.25</v>
      </c>
      <c r="S60" s="10">
        <f t="shared" si="31"/>
        <v>0.25</v>
      </c>
      <c r="T60" s="46"/>
      <c r="U60" s="10">
        <v>1.0</v>
      </c>
      <c r="V60" s="10">
        <f t="shared" si="32"/>
        <v>0.25</v>
      </c>
      <c r="W60" s="37">
        <f>'Listado de Insumos'!F38</f>
        <v>11520</v>
      </c>
      <c r="X60" s="38">
        <f t="shared" si="33"/>
        <v>2880</v>
      </c>
      <c r="Y60" s="38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ht="15.75" customHeight="1">
      <c r="A61" s="8" t="s">
        <v>152</v>
      </c>
      <c r="B61" s="10">
        <v>0.002</v>
      </c>
      <c r="C61" s="10">
        <v>1.0</v>
      </c>
      <c r="D61" s="10">
        <f t="shared" si="26"/>
        <v>0.002</v>
      </c>
      <c r="E61" s="10">
        <f>B61*A50</f>
        <v>0.05</v>
      </c>
      <c r="F61" s="10">
        <f t="shared" si="27"/>
        <v>0.05</v>
      </c>
      <c r="G61" s="46"/>
      <c r="H61" s="10">
        <v>1.0</v>
      </c>
      <c r="I61" s="10">
        <f t="shared" si="28"/>
        <v>0.05</v>
      </c>
      <c r="J61" s="37">
        <f>'Listado de Insumos'!F26</f>
        <v>3400</v>
      </c>
      <c r="K61" s="38">
        <f t="shared" si="29"/>
        <v>170</v>
      </c>
      <c r="L61" s="38"/>
      <c r="M61" s="4"/>
      <c r="N61" s="8" t="s">
        <v>119</v>
      </c>
      <c r="O61" s="10">
        <v>0.001</v>
      </c>
      <c r="P61" s="10">
        <v>1.0</v>
      </c>
      <c r="Q61" s="10">
        <f t="shared" si="30"/>
        <v>0.001</v>
      </c>
      <c r="R61" s="10">
        <f>O61*N50</f>
        <v>0.025</v>
      </c>
      <c r="S61" s="10">
        <f t="shared" si="31"/>
        <v>0.025</v>
      </c>
      <c r="T61" s="46"/>
      <c r="U61" s="10">
        <v>1.0</v>
      </c>
      <c r="V61" s="10">
        <f t="shared" si="32"/>
        <v>0.025</v>
      </c>
      <c r="W61" s="37">
        <f>'Listado de Insumos'!F16</f>
        <v>12844</v>
      </c>
      <c r="X61" s="38">
        <f t="shared" si="33"/>
        <v>321.1</v>
      </c>
      <c r="Y61" s="38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ht="15.75" customHeight="1">
      <c r="A62" s="8" t="s">
        <v>149</v>
      </c>
      <c r="B62" s="10">
        <v>0.08</v>
      </c>
      <c r="C62" s="10">
        <v>1.0</v>
      </c>
      <c r="D62" s="10">
        <f t="shared" si="26"/>
        <v>0.08</v>
      </c>
      <c r="E62" s="10">
        <f>B62*A50</f>
        <v>2</v>
      </c>
      <c r="F62" s="10">
        <f t="shared" si="27"/>
        <v>2</v>
      </c>
      <c r="G62" s="46"/>
      <c r="H62" s="10">
        <v>1.0</v>
      </c>
      <c r="I62" s="10">
        <f t="shared" si="28"/>
        <v>2</v>
      </c>
      <c r="J62" s="37"/>
      <c r="K62" s="38">
        <f t="shared" si="29"/>
        <v>0</v>
      </c>
      <c r="L62" s="38"/>
      <c r="M62" s="4"/>
      <c r="N62" s="8" t="s">
        <v>152</v>
      </c>
      <c r="O62" s="10">
        <v>5.0E-4</v>
      </c>
      <c r="P62" s="10">
        <v>1.0</v>
      </c>
      <c r="Q62" s="10">
        <f t="shared" si="30"/>
        <v>0.0005</v>
      </c>
      <c r="R62" s="10">
        <f>O62*N50</f>
        <v>0.0125</v>
      </c>
      <c r="S62" s="10">
        <f t="shared" si="31"/>
        <v>0.0125</v>
      </c>
      <c r="T62" s="46"/>
      <c r="U62" s="10">
        <v>1.0</v>
      </c>
      <c r="V62" s="10">
        <f t="shared" si="32"/>
        <v>0.0125</v>
      </c>
      <c r="W62" s="37">
        <f>'Listado de Insumos'!F26</f>
        <v>3400</v>
      </c>
      <c r="X62" s="38">
        <f t="shared" si="33"/>
        <v>42.5</v>
      </c>
      <c r="Y62" s="38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ht="15.75" customHeight="1">
      <c r="A63" s="8"/>
      <c r="B63" s="10"/>
      <c r="C63" s="10"/>
      <c r="D63" s="29">
        <f t="shared" si="26"/>
        <v>0</v>
      </c>
      <c r="E63" s="29">
        <f>B63*A50</f>
        <v>0</v>
      </c>
      <c r="F63" s="10">
        <f t="shared" si="27"/>
        <v>0</v>
      </c>
      <c r="G63" s="34"/>
      <c r="H63" s="10"/>
      <c r="I63" s="10">
        <f t="shared" si="28"/>
        <v>0</v>
      </c>
      <c r="J63" s="56"/>
      <c r="K63" s="38">
        <f t="shared" si="29"/>
        <v>0</v>
      </c>
      <c r="L63" s="38"/>
      <c r="M63" s="4"/>
      <c r="N63" s="8" t="s">
        <v>142</v>
      </c>
      <c r="O63" s="10">
        <v>0.03</v>
      </c>
      <c r="P63" s="10">
        <v>2.0</v>
      </c>
      <c r="Q63" s="29">
        <f t="shared" si="30"/>
        <v>0.06</v>
      </c>
      <c r="R63" s="29">
        <f>O63*N50</f>
        <v>0.75</v>
      </c>
      <c r="S63" s="10">
        <f t="shared" si="31"/>
        <v>1.5</v>
      </c>
      <c r="T63" s="34"/>
      <c r="U63" s="10">
        <v>1.0</v>
      </c>
      <c r="V63" s="10">
        <f t="shared" si="32"/>
        <v>0.75</v>
      </c>
      <c r="W63" s="56">
        <f>'Listado de Insumos'!F12</f>
        <v>3020</v>
      </c>
      <c r="X63" s="38">
        <f t="shared" si="33"/>
        <v>2265</v>
      </c>
      <c r="Y63" s="38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ht="15.75" customHeight="1">
      <c r="A64" s="8"/>
      <c r="B64" s="10"/>
      <c r="C64" s="10"/>
      <c r="D64" s="10">
        <f t="shared" si="26"/>
        <v>0</v>
      </c>
      <c r="E64" s="10">
        <f>B64*A50</f>
        <v>0</v>
      </c>
      <c r="F64" s="10">
        <f t="shared" si="27"/>
        <v>0</v>
      </c>
      <c r="G64" s="57">
        <f>F66/A50</f>
        <v>0.2736</v>
      </c>
      <c r="H64" s="10"/>
      <c r="I64" s="10">
        <f t="shared" si="28"/>
        <v>0</v>
      </c>
      <c r="J64" s="38"/>
      <c r="K64" s="38">
        <f t="shared" si="29"/>
        <v>0</v>
      </c>
      <c r="L64" s="38"/>
      <c r="M64" s="4"/>
      <c r="N64" s="8" t="s">
        <v>213</v>
      </c>
      <c r="O64" s="10">
        <v>0.005</v>
      </c>
      <c r="P64" s="10">
        <v>1.0</v>
      </c>
      <c r="Q64" s="10">
        <f t="shared" si="30"/>
        <v>0.005</v>
      </c>
      <c r="R64" s="10">
        <f>O64*N50</f>
        <v>0.125</v>
      </c>
      <c r="S64" s="10">
        <f t="shared" si="31"/>
        <v>0.125</v>
      </c>
      <c r="T64" s="57">
        <f>S66/N50</f>
        <v>0.2745</v>
      </c>
      <c r="U64" s="10">
        <v>1.0</v>
      </c>
      <c r="V64" s="10">
        <f t="shared" si="32"/>
        <v>0.125</v>
      </c>
      <c r="W64" s="38">
        <f>'Listado de Insumos'!F42</f>
        <v>27900</v>
      </c>
      <c r="X64" s="38">
        <f t="shared" si="33"/>
        <v>3487.5</v>
      </c>
      <c r="Y64" s="38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ht="15.75" customHeight="1">
      <c r="A65" s="8"/>
      <c r="B65" s="10"/>
      <c r="C65" s="10"/>
      <c r="D65" s="10">
        <f t="shared" si="26"/>
        <v>0</v>
      </c>
      <c r="E65" s="10">
        <f>B65*A50</f>
        <v>0</v>
      </c>
      <c r="F65" s="10">
        <f t="shared" si="27"/>
        <v>0</v>
      </c>
      <c r="G65" s="46"/>
      <c r="H65" s="10"/>
      <c r="I65" s="10">
        <f t="shared" si="28"/>
        <v>0</v>
      </c>
      <c r="J65" s="38"/>
      <c r="K65" s="38">
        <f t="shared" si="29"/>
        <v>0</v>
      </c>
      <c r="L65" s="38"/>
      <c r="M65" s="4"/>
      <c r="N65" s="8" t="s">
        <v>149</v>
      </c>
      <c r="O65" s="10">
        <v>0.055</v>
      </c>
      <c r="P65" s="10">
        <v>1.0</v>
      </c>
      <c r="Q65" s="10">
        <f t="shared" si="30"/>
        <v>0.055</v>
      </c>
      <c r="R65" s="10">
        <f>O65*N50</f>
        <v>1.375</v>
      </c>
      <c r="S65" s="10">
        <f t="shared" si="31"/>
        <v>1.375</v>
      </c>
      <c r="T65" s="46"/>
      <c r="U65" s="10">
        <v>1.0</v>
      </c>
      <c r="V65" s="10">
        <f t="shared" si="32"/>
        <v>1.375</v>
      </c>
      <c r="W65" s="38"/>
      <c r="X65" s="38">
        <f t="shared" si="33"/>
        <v>0</v>
      </c>
      <c r="Y65" s="38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ht="15.75" customHeight="1">
      <c r="A66" s="3" t="s">
        <v>155</v>
      </c>
      <c r="B66" s="55">
        <f>SUM(B52:B65)</f>
        <v>0.2396</v>
      </c>
      <c r="C66" s="55"/>
      <c r="D66" s="55">
        <f t="shared" ref="D66:F66" si="34">SUM(D52:D65)</f>
        <v>0.2736</v>
      </c>
      <c r="E66" s="55">
        <f t="shared" si="34"/>
        <v>5.99</v>
      </c>
      <c r="F66" s="55">
        <f t="shared" si="34"/>
        <v>6.84</v>
      </c>
      <c r="G66" s="34"/>
      <c r="H66" s="55"/>
      <c r="I66" s="55">
        <f t="shared" ref="I66:L66" si="35">SUM(I52:I65)</f>
        <v>6.2275</v>
      </c>
      <c r="J66" s="58">
        <f t="shared" si="35"/>
        <v>171000</v>
      </c>
      <c r="K66" s="58">
        <f t="shared" si="35"/>
        <v>61794.375</v>
      </c>
      <c r="L66" s="58">
        <f t="shared" si="35"/>
        <v>0</v>
      </c>
      <c r="M66" s="4"/>
      <c r="N66" s="3" t="s">
        <v>155</v>
      </c>
      <c r="O66" s="55">
        <f>SUM(O52:O65)</f>
        <v>0.2585</v>
      </c>
      <c r="P66" s="55"/>
      <c r="Q66" s="55">
        <f t="shared" ref="Q66:S66" si="36">SUM(Q52:Q65)</f>
        <v>0.2745</v>
      </c>
      <c r="R66" s="55">
        <f t="shared" si="36"/>
        <v>6.4625</v>
      </c>
      <c r="S66" s="55">
        <f t="shared" si="36"/>
        <v>6.8625</v>
      </c>
      <c r="T66" s="34"/>
      <c r="U66" s="55"/>
      <c r="V66" s="55">
        <f t="shared" ref="V66:Y66" si="37">SUM(V52:V65)</f>
        <v>6.74375</v>
      </c>
      <c r="W66" s="58">
        <f t="shared" si="37"/>
        <v>189742</v>
      </c>
      <c r="X66" s="58">
        <f t="shared" si="37"/>
        <v>86876.725</v>
      </c>
      <c r="Y66" s="58">
        <f t="shared" si="37"/>
        <v>0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ht="15.75" customHeight="1">
      <c r="A67" s="4"/>
      <c r="B67" s="14"/>
      <c r="C67" s="14"/>
      <c r="D67" s="14"/>
      <c r="E67" s="14"/>
      <c r="F67" s="14"/>
      <c r="G67" s="14"/>
      <c r="H67" s="14"/>
      <c r="I67" s="59" t="s">
        <v>157</v>
      </c>
      <c r="J67" s="14"/>
      <c r="K67" s="14"/>
      <c r="L67" s="59" t="s">
        <v>158</v>
      </c>
      <c r="M67" s="4"/>
      <c r="N67" s="4"/>
      <c r="O67" s="14"/>
      <c r="P67" s="14"/>
      <c r="Q67" s="14"/>
      <c r="R67" s="14"/>
      <c r="S67" s="14"/>
      <c r="T67" s="14"/>
      <c r="U67" s="14"/>
      <c r="V67" s="59" t="s">
        <v>157</v>
      </c>
      <c r="W67" s="14"/>
      <c r="X67" s="14"/>
      <c r="Y67" s="59" t="s">
        <v>158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ht="15.75" customHeight="1">
      <c r="A68" s="4"/>
      <c r="B68" s="14"/>
      <c r="C68" s="14"/>
      <c r="D68" s="14"/>
      <c r="E68" s="14"/>
      <c r="F68" s="14"/>
      <c r="G68" s="14"/>
      <c r="H68" s="14"/>
      <c r="I68" s="60">
        <f>G64*A50</f>
        <v>6.84</v>
      </c>
      <c r="J68" s="14"/>
      <c r="K68" s="14"/>
      <c r="L68" s="60"/>
      <c r="M68" s="4"/>
      <c r="N68" s="4"/>
      <c r="O68" s="14"/>
      <c r="P68" s="14"/>
      <c r="Q68" s="14"/>
      <c r="R68" s="14"/>
      <c r="S68" s="14"/>
      <c r="T68" s="14"/>
      <c r="U68" s="14"/>
      <c r="V68" s="60">
        <f>T64*N50</f>
        <v>6.8625</v>
      </c>
      <c r="W68" s="14"/>
      <c r="X68" s="14"/>
      <c r="Y68" s="60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ht="15.75" customHeight="1">
      <c r="A71" s="22" t="str">
        <f>'Menú Almuerzo y Cena'!C5</f>
        <v>ESTOFADO DE LENGUA CON ARROZ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4"/>
      <c r="M71" s="4"/>
      <c r="N71" s="22" t="str">
        <f>'Menú Almuerzo y Cena'!H5</f>
        <v>PIZZA CON QUESO MOZZARELLA</v>
      </c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ht="15.75" customHeight="1">
      <c r="A72" s="25" t="s">
        <v>66</v>
      </c>
      <c r="B72" s="22" t="s">
        <v>58</v>
      </c>
      <c r="C72" s="23"/>
      <c r="D72" s="24"/>
      <c r="E72" s="26" t="s">
        <v>59</v>
      </c>
      <c r="F72" s="23"/>
      <c r="G72" s="24"/>
      <c r="H72" s="22" t="s">
        <v>62</v>
      </c>
      <c r="I72" s="23"/>
      <c r="J72" s="23"/>
      <c r="K72" s="23"/>
      <c r="L72" s="24"/>
      <c r="M72" s="4"/>
      <c r="N72" s="25" t="s">
        <v>56</v>
      </c>
      <c r="O72" s="22" t="s">
        <v>58</v>
      </c>
      <c r="P72" s="23"/>
      <c r="Q72" s="24"/>
      <c r="R72" s="26" t="s">
        <v>59</v>
      </c>
      <c r="S72" s="23"/>
      <c r="T72" s="24"/>
      <c r="U72" s="22" t="s">
        <v>62</v>
      </c>
      <c r="V72" s="23"/>
      <c r="W72" s="23"/>
      <c r="X72" s="23"/>
      <c r="Y72" s="2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ht="15.75" customHeight="1">
      <c r="A73" s="32">
        <f>'Menú Almuerzo y Cena'!D5</f>
        <v>25</v>
      </c>
      <c r="B73" s="28" t="s">
        <v>70</v>
      </c>
      <c r="C73" s="28" t="s">
        <v>91</v>
      </c>
      <c r="D73" s="28" t="s">
        <v>73</v>
      </c>
      <c r="E73" s="28" t="s">
        <v>75</v>
      </c>
      <c r="F73" s="28" t="s">
        <v>73</v>
      </c>
      <c r="G73" s="28" t="s">
        <v>76</v>
      </c>
      <c r="H73" s="28" t="s">
        <v>78</v>
      </c>
      <c r="I73" s="28" t="s">
        <v>79</v>
      </c>
      <c r="J73" s="30" t="s">
        <v>80</v>
      </c>
      <c r="K73" s="31" t="s">
        <v>82</v>
      </c>
      <c r="L73" s="31" t="s">
        <v>86</v>
      </c>
      <c r="M73" s="4"/>
      <c r="N73" s="32">
        <f>'Menú Almuerzo y Cena'!I5</f>
        <v>25</v>
      </c>
      <c r="O73" s="28" t="s">
        <v>70</v>
      </c>
      <c r="P73" s="28" t="s">
        <v>72</v>
      </c>
      <c r="Q73" s="28" t="s">
        <v>73</v>
      </c>
      <c r="R73" s="28" t="s">
        <v>75</v>
      </c>
      <c r="S73" s="28" t="s">
        <v>73</v>
      </c>
      <c r="T73" s="28" t="s">
        <v>76</v>
      </c>
      <c r="U73" s="28" t="s">
        <v>78</v>
      </c>
      <c r="V73" s="28" t="s">
        <v>79</v>
      </c>
      <c r="W73" s="30" t="s">
        <v>80</v>
      </c>
      <c r="X73" s="31" t="s">
        <v>82</v>
      </c>
      <c r="Y73" s="31" t="s">
        <v>86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ht="15.75" customHeight="1">
      <c r="A74" s="25" t="s">
        <v>103</v>
      </c>
      <c r="B74" s="34"/>
      <c r="C74" s="34"/>
      <c r="D74" s="34"/>
      <c r="E74" s="34"/>
      <c r="F74" s="34"/>
      <c r="G74" s="34"/>
      <c r="H74" s="34"/>
      <c r="I74" s="34"/>
      <c r="J74" s="35"/>
      <c r="K74" s="34"/>
      <c r="L74" s="34"/>
      <c r="M74" s="4"/>
      <c r="N74" s="25" t="s">
        <v>103</v>
      </c>
      <c r="O74" s="34"/>
      <c r="P74" s="34"/>
      <c r="Q74" s="34"/>
      <c r="R74" s="34"/>
      <c r="S74" s="34"/>
      <c r="T74" s="34"/>
      <c r="U74" s="34"/>
      <c r="V74" s="34"/>
      <c r="W74" s="35"/>
      <c r="X74" s="34"/>
      <c r="Y74" s="3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ht="15.75" customHeight="1">
      <c r="A75" s="39" t="s">
        <v>142</v>
      </c>
      <c r="B75" s="10">
        <v>0.03</v>
      </c>
      <c r="C75" s="10">
        <v>3.0</v>
      </c>
      <c r="D75" s="10">
        <f t="shared" ref="D75:D88" si="38">C75*B75</f>
        <v>0.09</v>
      </c>
      <c r="E75" s="10">
        <f>B75*A73</f>
        <v>0.75</v>
      </c>
      <c r="F75" s="10">
        <f t="shared" ref="F75:F88" si="39">E75*C75</f>
        <v>2.25</v>
      </c>
      <c r="G75" s="36">
        <v>0.0</v>
      </c>
      <c r="H75" s="10">
        <v>1.0</v>
      </c>
      <c r="I75" s="10">
        <f t="shared" ref="I75:I88" si="40">H75*E75</f>
        <v>0.75</v>
      </c>
      <c r="J75" s="37">
        <f>'Listado de Insumos'!F12</f>
        <v>3020</v>
      </c>
      <c r="K75" s="38">
        <f t="shared" ref="K75:K88" si="41">J75*I75</f>
        <v>2265</v>
      </c>
      <c r="L75" s="38"/>
      <c r="M75" s="4"/>
      <c r="N75" s="8" t="s">
        <v>196</v>
      </c>
      <c r="O75" s="10">
        <v>0.06</v>
      </c>
      <c r="P75" s="10">
        <v>1.0</v>
      </c>
      <c r="Q75" s="10">
        <f t="shared" ref="Q75:Q88" si="42">P75*O75</f>
        <v>0.06</v>
      </c>
      <c r="R75" s="10">
        <f>O75*N73</f>
        <v>1.5</v>
      </c>
      <c r="S75" s="10">
        <f t="shared" ref="S75:S88" si="43">R75*P75</f>
        <v>1.5</v>
      </c>
      <c r="T75" s="36">
        <v>0.0</v>
      </c>
      <c r="U75" s="10">
        <v>1.0</v>
      </c>
      <c r="V75" s="10">
        <f t="shared" ref="V75:V88" si="44">U75*R75</f>
        <v>1.5</v>
      </c>
      <c r="W75" s="37">
        <f>'Listado de Insumos'!F52</f>
        <v>21750</v>
      </c>
      <c r="X75" s="38">
        <f t="shared" ref="X75:X88" si="45">W75*V75</f>
        <v>32625</v>
      </c>
      <c r="Y75" s="38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ht="15.75" customHeight="1">
      <c r="A76" s="8" t="s">
        <v>149</v>
      </c>
      <c r="B76" s="10">
        <v>0.07</v>
      </c>
      <c r="C76" s="10">
        <v>1.0</v>
      </c>
      <c r="D76" s="10">
        <f t="shared" si="38"/>
        <v>0.07</v>
      </c>
      <c r="E76" s="10">
        <f>B76*A73</f>
        <v>1.75</v>
      </c>
      <c r="F76" s="10">
        <f t="shared" si="39"/>
        <v>1.75</v>
      </c>
      <c r="G76" s="34"/>
      <c r="H76" s="10">
        <v>1.0</v>
      </c>
      <c r="I76" s="10">
        <f t="shared" si="40"/>
        <v>1.75</v>
      </c>
      <c r="J76" s="37"/>
      <c r="K76" s="38">
        <f t="shared" si="41"/>
        <v>0</v>
      </c>
      <c r="L76" s="38"/>
      <c r="M76" s="4"/>
      <c r="N76" s="8" t="s">
        <v>129</v>
      </c>
      <c r="O76" s="10">
        <v>0.04</v>
      </c>
      <c r="P76" s="10">
        <v>1.0</v>
      </c>
      <c r="Q76" s="10">
        <f t="shared" si="42"/>
        <v>0.04</v>
      </c>
      <c r="R76" s="10">
        <f>O76*N73</f>
        <v>1</v>
      </c>
      <c r="S76" s="10">
        <f t="shared" si="43"/>
        <v>1</v>
      </c>
      <c r="T76" s="34"/>
      <c r="U76" s="10">
        <v>1.175</v>
      </c>
      <c r="V76" s="10">
        <f t="shared" si="44"/>
        <v>1.175</v>
      </c>
      <c r="W76" s="37">
        <f>'Listado de Insumos'!F61</f>
        <v>6500</v>
      </c>
      <c r="X76" s="38">
        <f t="shared" si="45"/>
        <v>7637.5</v>
      </c>
      <c r="Y76" s="38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ht="15.75" customHeight="1">
      <c r="A77" s="8" t="s">
        <v>152</v>
      </c>
      <c r="B77" s="10">
        <v>0.002</v>
      </c>
      <c r="C77" s="10">
        <v>1.0</v>
      </c>
      <c r="D77" s="10">
        <f t="shared" si="38"/>
        <v>0.002</v>
      </c>
      <c r="E77" s="10">
        <f>B77*A73</f>
        <v>0.05</v>
      </c>
      <c r="F77" s="10">
        <f t="shared" si="39"/>
        <v>0.05</v>
      </c>
      <c r="G77" s="41" t="s">
        <v>127</v>
      </c>
      <c r="H77" s="10">
        <v>1.0</v>
      </c>
      <c r="I77" s="10">
        <f t="shared" si="40"/>
        <v>0.05</v>
      </c>
      <c r="J77" s="37">
        <f>'Listado de Insumos'!F26</f>
        <v>3400</v>
      </c>
      <c r="K77" s="38">
        <f t="shared" si="41"/>
        <v>170</v>
      </c>
      <c r="L77" s="38"/>
      <c r="M77" s="4"/>
      <c r="N77" s="8" t="s">
        <v>125</v>
      </c>
      <c r="O77" s="10">
        <v>0.08</v>
      </c>
      <c r="P77" s="10">
        <v>1.0</v>
      </c>
      <c r="Q77" s="10">
        <f t="shared" si="42"/>
        <v>0.08</v>
      </c>
      <c r="R77" s="10">
        <f>O77*N73</f>
        <v>2</v>
      </c>
      <c r="S77" s="10">
        <f t="shared" si="43"/>
        <v>2</v>
      </c>
      <c r="T77" s="41" t="s">
        <v>127</v>
      </c>
      <c r="U77" s="10">
        <v>1.175</v>
      </c>
      <c r="V77" s="10">
        <f t="shared" si="44"/>
        <v>2.35</v>
      </c>
      <c r="W77" s="37">
        <f>'Listado de Insumos'!F28</f>
        <v>13200</v>
      </c>
      <c r="X77" s="38">
        <f t="shared" si="45"/>
        <v>31020</v>
      </c>
      <c r="Y77" s="38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ht="15.75" customHeight="1">
      <c r="A78" s="8" t="s">
        <v>119</v>
      </c>
      <c r="B78" s="10">
        <v>5.0E-4</v>
      </c>
      <c r="C78" s="10">
        <v>1.0</v>
      </c>
      <c r="D78" s="10">
        <f t="shared" si="38"/>
        <v>0.0005</v>
      </c>
      <c r="E78" s="10">
        <f>B78*A73</f>
        <v>0.0125</v>
      </c>
      <c r="F78" s="10">
        <f t="shared" si="39"/>
        <v>0.0125</v>
      </c>
      <c r="G78" s="46"/>
      <c r="H78" s="10">
        <v>1.0</v>
      </c>
      <c r="I78" s="10">
        <f t="shared" si="40"/>
        <v>0.0125</v>
      </c>
      <c r="J78" s="37">
        <f>'Listado de Insumos'!F16</f>
        <v>12844</v>
      </c>
      <c r="K78" s="38">
        <f t="shared" si="41"/>
        <v>160.55</v>
      </c>
      <c r="L78" s="38"/>
      <c r="M78" s="4"/>
      <c r="N78" s="8" t="s">
        <v>146</v>
      </c>
      <c r="O78" s="10">
        <v>5.0E-4</v>
      </c>
      <c r="P78" s="10">
        <v>1.0</v>
      </c>
      <c r="Q78" s="10">
        <f t="shared" si="42"/>
        <v>0.0005</v>
      </c>
      <c r="R78" s="10">
        <f>O78*N73</f>
        <v>0.0125</v>
      </c>
      <c r="S78" s="10">
        <f t="shared" si="43"/>
        <v>0.0125</v>
      </c>
      <c r="T78" s="46"/>
      <c r="U78" s="10">
        <v>1.0</v>
      </c>
      <c r="V78" s="10">
        <f t="shared" si="44"/>
        <v>0.0125</v>
      </c>
      <c r="W78" s="37">
        <f>'Listado de Insumos'!F23</f>
        <v>99000</v>
      </c>
      <c r="X78" s="38">
        <f t="shared" si="45"/>
        <v>1237.5</v>
      </c>
      <c r="Y78" s="38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ht="15.75" customHeight="1">
      <c r="A79" s="8" t="s">
        <v>129</v>
      </c>
      <c r="B79" s="10">
        <v>0.005</v>
      </c>
      <c r="C79" s="10">
        <v>1.0</v>
      </c>
      <c r="D79" s="10">
        <f t="shared" si="38"/>
        <v>0.005</v>
      </c>
      <c r="E79" s="10">
        <f>B79*A73</f>
        <v>0.125</v>
      </c>
      <c r="F79" s="10">
        <f t="shared" si="39"/>
        <v>0.125</v>
      </c>
      <c r="G79" s="46"/>
      <c r="H79" s="10">
        <v>1.175</v>
      </c>
      <c r="I79" s="10">
        <f t="shared" si="40"/>
        <v>0.146875</v>
      </c>
      <c r="J79" s="37">
        <f>'Listado de Insumos'!F61</f>
        <v>6500</v>
      </c>
      <c r="K79" s="38">
        <f t="shared" si="41"/>
        <v>954.6875</v>
      </c>
      <c r="L79" s="38"/>
      <c r="M79" s="4"/>
      <c r="N79" s="8" t="s">
        <v>152</v>
      </c>
      <c r="O79" s="10">
        <v>5.0E-4</v>
      </c>
      <c r="P79" s="10">
        <v>1.0</v>
      </c>
      <c r="Q79" s="10">
        <f t="shared" si="42"/>
        <v>0.0005</v>
      </c>
      <c r="R79" s="10">
        <f>O79*N73</f>
        <v>0.0125</v>
      </c>
      <c r="S79" s="10">
        <f t="shared" si="43"/>
        <v>0.0125</v>
      </c>
      <c r="T79" s="46"/>
      <c r="U79" s="10">
        <v>1.0</v>
      </c>
      <c r="V79" s="10">
        <f t="shared" si="44"/>
        <v>0.0125</v>
      </c>
      <c r="W79" s="37">
        <f>'Listado de Insumos'!F26</f>
        <v>3400</v>
      </c>
      <c r="X79" s="38">
        <f t="shared" si="45"/>
        <v>42.5</v>
      </c>
      <c r="Y79" s="38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ht="15.75" customHeight="1">
      <c r="A80" s="8"/>
      <c r="B80" s="10"/>
      <c r="C80" s="10"/>
      <c r="D80" s="10">
        <f t="shared" si="38"/>
        <v>0</v>
      </c>
      <c r="E80" s="10">
        <f>B80*A73</f>
        <v>0</v>
      </c>
      <c r="F80" s="10">
        <f t="shared" si="39"/>
        <v>0</v>
      </c>
      <c r="G80" s="34"/>
      <c r="H80" s="10"/>
      <c r="I80" s="10">
        <f t="shared" si="40"/>
        <v>0</v>
      </c>
      <c r="J80" s="37"/>
      <c r="K80" s="38">
        <f t="shared" si="41"/>
        <v>0</v>
      </c>
      <c r="L80" s="38"/>
      <c r="M80" s="4"/>
      <c r="N80" s="8" t="s">
        <v>182</v>
      </c>
      <c r="O80" s="10">
        <v>0.06</v>
      </c>
      <c r="P80" s="10">
        <v>1.0</v>
      </c>
      <c r="Q80" s="10">
        <f t="shared" si="42"/>
        <v>0.06</v>
      </c>
      <c r="R80" s="10">
        <f>O80*N73</f>
        <v>1.5</v>
      </c>
      <c r="S80" s="10">
        <f t="shared" si="43"/>
        <v>1.5</v>
      </c>
      <c r="T80" s="34"/>
      <c r="U80" s="10">
        <v>1.0</v>
      </c>
      <c r="V80" s="10">
        <f t="shared" si="44"/>
        <v>1.5</v>
      </c>
      <c r="W80" s="37">
        <f>'Listado de Insumos'!F41</f>
        <v>39950</v>
      </c>
      <c r="X80" s="38">
        <f t="shared" si="45"/>
        <v>59925</v>
      </c>
      <c r="Y80" s="38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ht="15.75" customHeight="1">
      <c r="A81" s="8" t="s">
        <v>190</v>
      </c>
      <c r="B81" s="10">
        <v>0.08</v>
      </c>
      <c r="C81" s="10">
        <v>0.8</v>
      </c>
      <c r="D81" s="10">
        <f t="shared" si="38"/>
        <v>0.064</v>
      </c>
      <c r="E81" s="10">
        <f>B81*A73</f>
        <v>2</v>
      </c>
      <c r="F81" s="10">
        <f t="shared" si="39"/>
        <v>1.6</v>
      </c>
      <c r="G81" s="54"/>
      <c r="H81" s="10">
        <v>1.1</v>
      </c>
      <c r="I81" s="10">
        <f t="shared" si="40"/>
        <v>2.2</v>
      </c>
      <c r="J81" s="37">
        <f>'Listado de Insumos'!F48</f>
        <v>23500</v>
      </c>
      <c r="K81" s="38">
        <f t="shared" si="41"/>
        <v>51700</v>
      </c>
      <c r="L81" s="38"/>
      <c r="M81" s="4"/>
      <c r="N81" s="8" t="s">
        <v>132</v>
      </c>
      <c r="O81" s="10">
        <v>5.0E-4</v>
      </c>
      <c r="P81" s="10">
        <v>1.0</v>
      </c>
      <c r="Q81" s="10">
        <f t="shared" si="42"/>
        <v>0.0005</v>
      </c>
      <c r="R81" s="10">
        <f>O81*N73</f>
        <v>0.0125</v>
      </c>
      <c r="S81" s="10">
        <f t="shared" si="43"/>
        <v>0.0125</v>
      </c>
      <c r="T81" s="54"/>
      <c r="U81" s="10">
        <v>1.0</v>
      </c>
      <c r="V81" s="10">
        <f t="shared" si="44"/>
        <v>0.0125</v>
      </c>
      <c r="W81" s="37">
        <f>'Listado de Insumos'!F17</f>
        <v>148000</v>
      </c>
      <c r="X81" s="38">
        <f t="shared" si="45"/>
        <v>1850</v>
      </c>
      <c r="Y81" s="38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ht="15.75" customHeight="1">
      <c r="A82" s="8" t="s">
        <v>125</v>
      </c>
      <c r="B82" s="10">
        <v>0.03</v>
      </c>
      <c r="C82" s="10">
        <v>1.0</v>
      </c>
      <c r="D82" s="10">
        <f t="shared" si="38"/>
        <v>0.03</v>
      </c>
      <c r="E82" s="10">
        <f>B82*A73</f>
        <v>0.75</v>
      </c>
      <c r="F82" s="10">
        <f t="shared" si="39"/>
        <v>0.75</v>
      </c>
      <c r="G82" s="41" t="s">
        <v>148</v>
      </c>
      <c r="H82" s="10">
        <v>1.0</v>
      </c>
      <c r="I82" s="10">
        <f t="shared" si="40"/>
        <v>0.75</v>
      </c>
      <c r="J82" s="37">
        <f>'Listado de Insumos'!F28</f>
        <v>13200</v>
      </c>
      <c r="K82" s="38">
        <f t="shared" si="41"/>
        <v>9900</v>
      </c>
      <c r="L82" s="38"/>
      <c r="M82" s="4"/>
      <c r="N82" s="8" t="s">
        <v>119</v>
      </c>
      <c r="O82" s="10">
        <v>0.005</v>
      </c>
      <c r="P82" s="10">
        <v>1.0</v>
      </c>
      <c r="Q82" s="10">
        <f t="shared" si="42"/>
        <v>0.005</v>
      </c>
      <c r="R82" s="10">
        <f>O82*N73</f>
        <v>0.125</v>
      </c>
      <c r="S82" s="10">
        <f t="shared" si="43"/>
        <v>0.125</v>
      </c>
      <c r="T82" s="41" t="s">
        <v>148</v>
      </c>
      <c r="U82" s="10">
        <v>1.0</v>
      </c>
      <c r="V82" s="10">
        <f t="shared" si="44"/>
        <v>0.125</v>
      </c>
      <c r="W82" s="37">
        <f>'Listado de Insumos'!F16</f>
        <v>12844</v>
      </c>
      <c r="X82" s="38">
        <f t="shared" si="45"/>
        <v>1605.5</v>
      </c>
      <c r="Y82" s="38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ht="15.75" customHeight="1">
      <c r="A83" s="8" t="s">
        <v>129</v>
      </c>
      <c r="B83" s="10">
        <v>0.005</v>
      </c>
      <c r="C83" s="10">
        <v>1.0</v>
      </c>
      <c r="D83" s="10">
        <f t="shared" si="38"/>
        <v>0.005</v>
      </c>
      <c r="E83" s="10">
        <f>B83*A73</f>
        <v>0.125</v>
      </c>
      <c r="F83" s="10">
        <f t="shared" si="39"/>
        <v>0.125</v>
      </c>
      <c r="G83" s="46"/>
      <c r="H83" s="10">
        <v>1.175</v>
      </c>
      <c r="I83" s="10">
        <f t="shared" si="40"/>
        <v>0.146875</v>
      </c>
      <c r="J83" s="37">
        <f>'Listado de Insumos'!F61</f>
        <v>6500</v>
      </c>
      <c r="K83" s="38">
        <f t="shared" si="41"/>
        <v>954.6875</v>
      </c>
      <c r="L83" s="38"/>
      <c r="M83" s="4"/>
      <c r="N83" s="8"/>
      <c r="O83" s="10"/>
      <c r="P83" s="10">
        <v>1.0</v>
      </c>
      <c r="Q83" s="10">
        <f t="shared" si="42"/>
        <v>0</v>
      </c>
      <c r="R83" s="10">
        <f>O83*N73</f>
        <v>0</v>
      </c>
      <c r="S83" s="10">
        <f t="shared" si="43"/>
        <v>0</v>
      </c>
      <c r="T83" s="46"/>
      <c r="U83" s="10">
        <v>1.0</v>
      </c>
      <c r="V83" s="10">
        <f t="shared" si="44"/>
        <v>0</v>
      </c>
      <c r="W83" s="37"/>
      <c r="X83" s="38">
        <f t="shared" si="45"/>
        <v>0</v>
      </c>
      <c r="Y83" s="38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ht="15.75" customHeight="1">
      <c r="A84" s="8" t="s">
        <v>150</v>
      </c>
      <c r="B84" s="10">
        <v>0.005</v>
      </c>
      <c r="C84" s="10">
        <v>1.0</v>
      </c>
      <c r="D84" s="10">
        <f t="shared" si="38"/>
        <v>0.005</v>
      </c>
      <c r="E84" s="10">
        <f>B84*A73</f>
        <v>0.125</v>
      </c>
      <c r="F84" s="10">
        <f t="shared" si="39"/>
        <v>0.125</v>
      </c>
      <c r="G84" s="46"/>
      <c r="H84" s="10">
        <v>1.175</v>
      </c>
      <c r="I84" s="10">
        <f t="shared" si="40"/>
        <v>0.146875</v>
      </c>
      <c r="J84" s="37">
        <f>'Listado de Insumos'!F64</f>
        <v>6000</v>
      </c>
      <c r="K84" s="38">
        <f t="shared" si="41"/>
        <v>881.25</v>
      </c>
      <c r="L84" s="38"/>
      <c r="M84" s="4"/>
      <c r="N84" s="8"/>
      <c r="O84" s="10"/>
      <c r="P84" s="10">
        <v>1.0</v>
      </c>
      <c r="Q84" s="10">
        <f t="shared" si="42"/>
        <v>0</v>
      </c>
      <c r="R84" s="10">
        <f>O84*N73</f>
        <v>0</v>
      </c>
      <c r="S84" s="10">
        <f t="shared" si="43"/>
        <v>0</v>
      </c>
      <c r="T84" s="46"/>
      <c r="U84" s="10">
        <v>1.0</v>
      </c>
      <c r="V84" s="10">
        <f t="shared" si="44"/>
        <v>0</v>
      </c>
      <c r="W84" s="37"/>
      <c r="X84" s="38">
        <f t="shared" si="45"/>
        <v>0</v>
      </c>
      <c r="Y84" s="38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ht="15.75" customHeight="1">
      <c r="A85" s="8" t="s">
        <v>152</v>
      </c>
      <c r="B85" s="10">
        <v>5.0E-4</v>
      </c>
      <c r="C85" s="10">
        <v>1.0</v>
      </c>
      <c r="D85" s="10">
        <f t="shared" si="38"/>
        <v>0.0005</v>
      </c>
      <c r="E85" s="10">
        <f>B85*A73</f>
        <v>0.0125</v>
      </c>
      <c r="F85" s="10">
        <f t="shared" si="39"/>
        <v>0.0125</v>
      </c>
      <c r="G85" s="46"/>
      <c r="H85" s="10">
        <v>1.0</v>
      </c>
      <c r="I85" s="10">
        <f t="shared" si="40"/>
        <v>0.0125</v>
      </c>
      <c r="J85" s="37">
        <f>'Listado de Insumos'!F26</f>
        <v>3400</v>
      </c>
      <c r="K85" s="38">
        <f t="shared" si="41"/>
        <v>42.5</v>
      </c>
      <c r="L85" s="38"/>
      <c r="M85" s="4"/>
      <c r="N85" s="8"/>
      <c r="O85" s="10"/>
      <c r="P85" s="10">
        <v>1.0</v>
      </c>
      <c r="Q85" s="10">
        <f t="shared" si="42"/>
        <v>0</v>
      </c>
      <c r="R85" s="10">
        <f>O85*N73</f>
        <v>0</v>
      </c>
      <c r="S85" s="10">
        <f t="shared" si="43"/>
        <v>0</v>
      </c>
      <c r="T85" s="46"/>
      <c r="U85" s="10">
        <v>1.0</v>
      </c>
      <c r="V85" s="10">
        <f t="shared" si="44"/>
        <v>0</v>
      </c>
      <c r="W85" s="37"/>
      <c r="X85" s="38">
        <f t="shared" si="45"/>
        <v>0</v>
      </c>
      <c r="Y85" s="38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ht="15.75" customHeight="1">
      <c r="A86" s="8" t="s">
        <v>119</v>
      </c>
      <c r="B86" s="10">
        <v>5.0E-4</v>
      </c>
      <c r="C86" s="10">
        <v>1.0</v>
      </c>
      <c r="D86" s="29">
        <f t="shared" si="38"/>
        <v>0.0005</v>
      </c>
      <c r="E86" s="29">
        <f>B86*A73</f>
        <v>0.0125</v>
      </c>
      <c r="F86" s="10">
        <f t="shared" si="39"/>
        <v>0.0125</v>
      </c>
      <c r="G86" s="34"/>
      <c r="H86" s="10">
        <v>1.0</v>
      </c>
      <c r="I86" s="10">
        <f t="shared" si="40"/>
        <v>0.0125</v>
      </c>
      <c r="J86" s="56">
        <f>'Listado de Insumos'!F16</f>
        <v>12844</v>
      </c>
      <c r="K86" s="38">
        <f t="shared" si="41"/>
        <v>160.55</v>
      </c>
      <c r="L86" s="38"/>
      <c r="M86" s="4"/>
      <c r="N86" s="8"/>
      <c r="O86" s="10"/>
      <c r="P86" s="10">
        <v>1.0</v>
      </c>
      <c r="Q86" s="29">
        <f t="shared" si="42"/>
        <v>0</v>
      </c>
      <c r="R86" s="29">
        <f>O86*N73</f>
        <v>0</v>
      </c>
      <c r="S86" s="10">
        <f t="shared" si="43"/>
        <v>0</v>
      </c>
      <c r="T86" s="34"/>
      <c r="U86" s="10">
        <v>1.0</v>
      </c>
      <c r="V86" s="10">
        <f t="shared" si="44"/>
        <v>0</v>
      </c>
      <c r="W86" s="56"/>
      <c r="X86" s="38">
        <f t="shared" si="45"/>
        <v>0</v>
      </c>
      <c r="Y86" s="38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ht="15.75" customHeight="1">
      <c r="A87" s="8"/>
      <c r="B87" s="10"/>
      <c r="C87" s="10"/>
      <c r="D87" s="10">
        <f t="shared" si="38"/>
        <v>0</v>
      </c>
      <c r="E87" s="10">
        <f>B87*A73</f>
        <v>0</v>
      </c>
      <c r="F87" s="10">
        <f t="shared" si="39"/>
        <v>0</v>
      </c>
      <c r="G87" s="57">
        <f>F89/A73</f>
        <v>0.2725</v>
      </c>
      <c r="H87" s="10"/>
      <c r="I87" s="10">
        <f t="shared" si="40"/>
        <v>0</v>
      </c>
      <c r="J87" s="38"/>
      <c r="K87" s="38">
        <f t="shared" si="41"/>
        <v>0</v>
      </c>
      <c r="L87" s="38"/>
      <c r="M87" s="4"/>
      <c r="N87" s="8"/>
      <c r="O87" s="10"/>
      <c r="P87" s="10">
        <v>1.0</v>
      </c>
      <c r="Q87" s="10">
        <f t="shared" si="42"/>
        <v>0</v>
      </c>
      <c r="R87" s="10">
        <f>O87*N73</f>
        <v>0</v>
      </c>
      <c r="S87" s="10">
        <f t="shared" si="43"/>
        <v>0</v>
      </c>
      <c r="T87" s="57">
        <f>S89/N73</f>
        <v>0.2465</v>
      </c>
      <c r="U87" s="10">
        <v>1.0</v>
      </c>
      <c r="V87" s="10">
        <f t="shared" si="44"/>
        <v>0</v>
      </c>
      <c r="W87" s="38"/>
      <c r="X87" s="38">
        <f t="shared" si="45"/>
        <v>0</v>
      </c>
      <c r="Y87" s="38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ht="15.75" customHeight="1">
      <c r="A88" s="8"/>
      <c r="B88" s="10"/>
      <c r="C88" s="10"/>
      <c r="D88" s="10">
        <f t="shared" si="38"/>
        <v>0</v>
      </c>
      <c r="E88" s="10">
        <f>B88*A73</f>
        <v>0</v>
      </c>
      <c r="F88" s="10">
        <f t="shared" si="39"/>
        <v>0</v>
      </c>
      <c r="G88" s="46"/>
      <c r="H88" s="10"/>
      <c r="I88" s="10">
        <f t="shared" si="40"/>
        <v>0</v>
      </c>
      <c r="J88" s="38"/>
      <c r="K88" s="38">
        <f t="shared" si="41"/>
        <v>0</v>
      </c>
      <c r="L88" s="38"/>
      <c r="M88" s="4"/>
      <c r="N88" s="8"/>
      <c r="O88" s="10"/>
      <c r="P88" s="10">
        <v>1.0</v>
      </c>
      <c r="Q88" s="10">
        <f t="shared" si="42"/>
        <v>0</v>
      </c>
      <c r="R88" s="10">
        <f>O88*N73</f>
        <v>0</v>
      </c>
      <c r="S88" s="10">
        <f t="shared" si="43"/>
        <v>0</v>
      </c>
      <c r="T88" s="46"/>
      <c r="U88" s="10">
        <v>1.0</v>
      </c>
      <c r="V88" s="10">
        <f t="shared" si="44"/>
        <v>0</v>
      </c>
      <c r="W88" s="38"/>
      <c r="X88" s="38">
        <f t="shared" si="45"/>
        <v>0</v>
      </c>
      <c r="Y88" s="38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ht="15.75" customHeight="1">
      <c r="A89" s="3" t="s">
        <v>155</v>
      </c>
      <c r="B89" s="55">
        <f>SUM(B75:B88)</f>
        <v>0.2285</v>
      </c>
      <c r="C89" s="55"/>
      <c r="D89" s="55">
        <f t="shared" ref="D89:F89" si="46">SUM(D75:D88)</f>
        <v>0.2725</v>
      </c>
      <c r="E89" s="55">
        <f t="shared" si="46"/>
        <v>5.7125</v>
      </c>
      <c r="F89" s="55">
        <f t="shared" si="46"/>
        <v>6.8125</v>
      </c>
      <c r="G89" s="34"/>
      <c r="H89" s="55"/>
      <c r="I89" s="55">
        <f t="shared" ref="I89:L89" si="47">SUM(I75:I88)</f>
        <v>5.978125</v>
      </c>
      <c r="J89" s="58">
        <f t="shared" si="47"/>
        <v>91208</v>
      </c>
      <c r="K89" s="58">
        <f t="shared" si="47"/>
        <v>67189.225</v>
      </c>
      <c r="L89" s="58">
        <f t="shared" si="47"/>
        <v>0</v>
      </c>
      <c r="M89" s="4"/>
      <c r="N89" s="3" t="s">
        <v>155</v>
      </c>
      <c r="O89" s="55">
        <f>SUM(O75:O88)</f>
        <v>0.2465</v>
      </c>
      <c r="P89" s="55"/>
      <c r="Q89" s="55">
        <f t="shared" ref="Q89:S89" si="48">SUM(Q75:Q88)</f>
        <v>0.2465</v>
      </c>
      <c r="R89" s="55">
        <f t="shared" si="48"/>
        <v>6.1625</v>
      </c>
      <c r="S89" s="55">
        <f t="shared" si="48"/>
        <v>6.1625</v>
      </c>
      <c r="T89" s="34"/>
      <c r="U89" s="55"/>
      <c r="V89" s="55">
        <f t="shared" ref="V89:Y89" si="49">SUM(V75:V88)</f>
        <v>6.6875</v>
      </c>
      <c r="W89" s="58">
        <f t="shared" si="49"/>
        <v>344644</v>
      </c>
      <c r="X89" s="58">
        <f t="shared" si="49"/>
        <v>135943</v>
      </c>
      <c r="Y89" s="58">
        <f t="shared" si="49"/>
        <v>0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ht="15.75" customHeight="1">
      <c r="A90" s="4"/>
      <c r="B90" s="14"/>
      <c r="C90" s="14"/>
      <c r="D90" s="14"/>
      <c r="E90" s="14"/>
      <c r="F90" s="14"/>
      <c r="G90" s="14"/>
      <c r="H90" s="14"/>
      <c r="I90" s="59" t="s">
        <v>157</v>
      </c>
      <c r="J90" s="14"/>
      <c r="K90" s="14"/>
      <c r="L90" s="59" t="s">
        <v>158</v>
      </c>
      <c r="M90" s="4"/>
      <c r="N90" s="4"/>
      <c r="O90" s="14"/>
      <c r="P90" s="14"/>
      <c r="Q90" s="14"/>
      <c r="R90" s="14"/>
      <c r="S90" s="14"/>
      <c r="T90" s="14"/>
      <c r="U90" s="14"/>
      <c r="V90" s="59" t="s">
        <v>157</v>
      </c>
      <c r="W90" s="14"/>
      <c r="X90" s="14"/>
      <c r="Y90" s="59" t="s">
        <v>158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ht="15.75" customHeight="1">
      <c r="A91" s="4"/>
      <c r="B91" s="14"/>
      <c r="C91" s="14"/>
      <c r="D91" s="14"/>
      <c r="E91" s="14"/>
      <c r="F91" s="14"/>
      <c r="G91" s="14"/>
      <c r="H91" s="14"/>
      <c r="I91" s="60">
        <f>G87*A73</f>
        <v>6.8125</v>
      </c>
      <c r="J91" s="14"/>
      <c r="K91" s="14"/>
      <c r="L91" s="60"/>
      <c r="M91" s="4"/>
      <c r="N91" s="4"/>
      <c r="O91" s="14"/>
      <c r="P91" s="14"/>
      <c r="Q91" s="14"/>
      <c r="R91" s="14"/>
      <c r="S91" s="14"/>
      <c r="T91" s="14"/>
      <c r="U91" s="14"/>
      <c r="V91" s="60">
        <f>T87*N73</f>
        <v>6.1625</v>
      </c>
      <c r="W91" s="14"/>
      <c r="X91" s="14"/>
      <c r="Y91" s="60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ht="15.75" customHeight="1">
      <c r="A94" s="22" t="str">
        <f>'Menú Almuerzo y Cena'!C6</f>
        <v>GUISO DE POLLO CON FIDEO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4"/>
      <c r="M94" s="4"/>
      <c r="N94" s="22" t="str">
        <f>'Menú Almuerzo y Cena'!H6</f>
        <v>PANCHO CON CEBOLLA SALTEADA Y ARROZ KESU</v>
      </c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ht="15.75" customHeight="1">
      <c r="A95" s="25" t="s">
        <v>56</v>
      </c>
      <c r="B95" s="22" t="s">
        <v>58</v>
      </c>
      <c r="C95" s="23"/>
      <c r="D95" s="24"/>
      <c r="E95" s="26" t="s">
        <v>59</v>
      </c>
      <c r="F95" s="23"/>
      <c r="G95" s="24"/>
      <c r="H95" s="22" t="s">
        <v>62</v>
      </c>
      <c r="I95" s="23"/>
      <c r="J95" s="23"/>
      <c r="K95" s="23"/>
      <c r="L95" s="24"/>
      <c r="M95" s="4"/>
      <c r="N95" s="25" t="s">
        <v>56</v>
      </c>
      <c r="O95" s="22" t="s">
        <v>58</v>
      </c>
      <c r="P95" s="23"/>
      <c r="Q95" s="24"/>
      <c r="R95" s="26" t="s">
        <v>59</v>
      </c>
      <c r="S95" s="23"/>
      <c r="T95" s="24"/>
      <c r="U95" s="22" t="s">
        <v>62</v>
      </c>
      <c r="V95" s="23"/>
      <c r="W95" s="23"/>
      <c r="X95" s="23"/>
      <c r="Y95" s="2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ht="15.75" customHeight="1">
      <c r="A96" s="32">
        <f>'Menú Almuerzo y Cena'!D6</f>
        <v>25</v>
      </c>
      <c r="B96" s="28" t="s">
        <v>70</v>
      </c>
      <c r="C96" s="28" t="s">
        <v>72</v>
      </c>
      <c r="D96" s="28" t="s">
        <v>73</v>
      </c>
      <c r="E96" s="28" t="s">
        <v>75</v>
      </c>
      <c r="F96" s="28" t="s">
        <v>73</v>
      </c>
      <c r="G96" s="28" t="s">
        <v>76</v>
      </c>
      <c r="H96" s="28" t="s">
        <v>78</v>
      </c>
      <c r="I96" s="28" t="s">
        <v>79</v>
      </c>
      <c r="J96" s="31" t="s">
        <v>80</v>
      </c>
      <c r="K96" s="31" t="s">
        <v>82</v>
      </c>
      <c r="L96" s="31" t="s">
        <v>86</v>
      </c>
      <c r="M96" s="4"/>
      <c r="N96" s="32">
        <f>'Menú Almuerzo y Cena'!I6</f>
        <v>25</v>
      </c>
      <c r="O96" s="28" t="s">
        <v>70</v>
      </c>
      <c r="P96" s="28" t="s">
        <v>72</v>
      </c>
      <c r="Q96" s="28" t="s">
        <v>73</v>
      </c>
      <c r="R96" s="28" t="s">
        <v>75</v>
      </c>
      <c r="S96" s="28" t="s">
        <v>73</v>
      </c>
      <c r="T96" s="28" t="s">
        <v>76</v>
      </c>
      <c r="U96" s="28" t="s">
        <v>78</v>
      </c>
      <c r="V96" s="28" t="s">
        <v>79</v>
      </c>
      <c r="W96" s="30" t="s">
        <v>80</v>
      </c>
      <c r="X96" s="31" t="s">
        <v>82</v>
      </c>
      <c r="Y96" s="31" t="s">
        <v>86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ht="15.75" customHeight="1">
      <c r="A97" s="25" t="s">
        <v>103</v>
      </c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4"/>
      <c r="N97" s="25" t="s">
        <v>103</v>
      </c>
      <c r="O97" s="34"/>
      <c r="P97" s="34"/>
      <c r="Q97" s="34"/>
      <c r="R97" s="34"/>
      <c r="S97" s="34"/>
      <c r="T97" s="34"/>
      <c r="U97" s="34"/>
      <c r="V97" s="34"/>
      <c r="W97" s="35"/>
      <c r="X97" s="34"/>
      <c r="Y97" s="3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ht="15.75" customHeight="1">
      <c r="A98" s="8" t="s">
        <v>201</v>
      </c>
      <c r="B98" s="10">
        <v>0.05</v>
      </c>
      <c r="C98" s="10">
        <v>2.0</v>
      </c>
      <c r="D98" s="10">
        <f t="shared" ref="D98:D111" si="50">C98*B98</f>
        <v>0.1</v>
      </c>
      <c r="E98" s="10">
        <f>B98*A96</f>
        <v>1.25</v>
      </c>
      <c r="F98" s="10">
        <f t="shared" ref="F98:F111" si="51">E98*C98</f>
        <v>2.5</v>
      </c>
      <c r="G98" s="36">
        <v>0.0</v>
      </c>
      <c r="H98" s="10">
        <v>1.0</v>
      </c>
      <c r="I98" s="10">
        <f t="shared" ref="I98:I111" si="52">H98*E98</f>
        <v>1.25</v>
      </c>
      <c r="J98" s="37">
        <f>'Listado de Insumos'!F55</f>
        <v>7500</v>
      </c>
      <c r="K98" s="38">
        <f t="shared" ref="K98:K111" si="53">J98*I98</f>
        <v>9375</v>
      </c>
      <c r="L98" s="38"/>
      <c r="M98" s="4"/>
      <c r="N98" s="8" t="s">
        <v>168</v>
      </c>
      <c r="O98" s="10">
        <v>0.08</v>
      </c>
      <c r="P98" s="10">
        <v>1.0</v>
      </c>
      <c r="Q98" s="10">
        <f t="shared" ref="Q98:Q111" si="54">P98*O98</f>
        <v>0.08</v>
      </c>
      <c r="R98" s="10">
        <f>O98*N96</f>
        <v>2</v>
      </c>
      <c r="S98" s="10">
        <f t="shared" ref="S98:S111" si="55">R98*P98</f>
        <v>2</v>
      </c>
      <c r="T98" s="36">
        <v>0.0</v>
      </c>
      <c r="U98" s="10">
        <v>1.0</v>
      </c>
      <c r="V98" s="10">
        <f t="shared" ref="V98:V111" si="56">U98*R98</f>
        <v>2</v>
      </c>
      <c r="W98" s="37">
        <f>'Listado de Insumos'!F33</f>
        <v>26250</v>
      </c>
      <c r="X98" s="38">
        <f t="shared" ref="X98:X111" si="57">W98*V98</f>
        <v>52500</v>
      </c>
      <c r="Y98" s="38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ht="15.75" customHeight="1">
      <c r="A99" s="8" t="s">
        <v>50</v>
      </c>
      <c r="B99" s="10">
        <v>0.05</v>
      </c>
      <c r="C99" s="10">
        <v>0.8</v>
      </c>
      <c r="D99" s="10">
        <f t="shared" si="50"/>
        <v>0.04</v>
      </c>
      <c r="E99" s="10">
        <f>B99*A96</f>
        <v>1.25</v>
      </c>
      <c r="F99" s="10">
        <f t="shared" si="51"/>
        <v>1</v>
      </c>
      <c r="G99" s="34"/>
      <c r="H99" s="10">
        <v>1.1</v>
      </c>
      <c r="I99" s="10">
        <f t="shared" si="52"/>
        <v>1.375</v>
      </c>
      <c r="J99" s="37">
        <f>'Listado de Insumos'!F5</f>
        <v>24500</v>
      </c>
      <c r="K99" s="38">
        <f t="shared" si="53"/>
        <v>33687.5</v>
      </c>
      <c r="L99" s="38"/>
      <c r="M99" s="4"/>
      <c r="N99" s="8" t="s">
        <v>129</v>
      </c>
      <c r="O99" s="10">
        <v>0.01</v>
      </c>
      <c r="P99" s="10">
        <v>1.0</v>
      </c>
      <c r="Q99" s="10">
        <f t="shared" si="54"/>
        <v>0.01</v>
      </c>
      <c r="R99" s="10">
        <f>O99*N96</f>
        <v>0.25</v>
      </c>
      <c r="S99" s="10">
        <f t="shared" si="55"/>
        <v>0.25</v>
      </c>
      <c r="T99" s="34"/>
      <c r="U99" s="10">
        <v>1.0</v>
      </c>
      <c r="V99" s="10">
        <f t="shared" si="56"/>
        <v>0.25</v>
      </c>
      <c r="W99" s="37">
        <f>'Listado de Insumos'!F61</f>
        <v>6500</v>
      </c>
      <c r="X99" s="38">
        <f t="shared" si="57"/>
        <v>1625</v>
      </c>
      <c r="Y99" s="38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ht="15.75" customHeight="1">
      <c r="A100" s="8" t="s">
        <v>135</v>
      </c>
      <c r="B100" s="10">
        <v>0.005</v>
      </c>
      <c r="C100" s="10">
        <v>1.0</v>
      </c>
      <c r="D100" s="10">
        <f t="shared" si="50"/>
        <v>0.005</v>
      </c>
      <c r="E100" s="10">
        <f>B100*A96</f>
        <v>0.125</v>
      </c>
      <c r="F100" s="10">
        <f t="shared" si="51"/>
        <v>0.125</v>
      </c>
      <c r="G100" s="41" t="s">
        <v>127</v>
      </c>
      <c r="H100" s="10">
        <v>1.125</v>
      </c>
      <c r="I100" s="10">
        <f t="shared" si="52"/>
        <v>0.140625</v>
      </c>
      <c r="J100" s="37">
        <f>'Listado de Insumos'!F62</f>
        <v>6500</v>
      </c>
      <c r="K100" s="38">
        <f t="shared" si="53"/>
        <v>914.0625</v>
      </c>
      <c r="L100" s="38"/>
      <c r="M100" s="4"/>
      <c r="N100" s="8" t="s">
        <v>210</v>
      </c>
      <c r="O100" s="10">
        <v>0.005</v>
      </c>
      <c r="P100" s="10">
        <v>1.0</v>
      </c>
      <c r="Q100" s="10">
        <f t="shared" si="54"/>
        <v>0.005</v>
      </c>
      <c r="R100" s="10">
        <f>O100*N96</f>
        <v>0.125</v>
      </c>
      <c r="S100" s="10">
        <f t="shared" si="55"/>
        <v>0.125</v>
      </c>
      <c r="T100" s="41" t="s">
        <v>127</v>
      </c>
      <c r="U100" s="10">
        <v>1.0</v>
      </c>
      <c r="V100" s="10">
        <f t="shared" si="56"/>
        <v>0.125</v>
      </c>
      <c r="W100" s="37">
        <f>'Listado de Insumos'!F68</f>
        <v>62222</v>
      </c>
      <c r="X100" s="38">
        <f t="shared" si="57"/>
        <v>7777.75</v>
      </c>
      <c r="Y100" s="38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ht="15.75" customHeight="1">
      <c r="A101" s="8" t="s">
        <v>129</v>
      </c>
      <c r="B101" s="10">
        <v>0.01</v>
      </c>
      <c r="C101" s="10">
        <v>1.0</v>
      </c>
      <c r="D101" s="10">
        <f t="shared" si="50"/>
        <v>0.01</v>
      </c>
      <c r="E101" s="10">
        <f>B101*A96</f>
        <v>0.25</v>
      </c>
      <c r="F101" s="10">
        <f t="shared" si="51"/>
        <v>0.25</v>
      </c>
      <c r="G101" s="46"/>
      <c r="H101" s="10">
        <v>1.175</v>
      </c>
      <c r="I101" s="10">
        <f t="shared" si="52"/>
        <v>0.29375</v>
      </c>
      <c r="J101" s="37">
        <f>'Listado de Insumos'!F61</f>
        <v>6500</v>
      </c>
      <c r="K101" s="38">
        <f t="shared" si="53"/>
        <v>1909.375</v>
      </c>
      <c r="L101" s="38"/>
      <c r="M101" s="4"/>
      <c r="N101" s="8" t="s">
        <v>176</v>
      </c>
      <c r="O101" s="10">
        <v>0.015</v>
      </c>
      <c r="P101" s="10">
        <v>1.0</v>
      </c>
      <c r="Q101" s="10">
        <f t="shared" si="54"/>
        <v>0.015</v>
      </c>
      <c r="R101" s="10">
        <f>O101*N96</f>
        <v>0.375</v>
      </c>
      <c r="S101" s="10">
        <f t="shared" si="55"/>
        <v>0.375</v>
      </c>
      <c r="T101" s="46"/>
      <c r="U101" s="10">
        <v>1.0</v>
      </c>
      <c r="V101" s="10">
        <f t="shared" si="56"/>
        <v>0.375</v>
      </c>
      <c r="W101" s="37">
        <f>'Listado de Insumos'!F38</f>
        <v>11520</v>
      </c>
      <c r="X101" s="38">
        <f t="shared" si="57"/>
        <v>4320</v>
      </c>
      <c r="Y101" s="38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ht="15.75" customHeight="1">
      <c r="A102" s="8" t="s">
        <v>125</v>
      </c>
      <c r="B102" s="10">
        <v>0.015</v>
      </c>
      <c r="C102" s="10">
        <v>1.0</v>
      </c>
      <c r="D102" s="10">
        <f t="shared" si="50"/>
        <v>0.015</v>
      </c>
      <c r="E102" s="10">
        <f>B102*A96</f>
        <v>0.375</v>
      </c>
      <c r="F102" s="10">
        <f t="shared" si="51"/>
        <v>0.375</v>
      </c>
      <c r="G102" s="46"/>
      <c r="H102" s="10">
        <v>1.175</v>
      </c>
      <c r="I102" s="10">
        <f t="shared" si="52"/>
        <v>0.440625</v>
      </c>
      <c r="J102" s="37">
        <f>'Listado de Insumos'!F28</f>
        <v>13200</v>
      </c>
      <c r="K102" s="38">
        <f t="shared" si="53"/>
        <v>5816.25</v>
      </c>
      <c r="L102" s="38"/>
      <c r="M102" s="4"/>
      <c r="N102" s="8" t="s">
        <v>142</v>
      </c>
      <c r="O102" s="10">
        <v>0.03</v>
      </c>
      <c r="P102" s="10">
        <v>3.0</v>
      </c>
      <c r="Q102" s="10">
        <f t="shared" si="54"/>
        <v>0.09</v>
      </c>
      <c r="R102" s="10">
        <f>O102*N96</f>
        <v>0.75</v>
      </c>
      <c r="S102" s="10">
        <f t="shared" si="55"/>
        <v>2.25</v>
      </c>
      <c r="T102" s="46"/>
      <c r="U102" s="10">
        <v>1.0</v>
      </c>
      <c r="V102" s="10">
        <f t="shared" si="56"/>
        <v>0.75</v>
      </c>
      <c r="W102" s="37">
        <f>'Listado de Insumos'!F12</f>
        <v>3020</v>
      </c>
      <c r="X102" s="38">
        <f t="shared" si="57"/>
        <v>2265</v>
      </c>
      <c r="Y102" s="38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ht="15.75" customHeight="1">
      <c r="A103" s="8" t="s">
        <v>150</v>
      </c>
      <c r="B103" s="10">
        <v>0.015</v>
      </c>
      <c r="C103" s="10">
        <v>1.1</v>
      </c>
      <c r="D103" s="10">
        <f t="shared" si="50"/>
        <v>0.0165</v>
      </c>
      <c r="E103" s="10">
        <f>B103*A96</f>
        <v>0.375</v>
      </c>
      <c r="F103" s="10">
        <f t="shared" si="51"/>
        <v>0.4125</v>
      </c>
      <c r="G103" s="34"/>
      <c r="H103" s="10">
        <v>1.175</v>
      </c>
      <c r="I103" s="10">
        <f t="shared" si="52"/>
        <v>0.440625</v>
      </c>
      <c r="J103" s="37">
        <f>'Listado de Insumos'!F64</f>
        <v>6000</v>
      </c>
      <c r="K103" s="38">
        <f t="shared" si="53"/>
        <v>2643.75</v>
      </c>
      <c r="L103" s="38"/>
      <c r="M103" s="4"/>
      <c r="N103" s="8" t="s">
        <v>131</v>
      </c>
      <c r="O103" s="10">
        <v>0.07</v>
      </c>
      <c r="P103" s="10">
        <v>1.0</v>
      </c>
      <c r="Q103" s="10">
        <f t="shared" si="54"/>
        <v>0.07</v>
      </c>
      <c r="R103" s="10">
        <f>O103*N96</f>
        <v>1.75</v>
      </c>
      <c r="S103" s="10">
        <f t="shared" si="55"/>
        <v>1.75</v>
      </c>
      <c r="T103" s="34"/>
      <c r="U103" s="10">
        <v>1.0</v>
      </c>
      <c r="V103" s="10">
        <f t="shared" si="56"/>
        <v>1.75</v>
      </c>
      <c r="W103" s="37">
        <f>'Listado de Insumos'!F42</f>
        <v>27900</v>
      </c>
      <c r="X103" s="38">
        <f t="shared" si="57"/>
        <v>48825</v>
      </c>
      <c r="Y103" s="38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ht="15.75" customHeight="1">
      <c r="A104" s="8" t="s">
        <v>214</v>
      </c>
      <c r="B104" s="10">
        <v>0.005</v>
      </c>
      <c r="C104" s="10">
        <v>1.0</v>
      </c>
      <c r="D104" s="10">
        <f t="shared" si="50"/>
        <v>0.005</v>
      </c>
      <c r="E104" s="10">
        <f>B104*A96</f>
        <v>0.125</v>
      </c>
      <c r="F104" s="10">
        <f t="shared" si="51"/>
        <v>0.125</v>
      </c>
      <c r="G104" s="54"/>
      <c r="H104" s="10">
        <v>1.3</v>
      </c>
      <c r="I104" s="10">
        <f t="shared" si="52"/>
        <v>0.1625</v>
      </c>
      <c r="J104" s="37">
        <f>'Listado de Insumos'!F68</f>
        <v>62222</v>
      </c>
      <c r="K104" s="38">
        <f t="shared" si="53"/>
        <v>10111.075</v>
      </c>
      <c r="L104" s="38"/>
      <c r="M104" s="4"/>
      <c r="N104" s="8" t="s">
        <v>152</v>
      </c>
      <c r="O104" s="10">
        <v>0.002</v>
      </c>
      <c r="P104" s="10">
        <v>1.0</v>
      </c>
      <c r="Q104" s="10">
        <f t="shared" si="54"/>
        <v>0.002</v>
      </c>
      <c r="R104" s="10">
        <f>O104*N96</f>
        <v>0.05</v>
      </c>
      <c r="S104" s="10">
        <f t="shared" si="55"/>
        <v>0.05</v>
      </c>
      <c r="T104" s="54"/>
      <c r="U104" s="10">
        <v>1.0</v>
      </c>
      <c r="V104" s="10">
        <f t="shared" si="56"/>
        <v>0.05</v>
      </c>
      <c r="W104" s="37">
        <f>'Listado de Insumos'!F26</f>
        <v>3400</v>
      </c>
      <c r="X104" s="38">
        <f t="shared" si="57"/>
        <v>170</v>
      </c>
      <c r="Y104" s="38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ht="15.75" customHeight="1">
      <c r="A105" s="8" t="s">
        <v>119</v>
      </c>
      <c r="B105" s="10">
        <v>0.001</v>
      </c>
      <c r="C105" s="10">
        <v>1.0</v>
      </c>
      <c r="D105" s="10">
        <f t="shared" si="50"/>
        <v>0.001</v>
      </c>
      <c r="E105" s="10">
        <f>B105*A96</f>
        <v>0.025</v>
      </c>
      <c r="F105" s="10">
        <f t="shared" si="51"/>
        <v>0.025</v>
      </c>
      <c r="G105" s="41" t="s">
        <v>148</v>
      </c>
      <c r="H105" s="10">
        <v>1.0</v>
      </c>
      <c r="I105" s="10">
        <f t="shared" si="52"/>
        <v>0.025</v>
      </c>
      <c r="J105" s="37">
        <f>'Listado de Insumos'!F16</f>
        <v>12844</v>
      </c>
      <c r="K105" s="38">
        <f t="shared" si="53"/>
        <v>321.1</v>
      </c>
      <c r="L105" s="38"/>
      <c r="M105" s="4"/>
      <c r="N105" s="8" t="s">
        <v>146</v>
      </c>
      <c r="O105" s="10">
        <v>0.001</v>
      </c>
      <c r="P105" s="10">
        <v>1.0</v>
      </c>
      <c r="Q105" s="10">
        <f t="shared" si="54"/>
        <v>0.001</v>
      </c>
      <c r="R105" s="10">
        <f>O105*N96</f>
        <v>0.025</v>
      </c>
      <c r="S105" s="10">
        <f t="shared" si="55"/>
        <v>0.025</v>
      </c>
      <c r="T105" s="41" t="s">
        <v>148</v>
      </c>
      <c r="U105" s="10">
        <v>1.0</v>
      </c>
      <c r="V105" s="10">
        <f t="shared" si="56"/>
        <v>0.025</v>
      </c>
      <c r="W105" s="37">
        <f>'Listado de Insumos'!F23</f>
        <v>99000</v>
      </c>
      <c r="X105" s="38">
        <f t="shared" si="57"/>
        <v>2475</v>
      </c>
      <c r="Y105" s="38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ht="15.75" customHeight="1">
      <c r="A106" s="8" t="s">
        <v>152</v>
      </c>
      <c r="B106" s="10">
        <v>5.0E-4</v>
      </c>
      <c r="C106" s="10">
        <v>1.0</v>
      </c>
      <c r="D106" s="10">
        <f t="shared" si="50"/>
        <v>0.0005</v>
      </c>
      <c r="E106" s="10">
        <f>B106*A96</f>
        <v>0.0125</v>
      </c>
      <c r="F106" s="10">
        <f t="shared" si="51"/>
        <v>0.0125</v>
      </c>
      <c r="G106" s="46"/>
      <c r="H106" s="10">
        <v>1.0</v>
      </c>
      <c r="I106" s="10">
        <f t="shared" si="52"/>
        <v>0.0125</v>
      </c>
      <c r="J106" s="37">
        <f>'Listado de Insumos'!F26</f>
        <v>3400</v>
      </c>
      <c r="K106" s="38">
        <f t="shared" si="53"/>
        <v>42.5</v>
      </c>
      <c r="L106" s="38"/>
      <c r="M106" s="4"/>
      <c r="N106" s="8" t="s">
        <v>153</v>
      </c>
      <c r="O106" s="10">
        <v>5.0E-4</v>
      </c>
      <c r="P106" s="10">
        <v>1.0</v>
      </c>
      <c r="Q106" s="10">
        <f t="shared" si="54"/>
        <v>0.0005</v>
      </c>
      <c r="R106" s="10">
        <f>O106*N96</f>
        <v>0.0125</v>
      </c>
      <c r="S106" s="10">
        <f t="shared" si="55"/>
        <v>0.0125</v>
      </c>
      <c r="T106" s="46"/>
      <c r="U106" s="10">
        <v>1.0</v>
      </c>
      <c r="V106" s="10">
        <f t="shared" si="56"/>
        <v>0.0125</v>
      </c>
      <c r="W106" s="37">
        <f>'Listado de Insumos'!F24</f>
        <v>54250</v>
      </c>
      <c r="X106" s="38">
        <f t="shared" si="57"/>
        <v>678.125</v>
      </c>
      <c r="Y106" s="38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ht="15.75" customHeight="1">
      <c r="A107" s="8" t="s">
        <v>149</v>
      </c>
      <c r="B107" s="10">
        <v>0.08</v>
      </c>
      <c r="C107" s="10">
        <v>1.0</v>
      </c>
      <c r="D107" s="10">
        <f t="shared" si="50"/>
        <v>0.08</v>
      </c>
      <c r="E107" s="10">
        <f>B107*A96</f>
        <v>2</v>
      </c>
      <c r="F107" s="10">
        <f t="shared" si="51"/>
        <v>2</v>
      </c>
      <c r="G107" s="46"/>
      <c r="H107" s="10">
        <v>1.0</v>
      </c>
      <c r="I107" s="10">
        <f t="shared" si="52"/>
        <v>2</v>
      </c>
      <c r="J107" s="37"/>
      <c r="K107" s="38">
        <f t="shared" si="53"/>
        <v>0</v>
      </c>
      <c r="L107" s="38"/>
      <c r="M107" s="4"/>
      <c r="N107" s="8"/>
      <c r="O107" s="10"/>
      <c r="P107" s="10">
        <v>1.0</v>
      </c>
      <c r="Q107" s="10">
        <f t="shared" si="54"/>
        <v>0</v>
      </c>
      <c r="R107" s="10">
        <f>O107*N96</f>
        <v>0</v>
      </c>
      <c r="S107" s="10">
        <f t="shared" si="55"/>
        <v>0</v>
      </c>
      <c r="T107" s="46"/>
      <c r="U107" s="10">
        <v>1.0</v>
      </c>
      <c r="V107" s="10">
        <f t="shared" si="56"/>
        <v>0</v>
      </c>
      <c r="W107" s="37"/>
      <c r="X107" s="38">
        <f t="shared" si="57"/>
        <v>0</v>
      </c>
      <c r="Y107" s="38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ht="15.75" customHeight="1">
      <c r="A108" s="8"/>
      <c r="B108" s="10"/>
      <c r="C108" s="10">
        <v>1.0</v>
      </c>
      <c r="D108" s="10">
        <f t="shared" si="50"/>
        <v>0</v>
      </c>
      <c r="E108" s="10">
        <f>B108*A96</f>
        <v>0</v>
      </c>
      <c r="F108" s="10">
        <f t="shared" si="51"/>
        <v>0</v>
      </c>
      <c r="G108" s="46"/>
      <c r="H108" s="10">
        <v>1.0</v>
      </c>
      <c r="I108" s="10">
        <f t="shared" si="52"/>
        <v>0</v>
      </c>
      <c r="J108" s="37"/>
      <c r="K108" s="38">
        <f t="shared" si="53"/>
        <v>0</v>
      </c>
      <c r="L108" s="38"/>
      <c r="M108" s="4"/>
      <c r="N108" s="8"/>
      <c r="O108" s="10"/>
      <c r="P108" s="10">
        <v>1.0</v>
      </c>
      <c r="Q108" s="10">
        <f t="shared" si="54"/>
        <v>0</v>
      </c>
      <c r="R108" s="10">
        <f>O108*N96</f>
        <v>0</v>
      </c>
      <c r="S108" s="10">
        <f t="shared" si="55"/>
        <v>0</v>
      </c>
      <c r="T108" s="46"/>
      <c r="U108" s="10">
        <v>1.0</v>
      </c>
      <c r="V108" s="10">
        <f t="shared" si="56"/>
        <v>0</v>
      </c>
      <c r="W108" s="37"/>
      <c r="X108" s="38">
        <f t="shared" si="57"/>
        <v>0</v>
      </c>
      <c r="Y108" s="38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ht="15.75" customHeight="1">
      <c r="A109" s="8"/>
      <c r="B109" s="10"/>
      <c r="C109" s="10">
        <v>1.0</v>
      </c>
      <c r="D109" s="29">
        <f t="shared" si="50"/>
        <v>0</v>
      </c>
      <c r="E109" s="29">
        <f>B109*A96</f>
        <v>0</v>
      </c>
      <c r="F109" s="10">
        <f t="shared" si="51"/>
        <v>0</v>
      </c>
      <c r="G109" s="34"/>
      <c r="H109" s="10">
        <v>1.0</v>
      </c>
      <c r="I109" s="10">
        <f t="shared" si="52"/>
        <v>0</v>
      </c>
      <c r="J109" s="56"/>
      <c r="K109" s="38">
        <f t="shared" si="53"/>
        <v>0</v>
      </c>
      <c r="L109" s="38"/>
      <c r="M109" s="4"/>
      <c r="N109" s="8"/>
      <c r="O109" s="10"/>
      <c r="P109" s="10">
        <v>1.0</v>
      </c>
      <c r="Q109" s="29">
        <f t="shared" si="54"/>
        <v>0</v>
      </c>
      <c r="R109" s="29">
        <f>O109*N96</f>
        <v>0</v>
      </c>
      <c r="S109" s="10">
        <f t="shared" si="55"/>
        <v>0</v>
      </c>
      <c r="T109" s="34"/>
      <c r="U109" s="10">
        <v>1.0</v>
      </c>
      <c r="V109" s="10">
        <f t="shared" si="56"/>
        <v>0</v>
      </c>
      <c r="W109" s="56"/>
      <c r="X109" s="38">
        <f t="shared" si="57"/>
        <v>0</v>
      </c>
      <c r="Y109" s="38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ht="15.75" customHeight="1">
      <c r="A110" s="8"/>
      <c r="B110" s="10"/>
      <c r="C110" s="10">
        <v>1.0</v>
      </c>
      <c r="D110" s="10">
        <f t="shared" si="50"/>
        <v>0</v>
      </c>
      <c r="E110" s="10">
        <f>B110*A96</f>
        <v>0</v>
      </c>
      <c r="F110" s="10">
        <f t="shared" si="51"/>
        <v>0</v>
      </c>
      <c r="G110" s="57">
        <f>F112/A96</f>
        <v>0.273</v>
      </c>
      <c r="H110" s="10">
        <v>1.0</v>
      </c>
      <c r="I110" s="10">
        <f t="shared" si="52"/>
        <v>0</v>
      </c>
      <c r="J110" s="38"/>
      <c r="K110" s="38">
        <f t="shared" si="53"/>
        <v>0</v>
      </c>
      <c r="L110" s="38"/>
      <c r="M110" s="4"/>
      <c r="N110" s="8"/>
      <c r="O110" s="10"/>
      <c r="P110" s="10">
        <v>1.0</v>
      </c>
      <c r="Q110" s="10">
        <f t="shared" si="54"/>
        <v>0</v>
      </c>
      <c r="R110" s="10">
        <f>O110*N96</f>
        <v>0</v>
      </c>
      <c r="S110" s="10">
        <f t="shared" si="55"/>
        <v>0</v>
      </c>
      <c r="T110" s="57">
        <f>S112/N96</f>
        <v>0.2735</v>
      </c>
      <c r="U110" s="10">
        <v>1.0</v>
      </c>
      <c r="V110" s="10">
        <f t="shared" si="56"/>
        <v>0</v>
      </c>
      <c r="W110" s="38"/>
      <c r="X110" s="38">
        <f t="shared" si="57"/>
        <v>0</v>
      </c>
      <c r="Y110" s="38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ht="15.75" customHeight="1">
      <c r="A111" s="8"/>
      <c r="B111" s="10"/>
      <c r="C111" s="10">
        <v>1.0</v>
      </c>
      <c r="D111" s="10">
        <f t="shared" si="50"/>
        <v>0</v>
      </c>
      <c r="E111" s="10">
        <f>B111*A96</f>
        <v>0</v>
      </c>
      <c r="F111" s="10">
        <f t="shared" si="51"/>
        <v>0</v>
      </c>
      <c r="G111" s="46"/>
      <c r="H111" s="10">
        <v>1.0</v>
      </c>
      <c r="I111" s="10">
        <f t="shared" si="52"/>
        <v>0</v>
      </c>
      <c r="J111" s="38"/>
      <c r="K111" s="38">
        <f t="shared" si="53"/>
        <v>0</v>
      </c>
      <c r="L111" s="38"/>
      <c r="M111" s="4"/>
      <c r="N111" s="8"/>
      <c r="O111" s="10"/>
      <c r="P111" s="10">
        <v>1.0</v>
      </c>
      <c r="Q111" s="10">
        <f t="shared" si="54"/>
        <v>0</v>
      </c>
      <c r="R111" s="10">
        <f>O111*N96</f>
        <v>0</v>
      </c>
      <c r="S111" s="10">
        <f t="shared" si="55"/>
        <v>0</v>
      </c>
      <c r="T111" s="46"/>
      <c r="U111" s="10">
        <v>1.0</v>
      </c>
      <c r="V111" s="10">
        <f t="shared" si="56"/>
        <v>0</v>
      </c>
      <c r="W111" s="38"/>
      <c r="X111" s="38">
        <f t="shared" si="57"/>
        <v>0</v>
      </c>
      <c r="Y111" s="38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ht="15.75" customHeight="1">
      <c r="A112" s="3" t="s">
        <v>155</v>
      </c>
      <c r="B112" s="55">
        <f>SUM(B98:B111)</f>
        <v>0.2315</v>
      </c>
      <c r="C112" s="55"/>
      <c r="D112" s="55">
        <f t="shared" ref="D112:F112" si="58">SUM(D98:D111)</f>
        <v>0.273</v>
      </c>
      <c r="E112" s="55">
        <f t="shared" si="58"/>
        <v>5.7875</v>
      </c>
      <c r="F112" s="55">
        <f t="shared" si="58"/>
        <v>6.825</v>
      </c>
      <c r="G112" s="34"/>
      <c r="H112" s="55"/>
      <c r="I112" s="55">
        <f t="shared" ref="I112:L112" si="59">SUM(I98:I111)</f>
        <v>6.140625</v>
      </c>
      <c r="J112" s="58">
        <f t="shared" si="59"/>
        <v>142666</v>
      </c>
      <c r="K112" s="58">
        <f t="shared" si="59"/>
        <v>64820.6125</v>
      </c>
      <c r="L112" s="58">
        <f t="shared" si="59"/>
        <v>0</v>
      </c>
      <c r="M112" s="4"/>
      <c r="N112" s="3" t="s">
        <v>155</v>
      </c>
      <c r="O112" s="55">
        <f>SUM(O98:O111)</f>
        <v>0.2135</v>
      </c>
      <c r="P112" s="55"/>
      <c r="Q112" s="55">
        <f t="shared" ref="Q112:S112" si="60">SUM(Q98:Q111)</f>
        <v>0.2735</v>
      </c>
      <c r="R112" s="55">
        <f t="shared" si="60"/>
        <v>5.3375</v>
      </c>
      <c r="S112" s="55">
        <f t="shared" si="60"/>
        <v>6.8375</v>
      </c>
      <c r="T112" s="34"/>
      <c r="U112" s="55"/>
      <c r="V112" s="55">
        <f t="shared" ref="V112:Y112" si="61">SUM(V98:V111)</f>
        <v>5.3375</v>
      </c>
      <c r="W112" s="58">
        <f t="shared" si="61"/>
        <v>294062</v>
      </c>
      <c r="X112" s="58">
        <f t="shared" si="61"/>
        <v>120635.875</v>
      </c>
      <c r="Y112" s="58">
        <f t="shared" si="61"/>
        <v>0</v>
      </c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ht="15.75" customHeight="1">
      <c r="A113" s="4"/>
      <c r="B113" s="14"/>
      <c r="C113" s="14"/>
      <c r="D113" s="14"/>
      <c r="E113" s="14"/>
      <c r="F113" s="14"/>
      <c r="G113" s="14"/>
      <c r="H113" s="14"/>
      <c r="I113" s="59" t="s">
        <v>157</v>
      </c>
      <c r="J113" s="14"/>
      <c r="K113" s="14"/>
      <c r="L113" s="59" t="s">
        <v>158</v>
      </c>
      <c r="M113" s="4"/>
      <c r="N113" s="4"/>
      <c r="O113" s="14"/>
      <c r="P113" s="14"/>
      <c r="Q113" s="14"/>
      <c r="R113" s="14"/>
      <c r="S113" s="14"/>
      <c r="T113" s="14"/>
      <c r="U113" s="14"/>
      <c r="V113" s="59" t="s">
        <v>157</v>
      </c>
      <c r="W113" s="14"/>
      <c r="X113" s="14"/>
      <c r="Y113" s="59" t="s">
        <v>158</v>
      </c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ht="15.75" customHeight="1">
      <c r="A114" s="4"/>
      <c r="B114" s="14"/>
      <c r="C114" s="14"/>
      <c r="D114" s="14"/>
      <c r="E114" s="14"/>
      <c r="F114" s="14"/>
      <c r="G114" s="14"/>
      <c r="H114" s="14"/>
      <c r="I114" s="60">
        <f>G110*A96</f>
        <v>6.825</v>
      </c>
      <c r="J114" s="14"/>
      <c r="K114" s="14"/>
      <c r="L114" s="60"/>
      <c r="M114" s="4"/>
      <c r="N114" s="4"/>
      <c r="O114" s="14"/>
      <c r="P114" s="14"/>
      <c r="Q114" s="14"/>
      <c r="R114" s="14"/>
      <c r="S114" s="14"/>
      <c r="T114" s="14"/>
      <c r="U114" s="14"/>
      <c r="V114" s="60">
        <f>T110*N96</f>
        <v>6.8375</v>
      </c>
      <c r="W114" s="14"/>
      <c r="X114" s="14"/>
      <c r="Y114" s="60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ht="15.75" customHeight="1">
      <c r="A117" s="22" t="str">
        <f>'Menú Almuerzo y Cena'!C7</f>
        <v>BIFE DE CARNE CON CEBOLLA Y ARROZ KESU</v>
      </c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4"/>
      <c r="M117" s="4"/>
      <c r="N117" s="22" t="str">
        <f>'Menú Almuerzo y Cena'!H7</f>
        <v>MANDI'O CHYRYRY CON CHORIZO</v>
      </c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ht="15.75" customHeight="1">
      <c r="A118" s="25" t="s">
        <v>66</v>
      </c>
      <c r="B118" s="22" t="s">
        <v>58</v>
      </c>
      <c r="C118" s="23"/>
      <c r="D118" s="24"/>
      <c r="E118" s="26" t="s">
        <v>59</v>
      </c>
      <c r="F118" s="23"/>
      <c r="G118" s="24"/>
      <c r="H118" s="22" t="s">
        <v>62</v>
      </c>
      <c r="I118" s="23"/>
      <c r="J118" s="23"/>
      <c r="K118" s="23"/>
      <c r="L118" s="24"/>
      <c r="M118" s="4"/>
      <c r="N118" s="25" t="s">
        <v>56</v>
      </c>
      <c r="O118" s="22" t="s">
        <v>58</v>
      </c>
      <c r="P118" s="23"/>
      <c r="Q118" s="24"/>
      <c r="R118" s="26" t="s">
        <v>59</v>
      </c>
      <c r="S118" s="23"/>
      <c r="T118" s="24"/>
      <c r="U118" s="22" t="s">
        <v>62</v>
      </c>
      <c r="V118" s="23"/>
      <c r="W118" s="23"/>
      <c r="X118" s="23"/>
      <c r="Y118" s="2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ht="15.75" customHeight="1">
      <c r="A119" s="32">
        <f>'Menú Almuerzo y Cena'!D7</f>
        <v>25</v>
      </c>
      <c r="B119" s="28" t="s">
        <v>70</v>
      </c>
      <c r="C119" s="28" t="s">
        <v>91</v>
      </c>
      <c r="D119" s="28" t="s">
        <v>73</v>
      </c>
      <c r="E119" s="28" t="s">
        <v>75</v>
      </c>
      <c r="F119" s="28" t="s">
        <v>73</v>
      </c>
      <c r="G119" s="28" t="s">
        <v>76</v>
      </c>
      <c r="H119" s="28" t="s">
        <v>78</v>
      </c>
      <c r="I119" s="28" t="s">
        <v>79</v>
      </c>
      <c r="J119" s="30" t="s">
        <v>80</v>
      </c>
      <c r="K119" s="31" t="s">
        <v>82</v>
      </c>
      <c r="L119" s="31" t="s">
        <v>86</v>
      </c>
      <c r="M119" s="4"/>
      <c r="N119" s="32">
        <f>'Menú Almuerzo y Cena'!I7</f>
        <v>25</v>
      </c>
      <c r="O119" s="28" t="s">
        <v>70</v>
      </c>
      <c r="P119" s="28" t="s">
        <v>72</v>
      </c>
      <c r="Q119" s="28" t="s">
        <v>73</v>
      </c>
      <c r="R119" s="28" t="s">
        <v>75</v>
      </c>
      <c r="S119" s="28" t="s">
        <v>73</v>
      </c>
      <c r="T119" s="28" t="s">
        <v>76</v>
      </c>
      <c r="U119" s="28" t="s">
        <v>78</v>
      </c>
      <c r="V119" s="28" t="s">
        <v>79</v>
      </c>
      <c r="W119" s="30" t="s">
        <v>80</v>
      </c>
      <c r="X119" s="31" t="s">
        <v>82</v>
      </c>
      <c r="Y119" s="31" t="s">
        <v>86</v>
      </c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ht="15.75" customHeight="1">
      <c r="A120" s="25" t="s">
        <v>103</v>
      </c>
      <c r="B120" s="34"/>
      <c r="C120" s="34"/>
      <c r="D120" s="34"/>
      <c r="E120" s="34"/>
      <c r="F120" s="34"/>
      <c r="G120" s="34"/>
      <c r="H120" s="34"/>
      <c r="I120" s="34"/>
      <c r="J120" s="35"/>
      <c r="K120" s="34"/>
      <c r="L120" s="34"/>
      <c r="M120" s="4"/>
      <c r="N120" s="25" t="s">
        <v>103</v>
      </c>
      <c r="O120" s="34"/>
      <c r="P120" s="34"/>
      <c r="Q120" s="34"/>
      <c r="R120" s="34"/>
      <c r="S120" s="34"/>
      <c r="T120" s="34"/>
      <c r="U120" s="34"/>
      <c r="V120" s="34"/>
      <c r="W120" s="35"/>
      <c r="X120" s="34"/>
      <c r="Y120" s="3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ht="15.75" customHeight="1">
      <c r="A121" s="62" t="s">
        <v>88</v>
      </c>
      <c r="B121" s="10">
        <v>0.08</v>
      </c>
      <c r="C121" s="10">
        <v>0.8</v>
      </c>
      <c r="D121" s="10">
        <f t="shared" ref="D121:D136" si="62">C121*B121</f>
        <v>0.064</v>
      </c>
      <c r="E121" s="10">
        <f>B121*A119</f>
        <v>2</v>
      </c>
      <c r="F121" s="10">
        <f t="shared" ref="F121:F136" si="63">E121*C121</f>
        <v>1.6</v>
      </c>
      <c r="G121" s="36">
        <v>0.0</v>
      </c>
      <c r="H121" s="10">
        <v>1.1</v>
      </c>
      <c r="I121" s="10">
        <f t="shared" ref="I121:I136" si="64">H121*E121</f>
        <v>2.2</v>
      </c>
      <c r="J121" s="37">
        <f>'Listado de Insumos'!F8</f>
        <v>21000</v>
      </c>
      <c r="K121" s="38">
        <f t="shared" ref="K121:K136" si="65">J121*I121</f>
        <v>46200</v>
      </c>
      <c r="L121" s="38"/>
      <c r="M121" s="4"/>
      <c r="N121" s="8" t="s">
        <v>207</v>
      </c>
      <c r="O121" s="10">
        <v>0.12</v>
      </c>
      <c r="P121" s="10">
        <v>1.0</v>
      </c>
      <c r="Q121" s="10">
        <f t="shared" ref="Q121:Q134" si="66">P121*O121</f>
        <v>0.12</v>
      </c>
      <c r="R121" s="10">
        <f>O121*N119</f>
        <v>3</v>
      </c>
      <c r="S121" s="10">
        <f t="shared" ref="S121:S134" si="67">R121*P121</f>
        <v>3</v>
      </c>
      <c r="T121" s="36">
        <v>0.0</v>
      </c>
      <c r="U121" s="10">
        <v>1.2</v>
      </c>
      <c r="V121" s="10">
        <f t="shared" ref="V121:V134" si="68">U121*R121</f>
        <v>3.6</v>
      </c>
      <c r="W121" s="37">
        <f>'Listado de Insumos'!F63</f>
        <v>2950</v>
      </c>
      <c r="X121" s="38">
        <f t="shared" ref="X121:X134" si="69">W121*V121</f>
        <v>10620</v>
      </c>
      <c r="Y121" s="38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ht="15.75" customHeight="1">
      <c r="A122" s="64" t="s">
        <v>129</v>
      </c>
      <c r="B122" s="10">
        <v>0.02</v>
      </c>
      <c r="C122" s="10">
        <v>1.0</v>
      </c>
      <c r="D122" s="10">
        <f t="shared" si="62"/>
        <v>0.02</v>
      </c>
      <c r="E122" s="10">
        <f>B122*A119</f>
        <v>0.5</v>
      </c>
      <c r="F122" s="10">
        <f t="shared" si="63"/>
        <v>0.5</v>
      </c>
      <c r="G122" s="34"/>
      <c r="H122" s="10">
        <v>1.175</v>
      </c>
      <c r="I122" s="10">
        <f t="shared" si="64"/>
        <v>0.5875</v>
      </c>
      <c r="J122" s="37">
        <f>'Listado de Insumos'!F61</f>
        <v>6500</v>
      </c>
      <c r="K122" s="38">
        <f t="shared" si="65"/>
        <v>3818.75</v>
      </c>
      <c r="L122" s="38"/>
      <c r="M122" s="4"/>
      <c r="N122" s="8" t="s">
        <v>131</v>
      </c>
      <c r="O122" s="10">
        <v>0.02</v>
      </c>
      <c r="P122" s="10">
        <v>1.0</v>
      </c>
      <c r="Q122" s="10">
        <f t="shared" si="66"/>
        <v>0.02</v>
      </c>
      <c r="R122" s="10">
        <f>O122*N119</f>
        <v>0.5</v>
      </c>
      <c r="S122" s="10">
        <f t="shared" si="67"/>
        <v>0.5</v>
      </c>
      <c r="T122" s="34"/>
      <c r="U122" s="10">
        <v>1.0</v>
      </c>
      <c r="V122" s="10">
        <f t="shared" si="68"/>
        <v>0.5</v>
      </c>
      <c r="W122" s="37">
        <f>'Listado de Insumos'!F42</f>
        <v>27900</v>
      </c>
      <c r="X122" s="38">
        <f t="shared" si="69"/>
        <v>13950</v>
      </c>
      <c r="Y122" s="38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ht="15.75" customHeight="1">
      <c r="A123" s="64" t="s">
        <v>153</v>
      </c>
      <c r="B123" s="10">
        <v>5.0E-4</v>
      </c>
      <c r="C123" s="10">
        <v>1.0</v>
      </c>
      <c r="D123" s="10">
        <f t="shared" si="62"/>
        <v>0.0005</v>
      </c>
      <c r="E123" s="10">
        <f>B123*A119</f>
        <v>0.0125</v>
      </c>
      <c r="F123" s="10">
        <f t="shared" si="63"/>
        <v>0.0125</v>
      </c>
      <c r="G123" s="41" t="s">
        <v>127</v>
      </c>
      <c r="H123" s="10">
        <v>1.0</v>
      </c>
      <c r="I123" s="10">
        <f t="shared" si="64"/>
        <v>0.0125</v>
      </c>
      <c r="J123" s="37">
        <f>'Listado de Insumos'!F24</f>
        <v>54250</v>
      </c>
      <c r="K123" s="38">
        <f t="shared" si="65"/>
        <v>678.125</v>
      </c>
      <c r="L123" s="38"/>
      <c r="M123" s="4"/>
      <c r="N123" s="8" t="s">
        <v>210</v>
      </c>
      <c r="O123" s="10">
        <v>0.005</v>
      </c>
      <c r="P123" s="10">
        <v>1.0</v>
      </c>
      <c r="Q123" s="10">
        <f t="shared" si="66"/>
        <v>0.005</v>
      </c>
      <c r="R123" s="10">
        <f>O123*N119</f>
        <v>0.125</v>
      </c>
      <c r="S123" s="10">
        <f t="shared" si="67"/>
        <v>0.125</v>
      </c>
      <c r="T123" s="41" t="s">
        <v>127</v>
      </c>
      <c r="U123" s="10">
        <v>1.125</v>
      </c>
      <c r="V123" s="10">
        <f t="shared" si="68"/>
        <v>0.140625</v>
      </c>
      <c r="W123" s="37">
        <f>'Listado de Insumos'!F68</f>
        <v>62222</v>
      </c>
      <c r="X123" s="38">
        <f t="shared" si="69"/>
        <v>8749.96875</v>
      </c>
      <c r="Y123" s="38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ht="15.75" customHeight="1">
      <c r="A124" s="64" t="s">
        <v>195</v>
      </c>
      <c r="B124" s="10">
        <v>0.002</v>
      </c>
      <c r="C124" s="10">
        <v>1.0</v>
      </c>
      <c r="D124" s="10">
        <f t="shared" si="62"/>
        <v>0.002</v>
      </c>
      <c r="E124" s="10">
        <f>B124*A119</f>
        <v>0.05</v>
      </c>
      <c r="F124" s="10">
        <f t="shared" si="63"/>
        <v>0.05</v>
      </c>
      <c r="G124" s="46"/>
      <c r="H124" s="10">
        <v>1.2</v>
      </c>
      <c r="I124" s="10">
        <f t="shared" si="64"/>
        <v>0.06</v>
      </c>
      <c r="J124" s="37">
        <f>'Listado de Insumos'!F59</f>
        <v>50000</v>
      </c>
      <c r="K124" s="38">
        <f t="shared" si="65"/>
        <v>3000</v>
      </c>
      <c r="L124" s="38"/>
      <c r="M124" s="4"/>
      <c r="N124" s="8" t="s">
        <v>129</v>
      </c>
      <c r="O124" s="10">
        <v>0.03</v>
      </c>
      <c r="P124" s="10">
        <v>1.0</v>
      </c>
      <c r="Q124" s="10">
        <f t="shared" si="66"/>
        <v>0.03</v>
      </c>
      <c r="R124" s="10">
        <f>O124*N119</f>
        <v>0.75</v>
      </c>
      <c r="S124" s="10">
        <f t="shared" si="67"/>
        <v>0.75</v>
      </c>
      <c r="T124" s="46"/>
      <c r="U124" s="10">
        <v>1.175</v>
      </c>
      <c r="V124" s="10">
        <f t="shared" si="68"/>
        <v>0.88125</v>
      </c>
      <c r="W124" s="37">
        <f>'Listado de Insumos'!F61</f>
        <v>6500</v>
      </c>
      <c r="X124" s="38">
        <f t="shared" si="69"/>
        <v>5728.125</v>
      </c>
      <c r="Y124" s="38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ht="15.75" customHeight="1">
      <c r="A125" s="64" t="s">
        <v>152</v>
      </c>
      <c r="B125" s="10">
        <v>0.002</v>
      </c>
      <c r="C125" s="10">
        <v>1.0</v>
      </c>
      <c r="D125" s="10">
        <f t="shared" si="62"/>
        <v>0.002</v>
      </c>
      <c r="E125" s="10">
        <f>B125*A119</f>
        <v>0.05</v>
      </c>
      <c r="F125" s="10">
        <f t="shared" si="63"/>
        <v>0.05</v>
      </c>
      <c r="G125" s="46"/>
      <c r="H125" s="10">
        <v>1.0</v>
      </c>
      <c r="I125" s="10">
        <f t="shared" si="64"/>
        <v>0.05</v>
      </c>
      <c r="J125" s="37">
        <f>'Listado de Insumos'!F26</f>
        <v>3400</v>
      </c>
      <c r="K125" s="38">
        <f t="shared" si="65"/>
        <v>170</v>
      </c>
      <c r="L125" s="38"/>
      <c r="M125" s="4"/>
      <c r="N125" s="8" t="s">
        <v>164</v>
      </c>
      <c r="O125" s="10">
        <v>0.05</v>
      </c>
      <c r="P125" s="10">
        <v>1.0</v>
      </c>
      <c r="Q125" s="10">
        <f t="shared" si="66"/>
        <v>0.05</v>
      </c>
      <c r="R125" s="10">
        <f>O125*N119</f>
        <v>1.25</v>
      </c>
      <c r="S125" s="10">
        <f t="shared" si="67"/>
        <v>1.25</v>
      </c>
      <c r="T125" s="46"/>
      <c r="U125" s="10">
        <v>1.0</v>
      </c>
      <c r="V125" s="10">
        <f t="shared" si="68"/>
        <v>1.25</v>
      </c>
      <c r="W125" s="37">
        <f>'Listado de Insumos'!F31</f>
        <v>15400</v>
      </c>
      <c r="X125" s="38">
        <f t="shared" si="69"/>
        <v>19250</v>
      </c>
      <c r="Y125" s="38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ht="15.75" customHeight="1">
      <c r="A126" s="7" t="s">
        <v>119</v>
      </c>
      <c r="B126" s="10">
        <v>0.005</v>
      </c>
      <c r="C126" s="10">
        <v>1.0</v>
      </c>
      <c r="D126" s="10">
        <f t="shared" si="62"/>
        <v>0.005</v>
      </c>
      <c r="E126" s="10">
        <f>B126*A119</f>
        <v>0.125</v>
      </c>
      <c r="F126" s="10">
        <f t="shared" si="63"/>
        <v>0.125</v>
      </c>
      <c r="G126" s="34"/>
      <c r="H126" s="10">
        <v>1.0</v>
      </c>
      <c r="I126" s="10">
        <f t="shared" si="64"/>
        <v>0.125</v>
      </c>
      <c r="J126" s="37">
        <f>'Listado de Insumos'!F16</f>
        <v>12844</v>
      </c>
      <c r="K126" s="38">
        <f t="shared" si="65"/>
        <v>1605.5</v>
      </c>
      <c r="L126" s="38"/>
      <c r="M126" s="4"/>
      <c r="N126" s="8" t="s">
        <v>176</v>
      </c>
      <c r="O126" s="10">
        <v>0.025</v>
      </c>
      <c r="P126" s="10">
        <v>1.0</v>
      </c>
      <c r="Q126" s="10">
        <f t="shared" si="66"/>
        <v>0.025</v>
      </c>
      <c r="R126" s="10">
        <f>O126*N119</f>
        <v>0.625</v>
      </c>
      <c r="S126" s="10">
        <f t="shared" si="67"/>
        <v>0.625</v>
      </c>
      <c r="T126" s="34"/>
      <c r="U126" s="10">
        <v>1.0</v>
      </c>
      <c r="V126" s="10">
        <f t="shared" si="68"/>
        <v>0.625</v>
      </c>
      <c r="W126" s="37">
        <f>'Listado de Insumos'!F38</f>
        <v>11520</v>
      </c>
      <c r="X126" s="38">
        <f t="shared" si="69"/>
        <v>7200</v>
      </c>
      <c r="Y126" s="38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ht="15.75" customHeight="1">
      <c r="A127" s="7"/>
      <c r="B127" s="10"/>
      <c r="C127" s="10">
        <v>1.0</v>
      </c>
      <c r="D127" s="10">
        <f t="shared" si="62"/>
        <v>0</v>
      </c>
      <c r="E127" s="10">
        <f>B127*A119</f>
        <v>0</v>
      </c>
      <c r="F127" s="10">
        <f t="shared" si="63"/>
        <v>0</v>
      </c>
      <c r="G127" s="54"/>
      <c r="H127" s="10">
        <v>1.0</v>
      </c>
      <c r="I127" s="10">
        <f t="shared" si="64"/>
        <v>0</v>
      </c>
      <c r="J127" s="37"/>
      <c r="K127" s="38">
        <f t="shared" si="65"/>
        <v>0</v>
      </c>
      <c r="L127" s="38"/>
      <c r="M127" s="4"/>
      <c r="N127" s="8"/>
      <c r="O127" s="10"/>
      <c r="P127" s="10">
        <v>1.0</v>
      </c>
      <c r="Q127" s="10">
        <f t="shared" si="66"/>
        <v>0</v>
      </c>
      <c r="R127" s="10">
        <f>O127*N119</f>
        <v>0</v>
      </c>
      <c r="S127" s="10">
        <f t="shared" si="67"/>
        <v>0</v>
      </c>
      <c r="T127" s="54"/>
      <c r="U127" s="10">
        <v>1.0</v>
      </c>
      <c r="V127" s="10">
        <f t="shared" si="68"/>
        <v>0</v>
      </c>
      <c r="W127" s="37"/>
      <c r="X127" s="38">
        <f t="shared" si="69"/>
        <v>0</v>
      </c>
      <c r="Y127" s="38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ht="15.75" customHeight="1">
      <c r="A128" s="7"/>
      <c r="B128" s="10"/>
      <c r="C128" s="10">
        <v>1.0</v>
      </c>
      <c r="D128" s="10">
        <f t="shared" si="62"/>
        <v>0</v>
      </c>
      <c r="E128" s="10">
        <f>B128*A119</f>
        <v>0</v>
      </c>
      <c r="F128" s="10">
        <f t="shared" si="63"/>
        <v>0</v>
      </c>
      <c r="G128" s="41" t="s">
        <v>148</v>
      </c>
      <c r="H128" s="10">
        <v>1.0</v>
      </c>
      <c r="I128" s="10">
        <f t="shared" si="64"/>
        <v>0</v>
      </c>
      <c r="J128" s="37"/>
      <c r="K128" s="38">
        <f t="shared" si="65"/>
        <v>0</v>
      </c>
      <c r="L128" s="38"/>
      <c r="M128" s="4"/>
      <c r="N128" s="8"/>
      <c r="O128" s="10"/>
      <c r="P128" s="10">
        <v>1.0</v>
      </c>
      <c r="Q128" s="10">
        <f t="shared" si="66"/>
        <v>0</v>
      </c>
      <c r="R128" s="10">
        <f>O128*N119</f>
        <v>0</v>
      </c>
      <c r="S128" s="10">
        <f t="shared" si="67"/>
        <v>0</v>
      </c>
      <c r="T128" s="41" t="s">
        <v>148</v>
      </c>
      <c r="U128" s="10">
        <v>1.0</v>
      </c>
      <c r="V128" s="10">
        <f t="shared" si="68"/>
        <v>0</v>
      </c>
      <c r="W128" s="37"/>
      <c r="X128" s="38">
        <f t="shared" si="69"/>
        <v>0</v>
      </c>
      <c r="Y128" s="38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ht="15.75" customHeight="1">
      <c r="A129" s="64"/>
      <c r="B129" s="10"/>
      <c r="C129" s="10">
        <v>1.0</v>
      </c>
      <c r="D129" s="10">
        <f t="shared" si="62"/>
        <v>0</v>
      </c>
      <c r="E129" s="10">
        <f>B129*A119</f>
        <v>0</v>
      </c>
      <c r="F129" s="10">
        <f t="shared" si="63"/>
        <v>0</v>
      </c>
      <c r="G129" s="46"/>
      <c r="H129" s="10">
        <v>1.0</v>
      </c>
      <c r="I129" s="10">
        <f t="shared" si="64"/>
        <v>0</v>
      </c>
      <c r="J129" s="37"/>
      <c r="K129" s="38">
        <f t="shared" si="65"/>
        <v>0</v>
      </c>
      <c r="L129" s="38"/>
      <c r="M129" s="4"/>
      <c r="N129" s="8"/>
      <c r="O129" s="10"/>
      <c r="P129" s="10">
        <v>1.0</v>
      </c>
      <c r="Q129" s="10">
        <f t="shared" si="66"/>
        <v>0</v>
      </c>
      <c r="R129" s="10">
        <f>O129*N119</f>
        <v>0</v>
      </c>
      <c r="S129" s="10">
        <f t="shared" si="67"/>
        <v>0</v>
      </c>
      <c r="T129" s="46"/>
      <c r="U129" s="10">
        <v>1.0</v>
      </c>
      <c r="V129" s="10">
        <f t="shared" si="68"/>
        <v>0</v>
      </c>
      <c r="W129" s="37"/>
      <c r="X129" s="38">
        <f t="shared" si="69"/>
        <v>0</v>
      </c>
      <c r="Y129" s="38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ht="15.75" customHeight="1">
      <c r="A130" s="7"/>
      <c r="B130" s="10"/>
      <c r="C130" s="10">
        <v>1.0</v>
      </c>
      <c r="D130" s="10">
        <f t="shared" si="62"/>
        <v>0</v>
      </c>
      <c r="E130" s="10">
        <f>B130*A119</f>
        <v>0</v>
      </c>
      <c r="F130" s="10">
        <f t="shared" si="63"/>
        <v>0</v>
      </c>
      <c r="G130" s="46"/>
      <c r="H130" s="10">
        <v>1.0</v>
      </c>
      <c r="I130" s="10">
        <f t="shared" si="64"/>
        <v>0</v>
      </c>
      <c r="J130" s="37"/>
      <c r="K130" s="38">
        <f t="shared" si="65"/>
        <v>0</v>
      </c>
      <c r="L130" s="38"/>
      <c r="M130" s="4"/>
      <c r="N130" s="8"/>
      <c r="O130" s="10"/>
      <c r="P130" s="10">
        <v>1.0</v>
      </c>
      <c r="Q130" s="10">
        <f t="shared" si="66"/>
        <v>0</v>
      </c>
      <c r="R130" s="10">
        <f>O130*N119</f>
        <v>0</v>
      </c>
      <c r="S130" s="10">
        <f t="shared" si="67"/>
        <v>0</v>
      </c>
      <c r="T130" s="46"/>
      <c r="U130" s="10">
        <v>1.0</v>
      </c>
      <c r="V130" s="10">
        <f t="shared" si="68"/>
        <v>0</v>
      </c>
      <c r="W130" s="37"/>
      <c r="X130" s="38">
        <f t="shared" si="69"/>
        <v>0</v>
      </c>
      <c r="Y130" s="38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ht="15.75" customHeight="1">
      <c r="A131" s="39" t="s">
        <v>142</v>
      </c>
      <c r="B131" s="10">
        <v>0.03</v>
      </c>
      <c r="C131" s="10">
        <v>3.0</v>
      </c>
      <c r="D131" s="10">
        <f t="shared" si="62"/>
        <v>0.09</v>
      </c>
      <c r="E131" s="10">
        <f>B131*A119</f>
        <v>0.75</v>
      </c>
      <c r="F131" s="10">
        <f t="shared" si="63"/>
        <v>2.25</v>
      </c>
      <c r="G131" s="46"/>
      <c r="H131" s="10">
        <v>1.0</v>
      </c>
      <c r="I131" s="10">
        <f t="shared" si="64"/>
        <v>0.75</v>
      </c>
      <c r="J131" s="37">
        <f>'Listado de Insumos'!F12</f>
        <v>3020</v>
      </c>
      <c r="K131" s="38">
        <f t="shared" si="65"/>
        <v>2265</v>
      </c>
      <c r="L131" s="38"/>
      <c r="M131" s="4"/>
      <c r="N131" s="8"/>
      <c r="O131" s="10"/>
      <c r="P131" s="10">
        <v>1.0</v>
      </c>
      <c r="Q131" s="10">
        <f t="shared" si="66"/>
        <v>0</v>
      </c>
      <c r="R131" s="10">
        <f>O131*N119</f>
        <v>0</v>
      </c>
      <c r="S131" s="10">
        <f t="shared" si="67"/>
        <v>0</v>
      </c>
      <c r="T131" s="46"/>
      <c r="U131" s="10">
        <v>1.0</v>
      </c>
      <c r="V131" s="10">
        <f t="shared" si="68"/>
        <v>0</v>
      </c>
      <c r="W131" s="37"/>
      <c r="X131" s="38">
        <f t="shared" si="69"/>
        <v>0</v>
      </c>
      <c r="Y131" s="38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ht="15.75" customHeight="1">
      <c r="A132" s="8" t="s">
        <v>149</v>
      </c>
      <c r="B132" s="10">
        <v>0.08</v>
      </c>
      <c r="C132" s="10">
        <v>1.0</v>
      </c>
      <c r="D132" s="10">
        <f t="shared" si="62"/>
        <v>0.08</v>
      </c>
      <c r="E132" s="10">
        <f>B132*A119</f>
        <v>2</v>
      </c>
      <c r="F132" s="10">
        <f t="shared" si="63"/>
        <v>2</v>
      </c>
      <c r="G132" s="46"/>
      <c r="H132" s="10">
        <v>1.0</v>
      </c>
      <c r="I132" s="10">
        <f t="shared" si="64"/>
        <v>2</v>
      </c>
      <c r="J132" s="37"/>
      <c r="K132" s="38">
        <f t="shared" si="65"/>
        <v>0</v>
      </c>
      <c r="L132" s="38"/>
      <c r="M132" s="4"/>
      <c r="N132" s="8"/>
      <c r="O132" s="10"/>
      <c r="P132" s="10">
        <v>1.0</v>
      </c>
      <c r="Q132" s="29">
        <f t="shared" si="66"/>
        <v>0</v>
      </c>
      <c r="R132" s="29">
        <f>O132*N119</f>
        <v>0</v>
      </c>
      <c r="S132" s="10">
        <f t="shared" si="67"/>
        <v>0</v>
      </c>
      <c r="T132" s="34"/>
      <c r="U132" s="10">
        <v>1.0</v>
      </c>
      <c r="V132" s="10">
        <f t="shared" si="68"/>
        <v>0</v>
      </c>
      <c r="W132" s="56"/>
      <c r="X132" s="38">
        <f t="shared" si="69"/>
        <v>0</v>
      </c>
      <c r="Y132" s="38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ht="15.75" customHeight="1">
      <c r="A133" s="8" t="s">
        <v>131</v>
      </c>
      <c r="B133" s="10">
        <v>0.005</v>
      </c>
      <c r="C133" s="10">
        <v>1.0</v>
      </c>
      <c r="D133" s="10">
        <f t="shared" si="62"/>
        <v>0.005</v>
      </c>
      <c r="E133" s="10">
        <f>B133*A119</f>
        <v>0.125</v>
      </c>
      <c r="F133" s="10">
        <f t="shared" si="63"/>
        <v>0.125</v>
      </c>
      <c r="G133" s="46"/>
      <c r="H133" s="10">
        <v>1.0</v>
      </c>
      <c r="I133" s="10">
        <f t="shared" si="64"/>
        <v>0.125</v>
      </c>
      <c r="J133" s="37">
        <f>'Listado de Insumos'!F42</f>
        <v>27900</v>
      </c>
      <c r="K133" s="38">
        <f t="shared" si="65"/>
        <v>3487.5</v>
      </c>
      <c r="L133" s="38"/>
      <c r="M133" s="4"/>
      <c r="N133" s="8"/>
      <c r="O133" s="10"/>
      <c r="P133" s="10">
        <v>1.0</v>
      </c>
      <c r="Q133" s="10">
        <f t="shared" si="66"/>
        <v>0</v>
      </c>
      <c r="R133" s="10">
        <f>O133*N119</f>
        <v>0</v>
      </c>
      <c r="S133" s="10">
        <f t="shared" si="67"/>
        <v>0</v>
      </c>
      <c r="T133" s="57">
        <f>S135/N119</f>
        <v>0.25</v>
      </c>
      <c r="U133" s="10">
        <v>1.0</v>
      </c>
      <c r="V133" s="10">
        <f t="shared" si="68"/>
        <v>0</v>
      </c>
      <c r="W133" s="38"/>
      <c r="X133" s="38">
        <f t="shared" si="69"/>
        <v>0</v>
      </c>
      <c r="Y133" s="38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ht="15.75" customHeight="1">
      <c r="A134" s="8" t="s">
        <v>152</v>
      </c>
      <c r="B134" s="10">
        <v>0.002</v>
      </c>
      <c r="C134" s="10">
        <v>1.0</v>
      </c>
      <c r="D134" s="29">
        <f t="shared" si="62"/>
        <v>0.002</v>
      </c>
      <c r="E134" s="29">
        <f>B134*A119</f>
        <v>0.05</v>
      </c>
      <c r="F134" s="10">
        <f t="shared" si="63"/>
        <v>0.05</v>
      </c>
      <c r="G134" s="34"/>
      <c r="H134" s="10">
        <v>1.0</v>
      </c>
      <c r="I134" s="10">
        <f t="shared" si="64"/>
        <v>0.05</v>
      </c>
      <c r="J134" s="56">
        <f>'Listado de Insumos'!F26</f>
        <v>3400</v>
      </c>
      <c r="K134" s="38">
        <f t="shared" si="65"/>
        <v>170</v>
      </c>
      <c r="L134" s="38"/>
      <c r="M134" s="4"/>
      <c r="N134" s="8"/>
      <c r="O134" s="10"/>
      <c r="P134" s="10">
        <v>1.0</v>
      </c>
      <c r="Q134" s="10">
        <f t="shared" si="66"/>
        <v>0</v>
      </c>
      <c r="R134" s="10">
        <f>O134*N119</f>
        <v>0</v>
      </c>
      <c r="S134" s="10">
        <f t="shared" si="67"/>
        <v>0</v>
      </c>
      <c r="T134" s="46"/>
      <c r="U134" s="10">
        <v>1.0</v>
      </c>
      <c r="V134" s="10">
        <f t="shared" si="68"/>
        <v>0</v>
      </c>
      <c r="W134" s="38"/>
      <c r="X134" s="38">
        <f t="shared" si="69"/>
        <v>0</v>
      </c>
      <c r="Y134" s="38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ht="15.75" customHeight="1">
      <c r="A135" s="8"/>
      <c r="B135" s="10"/>
      <c r="C135" s="10">
        <v>1.0</v>
      </c>
      <c r="D135" s="10">
        <f t="shared" si="62"/>
        <v>0</v>
      </c>
      <c r="E135" s="10">
        <f>B135*A119</f>
        <v>0</v>
      </c>
      <c r="F135" s="10">
        <f t="shared" si="63"/>
        <v>0</v>
      </c>
      <c r="G135" s="57">
        <f>F137/A119</f>
        <v>0.2705</v>
      </c>
      <c r="H135" s="10">
        <v>1.0</v>
      </c>
      <c r="I135" s="10">
        <f t="shared" si="64"/>
        <v>0</v>
      </c>
      <c r="J135" s="38"/>
      <c r="K135" s="38">
        <f t="shared" si="65"/>
        <v>0</v>
      </c>
      <c r="L135" s="38"/>
      <c r="M135" s="4"/>
      <c r="N135" s="3" t="s">
        <v>155</v>
      </c>
      <c r="O135" s="55">
        <f>SUM(O121:O134)</f>
        <v>0.25</v>
      </c>
      <c r="P135" s="55"/>
      <c r="Q135" s="55">
        <f t="shared" ref="Q135:S135" si="70">SUM(Q121:Q134)</f>
        <v>0.25</v>
      </c>
      <c r="R135" s="55">
        <f t="shared" si="70"/>
        <v>6.25</v>
      </c>
      <c r="S135" s="55">
        <f t="shared" si="70"/>
        <v>6.25</v>
      </c>
      <c r="T135" s="34"/>
      <c r="U135" s="55"/>
      <c r="V135" s="55">
        <f t="shared" ref="V135:Y135" si="71">SUM(V121:V134)</f>
        <v>6.996875</v>
      </c>
      <c r="W135" s="58">
        <f t="shared" si="71"/>
        <v>126492</v>
      </c>
      <c r="X135" s="58">
        <f t="shared" si="71"/>
        <v>65498.09375</v>
      </c>
      <c r="Y135" s="58">
        <f t="shared" si="71"/>
        <v>0</v>
      </c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ht="15.75" customHeight="1">
      <c r="A136" s="8"/>
      <c r="B136" s="10"/>
      <c r="C136" s="10">
        <v>1.0</v>
      </c>
      <c r="D136" s="10">
        <f t="shared" si="62"/>
        <v>0</v>
      </c>
      <c r="E136" s="10">
        <f>B136*A119</f>
        <v>0</v>
      </c>
      <c r="F136" s="10">
        <f t="shared" si="63"/>
        <v>0</v>
      </c>
      <c r="G136" s="46"/>
      <c r="H136" s="10">
        <v>1.0</v>
      </c>
      <c r="I136" s="10">
        <f t="shared" si="64"/>
        <v>0</v>
      </c>
      <c r="J136" s="38"/>
      <c r="K136" s="38">
        <f t="shared" si="65"/>
        <v>0</v>
      </c>
      <c r="L136" s="38"/>
      <c r="M136" s="4"/>
      <c r="N136" s="4"/>
      <c r="O136" s="14"/>
      <c r="P136" s="14"/>
      <c r="Q136" s="14"/>
      <c r="R136" s="14"/>
      <c r="S136" s="14"/>
      <c r="T136" s="14"/>
      <c r="U136" s="14"/>
      <c r="V136" s="59" t="s">
        <v>157</v>
      </c>
      <c r="W136" s="14"/>
      <c r="X136" s="14"/>
      <c r="Y136" s="59" t="s">
        <v>158</v>
      </c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ht="15.75" customHeight="1">
      <c r="A137" s="3" t="s">
        <v>155</v>
      </c>
      <c r="B137" s="55">
        <f>SUM(B121:B136)</f>
        <v>0.2265</v>
      </c>
      <c r="C137" s="55"/>
      <c r="D137" s="55">
        <f t="shared" ref="D137:F137" si="72">SUM(D121:D136)</f>
        <v>0.2705</v>
      </c>
      <c r="E137" s="55">
        <f t="shared" si="72"/>
        <v>5.6625</v>
      </c>
      <c r="F137" s="55">
        <f t="shared" si="72"/>
        <v>6.7625</v>
      </c>
      <c r="G137" s="34"/>
      <c r="H137" s="55"/>
      <c r="I137" s="55">
        <f t="shared" ref="I137:L137" si="73">SUM(I121:I136)</f>
        <v>5.96</v>
      </c>
      <c r="J137" s="58">
        <f t="shared" si="73"/>
        <v>182314</v>
      </c>
      <c r="K137" s="58">
        <f t="shared" si="73"/>
        <v>61394.875</v>
      </c>
      <c r="L137" s="58">
        <f t="shared" si="73"/>
        <v>0</v>
      </c>
      <c r="M137" s="4"/>
      <c r="N137" s="4"/>
      <c r="O137" s="14"/>
      <c r="P137" s="14"/>
      <c r="Q137" s="14"/>
      <c r="R137" s="14"/>
      <c r="S137" s="14"/>
      <c r="T137" s="14"/>
      <c r="U137" s="14"/>
      <c r="V137" s="60">
        <f>T133*N119</f>
        <v>6.25</v>
      </c>
      <c r="W137" s="14"/>
      <c r="X137" s="14"/>
      <c r="Y137" s="60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ht="15.75" customHeight="1">
      <c r="A138" s="67"/>
      <c r="B138" s="68"/>
      <c r="C138" s="68"/>
      <c r="D138" s="68"/>
      <c r="E138" s="68"/>
      <c r="F138" s="68"/>
      <c r="G138" s="69"/>
      <c r="H138" s="68"/>
      <c r="I138" s="70"/>
      <c r="J138" s="71"/>
      <c r="K138" s="71"/>
      <c r="L138" s="72"/>
      <c r="M138" s="4"/>
      <c r="N138" s="4"/>
      <c r="O138" s="14"/>
      <c r="P138" s="14"/>
      <c r="Q138" s="14"/>
      <c r="R138" s="14"/>
      <c r="S138" s="14"/>
      <c r="T138" s="14"/>
      <c r="U138" s="14"/>
      <c r="V138" s="68"/>
      <c r="W138" s="14"/>
      <c r="X138" s="14"/>
      <c r="Y138" s="68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ht="15.75" customHeight="1">
      <c r="A139" s="67"/>
      <c r="B139" s="68"/>
      <c r="C139" s="68"/>
      <c r="D139" s="68"/>
      <c r="E139" s="68"/>
      <c r="F139" s="68"/>
      <c r="G139" s="69"/>
      <c r="H139" s="68"/>
      <c r="I139" s="70"/>
      <c r="J139" s="71"/>
      <c r="K139" s="71"/>
      <c r="L139" s="72"/>
      <c r="M139" s="4"/>
      <c r="N139" s="4"/>
      <c r="O139" s="14"/>
      <c r="P139" s="14"/>
      <c r="Q139" s="14"/>
      <c r="R139" s="14"/>
      <c r="S139" s="14"/>
      <c r="T139" s="14"/>
      <c r="U139" s="14"/>
      <c r="V139" s="68"/>
      <c r="W139" s="14"/>
      <c r="X139" s="14"/>
      <c r="Y139" s="68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ht="15.75" customHeight="1">
      <c r="A140" s="4"/>
      <c r="B140" s="14"/>
      <c r="C140" s="14"/>
      <c r="D140" s="14"/>
      <c r="E140" s="14"/>
      <c r="F140" s="14"/>
      <c r="G140" s="14"/>
      <c r="H140" s="14"/>
      <c r="I140" s="59" t="s">
        <v>157</v>
      </c>
      <c r="J140" s="14"/>
      <c r="K140" s="14"/>
      <c r="L140" s="59" t="s">
        <v>158</v>
      </c>
      <c r="M140" s="4"/>
      <c r="N140" s="4"/>
      <c r="O140" s="14"/>
      <c r="P140" s="14"/>
      <c r="Q140" s="14"/>
      <c r="R140" s="14"/>
      <c r="S140" s="14"/>
      <c r="T140" s="14"/>
      <c r="U140" s="14"/>
      <c r="V140" s="68"/>
      <c r="W140" s="14"/>
      <c r="X140" s="14"/>
      <c r="Y140" s="68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ht="15.75" customHeight="1">
      <c r="A141" s="4"/>
      <c r="B141" s="14"/>
      <c r="C141" s="14"/>
      <c r="D141" s="14"/>
      <c r="E141" s="14"/>
      <c r="F141" s="14"/>
      <c r="G141" s="14"/>
      <c r="H141" s="14"/>
      <c r="I141" s="60">
        <f>G135*A119</f>
        <v>6.7625</v>
      </c>
      <c r="J141" s="14"/>
      <c r="K141" s="14"/>
      <c r="L141" s="60"/>
      <c r="M141" s="4"/>
      <c r="N141" s="4"/>
      <c r="O141" s="14"/>
      <c r="P141" s="14"/>
      <c r="Q141" s="14"/>
      <c r="R141" s="14"/>
      <c r="S141" s="14"/>
      <c r="T141" s="14"/>
      <c r="U141" s="14"/>
      <c r="V141" s="68"/>
      <c r="W141" s="14"/>
      <c r="X141" s="14"/>
      <c r="Y141" s="68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ht="15.75" customHeight="1">
      <c r="A144" s="22" t="str">
        <f>'Menú Almuerzo y Cena'!C8</f>
        <v>TALLARIN CON ESTOFADO DE CARNE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4"/>
      <c r="M144" s="4"/>
      <c r="N144" s="22" t="s">
        <v>234</v>
      </c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ht="15.75" customHeight="1">
      <c r="A145" s="25" t="s">
        <v>66</v>
      </c>
      <c r="B145" s="22" t="s">
        <v>58</v>
      </c>
      <c r="C145" s="23"/>
      <c r="D145" s="24"/>
      <c r="E145" s="26" t="s">
        <v>59</v>
      </c>
      <c r="F145" s="23"/>
      <c r="G145" s="24"/>
      <c r="H145" s="22" t="s">
        <v>62</v>
      </c>
      <c r="I145" s="23"/>
      <c r="J145" s="23"/>
      <c r="K145" s="23"/>
      <c r="L145" s="24"/>
      <c r="M145" s="4"/>
      <c r="N145" s="25" t="s">
        <v>66</v>
      </c>
      <c r="O145" s="22" t="s">
        <v>58</v>
      </c>
      <c r="P145" s="23"/>
      <c r="Q145" s="24"/>
      <c r="R145" s="26" t="s">
        <v>59</v>
      </c>
      <c r="S145" s="23"/>
      <c r="T145" s="24"/>
      <c r="U145" s="22" t="s">
        <v>62</v>
      </c>
      <c r="V145" s="23"/>
      <c r="W145" s="23"/>
      <c r="X145" s="23"/>
      <c r="Y145" s="2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ht="15.75" customHeight="1">
      <c r="A146" s="32">
        <f>'Menú Almuerzo y Cena'!D8</f>
        <v>25</v>
      </c>
      <c r="B146" s="28" t="s">
        <v>70</v>
      </c>
      <c r="C146" s="28" t="s">
        <v>91</v>
      </c>
      <c r="D146" s="28" t="s">
        <v>73</v>
      </c>
      <c r="E146" s="28" t="s">
        <v>75</v>
      </c>
      <c r="F146" s="28" t="s">
        <v>73</v>
      </c>
      <c r="G146" s="28" t="s">
        <v>76</v>
      </c>
      <c r="H146" s="28" t="s">
        <v>78</v>
      </c>
      <c r="I146" s="28" t="s">
        <v>79</v>
      </c>
      <c r="J146" s="30" t="s">
        <v>80</v>
      </c>
      <c r="K146" s="31" t="s">
        <v>82</v>
      </c>
      <c r="L146" s="31" t="s">
        <v>86</v>
      </c>
      <c r="M146" s="4"/>
      <c r="N146" s="32">
        <f>'Menú Almuerzo y Cena'!I8</f>
        <v>25</v>
      </c>
      <c r="O146" s="28" t="s">
        <v>70</v>
      </c>
      <c r="P146" s="28" t="s">
        <v>91</v>
      </c>
      <c r="Q146" s="28" t="s">
        <v>73</v>
      </c>
      <c r="R146" s="28" t="s">
        <v>75</v>
      </c>
      <c r="S146" s="28" t="s">
        <v>73</v>
      </c>
      <c r="T146" s="28" t="s">
        <v>76</v>
      </c>
      <c r="U146" s="28" t="s">
        <v>78</v>
      </c>
      <c r="V146" s="28" t="s">
        <v>79</v>
      </c>
      <c r="W146" s="30" t="s">
        <v>80</v>
      </c>
      <c r="X146" s="31" t="s">
        <v>82</v>
      </c>
      <c r="Y146" s="31" t="s">
        <v>86</v>
      </c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ht="15.75" customHeight="1">
      <c r="A147" s="25" t="s">
        <v>103</v>
      </c>
      <c r="B147" s="34"/>
      <c r="C147" s="34"/>
      <c r="D147" s="34"/>
      <c r="E147" s="34"/>
      <c r="F147" s="34"/>
      <c r="G147" s="34"/>
      <c r="H147" s="34"/>
      <c r="I147" s="34"/>
      <c r="J147" s="35"/>
      <c r="K147" s="34"/>
      <c r="L147" s="34"/>
      <c r="M147" s="4"/>
      <c r="N147" s="25" t="s">
        <v>103</v>
      </c>
      <c r="O147" s="34"/>
      <c r="P147" s="34"/>
      <c r="Q147" s="34"/>
      <c r="R147" s="34"/>
      <c r="S147" s="34"/>
      <c r="T147" s="34"/>
      <c r="U147" s="34"/>
      <c r="V147" s="34"/>
      <c r="W147" s="35"/>
      <c r="X147" s="34"/>
      <c r="Y147" s="3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ht="15.75" customHeight="1">
      <c r="A148" s="39" t="s">
        <v>204</v>
      </c>
      <c r="B148" s="10">
        <v>0.05</v>
      </c>
      <c r="C148" s="10">
        <v>2.0</v>
      </c>
      <c r="D148" s="10">
        <f t="shared" ref="D148:D161" si="74">C148*B148</f>
        <v>0.1</v>
      </c>
      <c r="E148" s="10">
        <f>B148*A146</f>
        <v>1.25</v>
      </c>
      <c r="F148" s="10">
        <f t="shared" ref="F148:F161" si="75">E148*C148</f>
        <v>2.5</v>
      </c>
      <c r="G148" s="36">
        <v>0.0</v>
      </c>
      <c r="H148" s="10">
        <v>1.0</v>
      </c>
      <c r="I148" s="10">
        <f t="shared" ref="I148:I161" si="76">H148*E148</f>
        <v>1.25</v>
      </c>
      <c r="J148" s="37">
        <f>'Listado de Insumos'!F58</f>
        <v>7750</v>
      </c>
      <c r="K148" s="38">
        <f t="shared" ref="K148:K161" si="77">J148*I148</f>
        <v>9687.5</v>
      </c>
      <c r="L148" s="38"/>
      <c r="M148" s="4"/>
      <c r="N148" s="39" t="s">
        <v>84</v>
      </c>
      <c r="O148" s="10">
        <v>0.07</v>
      </c>
      <c r="P148" s="10">
        <v>0.8</v>
      </c>
      <c r="Q148" s="10">
        <f t="shared" ref="Q148:Q161" si="78">P148*O148</f>
        <v>0.056</v>
      </c>
      <c r="R148" s="10">
        <f>O148*N146</f>
        <v>1.75</v>
      </c>
      <c r="S148" s="10">
        <f t="shared" ref="S148:S161" si="79">R148*P148</f>
        <v>1.4</v>
      </c>
      <c r="T148" s="36">
        <v>0.0</v>
      </c>
      <c r="U148" s="10">
        <v>1.1</v>
      </c>
      <c r="V148" s="10">
        <f t="shared" ref="V148:V161" si="80">U148*R148</f>
        <v>1.925</v>
      </c>
      <c r="W148" s="37">
        <f>'Listado de Insumos'!F7</f>
        <v>16500</v>
      </c>
      <c r="X148" s="38">
        <f t="shared" ref="X148:X161" si="81">W148*V148</f>
        <v>31762.5</v>
      </c>
      <c r="Y148" s="38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ht="15.75" customHeight="1">
      <c r="A149" s="8" t="s">
        <v>125</v>
      </c>
      <c r="B149" s="10">
        <v>0.02</v>
      </c>
      <c r="C149" s="10">
        <v>1.0</v>
      </c>
      <c r="D149" s="10">
        <f t="shared" si="74"/>
        <v>0.02</v>
      </c>
      <c r="E149" s="10">
        <f>B149*A146</f>
        <v>0.5</v>
      </c>
      <c r="F149" s="10">
        <f t="shared" si="75"/>
        <v>0.5</v>
      </c>
      <c r="G149" s="34"/>
      <c r="H149" s="10">
        <v>1.0</v>
      </c>
      <c r="I149" s="10">
        <f t="shared" si="76"/>
        <v>0.5</v>
      </c>
      <c r="J149" s="37">
        <f>'Listado de Insumos'!F28</f>
        <v>13200</v>
      </c>
      <c r="K149" s="38">
        <f t="shared" si="77"/>
        <v>6600</v>
      </c>
      <c r="L149" s="38"/>
      <c r="M149" s="4"/>
      <c r="N149" s="8" t="s">
        <v>152</v>
      </c>
      <c r="O149" s="10">
        <v>0.002</v>
      </c>
      <c r="P149" s="10">
        <v>1.0</v>
      </c>
      <c r="Q149" s="10">
        <f t="shared" si="78"/>
        <v>0.002</v>
      </c>
      <c r="R149" s="10">
        <f>O149*N146</f>
        <v>0.05</v>
      </c>
      <c r="S149" s="10">
        <f t="shared" si="79"/>
        <v>0.05</v>
      </c>
      <c r="T149" s="34"/>
      <c r="U149" s="10">
        <v>1.0</v>
      </c>
      <c r="V149" s="10">
        <f t="shared" si="80"/>
        <v>0.05</v>
      </c>
      <c r="W149" s="37">
        <f>'Listado de Insumos'!F26</f>
        <v>3400</v>
      </c>
      <c r="X149" s="38">
        <f t="shared" si="81"/>
        <v>170</v>
      </c>
      <c r="Y149" s="38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ht="15.75" customHeight="1">
      <c r="A150" s="8" t="s">
        <v>64</v>
      </c>
      <c r="B150" s="10">
        <v>0.06</v>
      </c>
      <c r="C150" s="10">
        <v>1.0</v>
      </c>
      <c r="D150" s="10">
        <f t="shared" si="74"/>
        <v>0.06</v>
      </c>
      <c r="E150" s="10">
        <f>B150*A146</f>
        <v>1.5</v>
      </c>
      <c r="F150" s="10">
        <f t="shared" si="75"/>
        <v>1.5</v>
      </c>
      <c r="G150" s="41" t="s">
        <v>127</v>
      </c>
      <c r="H150" s="10">
        <v>1.0</v>
      </c>
      <c r="I150" s="10">
        <f t="shared" si="76"/>
        <v>1.5</v>
      </c>
      <c r="J150" s="37">
        <f>'Listado de Insumos'!F6</f>
        <v>21000</v>
      </c>
      <c r="K150" s="38">
        <f t="shared" si="77"/>
        <v>31500</v>
      </c>
      <c r="L150" s="38"/>
      <c r="M150" s="4"/>
      <c r="N150" s="8" t="s">
        <v>153</v>
      </c>
      <c r="O150" s="10">
        <v>0.001</v>
      </c>
      <c r="P150" s="10">
        <v>1.0</v>
      </c>
      <c r="Q150" s="10">
        <f t="shared" si="78"/>
        <v>0.001</v>
      </c>
      <c r="R150" s="10">
        <f>O150*N146</f>
        <v>0.025</v>
      </c>
      <c r="S150" s="10">
        <f t="shared" si="79"/>
        <v>0.025</v>
      </c>
      <c r="T150" s="41" t="s">
        <v>127</v>
      </c>
      <c r="U150" s="10">
        <v>1.0</v>
      </c>
      <c r="V150" s="10">
        <f t="shared" si="80"/>
        <v>0.025</v>
      </c>
      <c r="W150" s="37">
        <f>'Listado de Insumos'!F24</f>
        <v>54250</v>
      </c>
      <c r="X150" s="38">
        <f t="shared" si="81"/>
        <v>1356.25</v>
      </c>
      <c r="Y150" s="38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ht="15.75" customHeight="1">
      <c r="A151" s="8" t="s">
        <v>152</v>
      </c>
      <c r="B151" s="10">
        <v>0.005</v>
      </c>
      <c r="C151" s="10">
        <v>1.0</v>
      </c>
      <c r="D151" s="10">
        <f t="shared" si="74"/>
        <v>0.005</v>
      </c>
      <c r="E151" s="10">
        <f>B151*A146</f>
        <v>0.125</v>
      </c>
      <c r="F151" s="10">
        <f t="shared" si="75"/>
        <v>0.125</v>
      </c>
      <c r="G151" s="46"/>
      <c r="H151" s="10">
        <v>1.0</v>
      </c>
      <c r="I151" s="10">
        <f t="shared" si="76"/>
        <v>0.125</v>
      </c>
      <c r="J151" s="37">
        <f>'Listado de Insumos'!F26</f>
        <v>3400</v>
      </c>
      <c r="K151" s="38">
        <f t="shared" si="77"/>
        <v>425</v>
      </c>
      <c r="L151" s="38"/>
      <c r="M151" s="4"/>
      <c r="N151" s="8" t="s">
        <v>194</v>
      </c>
      <c r="O151" s="10">
        <v>0.005</v>
      </c>
      <c r="P151" s="10">
        <v>1.0</v>
      </c>
      <c r="Q151" s="10">
        <f t="shared" si="78"/>
        <v>0.005</v>
      </c>
      <c r="R151" s="10">
        <f>O151*N146</f>
        <v>0.125</v>
      </c>
      <c r="S151" s="10">
        <f t="shared" si="79"/>
        <v>0.125</v>
      </c>
      <c r="T151" s="46"/>
      <c r="U151" s="10">
        <v>1.0</v>
      </c>
      <c r="V151" s="10">
        <f t="shared" si="80"/>
        <v>0.125</v>
      </c>
      <c r="W151" s="37">
        <f>'Listado de Insumos'!F51</f>
        <v>6875</v>
      </c>
      <c r="X151" s="38">
        <f t="shared" si="81"/>
        <v>859.375</v>
      </c>
      <c r="Y151" s="38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ht="15.75" customHeight="1">
      <c r="A152" s="8" t="s">
        <v>153</v>
      </c>
      <c r="B152" s="10">
        <v>5.0E-4</v>
      </c>
      <c r="C152" s="10">
        <v>1.0</v>
      </c>
      <c r="D152" s="10">
        <f t="shared" si="74"/>
        <v>0.0005</v>
      </c>
      <c r="E152" s="10">
        <f>B152*A146</f>
        <v>0.0125</v>
      </c>
      <c r="F152" s="10">
        <f t="shared" si="75"/>
        <v>0.0125</v>
      </c>
      <c r="G152" s="46"/>
      <c r="H152" s="10">
        <v>1.0</v>
      </c>
      <c r="I152" s="10">
        <f t="shared" si="76"/>
        <v>0.0125</v>
      </c>
      <c r="J152" s="37">
        <f>'Listado de Insumos'!F24</f>
        <v>54250</v>
      </c>
      <c r="K152" s="38">
        <f t="shared" si="77"/>
        <v>678.125</v>
      </c>
      <c r="L152" s="38"/>
      <c r="M152" s="4"/>
      <c r="N152" s="8" t="s">
        <v>211</v>
      </c>
      <c r="O152" s="10">
        <v>0.001</v>
      </c>
      <c r="P152" s="10">
        <v>1.0</v>
      </c>
      <c r="Q152" s="10">
        <f t="shared" si="78"/>
        <v>0.001</v>
      </c>
      <c r="R152" s="10">
        <f>O152*N146</f>
        <v>0.025</v>
      </c>
      <c r="S152" s="10">
        <f t="shared" si="79"/>
        <v>0.025</v>
      </c>
      <c r="T152" s="46"/>
      <c r="U152" s="10">
        <v>1.2</v>
      </c>
      <c r="V152" s="10">
        <f t="shared" si="80"/>
        <v>0.03</v>
      </c>
      <c r="W152" s="37">
        <f>'Listado de Insumos'!F69</f>
        <v>66667</v>
      </c>
      <c r="X152" s="38">
        <f t="shared" si="81"/>
        <v>2000.01</v>
      </c>
      <c r="Y152" s="38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ht="15.75" customHeight="1">
      <c r="A153" s="8" t="s">
        <v>149</v>
      </c>
      <c r="B153" s="10">
        <v>0.08</v>
      </c>
      <c r="C153" s="10">
        <v>1.0</v>
      </c>
      <c r="D153" s="10">
        <f t="shared" si="74"/>
        <v>0.08</v>
      </c>
      <c r="E153" s="10">
        <f>B153*A146</f>
        <v>2</v>
      </c>
      <c r="F153" s="10">
        <f t="shared" si="75"/>
        <v>2</v>
      </c>
      <c r="G153" s="34"/>
      <c r="H153" s="10">
        <v>1.0</v>
      </c>
      <c r="I153" s="10">
        <f t="shared" si="76"/>
        <v>2</v>
      </c>
      <c r="J153" s="37"/>
      <c r="K153" s="38">
        <f t="shared" si="77"/>
        <v>0</v>
      </c>
      <c r="L153" s="38"/>
      <c r="M153" s="4"/>
      <c r="N153" s="8" t="s">
        <v>125</v>
      </c>
      <c r="O153" s="10">
        <v>0.05</v>
      </c>
      <c r="P153" s="10">
        <v>1.0</v>
      </c>
      <c r="Q153" s="10">
        <f t="shared" si="78"/>
        <v>0.05</v>
      </c>
      <c r="R153" s="10">
        <f>O153*N146</f>
        <v>1.25</v>
      </c>
      <c r="S153" s="10">
        <f t="shared" si="79"/>
        <v>1.25</v>
      </c>
      <c r="T153" s="34"/>
      <c r="U153" s="10">
        <v>1.0</v>
      </c>
      <c r="V153" s="10">
        <f t="shared" si="80"/>
        <v>1.25</v>
      </c>
      <c r="W153" s="37">
        <f>'Listado de Insumos'!F28</f>
        <v>13200</v>
      </c>
      <c r="X153" s="38">
        <f t="shared" si="81"/>
        <v>16500</v>
      </c>
      <c r="Y153" s="38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ht="15.75" customHeight="1">
      <c r="A154" s="7"/>
      <c r="B154" s="10"/>
      <c r="C154" s="10"/>
      <c r="D154" s="10">
        <f t="shared" si="74"/>
        <v>0</v>
      </c>
      <c r="E154" s="10">
        <f>B154*A146</f>
        <v>0</v>
      </c>
      <c r="F154" s="10">
        <f t="shared" si="75"/>
        <v>0</v>
      </c>
      <c r="G154" s="54"/>
      <c r="H154" s="10"/>
      <c r="I154" s="10">
        <f t="shared" si="76"/>
        <v>0</v>
      </c>
      <c r="J154" s="37"/>
      <c r="K154" s="38">
        <f t="shared" si="77"/>
        <v>0</v>
      </c>
      <c r="L154" s="38"/>
      <c r="M154" s="4"/>
      <c r="N154" s="8" t="s">
        <v>235</v>
      </c>
      <c r="O154" s="10">
        <v>0.001</v>
      </c>
      <c r="P154" s="10">
        <v>1.0</v>
      </c>
      <c r="Q154" s="10">
        <f t="shared" si="78"/>
        <v>0.001</v>
      </c>
      <c r="R154" s="10">
        <f>O154*N146</f>
        <v>0.025</v>
      </c>
      <c r="S154" s="10">
        <f t="shared" si="79"/>
        <v>0.025</v>
      </c>
      <c r="T154" s="54"/>
      <c r="U154" s="10">
        <v>1.0</v>
      </c>
      <c r="V154" s="10">
        <f t="shared" si="80"/>
        <v>0.025</v>
      </c>
      <c r="W154" s="37">
        <f>'Listado de Insumos'!F23</f>
        <v>99000</v>
      </c>
      <c r="X154" s="38">
        <f t="shared" si="81"/>
        <v>2475</v>
      </c>
      <c r="Y154" s="38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ht="15.75" customHeight="1">
      <c r="A155" s="7"/>
      <c r="B155" s="10"/>
      <c r="C155" s="10"/>
      <c r="D155" s="10">
        <f t="shared" si="74"/>
        <v>0</v>
      </c>
      <c r="E155" s="10">
        <f>B155*A146</f>
        <v>0</v>
      </c>
      <c r="F155" s="10">
        <f t="shared" si="75"/>
        <v>0</v>
      </c>
      <c r="G155" s="41" t="s">
        <v>148</v>
      </c>
      <c r="H155" s="10"/>
      <c r="I155" s="10">
        <f t="shared" si="76"/>
        <v>0</v>
      </c>
      <c r="J155" s="37"/>
      <c r="K155" s="38">
        <f t="shared" si="77"/>
        <v>0</v>
      </c>
      <c r="L155" s="38"/>
      <c r="M155" s="4"/>
      <c r="N155" s="8" t="s">
        <v>142</v>
      </c>
      <c r="O155" s="10">
        <v>0.03</v>
      </c>
      <c r="P155" s="10">
        <v>3.0</v>
      </c>
      <c r="Q155" s="10">
        <f t="shared" si="78"/>
        <v>0.09</v>
      </c>
      <c r="R155" s="10">
        <f>O155*N146</f>
        <v>0.75</v>
      </c>
      <c r="S155" s="10">
        <f t="shared" si="79"/>
        <v>2.25</v>
      </c>
      <c r="T155" s="41" t="s">
        <v>148</v>
      </c>
      <c r="U155" s="10">
        <v>1.0</v>
      </c>
      <c r="V155" s="10">
        <f t="shared" si="80"/>
        <v>0.75</v>
      </c>
      <c r="W155" s="37">
        <f>'Listado de Insumos'!F12</f>
        <v>3020</v>
      </c>
      <c r="X155" s="38">
        <f t="shared" si="81"/>
        <v>2265</v>
      </c>
      <c r="Y155" s="38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ht="15.75" customHeight="1">
      <c r="A156" s="7"/>
      <c r="B156" s="10"/>
      <c r="C156" s="10"/>
      <c r="D156" s="10">
        <f t="shared" si="74"/>
        <v>0</v>
      </c>
      <c r="E156" s="10">
        <f>B156*A146</f>
        <v>0</v>
      </c>
      <c r="F156" s="10">
        <f t="shared" si="75"/>
        <v>0</v>
      </c>
      <c r="G156" s="46"/>
      <c r="H156" s="10"/>
      <c r="I156" s="10">
        <f t="shared" si="76"/>
        <v>0</v>
      </c>
      <c r="J156" s="37"/>
      <c r="K156" s="38">
        <f t="shared" si="77"/>
        <v>0</v>
      </c>
      <c r="L156" s="38"/>
      <c r="M156" s="4"/>
      <c r="N156" s="8" t="s">
        <v>119</v>
      </c>
      <c r="O156" s="10">
        <v>0.005</v>
      </c>
      <c r="P156" s="10">
        <v>1.0</v>
      </c>
      <c r="Q156" s="10">
        <f t="shared" si="78"/>
        <v>0.005</v>
      </c>
      <c r="R156" s="10">
        <f>O156*N146</f>
        <v>0.125</v>
      </c>
      <c r="S156" s="10">
        <f t="shared" si="79"/>
        <v>0.125</v>
      </c>
      <c r="T156" s="46"/>
      <c r="U156" s="10">
        <v>1.0</v>
      </c>
      <c r="V156" s="10">
        <f t="shared" si="80"/>
        <v>0.125</v>
      </c>
      <c r="W156" s="37">
        <f>'Listado de Insumos'!F16</f>
        <v>12844</v>
      </c>
      <c r="X156" s="38">
        <f t="shared" si="81"/>
        <v>1605.5</v>
      </c>
      <c r="Y156" s="38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ht="15.75" customHeight="1">
      <c r="A157" s="5"/>
      <c r="B157" s="10"/>
      <c r="C157" s="10"/>
      <c r="D157" s="10">
        <f t="shared" si="74"/>
        <v>0</v>
      </c>
      <c r="E157" s="10">
        <f>B157*A146</f>
        <v>0</v>
      </c>
      <c r="F157" s="10">
        <f t="shared" si="75"/>
        <v>0</v>
      </c>
      <c r="G157" s="46"/>
      <c r="H157" s="10"/>
      <c r="I157" s="10">
        <f t="shared" si="76"/>
        <v>0</v>
      </c>
      <c r="J157" s="37"/>
      <c r="K157" s="38">
        <f t="shared" si="77"/>
        <v>0</v>
      </c>
      <c r="L157" s="38"/>
      <c r="M157" s="4"/>
      <c r="N157" s="8" t="s">
        <v>149</v>
      </c>
      <c r="O157" s="10">
        <v>0.06</v>
      </c>
      <c r="P157" s="10">
        <v>1.0</v>
      </c>
      <c r="Q157" s="10">
        <f t="shared" si="78"/>
        <v>0.06</v>
      </c>
      <c r="R157" s="10">
        <f>O157*N146</f>
        <v>1.5</v>
      </c>
      <c r="S157" s="10">
        <f t="shared" si="79"/>
        <v>1.5</v>
      </c>
      <c r="T157" s="46"/>
      <c r="U157" s="10">
        <v>1.0</v>
      </c>
      <c r="V157" s="10">
        <f t="shared" si="80"/>
        <v>1.5</v>
      </c>
      <c r="W157" s="37"/>
      <c r="X157" s="38">
        <f t="shared" si="81"/>
        <v>0</v>
      </c>
      <c r="Y157" s="38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ht="15.75" customHeight="1">
      <c r="A158" s="5"/>
      <c r="B158" s="10"/>
      <c r="C158" s="10"/>
      <c r="D158" s="10">
        <f t="shared" si="74"/>
        <v>0</v>
      </c>
      <c r="E158" s="10">
        <f>B158*A146</f>
        <v>0</v>
      </c>
      <c r="F158" s="10">
        <f t="shared" si="75"/>
        <v>0</v>
      </c>
      <c r="G158" s="46"/>
      <c r="H158" s="10"/>
      <c r="I158" s="10">
        <f t="shared" si="76"/>
        <v>0</v>
      </c>
      <c r="J158" s="37"/>
      <c r="K158" s="38">
        <f t="shared" si="77"/>
        <v>0</v>
      </c>
      <c r="L158" s="38"/>
      <c r="M158" s="4"/>
      <c r="N158" s="8" t="s">
        <v>152</v>
      </c>
      <c r="O158" s="10">
        <v>0.002</v>
      </c>
      <c r="P158" s="10">
        <v>1.0</v>
      </c>
      <c r="Q158" s="10">
        <f t="shared" si="78"/>
        <v>0.002</v>
      </c>
      <c r="R158" s="10">
        <f>O158*N146</f>
        <v>0.05</v>
      </c>
      <c r="S158" s="10">
        <f t="shared" si="79"/>
        <v>0.05</v>
      </c>
      <c r="T158" s="46"/>
      <c r="U158" s="10">
        <v>1.0</v>
      </c>
      <c r="V158" s="10">
        <f t="shared" si="80"/>
        <v>0.05</v>
      </c>
      <c r="W158" s="37">
        <f>'Listado de Insumos'!F26</f>
        <v>3400</v>
      </c>
      <c r="X158" s="38">
        <f t="shared" si="81"/>
        <v>170</v>
      </c>
      <c r="Y158" s="38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ht="15.75" customHeight="1">
      <c r="A159" s="8"/>
      <c r="B159" s="10"/>
      <c r="C159" s="10"/>
      <c r="D159" s="29">
        <f t="shared" si="74"/>
        <v>0</v>
      </c>
      <c r="E159" s="29">
        <f>B159*A146</f>
        <v>0</v>
      </c>
      <c r="F159" s="10">
        <f t="shared" si="75"/>
        <v>0</v>
      </c>
      <c r="G159" s="34"/>
      <c r="H159" s="10"/>
      <c r="I159" s="10">
        <f t="shared" si="76"/>
        <v>0</v>
      </c>
      <c r="J159" s="56"/>
      <c r="K159" s="38">
        <f t="shared" si="77"/>
        <v>0</v>
      </c>
      <c r="L159" s="38"/>
      <c r="M159" s="4"/>
      <c r="N159" s="8"/>
      <c r="O159" s="10"/>
      <c r="P159" s="10"/>
      <c r="Q159" s="29">
        <f t="shared" si="78"/>
        <v>0</v>
      </c>
      <c r="R159" s="29">
        <f>O159*N146</f>
        <v>0</v>
      </c>
      <c r="S159" s="10">
        <f t="shared" si="79"/>
        <v>0</v>
      </c>
      <c r="T159" s="34"/>
      <c r="U159" s="10"/>
      <c r="V159" s="10">
        <f t="shared" si="80"/>
        <v>0</v>
      </c>
      <c r="W159" s="56"/>
      <c r="X159" s="38">
        <f t="shared" si="81"/>
        <v>0</v>
      </c>
      <c r="Y159" s="38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ht="15.75" customHeight="1">
      <c r="A160" s="8"/>
      <c r="B160" s="10"/>
      <c r="C160" s="10"/>
      <c r="D160" s="10">
        <f t="shared" si="74"/>
        <v>0</v>
      </c>
      <c r="E160" s="10">
        <f>B160*A146</f>
        <v>0</v>
      </c>
      <c r="F160" s="10">
        <f t="shared" si="75"/>
        <v>0</v>
      </c>
      <c r="G160" s="57">
        <f>F162/A146</f>
        <v>0.2655</v>
      </c>
      <c r="H160" s="10"/>
      <c r="I160" s="10">
        <f t="shared" si="76"/>
        <v>0</v>
      </c>
      <c r="J160" s="38"/>
      <c r="K160" s="38">
        <f t="shared" si="77"/>
        <v>0</v>
      </c>
      <c r="L160" s="38"/>
      <c r="M160" s="4"/>
      <c r="N160" s="8"/>
      <c r="O160" s="10"/>
      <c r="P160" s="10"/>
      <c r="Q160" s="10">
        <f t="shared" si="78"/>
        <v>0</v>
      </c>
      <c r="R160" s="10">
        <f>O160*N146</f>
        <v>0</v>
      </c>
      <c r="S160" s="10">
        <f t="shared" si="79"/>
        <v>0</v>
      </c>
      <c r="T160" s="57">
        <f>S162/N146</f>
        <v>0.273</v>
      </c>
      <c r="U160" s="10"/>
      <c r="V160" s="10">
        <f t="shared" si="80"/>
        <v>0</v>
      </c>
      <c r="W160" s="38"/>
      <c r="X160" s="38">
        <f t="shared" si="81"/>
        <v>0</v>
      </c>
      <c r="Y160" s="38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ht="15.75" customHeight="1">
      <c r="A161" s="8"/>
      <c r="B161" s="10"/>
      <c r="C161" s="10"/>
      <c r="D161" s="10">
        <f t="shared" si="74"/>
        <v>0</v>
      </c>
      <c r="E161" s="10">
        <f>B161*A146</f>
        <v>0</v>
      </c>
      <c r="F161" s="10">
        <f t="shared" si="75"/>
        <v>0</v>
      </c>
      <c r="G161" s="46"/>
      <c r="H161" s="10"/>
      <c r="I161" s="10">
        <f t="shared" si="76"/>
        <v>0</v>
      </c>
      <c r="J161" s="38"/>
      <c r="K161" s="38">
        <f t="shared" si="77"/>
        <v>0</v>
      </c>
      <c r="L161" s="38"/>
      <c r="M161" s="4"/>
      <c r="N161" s="8"/>
      <c r="O161" s="10"/>
      <c r="P161" s="10"/>
      <c r="Q161" s="10">
        <f t="shared" si="78"/>
        <v>0</v>
      </c>
      <c r="R161" s="10">
        <f>O161*N146</f>
        <v>0</v>
      </c>
      <c r="S161" s="10">
        <f t="shared" si="79"/>
        <v>0</v>
      </c>
      <c r="T161" s="46"/>
      <c r="U161" s="10"/>
      <c r="V161" s="10">
        <f t="shared" si="80"/>
        <v>0</v>
      </c>
      <c r="W161" s="38"/>
      <c r="X161" s="38">
        <f t="shared" si="81"/>
        <v>0</v>
      </c>
      <c r="Y161" s="38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ht="15.75" customHeight="1">
      <c r="A162" s="3" t="s">
        <v>155</v>
      </c>
      <c r="B162" s="55">
        <f>SUM(B148:B161)</f>
        <v>0.2155</v>
      </c>
      <c r="C162" s="55"/>
      <c r="D162" s="55">
        <f t="shared" ref="D162:F162" si="82">SUM(D148:D161)</f>
        <v>0.2655</v>
      </c>
      <c r="E162" s="55">
        <f t="shared" si="82"/>
        <v>5.3875</v>
      </c>
      <c r="F162" s="55">
        <f t="shared" si="82"/>
        <v>6.6375</v>
      </c>
      <c r="G162" s="34"/>
      <c r="H162" s="55"/>
      <c r="I162" s="55">
        <f t="shared" ref="I162:L162" si="83">SUM(I148:I161)</f>
        <v>5.3875</v>
      </c>
      <c r="J162" s="58">
        <f t="shared" si="83"/>
        <v>99600</v>
      </c>
      <c r="K162" s="58">
        <f t="shared" si="83"/>
        <v>48890.625</v>
      </c>
      <c r="L162" s="58">
        <f t="shared" si="83"/>
        <v>0</v>
      </c>
      <c r="M162" s="4"/>
      <c r="N162" s="3" t="s">
        <v>155</v>
      </c>
      <c r="O162" s="55">
        <f>SUM(O148:O161)</f>
        <v>0.227</v>
      </c>
      <c r="P162" s="55"/>
      <c r="Q162" s="55">
        <f t="shared" ref="Q162:S162" si="84">SUM(Q148:Q161)</f>
        <v>0.273</v>
      </c>
      <c r="R162" s="55">
        <f t="shared" si="84"/>
        <v>5.675</v>
      </c>
      <c r="S162" s="55">
        <f t="shared" si="84"/>
        <v>6.825</v>
      </c>
      <c r="T162" s="34"/>
      <c r="U162" s="55"/>
      <c r="V162" s="55">
        <f t="shared" ref="V162:Y162" si="85">SUM(V148:V161)</f>
        <v>5.855</v>
      </c>
      <c r="W162" s="58">
        <f t="shared" si="85"/>
        <v>279156</v>
      </c>
      <c r="X162" s="58">
        <f t="shared" si="85"/>
        <v>59163.635</v>
      </c>
      <c r="Y162" s="58">
        <f t="shared" si="85"/>
        <v>0</v>
      </c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ht="15.75" customHeight="1">
      <c r="A163" s="4"/>
      <c r="B163" s="14"/>
      <c r="C163" s="14"/>
      <c r="D163" s="14"/>
      <c r="E163" s="14"/>
      <c r="F163" s="14"/>
      <c r="G163" s="14"/>
      <c r="H163" s="14"/>
      <c r="I163" s="59" t="s">
        <v>157</v>
      </c>
      <c r="J163" s="14"/>
      <c r="K163" s="14"/>
      <c r="L163" s="59" t="s">
        <v>158</v>
      </c>
      <c r="M163" s="4"/>
      <c r="N163" s="4"/>
      <c r="O163" s="14"/>
      <c r="P163" s="14"/>
      <c r="Q163" s="14"/>
      <c r="R163" s="14"/>
      <c r="S163" s="14"/>
      <c r="T163" s="14"/>
      <c r="U163" s="14"/>
      <c r="V163" s="59" t="s">
        <v>157</v>
      </c>
      <c r="W163" s="14"/>
      <c r="X163" s="14"/>
      <c r="Y163" s="59" t="s">
        <v>158</v>
      </c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ht="15.75" customHeight="1">
      <c r="A164" s="4"/>
      <c r="B164" s="14"/>
      <c r="C164" s="14"/>
      <c r="D164" s="14"/>
      <c r="E164" s="14"/>
      <c r="F164" s="14"/>
      <c r="G164" s="14"/>
      <c r="H164" s="14"/>
      <c r="I164" s="60">
        <f>G160*A146</f>
        <v>6.6375</v>
      </c>
      <c r="J164" s="14"/>
      <c r="K164" s="14"/>
      <c r="L164" s="60"/>
      <c r="M164" s="4"/>
      <c r="N164" s="4"/>
      <c r="O164" s="14"/>
      <c r="P164" s="14"/>
      <c r="Q164" s="14"/>
      <c r="R164" s="14"/>
      <c r="S164" s="14"/>
      <c r="T164" s="14"/>
      <c r="U164" s="14"/>
      <c r="V164" s="60">
        <f>T160*N146</f>
        <v>6.825</v>
      </c>
      <c r="W164" s="14"/>
      <c r="X164" s="14"/>
      <c r="Y164" s="60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ht="15.75" customHeight="1">
      <c r="A167" s="22" t="str">
        <f>'Menú Almuerzo y Cena'!C9</f>
        <v>SOPA DE POROTO CON MBEJU MESTIZO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4"/>
      <c r="M167" s="4"/>
      <c r="N167" s="22" t="str">
        <f>'Menú Almuerzo y Cena'!H9</f>
        <v>FIDEO CON SALSA DE PECHUGA DE POLLO</v>
      </c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ht="15.75" customHeight="1">
      <c r="A168" s="25" t="s">
        <v>56</v>
      </c>
      <c r="B168" s="22" t="s">
        <v>58</v>
      </c>
      <c r="C168" s="23"/>
      <c r="D168" s="24"/>
      <c r="E168" s="26" t="s">
        <v>59</v>
      </c>
      <c r="F168" s="23"/>
      <c r="G168" s="24"/>
      <c r="H168" s="22" t="s">
        <v>62</v>
      </c>
      <c r="I168" s="23"/>
      <c r="J168" s="23"/>
      <c r="K168" s="23"/>
      <c r="L168" s="24"/>
      <c r="M168" s="4"/>
      <c r="N168" s="25" t="s">
        <v>66</v>
      </c>
      <c r="O168" s="22" t="s">
        <v>58</v>
      </c>
      <c r="P168" s="23"/>
      <c r="Q168" s="24"/>
      <c r="R168" s="26" t="s">
        <v>59</v>
      </c>
      <c r="S168" s="23"/>
      <c r="T168" s="24"/>
      <c r="U168" s="22" t="s">
        <v>62</v>
      </c>
      <c r="V168" s="23"/>
      <c r="W168" s="23"/>
      <c r="X168" s="23"/>
      <c r="Y168" s="2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ht="15.75" customHeight="1">
      <c r="A169" s="32">
        <f>'Menú Almuerzo y Cena'!D9</f>
        <v>25</v>
      </c>
      <c r="B169" s="28" t="s">
        <v>70</v>
      </c>
      <c r="C169" s="28" t="s">
        <v>72</v>
      </c>
      <c r="D169" s="28" t="s">
        <v>73</v>
      </c>
      <c r="E169" s="28" t="s">
        <v>75</v>
      </c>
      <c r="F169" s="28" t="s">
        <v>73</v>
      </c>
      <c r="G169" s="28" t="s">
        <v>76</v>
      </c>
      <c r="H169" s="28" t="s">
        <v>78</v>
      </c>
      <c r="I169" s="28" t="s">
        <v>79</v>
      </c>
      <c r="J169" s="31" t="s">
        <v>80</v>
      </c>
      <c r="K169" s="31" t="s">
        <v>82</v>
      </c>
      <c r="L169" s="31" t="s">
        <v>86</v>
      </c>
      <c r="M169" s="4"/>
      <c r="N169" s="32">
        <f>'Menú Almuerzo y Cena'!I9</f>
        <v>25</v>
      </c>
      <c r="O169" s="28" t="s">
        <v>70</v>
      </c>
      <c r="P169" s="28" t="s">
        <v>91</v>
      </c>
      <c r="Q169" s="28" t="s">
        <v>73</v>
      </c>
      <c r="R169" s="28" t="s">
        <v>75</v>
      </c>
      <c r="S169" s="28" t="s">
        <v>73</v>
      </c>
      <c r="T169" s="28" t="s">
        <v>76</v>
      </c>
      <c r="U169" s="28" t="s">
        <v>78</v>
      </c>
      <c r="V169" s="28" t="s">
        <v>79</v>
      </c>
      <c r="W169" s="30" t="s">
        <v>80</v>
      </c>
      <c r="X169" s="31" t="s">
        <v>82</v>
      </c>
      <c r="Y169" s="31" t="s">
        <v>86</v>
      </c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ht="15.75" customHeight="1">
      <c r="A170" s="25" t="s">
        <v>103</v>
      </c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4"/>
      <c r="N170" s="25" t="s">
        <v>103</v>
      </c>
      <c r="O170" s="34"/>
      <c r="P170" s="34"/>
      <c r="Q170" s="34"/>
      <c r="R170" s="34"/>
      <c r="S170" s="34"/>
      <c r="T170" s="34"/>
      <c r="U170" s="34"/>
      <c r="V170" s="34"/>
      <c r="W170" s="35"/>
      <c r="X170" s="34"/>
      <c r="Y170" s="3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ht="15.75" customHeight="1">
      <c r="A171" s="8" t="s">
        <v>129</v>
      </c>
      <c r="B171" s="10">
        <v>0.01</v>
      </c>
      <c r="C171" s="10">
        <v>1.0</v>
      </c>
      <c r="D171" s="10">
        <f t="shared" ref="D171:D184" si="86">C171*B171</f>
        <v>0.01</v>
      </c>
      <c r="E171" s="10">
        <f>B171*A169</f>
        <v>0.25</v>
      </c>
      <c r="F171" s="10">
        <f t="shared" ref="F171:F184" si="87">E171*C171</f>
        <v>0.25</v>
      </c>
      <c r="G171" s="36">
        <v>0.0</v>
      </c>
      <c r="H171" s="10">
        <v>1.175</v>
      </c>
      <c r="I171" s="10">
        <f t="shared" ref="I171:I184" si="88">H171*E171</f>
        <v>0.29375</v>
      </c>
      <c r="J171" s="37">
        <f>'Listado de Insumos'!F61</f>
        <v>6500</v>
      </c>
      <c r="K171" s="38">
        <f t="shared" ref="K171:K184" si="89">J171*I171</f>
        <v>1909.375</v>
      </c>
      <c r="L171" s="38"/>
      <c r="M171" s="4"/>
      <c r="N171" s="39" t="s">
        <v>50</v>
      </c>
      <c r="O171" s="10">
        <v>0.07</v>
      </c>
      <c r="P171" s="10">
        <v>0.8</v>
      </c>
      <c r="Q171" s="10">
        <f t="shared" ref="Q171:Q184" si="90">P171*O171</f>
        <v>0.056</v>
      </c>
      <c r="R171" s="10">
        <f>O171*N169</f>
        <v>1.75</v>
      </c>
      <c r="S171" s="10">
        <f t="shared" ref="S171:S184" si="91">R171*P171</f>
        <v>1.4</v>
      </c>
      <c r="T171" s="36">
        <v>0.0</v>
      </c>
      <c r="U171" s="10">
        <v>1.1</v>
      </c>
      <c r="V171" s="10">
        <f t="shared" ref="V171:V184" si="92">U171*R171</f>
        <v>1.925</v>
      </c>
      <c r="W171" s="37">
        <f>'Listado de Insumos'!F5</f>
        <v>24500</v>
      </c>
      <c r="X171" s="38">
        <f t="shared" ref="X171:X184" si="93">W171*V171</f>
        <v>47162.5</v>
      </c>
      <c r="Y171" s="38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ht="15.75" customHeight="1">
      <c r="A172" s="8" t="s">
        <v>187</v>
      </c>
      <c r="B172" s="10">
        <v>0.05</v>
      </c>
      <c r="C172" s="10">
        <v>1.0</v>
      </c>
      <c r="D172" s="10">
        <f t="shared" si="86"/>
        <v>0.05</v>
      </c>
      <c r="E172" s="10">
        <f>B172*A169</f>
        <v>1.25</v>
      </c>
      <c r="F172" s="10">
        <f t="shared" si="87"/>
        <v>1.25</v>
      </c>
      <c r="G172" s="34"/>
      <c r="H172" s="10">
        <v>1.125</v>
      </c>
      <c r="I172" s="10">
        <f t="shared" si="88"/>
        <v>1.40625</v>
      </c>
      <c r="J172" s="37">
        <f>'Listado de Insumos'!F46</f>
        <v>19600</v>
      </c>
      <c r="K172" s="38">
        <f t="shared" si="89"/>
        <v>27562.5</v>
      </c>
      <c r="L172" s="38"/>
      <c r="M172" s="4"/>
      <c r="N172" s="8" t="s">
        <v>150</v>
      </c>
      <c r="O172" s="10">
        <v>0.01</v>
      </c>
      <c r="P172" s="10">
        <v>1.0</v>
      </c>
      <c r="Q172" s="10">
        <f t="shared" si="90"/>
        <v>0.01</v>
      </c>
      <c r="R172" s="10">
        <f>O172*N169</f>
        <v>0.25</v>
      </c>
      <c r="S172" s="10">
        <f t="shared" si="91"/>
        <v>0.25</v>
      </c>
      <c r="T172" s="34"/>
      <c r="U172" s="10">
        <v>1.175</v>
      </c>
      <c r="V172" s="10">
        <f t="shared" si="92"/>
        <v>0.29375</v>
      </c>
      <c r="W172" s="37">
        <f>'Listado de Insumos'!F64</f>
        <v>6000</v>
      </c>
      <c r="X172" s="38">
        <f t="shared" si="93"/>
        <v>1762.5</v>
      </c>
      <c r="Y172" s="38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ht="15.75" customHeight="1">
      <c r="A173" s="8" t="s">
        <v>149</v>
      </c>
      <c r="B173" s="10">
        <v>0.07</v>
      </c>
      <c r="C173" s="10">
        <v>1.0</v>
      </c>
      <c r="D173" s="10">
        <f t="shared" si="86"/>
        <v>0.07</v>
      </c>
      <c r="E173" s="10">
        <f>B173*A169</f>
        <v>1.75</v>
      </c>
      <c r="F173" s="10">
        <f t="shared" si="87"/>
        <v>1.75</v>
      </c>
      <c r="G173" s="41" t="s">
        <v>127</v>
      </c>
      <c r="H173" s="10">
        <v>1.0</v>
      </c>
      <c r="I173" s="10">
        <f t="shared" si="88"/>
        <v>1.75</v>
      </c>
      <c r="J173" s="37"/>
      <c r="K173" s="38">
        <f t="shared" si="89"/>
        <v>0</v>
      </c>
      <c r="L173" s="38"/>
      <c r="M173" s="4"/>
      <c r="N173" s="8" t="s">
        <v>139</v>
      </c>
      <c r="O173" s="10">
        <v>0.005</v>
      </c>
      <c r="P173" s="10">
        <v>1.0</v>
      </c>
      <c r="Q173" s="10">
        <f t="shared" si="90"/>
        <v>0.005</v>
      </c>
      <c r="R173" s="10">
        <f>O173*N169</f>
        <v>0.125</v>
      </c>
      <c r="S173" s="10">
        <f t="shared" si="91"/>
        <v>0.125</v>
      </c>
      <c r="T173" s="41" t="s">
        <v>127</v>
      </c>
      <c r="U173" s="10">
        <v>1.175</v>
      </c>
      <c r="V173" s="10">
        <f t="shared" si="92"/>
        <v>0.146875</v>
      </c>
      <c r="W173" s="37">
        <f>'Listado de Insumos'!F66</f>
        <v>4900</v>
      </c>
      <c r="X173" s="38">
        <f t="shared" si="93"/>
        <v>719.6875</v>
      </c>
      <c r="Y173" s="38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ht="15.75" customHeight="1">
      <c r="A174" s="8" t="s">
        <v>131</v>
      </c>
      <c r="B174" s="10">
        <v>0.005</v>
      </c>
      <c r="C174" s="10">
        <v>1.0</v>
      </c>
      <c r="D174" s="10">
        <f t="shared" si="86"/>
        <v>0.005</v>
      </c>
      <c r="E174" s="10">
        <f>B174*A169</f>
        <v>0.125</v>
      </c>
      <c r="F174" s="10">
        <f t="shared" si="87"/>
        <v>0.125</v>
      </c>
      <c r="G174" s="46"/>
      <c r="H174" s="10">
        <v>1.0</v>
      </c>
      <c r="I174" s="10">
        <f t="shared" si="88"/>
        <v>0.125</v>
      </c>
      <c r="J174" s="37">
        <f>'Listado de Insumos'!F42</f>
        <v>27900</v>
      </c>
      <c r="K174" s="38">
        <f t="shared" si="89"/>
        <v>3487.5</v>
      </c>
      <c r="L174" s="38"/>
      <c r="M174" s="4"/>
      <c r="N174" s="8" t="s">
        <v>129</v>
      </c>
      <c r="O174" s="10">
        <v>0.01</v>
      </c>
      <c r="P174" s="10">
        <v>1.0</v>
      </c>
      <c r="Q174" s="10">
        <f t="shared" si="90"/>
        <v>0.01</v>
      </c>
      <c r="R174" s="10">
        <f>O174*N169</f>
        <v>0.25</v>
      </c>
      <c r="S174" s="10">
        <f t="shared" si="91"/>
        <v>0.25</v>
      </c>
      <c r="T174" s="46"/>
      <c r="U174" s="10">
        <v>1.175</v>
      </c>
      <c r="V174" s="10">
        <f t="shared" si="92"/>
        <v>0.29375</v>
      </c>
      <c r="W174" s="37">
        <f>'Listado de Insumos'!F61</f>
        <v>6500</v>
      </c>
      <c r="X174" s="38">
        <f t="shared" si="93"/>
        <v>1909.375</v>
      </c>
      <c r="Y174" s="38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ht="15.75" customHeight="1">
      <c r="A175" s="8" t="s">
        <v>152</v>
      </c>
      <c r="B175" s="10">
        <v>0.002</v>
      </c>
      <c r="C175" s="10">
        <v>1.0</v>
      </c>
      <c r="D175" s="10">
        <f t="shared" si="86"/>
        <v>0.002</v>
      </c>
      <c r="E175" s="10">
        <f>B175*A169</f>
        <v>0.05</v>
      </c>
      <c r="F175" s="10">
        <f t="shared" si="87"/>
        <v>0.05</v>
      </c>
      <c r="G175" s="46"/>
      <c r="H175" s="10">
        <v>1.0</v>
      </c>
      <c r="I175" s="10">
        <f t="shared" si="88"/>
        <v>0.05</v>
      </c>
      <c r="J175" s="37">
        <f>'Listado de Insumos'!F26</f>
        <v>3400</v>
      </c>
      <c r="K175" s="38">
        <f t="shared" si="89"/>
        <v>170</v>
      </c>
      <c r="L175" s="38"/>
      <c r="M175" s="4"/>
      <c r="N175" s="8" t="s">
        <v>135</v>
      </c>
      <c r="O175" s="10">
        <v>0.005</v>
      </c>
      <c r="P175" s="10">
        <v>1.0</v>
      </c>
      <c r="Q175" s="10">
        <f t="shared" si="90"/>
        <v>0.005</v>
      </c>
      <c r="R175" s="10">
        <f>O175*N169</f>
        <v>0.125</v>
      </c>
      <c r="S175" s="10">
        <f t="shared" si="91"/>
        <v>0.125</v>
      </c>
      <c r="T175" s="46"/>
      <c r="U175" s="10">
        <v>1.125</v>
      </c>
      <c r="V175" s="10">
        <f t="shared" si="92"/>
        <v>0.140625</v>
      </c>
      <c r="W175" s="37">
        <f>'Listado de Insumos'!F62</f>
        <v>6500</v>
      </c>
      <c r="X175" s="38">
        <f t="shared" si="93"/>
        <v>914.0625</v>
      </c>
      <c r="Y175" s="38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ht="15.75" customHeight="1">
      <c r="A176" s="8" t="s">
        <v>136</v>
      </c>
      <c r="B176" s="10">
        <v>0.005</v>
      </c>
      <c r="C176" s="10">
        <v>1.0</v>
      </c>
      <c r="D176" s="10">
        <f t="shared" si="86"/>
        <v>0.005</v>
      </c>
      <c r="E176" s="10">
        <f>B176*A169</f>
        <v>0.125</v>
      </c>
      <c r="F176" s="10">
        <f t="shared" si="87"/>
        <v>0.125</v>
      </c>
      <c r="G176" s="34"/>
      <c r="H176" s="10">
        <v>1.0</v>
      </c>
      <c r="I176" s="10">
        <f t="shared" si="88"/>
        <v>0.125</v>
      </c>
      <c r="J176" s="37">
        <f>'Listado de Insumos'!F65</f>
        <v>11900</v>
      </c>
      <c r="K176" s="38">
        <f t="shared" si="89"/>
        <v>1487.5</v>
      </c>
      <c r="L176" s="38"/>
      <c r="M176" s="4"/>
      <c r="N176" s="8" t="s">
        <v>152</v>
      </c>
      <c r="O176" s="10">
        <v>0.002</v>
      </c>
      <c r="P176" s="10">
        <v>1.0</v>
      </c>
      <c r="Q176" s="10">
        <f t="shared" si="90"/>
        <v>0.002</v>
      </c>
      <c r="R176" s="10">
        <f>O176*N169</f>
        <v>0.05</v>
      </c>
      <c r="S176" s="10">
        <f t="shared" si="91"/>
        <v>0.05</v>
      </c>
      <c r="T176" s="34"/>
      <c r="U176" s="10">
        <v>1.0</v>
      </c>
      <c r="V176" s="10">
        <f t="shared" si="92"/>
        <v>0.05</v>
      </c>
      <c r="W176" s="37">
        <f>'Listado de Insumos'!F26</f>
        <v>3400</v>
      </c>
      <c r="X176" s="38">
        <f t="shared" si="93"/>
        <v>170</v>
      </c>
      <c r="Y176" s="38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ht="15.75" customHeight="1">
      <c r="A177" s="8" t="s">
        <v>119</v>
      </c>
      <c r="B177" s="10">
        <v>0.005</v>
      </c>
      <c r="C177" s="10">
        <v>1.0</v>
      </c>
      <c r="D177" s="10">
        <f t="shared" si="86"/>
        <v>0.005</v>
      </c>
      <c r="E177" s="10">
        <f>B177*A169</f>
        <v>0.125</v>
      </c>
      <c r="F177" s="10">
        <f t="shared" si="87"/>
        <v>0.125</v>
      </c>
      <c r="G177" s="54"/>
      <c r="H177" s="10">
        <v>1.0</v>
      </c>
      <c r="I177" s="10">
        <f t="shared" si="88"/>
        <v>0.125</v>
      </c>
      <c r="J177" s="37">
        <f>'Listado de Insumos'!F16</f>
        <v>12844</v>
      </c>
      <c r="K177" s="38">
        <f t="shared" si="89"/>
        <v>1605.5</v>
      </c>
      <c r="L177" s="38"/>
      <c r="M177" s="4"/>
      <c r="N177" s="8" t="s">
        <v>153</v>
      </c>
      <c r="O177" s="10">
        <v>5.0E-4</v>
      </c>
      <c r="P177" s="10">
        <v>1.0</v>
      </c>
      <c r="Q177" s="10">
        <f t="shared" si="90"/>
        <v>0.0005</v>
      </c>
      <c r="R177" s="10">
        <f>O177*N169</f>
        <v>0.0125</v>
      </c>
      <c r="S177" s="10">
        <f t="shared" si="91"/>
        <v>0.0125</v>
      </c>
      <c r="T177" s="54"/>
      <c r="U177" s="10">
        <v>1.0</v>
      </c>
      <c r="V177" s="10">
        <f t="shared" si="92"/>
        <v>0.0125</v>
      </c>
      <c r="W177" s="37">
        <f>'Listado de Insumos'!F24</f>
        <v>54250</v>
      </c>
      <c r="X177" s="38">
        <f t="shared" si="93"/>
        <v>678.125</v>
      </c>
      <c r="Y177" s="38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ht="15.75" customHeight="1">
      <c r="A178" s="8" t="s">
        <v>236</v>
      </c>
      <c r="B178" s="10">
        <v>0.015</v>
      </c>
      <c r="C178" s="10">
        <v>1.0</v>
      </c>
      <c r="D178" s="10">
        <f t="shared" si="86"/>
        <v>0.015</v>
      </c>
      <c r="E178" s="10">
        <f>B178*A169</f>
        <v>0.375</v>
      </c>
      <c r="F178" s="10">
        <f t="shared" si="87"/>
        <v>0.375</v>
      </c>
      <c r="G178" s="41" t="s">
        <v>148</v>
      </c>
      <c r="H178" s="10">
        <v>1.0</v>
      </c>
      <c r="I178" s="10">
        <f t="shared" si="88"/>
        <v>0.375</v>
      </c>
      <c r="J178" s="37">
        <f>'Listado de Insumos'!F56</f>
        <v>7500</v>
      </c>
      <c r="K178" s="38">
        <f t="shared" si="89"/>
        <v>2812.5</v>
      </c>
      <c r="L178" s="38"/>
      <c r="M178" s="4"/>
      <c r="N178" s="8" t="s">
        <v>203</v>
      </c>
      <c r="O178" s="10">
        <v>0.05</v>
      </c>
      <c r="P178" s="10">
        <v>2.0</v>
      </c>
      <c r="Q178" s="10">
        <f t="shared" si="90"/>
        <v>0.1</v>
      </c>
      <c r="R178" s="10">
        <f>O178*N169</f>
        <v>1.25</v>
      </c>
      <c r="S178" s="10">
        <f t="shared" si="91"/>
        <v>2.5</v>
      </c>
      <c r="T178" s="41" t="s">
        <v>148</v>
      </c>
      <c r="U178" s="10">
        <v>1.0</v>
      </c>
      <c r="V178" s="10">
        <f t="shared" si="92"/>
        <v>1.25</v>
      </c>
      <c r="W178" s="37">
        <f>'Listado de Insumos'!F57</f>
        <v>7500</v>
      </c>
      <c r="X178" s="38">
        <f t="shared" si="93"/>
        <v>9375</v>
      </c>
      <c r="Y178" s="38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ht="15.75" customHeight="1">
      <c r="A179" s="8" t="s">
        <v>121</v>
      </c>
      <c r="B179" s="10">
        <v>0.015</v>
      </c>
      <c r="C179" s="10">
        <v>1.0</v>
      </c>
      <c r="D179" s="10">
        <f t="shared" si="86"/>
        <v>0.015</v>
      </c>
      <c r="E179" s="10">
        <f>B179*A169</f>
        <v>0.375</v>
      </c>
      <c r="F179" s="10">
        <f t="shared" si="87"/>
        <v>0.375</v>
      </c>
      <c r="G179" s="46"/>
      <c r="H179" s="10">
        <v>1.0</v>
      </c>
      <c r="I179" s="10">
        <f t="shared" si="88"/>
        <v>0.375</v>
      </c>
      <c r="J179" s="37">
        <f>'Listado de Insumos'!F15</f>
        <v>5500</v>
      </c>
      <c r="K179" s="38">
        <f t="shared" si="89"/>
        <v>2062.5</v>
      </c>
      <c r="L179" s="38"/>
      <c r="M179" s="4"/>
      <c r="N179" s="8" t="s">
        <v>149</v>
      </c>
      <c r="O179" s="10">
        <v>0.08</v>
      </c>
      <c r="P179" s="10">
        <v>1.0</v>
      </c>
      <c r="Q179" s="10">
        <f t="shared" si="90"/>
        <v>0.08</v>
      </c>
      <c r="R179" s="10">
        <f>O179*N169</f>
        <v>2</v>
      </c>
      <c r="S179" s="10">
        <f t="shared" si="91"/>
        <v>2</v>
      </c>
      <c r="T179" s="46"/>
      <c r="U179" s="10">
        <v>1.0</v>
      </c>
      <c r="V179" s="10">
        <f t="shared" si="92"/>
        <v>2</v>
      </c>
      <c r="W179" s="37"/>
      <c r="X179" s="38">
        <f t="shared" si="93"/>
        <v>0</v>
      </c>
      <c r="Y179" s="38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ht="15.75" customHeight="1">
      <c r="A180" s="8" t="s">
        <v>98</v>
      </c>
      <c r="B180" s="10">
        <v>0.05</v>
      </c>
      <c r="C180" s="10">
        <v>1.0</v>
      </c>
      <c r="D180" s="10">
        <f t="shared" si="86"/>
        <v>0.05</v>
      </c>
      <c r="E180" s="10">
        <f>B180*A169</f>
        <v>1.25</v>
      </c>
      <c r="F180" s="10">
        <f t="shared" si="87"/>
        <v>1.25</v>
      </c>
      <c r="G180" s="46"/>
      <c r="H180" s="10">
        <v>1.0</v>
      </c>
      <c r="I180" s="10">
        <f t="shared" si="88"/>
        <v>1.25</v>
      </c>
      <c r="J180" s="37">
        <f>'Listado de Insumos'!F11</f>
        <v>4850</v>
      </c>
      <c r="K180" s="38">
        <f t="shared" si="89"/>
        <v>6062.5</v>
      </c>
      <c r="L180" s="38"/>
      <c r="M180" s="4"/>
      <c r="N180" s="8" t="s">
        <v>119</v>
      </c>
      <c r="O180" s="10">
        <v>0.005</v>
      </c>
      <c r="P180" s="10">
        <v>1.0</v>
      </c>
      <c r="Q180" s="10">
        <f t="shared" si="90"/>
        <v>0.005</v>
      </c>
      <c r="R180" s="10">
        <f>O180*N169</f>
        <v>0.125</v>
      </c>
      <c r="S180" s="10">
        <f t="shared" si="91"/>
        <v>0.125</v>
      </c>
      <c r="T180" s="46"/>
      <c r="U180" s="10">
        <v>1.0</v>
      </c>
      <c r="V180" s="10">
        <f t="shared" si="92"/>
        <v>0.125</v>
      </c>
      <c r="W180" s="37">
        <f>'Listado de Insumos'!F16</f>
        <v>12844</v>
      </c>
      <c r="X180" s="38">
        <f t="shared" si="93"/>
        <v>1605.5</v>
      </c>
      <c r="Y180" s="38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ht="15.75" customHeight="1">
      <c r="A181" s="8" t="s">
        <v>180</v>
      </c>
      <c r="B181" s="10">
        <v>0.005</v>
      </c>
      <c r="C181" s="10">
        <v>1.0</v>
      </c>
      <c r="D181" s="10">
        <f t="shared" si="86"/>
        <v>0.005</v>
      </c>
      <c r="E181" s="10">
        <f>B181*A169</f>
        <v>0.125</v>
      </c>
      <c r="F181" s="10">
        <f t="shared" si="87"/>
        <v>0.125</v>
      </c>
      <c r="G181" s="46"/>
      <c r="H181" s="10">
        <v>1.0</v>
      </c>
      <c r="I181" s="10">
        <f t="shared" si="88"/>
        <v>0.125</v>
      </c>
      <c r="J181" s="37">
        <f>'Listado de Insumos'!F40</f>
        <v>3917</v>
      </c>
      <c r="K181" s="38">
        <f t="shared" si="89"/>
        <v>489.625</v>
      </c>
      <c r="L181" s="38"/>
      <c r="M181" s="4"/>
      <c r="N181" s="5"/>
      <c r="O181" s="10"/>
      <c r="P181" s="10"/>
      <c r="Q181" s="10">
        <f t="shared" si="90"/>
        <v>0</v>
      </c>
      <c r="R181" s="10">
        <f>O181*N169</f>
        <v>0</v>
      </c>
      <c r="S181" s="10">
        <f t="shared" si="91"/>
        <v>0</v>
      </c>
      <c r="T181" s="46"/>
      <c r="U181" s="10"/>
      <c r="V181" s="10">
        <f t="shared" si="92"/>
        <v>0</v>
      </c>
      <c r="W181" s="37"/>
      <c r="X181" s="38">
        <f t="shared" si="93"/>
        <v>0</v>
      </c>
      <c r="Y181" s="38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ht="15.75" customHeight="1">
      <c r="A182" s="8" t="s">
        <v>131</v>
      </c>
      <c r="B182" s="10">
        <v>0.02</v>
      </c>
      <c r="C182" s="10">
        <v>1.0</v>
      </c>
      <c r="D182" s="29">
        <f t="shared" si="86"/>
        <v>0.02</v>
      </c>
      <c r="E182" s="29">
        <f>B182*A169</f>
        <v>0.5</v>
      </c>
      <c r="F182" s="10">
        <f t="shared" si="87"/>
        <v>0.5</v>
      </c>
      <c r="G182" s="34"/>
      <c r="H182" s="10">
        <v>1.0</v>
      </c>
      <c r="I182" s="10">
        <f t="shared" si="88"/>
        <v>0.5</v>
      </c>
      <c r="J182" s="56">
        <f>'Listado de Insumos'!F42</f>
        <v>27900</v>
      </c>
      <c r="K182" s="38">
        <f t="shared" si="89"/>
        <v>13950</v>
      </c>
      <c r="L182" s="38"/>
      <c r="M182" s="4"/>
      <c r="N182" s="8"/>
      <c r="O182" s="10"/>
      <c r="P182" s="10"/>
      <c r="Q182" s="29">
        <f t="shared" si="90"/>
        <v>0</v>
      </c>
      <c r="R182" s="29">
        <f>O182*N169</f>
        <v>0</v>
      </c>
      <c r="S182" s="10">
        <f t="shared" si="91"/>
        <v>0</v>
      </c>
      <c r="T182" s="34"/>
      <c r="U182" s="10"/>
      <c r="V182" s="10">
        <f t="shared" si="92"/>
        <v>0</v>
      </c>
      <c r="W182" s="56"/>
      <c r="X182" s="38">
        <f t="shared" si="93"/>
        <v>0</v>
      </c>
      <c r="Y182" s="38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ht="15.75" customHeight="1">
      <c r="A183" s="8"/>
      <c r="B183" s="10"/>
      <c r="C183" s="10">
        <v>1.0</v>
      </c>
      <c r="D183" s="10">
        <f t="shared" si="86"/>
        <v>0</v>
      </c>
      <c r="E183" s="10">
        <f>B183*A169</f>
        <v>0</v>
      </c>
      <c r="F183" s="10">
        <f t="shared" si="87"/>
        <v>0</v>
      </c>
      <c r="G183" s="57">
        <f>F185/A169</f>
        <v>0.252</v>
      </c>
      <c r="H183" s="10">
        <v>1.0</v>
      </c>
      <c r="I183" s="10">
        <f t="shared" si="88"/>
        <v>0</v>
      </c>
      <c r="J183" s="38"/>
      <c r="K183" s="38">
        <f t="shared" si="89"/>
        <v>0</v>
      </c>
      <c r="L183" s="38"/>
      <c r="M183" s="4"/>
      <c r="N183" s="8"/>
      <c r="O183" s="10"/>
      <c r="P183" s="10"/>
      <c r="Q183" s="10">
        <f t="shared" si="90"/>
        <v>0</v>
      </c>
      <c r="R183" s="10">
        <f>O183*N169</f>
        <v>0</v>
      </c>
      <c r="S183" s="10">
        <f t="shared" si="91"/>
        <v>0</v>
      </c>
      <c r="T183" s="57">
        <f>S185/N169</f>
        <v>0.2735</v>
      </c>
      <c r="U183" s="10"/>
      <c r="V183" s="10">
        <f t="shared" si="92"/>
        <v>0</v>
      </c>
      <c r="W183" s="38"/>
      <c r="X183" s="38">
        <f t="shared" si="93"/>
        <v>0</v>
      </c>
      <c r="Y183" s="38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ht="15.75" customHeight="1">
      <c r="A184" s="8"/>
      <c r="B184" s="10"/>
      <c r="C184" s="10">
        <v>1.0</v>
      </c>
      <c r="D184" s="10">
        <f t="shared" si="86"/>
        <v>0</v>
      </c>
      <c r="E184" s="10">
        <f>B184*A169</f>
        <v>0</v>
      </c>
      <c r="F184" s="10">
        <f t="shared" si="87"/>
        <v>0</v>
      </c>
      <c r="G184" s="46"/>
      <c r="H184" s="10">
        <v>1.0</v>
      </c>
      <c r="I184" s="10">
        <f t="shared" si="88"/>
        <v>0</v>
      </c>
      <c r="J184" s="38"/>
      <c r="K184" s="38">
        <f t="shared" si="89"/>
        <v>0</v>
      </c>
      <c r="L184" s="38"/>
      <c r="M184" s="4"/>
      <c r="N184" s="8"/>
      <c r="O184" s="10"/>
      <c r="P184" s="10"/>
      <c r="Q184" s="10">
        <f t="shared" si="90"/>
        <v>0</v>
      </c>
      <c r="R184" s="10">
        <f>O184*N169</f>
        <v>0</v>
      </c>
      <c r="S184" s="10">
        <f t="shared" si="91"/>
        <v>0</v>
      </c>
      <c r="T184" s="46"/>
      <c r="U184" s="10"/>
      <c r="V184" s="10">
        <f t="shared" si="92"/>
        <v>0</v>
      </c>
      <c r="W184" s="38"/>
      <c r="X184" s="38">
        <f t="shared" si="93"/>
        <v>0</v>
      </c>
      <c r="Y184" s="38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ht="15.75" customHeight="1">
      <c r="A185" s="3" t="s">
        <v>155</v>
      </c>
      <c r="B185" s="55">
        <f>SUM(B171:B184)</f>
        <v>0.252</v>
      </c>
      <c r="C185" s="55"/>
      <c r="D185" s="55">
        <f t="shared" ref="D185:F185" si="94">SUM(D171:D184)</f>
        <v>0.252</v>
      </c>
      <c r="E185" s="55">
        <f t="shared" si="94"/>
        <v>6.3</v>
      </c>
      <c r="F185" s="55">
        <f t="shared" si="94"/>
        <v>6.3</v>
      </c>
      <c r="G185" s="34"/>
      <c r="H185" s="55"/>
      <c r="I185" s="55">
        <f t="shared" ref="I185:L185" si="95">SUM(I171:I184)</f>
        <v>6.5</v>
      </c>
      <c r="J185" s="58">
        <f t="shared" si="95"/>
        <v>131811</v>
      </c>
      <c r="K185" s="58">
        <f t="shared" si="95"/>
        <v>61599.5</v>
      </c>
      <c r="L185" s="58">
        <f t="shared" si="95"/>
        <v>0</v>
      </c>
      <c r="M185" s="4"/>
      <c r="N185" s="3" t="s">
        <v>155</v>
      </c>
      <c r="O185" s="55">
        <f>SUM(O171:O184)</f>
        <v>0.2375</v>
      </c>
      <c r="P185" s="55"/>
      <c r="Q185" s="55">
        <f t="shared" ref="Q185:S185" si="96">SUM(Q171:Q184)</f>
        <v>0.2735</v>
      </c>
      <c r="R185" s="55">
        <f t="shared" si="96"/>
        <v>5.9375</v>
      </c>
      <c r="S185" s="55">
        <f t="shared" si="96"/>
        <v>6.8375</v>
      </c>
      <c r="T185" s="34"/>
      <c r="U185" s="55"/>
      <c r="V185" s="55">
        <f t="shared" ref="V185:Y185" si="97">SUM(V171:V184)</f>
        <v>6.2375</v>
      </c>
      <c r="W185" s="58">
        <f t="shared" si="97"/>
        <v>126394</v>
      </c>
      <c r="X185" s="58">
        <f t="shared" si="97"/>
        <v>64296.75</v>
      </c>
      <c r="Y185" s="58">
        <f t="shared" si="97"/>
        <v>0</v>
      </c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ht="15.75" customHeight="1">
      <c r="A186" s="4"/>
      <c r="B186" s="14"/>
      <c r="C186" s="14"/>
      <c r="D186" s="14"/>
      <c r="E186" s="14"/>
      <c r="F186" s="14"/>
      <c r="G186" s="14"/>
      <c r="H186" s="14"/>
      <c r="I186" s="59" t="s">
        <v>157</v>
      </c>
      <c r="J186" s="14"/>
      <c r="K186" s="14"/>
      <c r="L186" s="59" t="s">
        <v>158</v>
      </c>
      <c r="M186" s="4"/>
      <c r="N186" s="4"/>
      <c r="O186" s="14"/>
      <c r="P186" s="14"/>
      <c r="Q186" s="14"/>
      <c r="R186" s="14"/>
      <c r="S186" s="14"/>
      <c r="T186" s="14"/>
      <c r="U186" s="14"/>
      <c r="V186" s="59" t="s">
        <v>157</v>
      </c>
      <c r="W186" s="14"/>
      <c r="X186" s="14"/>
      <c r="Y186" s="59" t="s">
        <v>158</v>
      </c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ht="15.75" customHeight="1">
      <c r="A187" s="4"/>
      <c r="B187" s="14"/>
      <c r="C187" s="14"/>
      <c r="D187" s="14"/>
      <c r="E187" s="14"/>
      <c r="F187" s="14"/>
      <c r="G187" s="14"/>
      <c r="H187" s="14"/>
      <c r="I187" s="60">
        <f>G183*A169</f>
        <v>6.3</v>
      </c>
      <c r="J187" s="14"/>
      <c r="K187" s="14"/>
      <c r="L187" s="60"/>
      <c r="M187" s="4"/>
      <c r="N187" s="4"/>
      <c r="O187" s="14"/>
      <c r="P187" s="14"/>
      <c r="Q187" s="14"/>
      <c r="R187" s="14"/>
      <c r="S187" s="14"/>
      <c r="T187" s="14"/>
      <c r="U187" s="14"/>
      <c r="V187" s="60">
        <f>T183*N169</f>
        <v>6.8375</v>
      </c>
      <c r="W187" s="14"/>
      <c r="X187" s="14"/>
      <c r="Y187" s="60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ht="15.75" customHeight="1">
      <c r="A190" s="22" t="str">
        <f>'Menú Almuerzo y Cena'!C10</f>
        <v>MUSLO DE POLLO AL HORNO CON ARROZ FRITO</v>
      </c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4"/>
      <c r="M190" s="4"/>
      <c r="N190" s="22" t="str">
        <f>'Menú Almuerzo y Cena'!H10</f>
        <v>SUPERPANCHO</v>
      </c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ht="15.75" customHeight="1">
      <c r="A191" s="25" t="s">
        <v>56</v>
      </c>
      <c r="B191" s="22" t="s">
        <v>58</v>
      </c>
      <c r="C191" s="23"/>
      <c r="D191" s="24"/>
      <c r="E191" s="26" t="s">
        <v>59</v>
      </c>
      <c r="F191" s="23"/>
      <c r="G191" s="24"/>
      <c r="H191" s="22" t="s">
        <v>62</v>
      </c>
      <c r="I191" s="23"/>
      <c r="J191" s="23"/>
      <c r="K191" s="23"/>
      <c r="L191" s="24"/>
      <c r="M191" s="4"/>
      <c r="N191" s="25" t="s">
        <v>56</v>
      </c>
      <c r="O191" s="22" t="s">
        <v>58</v>
      </c>
      <c r="P191" s="23"/>
      <c r="Q191" s="24"/>
      <c r="R191" s="26" t="s">
        <v>59</v>
      </c>
      <c r="S191" s="23"/>
      <c r="T191" s="24"/>
      <c r="U191" s="22" t="s">
        <v>62</v>
      </c>
      <c r="V191" s="23"/>
      <c r="W191" s="23"/>
      <c r="X191" s="23"/>
      <c r="Y191" s="2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ht="15.75" customHeight="1">
      <c r="A192" s="32">
        <f>'Menú Almuerzo y Cena'!D10</f>
        <v>25</v>
      </c>
      <c r="B192" s="28" t="s">
        <v>70</v>
      </c>
      <c r="C192" s="28" t="s">
        <v>72</v>
      </c>
      <c r="D192" s="28" t="s">
        <v>73</v>
      </c>
      <c r="E192" s="28" t="s">
        <v>75</v>
      </c>
      <c r="F192" s="28" t="s">
        <v>73</v>
      </c>
      <c r="G192" s="28" t="s">
        <v>76</v>
      </c>
      <c r="H192" s="28" t="s">
        <v>78</v>
      </c>
      <c r="I192" s="28" t="s">
        <v>79</v>
      </c>
      <c r="J192" s="31" t="s">
        <v>80</v>
      </c>
      <c r="K192" s="31" t="s">
        <v>82</v>
      </c>
      <c r="L192" s="31" t="s">
        <v>86</v>
      </c>
      <c r="M192" s="4"/>
      <c r="N192" s="32">
        <f>'Menú Almuerzo y Cena'!I10</f>
        <v>25</v>
      </c>
      <c r="O192" s="28" t="s">
        <v>70</v>
      </c>
      <c r="P192" s="28" t="s">
        <v>72</v>
      </c>
      <c r="Q192" s="28" t="s">
        <v>73</v>
      </c>
      <c r="R192" s="28" t="s">
        <v>75</v>
      </c>
      <c r="S192" s="28" t="s">
        <v>73</v>
      </c>
      <c r="T192" s="28" t="s">
        <v>76</v>
      </c>
      <c r="U192" s="28" t="s">
        <v>78</v>
      </c>
      <c r="V192" s="28" t="s">
        <v>79</v>
      </c>
      <c r="W192" s="30" t="s">
        <v>80</v>
      </c>
      <c r="X192" s="31" t="s">
        <v>82</v>
      </c>
      <c r="Y192" s="31" t="s">
        <v>86</v>
      </c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ht="15.75" customHeight="1">
      <c r="A193" s="25" t="s">
        <v>103</v>
      </c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4"/>
      <c r="N193" s="25" t="s">
        <v>103</v>
      </c>
      <c r="O193" s="34"/>
      <c r="P193" s="34"/>
      <c r="Q193" s="34"/>
      <c r="R193" s="34"/>
      <c r="S193" s="34"/>
      <c r="T193" s="34"/>
      <c r="U193" s="34"/>
      <c r="V193" s="34"/>
      <c r="W193" s="35"/>
      <c r="X193" s="34"/>
      <c r="Y193" s="3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ht="15.75" customHeight="1">
      <c r="A194" s="8" t="s">
        <v>38</v>
      </c>
      <c r="B194" s="10">
        <v>0.13</v>
      </c>
      <c r="C194" s="10">
        <v>0.7</v>
      </c>
      <c r="D194" s="10">
        <f t="shared" ref="D194:D207" si="98">C194*B194</f>
        <v>0.091</v>
      </c>
      <c r="E194" s="10">
        <f>B194*A192</f>
        <v>3.25</v>
      </c>
      <c r="F194" s="10">
        <f t="shared" ref="F194:F207" si="99">E194*C194</f>
        <v>2.275</v>
      </c>
      <c r="G194" s="36">
        <v>0.0</v>
      </c>
      <c r="H194" s="10">
        <v>1.1</v>
      </c>
      <c r="I194" s="10">
        <f t="shared" ref="I194:I207" si="100">H194*E194</f>
        <v>3.575</v>
      </c>
      <c r="J194" s="37">
        <f>'Listado de Insumos'!F2</f>
        <v>17000</v>
      </c>
      <c r="K194" s="38">
        <f t="shared" ref="K194:K207" si="101">J194*I194</f>
        <v>60775</v>
      </c>
      <c r="L194" s="38"/>
      <c r="M194" s="4"/>
      <c r="N194" s="8" t="s">
        <v>81</v>
      </c>
      <c r="O194" s="10">
        <v>0.15</v>
      </c>
      <c r="P194" s="10">
        <v>1.0</v>
      </c>
      <c r="Q194" s="10">
        <f t="shared" ref="Q194:Q207" si="102">P194*O194</f>
        <v>0.15</v>
      </c>
      <c r="R194" s="10">
        <f>O194*N192</f>
        <v>3.75</v>
      </c>
      <c r="S194" s="10">
        <f t="shared" ref="S194:S207" si="103">R194*P194</f>
        <v>3.75</v>
      </c>
      <c r="T194" s="36">
        <v>0.0</v>
      </c>
      <c r="U194" s="10">
        <v>1.0</v>
      </c>
      <c r="V194" s="10">
        <f t="shared" ref="V194:V207" si="104">U194*R194</f>
        <v>3.75</v>
      </c>
      <c r="W194" s="37">
        <f>'Listado de Insumos'!F34</f>
        <v>26250</v>
      </c>
      <c r="X194" s="38">
        <f t="shared" ref="X194:X207" si="105">W194*V194</f>
        <v>98437.5</v>
      </c>
      <c r="Y194" s="38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ht="15.75" customHeight="1">
      <c r="A195" s="8" t="s">
        <v>152</v>
      </c>
      <c r="B195" s="10">
        <v>5.0E-4</v>
      </c>
      <c r="C195" s="10">
        <v>1.0</v>
      </c>
      <c r="D195" s="10">
        <f t="shared" si="98"/>
        <v>0.0005</v>
      </c>
      <c r="E195" s="10">
        <f>B195*A192</f>
        <v>0.0125</v>
      </c>
      <c r="F195" s="10">
        <f t="shared" si="99"/>
        <v>0.0125</v>
      </c>
      <c r="G195" s="34"/>
      <c r="H195" s="10">
        <v>1.0</v>
      </c>
      <c r="I195" s="10">
        <f t="shared" si="100"/>
        <v>0.0125</v>
      </c>
      <c r="J195" s="37">
        <f>'Listado de Insumos'!F26</f>
        <v>3400</v>
      </c>
      <c r="K195" s="38">
        <f t="shared" si="101"/>
        <v>42.5</v>
      </c>
      <c r="L195" s="38"/>
      <c r="M195" s="4"/>
      <c r="N195" s="8" t="s">
        <v>197</v>
      </c>
      <c r="O195" s="10">
        <v>0.1</v>
      </c>
      <c r="P195" s="10">
        <v>1.0</v>
      </c>
      <c r="Q195" s="10">
        <f t="shared" si="102"/>
        <v>0.1</v>
      </c>
      <c r="R195" s="10">
        <f>O195*N192</f>
        <v>2.5</v>
      </c>
      <c r="S195" s="10">
        <f t="shared" si="103"/>
        <v>2.5</v>
      </c>
      <c r="T195" s="34"/>
      <c r="U195" s="10">
        <v>1.0</v>
      </c>
      <c r="V195" s="10">
        <f t="shared" si="104"/>
        <v>2.5</v>
      </c>
      <c r="W195" s="37">
        <f>'Listado de Insumos'!F53</f>
        <v>18333</v>
      </c>
      <c r="X195" s="38">
        <f t="shared" si="105"/>
        <v>45832.5</v>
      </c>
      <c r="Y195" s="38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ht="15.75" customHeight="1">
      <c r="A196" s="8" t="s">
        <v>145</v>
      </c>
      <c r="B196" s="10">
        <v>0.005</v>
      </c>
      <c r="C196" s="10">
        <v>1.0</v>
      </c>
      <c r="D196" s="10">
        <f t="shared" si="98"/>
        <v>0.005</v>
      </c>
      <c r="E196" s="10">
        <f>B196*A192</f>
        <v>0.125</v>
      </c>
      <c r="F196" s="10">
        <f t="shared" si="99"/>
        <v>0.125</v>
      </c>
      <c r="G196" s="41" t="s">
        <v>127</v>
      </c>
      <c r="H196" s="10">
        <v>1.0</v>
      </c>
      <c r="I196" s="10">
        <f t="shared" si="100"/>
        <v>0.125</v>
      </c>
      <c r="J196" s="37">
        <f>'Listado de Insumos'!F22</f>
        <v>23800</v>
      </c>
      <c r="K196" s="38">
        <f t="shared" si="101"/>
        <v>2975</v>
      </c>
      <c r="L196" s="38"/>
      <c r="M196" s="4"/>
      <c r="N196" s="8" t="s">
        <v>143</v>
      </c>
      <c r="O196" s="10">
        <v>0.005</v>
      </c>
      <c r="P196" s="10">
        <v>1.0</v>
      </c>
      <c r="Q196" s="10">
        <f t="shared" si="102"/>
        <v>0.005</v>
      </c>
      <c r="R196" s="10">
        <f>O196*N192</f>
        <v>0.125</v>
      </c>
      <c r="S196" s="10">
        <f t="shared" si="103"/>
        <v>0.125</v>
      </c>
      <c r="T196" s="41" t="s">
        <v>127</v>
      </c>
      <c r="U196" s="10">
        <v>1.0</v>
      </c>
      <c r="V196" s="10">
        <f t="shared" si="104"/>
        <v>0.125</v>
      </c>
      <c r="W196" s="37">
        <f>'Listado de Insumos'!F21</f>
        <v>16053</v>
      </c>
      <c r="X196" s="38">
        <f t="shared" si="105"/>
        <v>2006.625</v>
      </c>
      <c r="Y196" s="38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ht="15.75" customHeight="1">
      <c r="A197" s="8" t="s">
        <v>174</v>
      </c>
      <c r="B197" s="10">
        <v>0.005</v>
      </c>
      <c r="C197" s="10">
        <v>1.0</v>
      </c>
      <c r="D197" s="10">
        <f t="shared" si="98"/>
        <v>0.005</v>
      </c>
      <c r="E197" s="10">
        <f>B197*A192</f>
        <v>0.125</v>
      </c>
      <c r="F197" s="10">
        <f t="shared" si="99"/>
        <v>0.125</v>
      </c>
      <c r="G197" s="46"/>
      <c r="H197" s="10">
        <v>1.0</v>
      </c>
      <c r="I197" s="10">
        <f t="shared" si="100"/>
        <v>0.125</v>
      </c>
      <c r="J197" s="37">
        <f>'Listado de Insumos'!F37</f>
        <v>3650</v>
      </c>
      <c r="K197" s="38">
        <f t="shared" si="101"/>
        <v>456.25</v>
      </c>
      <c r="L197" s="38"/>
      <c r="M197" s="4"/>
      <c r="N197" s="8" t="s">
        <v>134</v>
      </c>
      <c r="O197" s="10">
        <v>0.005</v>
      </c>
      <c r="P197" s="10">
        <v>1.0</v>
      </c>
      <c r="Q197" s="10">
        <f t="shared" si="102"/>
        <v>0.005</v>
      </c>
      <c r="R197" s="10">
        <f>O197*N192</f>
        <v>0.125</v>
      </c>
      <c r="S197" s="10">
        <f t="shared" si="103"/>
        <v>0.125</v>
      </c>
      <c r="T197" s="46"/>
      <c r="U197" s="10">
        <v>1.0</v>
      </c>
      <c r="V197" s="10">
        <f t="shared" si="104"/>
        <v>0.125</v>
      </c>
      <c r="W197" s="37">
        <f>'Listado de Insumos'!F18</f>
        <v>13529</v>
      </c>
      <c r="X197" s="38">
        <f t="shared" si="105"/>
        <v>1691.125</v>
      </c>
      <c r="Y197" s="38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ht="15.75" customHeight="1">
      <c r="A198" s="39" t="s">
        <v>142</v>
      </c>
      <c r="B198" s="10">
        <v>0.04</v>
      </c>
      <c r="C198" s="10">
        <v>1.0</v>
      </c>
      <c r="D198" s="10">
        <f t="shared" si="98"/>
        <v>0.04</v>
      </c>
      <c r="E198" s="10">
        <f>B198*A192</f>
        <v>1</v>
      </c>
      <c r="F198" s="10">
        <f t="shared" si="99"/>
        <v>1</v>
      </c>
      <c r="G198" s="46"/>
      <c r="H198" s="10">
        <v>1.2</v>
      </c>
      <c r="I198" s="10">
        <f t="shared" si="100"/>
        <v>1.2</v>
      </c>
      <c r="J198" s="37">
        <f>'Listado de Insumos'!F12</f>
        <v>3020</v>
      </c>
      <c r="K198" s="38">
        <f t="shared" si="101"/>
        <v>3624</v>
      </c>
      <c r="L198" s="38"/>
      <c r="M198" s="4"/>
      <c r="N198" s="8" t="s">
        <v>154</v>
      </c>
      <c r="O198" s="10">
        <v>0.005</v>
      </c>
      <c r="P198" s="10">
        <v>1.0</v>
      </c>
      <c r="Q198" s="10">
        <f t="shared" si="102"/>
        <v>0.005</v>
      </c>
      <c r="R198" s="10">
        <f>O198*N192</f>
        <v>0.125</v>
      </c>
      <c r="S198" s="10">
        <f t="shared" si="103"/>
        <v>0.125</v>
      </c>
      <c r="T198" s="46"/>
      <c r="U198" s="10">
        <v>1.0</v>
      </c>
      <c r="V198" s="10">
        <f t="shared" si="104"/>
        <v>0.125</v>
      </c>
      <c r="W198" s="37">
        <f>'Listado de Insumos'!F25</f>
        <v>35000</v>
      </c>
      <c r="X198" s="38">
        <f t="shared" si="105"/>
        <v>4375</v>
      </c>
      <c r="Y198" s="38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ht="15.75" customHeight="1">
      <c r="A199" s="8" t="s">
        <v>149</v>
      </c>
      <c r="B199" s="10">
        <v>0.08</v>
      </c>
      <c r="C199" s="10">
        <v>1.0</v>
      </c>
      <c r="D199" s="10">
        <f t="shared" si="98"/>
        <v>0.08</v>
      </c>
      <c r="E199" s="10">
        <f>B199*A192</f>
        <v>2</v>
      </c>
      <c r="F199" s="10">
        <f t="shared" si="99"/>
        <v>2</v>
      </c>
      <c r="G199" s="34"/>
      <c r="H199" s="10">
        <v>1.0</v>
      </c>
      <c r="I199" s="10">
        <f t="shared" si="100"/>
        <v>2</v>
      </c>
      <c r="J199" s="37"/>
      <c r="K199" s="38">
        <f t="shared" si="101"/>
        <v>0</v>
      </c>
      <c r="L199" s="38"/>
      <c r="M199" s="4"/>
      <c r="N199" s="8"/>
      <c r="O199" s="10"/>
      <c r="P199" s="10">
        <v>1.0</v>
      </c>
      <c r="Q199" s="10">
        <f t="shared" si="102"/>
        <v>0</v>
      </c>
      <c r="R199" s="10">
        <f>O199*N192</f>
        <v>0</v>
      </c>
      <c r="S199" s="10">
        <f t="shared" si="103"/>
        <v>0</v>
      </c>
      <c r="T199" s="34"/>
      <c r="U199" s="10">
        <v>1.0</v>
      </c>
      <c r="V199" s="10">
        <f t="shared" si="104"/>
        <v>0</v>
      </c>
      <c r="W199" s="37"/>
      <c r="X199" s="38">
        <f t="shared" si="105"/>
        <v>0</v>
      </c>
      <c r="Y199" s="38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ht="15.75" customHeight="1">
      <c r="A200" s="8" t="s">
        <v>152</v>
      </c>
      <c r="B200" s="10">
        <v>0.002</v>
      </c>
      <c r="C200" s="10">
        <v>1.0</v>
      </c>
      <c r="D200" s="10">
        <f t="shared" si="98"/>
        <v>0.002</v>
      </c>
      <c r="E200" s="10">
        <f>B200*A192</f>
        <v>0.05</v>
      </c>
      <c r="F200" s="10">
        <f t="shared" si="99"/>
        <v>0.05</v>
      </c>
      <c r="G200" s="54"/>
      <c r="H200" s="10">
        <v>1.0</v>
      </c>
      <c r="I200" s="10">
        <f t="shared" si="100"/>
        <v>0.05</v>
      </c>
      <c r="J200" s="37">
        <f>'Listado de Insumos'!F26</f>
        <v>3400</v>
      </c>
      <c r="K200" s="38">
        <f t="shared" si="101"/>
        <v>170</v>
      </c>
      <c r="L200" s="38"/>
      <c r="M200" s="4"/>
      <c r="N200" s="8"/>
      <c r="O200" s="10"/>
      <c r="P200" s="10">
        <v>1.0</v>
      </c>
      <c r="Q200" s="10">
        <f t="shared" si="102"/>
        <v>0</v>
      </c>
      <c r="R200" s="10">
        <f>O200*N192</f>
        <v>0</v>
      </c>
      <c r="S200" s="10">
        <f t="shared" si="103"/>
        <v>0</v>
      </c>
      <c r="T200" s="54"/>
      <c r="U200" s="10">
        <v>1.0</v>
      </c>
      <c r="V200" s="10">
        <f t="shared" si="104"/>
        <v>0</v>
      </c>
      <c r="W200" s="37"/>
      <c r="X200" s="38">
        <f t="shared" si="105"/>
        <v>0</v>
      </c>
      <c r="Y200" s="38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ht="15.75" customHeight="1">
      <c r="A201" s="8" t="s">
        <v>119</v>
      </c>
      <c r="B201" s="10">
        <v>0.0025</v>
      </c>
      <c r="C201" s="10">
        <v>1.0</v>
      </c>
      <c r="D201" s="10">
        <f t="shared" si="98"/>
        <v>0.0025</v>
      </c>
      <c r="E201" s="10">
        <f>B201*A192</f>
        <v>0.0625</v>
      </c>
      <c r="F201" s="10">
        <f t="shared" si="99"/>
        <v>0.0625</v>
      </c>
      <c r="G201" s="41" t="s">
        <v>148</v>
      </c>
      <c r="H201" s="10">
        <v>1.0</v>
      </c>
      <c r="I201" s="10">
        <f t="shared" si="100"/>
        <v>0.0625</v>
      </c>
      <c r="J201" s="37">
        <f>'Listado de Insumos'!F16</f>
        <v>12844</v>
      </c>
      <c r="K201" s="38">
        <f t="shared" si="101"/>
        <v>802.75</v>
      </c>
      <c r="L201" s="38"/>
      <c r="M201" s="4"/>
      <c r="N201" s="8"/>
      <c r="O201" s="10"/>
      <c r="P201" s="10">
        <v>1.0</v>
      </c>
      <c r="Q201" s="10">
        <f t="shared" si="102"/>
        <v>0</v>
      </c>
      <c r="R201" s="10">
        <f>O201*N192</f>
        <v>0</v>
      </c>
      <c r="S201" s="10">
        <f t="shared" si="103"/>
        <v>0</v>
      </c>
      <c r="T201" s="41" t="s">
        <v>148</v>
      </c>
      <c r="U201" s="10">
        <v>1.0</v>
      </c>
      <c r="V201" s="10">
        <f t="shared" si="104"/>
        <v>0</v>
      </c>
      <c r="W201" s="37"/>
      <c r="X201" s="38">
        <f t="shared" si="105"/>
        <v>0</v>
      </c>
      <c r="Y201" s="38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ht="15.75" customHeight="1">
      <c r="A202" s="8" t="s">
        <v>192</v>
      </c>
      <c r="B202" s="10">
        <v>0.06</v>
      </c>
      <c r="C202" s="10">
        <v>0.8</v>
      </c>
      <c r="D202" s="10">
        <f t="shared" si="98"/>
        <v>0.048</v>
      </c>
      <c r="E202" s="10">
        <f>B202*A192</f>
        <v>1.5</v>
      </c>
      <c r="F202" s="10">
        <f t="shared" si="99"/>
        <v>1.2</v>
      </c>
      <c r="G202" s="46"/>
      <c r="H202" s="10">
        <v>1.125</v>
      </c>
      <c r="I202" s="10">
        <f t="shared" si="100"/>
        <v>1.6875</v>
      </c>
      <c r="J202" s="37">
        <f>'Listado de Insumos'!F60</f>
        <v>8400</v>
      </c>
      <c r="K202" s="38">
        <f t="shared" si="101"/>
        <v>14175</v>
      </c>
      <c r="L202" s="38"/>
      <c r="M202" s="4"/>
      <c r="N202" s="8"/>
      <c r="O202" s="10"/>
      <c r="P202" s="10">
        <v>1.0</v>
      </c>
      <c r="Q202" s="10">
        <f t="shared" si="102"/>
        <v>0</v>
      </c>
      <c r="R202" s="10">
        <f>O202*N192</f>
        <v>0</v>
      </c>
      <c r="S202" s="10">
        <f t="shared" si="103"/>
        <v>0</v>
      </c>
      <c r="T202" s="46"/>
      <c r="U202" s="10">
        <v>1.0</v>
      </c>
      <c r="V202" s="10">
        <f t="shared" si="104"/>
        <v>0</v>
      </c>
      <c r="W202" s="37"/>
      <c r="X202" s="38">
        <f t="shared" si="105"/>
        <v>0</v>
      </c>
      <c r="Y202" s="38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ht="15.75" customHeight="1">
      <c r="A203" s="8"/>
      <c r="B203" s="10"/>
      <c r="C203" s="10">
        <v>1.0</v>
      </c>
      <c r="D203" s="10">
        <f t="shared" si="98"/>
        <v>0</v>
      </c>
      <c r="E203" s="10">
        <f>B203*A192</f>
        <v>0</v>
      </c>
      <c r="F203" s="10">
        <f t="shared" si="99"/>
        <v>0</v>
      </c>
      <c r="G203" s="46"/>
      <c r="H203" s="10">
        <v>1.0</v>
      </c>
      <c r="I203" s="10">
        <f t="shared" si="100"/>
        <v>0</v>
      </c>
      <c r="J203" s="37"/>
      <c r="K203" s="38">
        <f t="shared" si="101"/>
        <v>0</v>
      </c>
      <c r="L203" s="38"/>
      <c r="M203" s="4"/>
      <c r="N203" s="8"/>
      <c r="O203" s="10"/>
      <c r="P203" s="10">
        <v>1.0</v>
      </c>
      <c r="Q203" s="10">
        <f t="shared" si="102"/>
        <v>0</v>
      </c>
      <c r="R203" s="10">
        <f>O203*N192</f>
        <v>0</v>
      </c>
      <c r="S203" s="10">
        <f t="shared" si="103"/>
        <v>0</v>
      </c>
      <c r="T203" s="46"/>
      <c r="U203" s="10">
        <v>1.0</v>
      </c>
      <c r="V203" s="10">
        <f t="shared" si="104"/>
        <v>0</v>
      </c>
      <c r="W203" s="37"/>
      <c r="X203" s="38">
        <f t="shared" si="105"/>
        <v>0</v>
      </c>
      <c r="Y203" s="38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ht="15.75" customHeight="1">
      <c r="A204" s="8"/>
      <c r="B204" s="10"/>
      <c r="C204" s="10">
        <v>1.0</v>
      </c>
      <c r="D204" s="10">
        <f t="shared" si="98"/>
        <v>0</v>
      </c>
      <c r="E204" s="10">
        <f>B204*A192</f>
        <v>0</v>
      </c>
      <c r="F204" s="10">
        <f t="shared" si="99"/>
        <v>0</v>
      </c>
      <c r="G204" s="46"/>
      <c r="H204" s="10">
        <v>1.0</v>
      </c>
      <c r="I204" s="10">
        <f t="shared" si="100"/>
        <v>0</v>
      </c>
      <c r="J204" s="37"/>
      <c r="K204" s="38">
        <f t="shared" si="101"/>
        <v>0</v>
      </c>
      <c r="L204" s="38"/>
      <c r="M204" s="4"/>
      <c r="N204" s="8"/>
      <c r="O204" s="10"/>
      <c r="P204" s="10">
        <v>1.0</v>
      </c>
      <c r="Q204" s="10">
        <f t="shared" si="102"/>
        <v>0</v>
      </c>
      <c r="R204" s="10">
        <f>O204*N192</f>
        <v>0</v>
      </c>
      <c r="S204" s="10">
        <f t="shared" si="103"/>
        <v>0</v>
      </c>
      <c r="T204" s="46"/>
      <c r="U204" s="10">
        <v>1.0</v>
      </c>
      <c r="V204" s="10">
        <f t="shared" si="104"/>
        <v>0</v>
      </c>
      <c r="W204" s="37"/>
      <c r="X204" s="38">
        <f t="shared" si="105"/>
        <v>0</v>
      </c>
      <c r="Y204" s="38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ht="15.75" customHeight="1">
      <c r="A205" s="8"/>
      <c r="B205" s="10"/>
      <c r="C205" s="10">
        <v>1.0</v>
      </c>
      <c r="D205" s="29">
        <f t="shared" si="98"/>
        <v>0</v>
      </c>
      <c r="E205" s="29">
        <f>B205*A192</f>
        <v>0</v>
      </c>
      <c r="F205" s="10">
        <f t="shared" si="99"/>
        <v>0</v>
      </c>
      <c r="G205" s="34"/>
      <c r="H205" s="10">
        <v>1.0</v>
      </c>
      <c r="I205" s="10">
        <f t="shared" si="100"/>
        <v>0</v>
      </c>
      <c r="J205" s="56"/>
      <c r="K205" s="38">
        <f t="shared" si="101"/>
        <v>0</v>
      </c>
      <c r="L205" s="38"/>
      <c r="M205" s="4"/>
      <c r="N205" s="8"/>
      <c r="O205" s="10"/>
      <c r="P205" s="10">
        <v>1.0</v>
      </c>
      <c r="Q205" s="29">
        <f t="shared" si="102"/>
        <v>0</v>
      </c>
      <c r="R205" s="29">
        <f>O205*N192</f>
        <v>0</v>
      </c>
      <c r="S205" s="10">
        <f t="shared" si="103"/>
        <v>0</v>
      </c>
      <c r="T205" s="34"/>
      <c r="U205" s="10">
        <v>1.0</v>
      </c>
      <c r="V205" s="10">
        <f t="shared" si="104"/>
        <v>0</v>
      </c>
      <c r="W205" s="56"/>
      <c r="X205" s="38">
        <f t="shared" si="105"/>
        <v>0</v>
      </c>
      <c r="Y205" s="38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ht="15.75" customHeight="1">
      <c r="A206" s="8"/>
      <c r="B206" s="10"/>
      <c r="C206" s="10">
        <v>1.0</v>
      </c>
      <c r="D206" s="10">
        <f t="shared" si="98"/>
        <v>0</v>
      </c>
      <c r="E206" s="10">
        <f>B206*A192</f>
        <v>0</v>
      </c>
      <c r="F206" s="10">
        <f t="shared" si="99"/>
        <v>0</v>
      </c>
      <c r="G206" s="57">
        <f>F208/A192</f>
        <v>0.274</v>
      </c>
      <c r="H206" s="10">
        <v>1.0</v>
      </c>
      <c r="I206" s="10">
        <f t="shared" si="100"/>
        <v>0</v>
      </c>
      <c r="J206" s="38"/>
      <c r="K206" s="38">
        <f t="shared" si="101"/>
        <v>0</v>
      </c>
      <c r="L206" s="38"/>
      <c r="M206" s="4"/>
      <c r="N206" s="8"/>
      <c r="O206" s="10"/>
      <c r="P206" s="10">
        <v>1.0</v>
      </c>
      <c r="Q206" s="10">
        <f t="shared" si="102"/>
        <v>0</v>
      </c>
      <c r="R206" s="10">
        <f>O206*N192</f>
        <v>0</v>
      </c>
      <c r="S206" s="10">
        <f t="shared" si="103"/>
        <v>0</v>
      </c>
      <c r="T206" s="57">
        <f>S208/N192</f>
        <v>0.265</v>
      </c>
      <c r="U206" s="10">
        <v>1.0</v>
      </c>
      <c r="V206" s="10">
        <f t="shared" si="104"/>
        <v>0</v>
      </c>
      <c r="W206" s="38"/>
      <c r="X206" s="38">
        <f t="shared" si="105"/>
        <v>0</v>
      </c>
      <c r="Y206" s="38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ht="15.75" customHeight="1">
      <c r="A207" s="8"/>
      <c r="B207" s="10"/>
      <c r="C207" s="10">
        <v>1.0</v>
      </c>
      <c r="D207" s="10">
        <f t="shared" si="98"/>
        <v>0</v>
      </c>
      <c r="E207" s="10">
        <f>B207*A192</f>
        <v>0</v>
      </c>
      <c r="F207" s="10">
        <f t="shared" si="99"/>
        <v>0</v>
      </c>
      <c r="G207" s="46"/>
      <c r="H207" s="10">
        <v>1.0</v>
      </c>
      <c r="I207" s="10">
        <f t="shared" si="100"/>
        <v>0</v>
      </c>
      <c r="J207" s="38"/>
      <c r="K207" s="38">
        <f t="shared" si="101"/>
        <v>0</v>
      </c>
      <c r="L207" s="38"/>
      <c r="M207" s="4"/>
      <c r="N207" s="8"/>
      <c r="O207" s="10"/>
      <c r="P207" s="10">
        <v>1.0</v>
      </c>
      <c r="Q207" s="10">
        <f t="shared" si="102"/>
        <v>0</v>
      </c>
      <c r="R207" s="10">
        <f>O207*N192</f>
        <v>0</v>
      </c>
      <c r="S207" s="10">
        <f t="shared" si="103"/>
        <v>0</v>
      </c>
      <c r="T207" s="46"/>
      <c r="U207" s="10">
        <v>1.0</v>
      </c>
      <c r="V207" s="10">
        <f t="shared" si="104"/>
        <v>0</v>
      </c>
      <c r="W207" s="38"/>
      <c r="X207" s="38">
        <f t="shared" si="105"/>
        <v>0</v>
      </c>
      <c r="Y207" s="38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ht="15.75" customHeight="1">
      <c r="A208" s="3" t="s">
        <v>155</v>
      </c>
      <c r="B208" s="55">
        <f>SUM(B194:B207)</f>
        <v>0.325</v>
      </c>
      <c r="C208" s="55"/>
      <c r="D208" s="55">
        <f t="shared" ref="D208:F208" si="106">SUM(D194:D207)</f>
        <v>0.274</v>
      </c>
      <c r="E208" s="55">
        <f t="shared" si="106"/>
        <v>8.125</v>
      </c>
      <c r="F208" s="55">
        <f t="shared" si="106"/>
        <v>6.85</v>
      </c>
      <c r="G208" s="34"/>
      <c r="H208" s="55"/>
      <c r="I208" s="55">
        <f t="shared" ref="I208:L208" si="107">SUM(I194:I207)</f>
        <v>8.8375</v>
      </c>
      <c r="J208" s="58">
        <f t="shared" si="107"/>
        <v>75514</v>
      </c>
      <c r="K208" s="58">
        <f t="shared" si="107"/>
        <v>83020.5</v>
      </c>
      <c r="L208" s="58">
        <f t="shared" si="107"/>
        <v>0</v>
      </c>
      <c r="M208" s="4"/>
      <c r="N208" s="3" t="s">
        <v>155</v>
      </c>
      <c r="O208" s="55">
        <f>SUM(O194:O207)</f>
        <v>0.265</v>
      </c>
      <c r="P208" s="55"/>
      <c r="Q208" s="55">
        <f t="shared" ref="Q208:S208" si="108">SUM(Q194:Q207)</f>
        <v>0.265</v>
      </c>
      <c r="R208" s="55">
        <f t="shared" si="108"/>
        <v>6.625</v>
      </c>
      <c r="S208" s="55">
        <f t="shared" si="108"/>
        <v>6.625</v>
      </c>
      <c r="T208" s="34"/>
      <c r="U208" s="55"/>
      <c r="V208" s="55">
        <f t="shared" ref="V208:Y208" si="109">SUM(V194:V207)</f>
        <v>6.625</v>
      </c>
      <c r="W208" s="58">
        <f t="shared" si="109"/>
        <v>109165</v>
      </c>
      <c r="X208" s="58">
        <f t="shared" si="109"/>
        <v>152342.75</v>
      </c>
      <c r="Y208" s="58">
        <f t="shared" si="109"/>
        <v>0</v>
      </c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ht="15.75" customHeight="1">
      <c r="A209" s="4"/>
      <c r="B209" s="14"/>
      <c r="C209" s="14"/>
      <c r="D209" s="14"/>
      <c r="E209" s="14"/>
      <c r="F209" s="14"/>
      <c r="G209" s="14"/>
      <c r="H209" s="14"/>
      <c r="I209" s="59" t="s">
        <v>157</v>
      </c>
      <c r="J209" s="14"/>
      <c r="K209" s="14"/>
      <c r="L209" s="59" t="s">
        <v>158</v>
      </c>
      <c r="M209" s="4"/>
      <c r="N209" s="4"/>
      <c r="O209" s="14"/>
      <c r="P209" s="14"/>
      <c r="Q209" s="14"/>
      <c r="R209" s="14"/>
      <c r="S209" s="14"/>
      <c r="T209" s="14"/>
      <c r="U209" s="14"/>
      <c r="V209" s="59" t="s">
        <v>157</v>
      </c>
      <c r="W209" s="14"/>
      <c r="X209" s="14"/>
      <c r="Y209" s="59" t="s">
        <v>158</v>
      </c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ht="15.75" customHeight="1">
      <c r="A210" s="4"/>
      <c r="B210" s="14"/>
      <c r="C210" s="14"/>
      <c r="D210" s="14"/>
      <c r="E210" s="14"/>
      <c r="F210" s="14"/>
      <c r="G210" s="14"/>
      <c r="H210" s="14"/>
      <c r="I210" s="60">
        <f>G206*A192</f>
        <v>6.85</v>
      </c>
      <c r="J210" s="14"/>
      <c r="K210" s="14"/>
      <c r="L210" s="60"/>
      <c r="M210" s="4"/>
      <c r="N210" s="4"/>
      <c r="O210" s="14"/>
      <c r="P210" s="14"/>
      <c r="Q210" s="14"/>
      <c r="R210" s="14"/>
      <c r="S210" s="14"/>
      <c r="T210" s="14"/>
      <c r="U210" s="14"/>
      <c r="V210" s="60">
        <f>T206*N192</f>
        <v>6.625</v>
      </c>
      <c r="W210" s="14"/>
      <c r="X210" s="14"/>
      <c r="Y210" s="60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ht="15.75" customHeight="1">
      <c r="A213" s="22" t="str">
        <f>'Menú Almuerzo y Cena'!C11</f>
        <v>GUISO DE LENTEJA Y ARROZ CON CERDO</v>
      </c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4"/>
      <c r="M213" s="4"/>
      <c r="N213" s="22" t="str">
        <f>'Menú Almuerzo y Cena'!H11</f>
        <v>PIZZA DE POLLO Y QUESO MOZZARELLA</v>
      </c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ht="15.75" customHeight="1">
      <c r="A214" s="25" t="s">
        <v>56</v>
      </c>
      <c r="B214" s="22" t="s">
        <v>58</v>
      </c>
      <c r="C214" s="23"/>
      <c r="D214" s="24"/>
      <c r="E214" s="26" t="s">
        <v>59</v>
      </c>
      <c r="F214" s="23"/>
      <c r="G214" s="24"/>
      <c r="H214" s="22" t="s">
        <v>62</v>
      </c>
      <c r="I214" s="23"/>
      <c r="J214" s="23"/>
      <c r="K214" s="23"/>
      <c r="L214" s="24"/>
      <c r="M214" s="4"/>
      <c r="N214" s="25" t="s">
        <v>56</v>
      </c>
      <c r="O214" s="22" t="s">
        <v>58</v>
      </c>
      <c r="P214" s="23"/>
      <c r="Q214" s="24"/>
      <c r="R214" s="26" t="s">
        <v>59</v>
      </c>
      <c r="S214" s="23"/>
      <c r="T214" s="24"/>
      <c r="U214" s="22" t="s">
        <v>62</v>
      </c>
      <c r="V214" s="23"/>
      <c r="W214" s="23"/>
      <c r="X214" s="23"/>
      <c r="Y214" s="2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ht="15.75" customHeight="1">
      <c r="A215" s="32">
        <f>'Menú Almuerzo y Cena'!D11</f>
        <v>25</v>
      </c>
      <c r="B215" s="28" t="s">
        <v>70</v>
      </c>
      <c r="C215" s="28" t="s">
        <v>72</v>
      </c>
      <c r="D215" s="28" t="s">
        <v>73</v>
      </c>
      <c r="E215" s="28" t="s">
        <v>75</v>
      </c>
      <c r="F215" s="28" t="s">
        <v>73</v>
      </c>
      <c r="G215" s="28" t="s">
        <v>76</v>
      </c>
      <c r="H215" s="28" t="s">
        <v>78</v>
      </c>
      <c r="I215" s="28" t="s">
        <v>79</v>
      </c>
      <c r="J215" s="30" t="s">
        <v>80</v>
      </c>
      <c r="K215" s="31" t="s">
        <v>82</v>
      </c>
      <c r="L215" s="31" t="s">
        <v>86</v>
      </c>
      <c r="M215" s="4"/>
      <c r="N215" s="32">
        <f>'Menú Almuerzo y Cena'!I11</f>
        <v>25</v>
      </c>
      <c r="O215" s="28" t="s">
        <v>70</v>
      </c>
      <c r="P215" s="28" t="s">
        <v>72</v>
      </c>
      <c r="Q215" s="28" t="s">
        <v>73</v>
      </c>
      <c r="R215" s="28" t="s">
        <v>75</v>
      </c>
      <c r="S215" s="28" t="s">
        <v>73</v>
      </c>
      <c r="T215" s="28" t="s">
        <v>76</v>
      </c>
      <c r="U215" s="28" t="s">
        <v>78</v>
      </c>
      <c r="V215" s="28" t="s">
        <v>79</v>
      </c>
      <c r="W215" s="30" t="s">
        <v>80</v>
      </c>
      <c r="X215" s="31" t="s">
        <v>82</v>
      </c>
      <c r="Y215" s="31" t="s">
        <v>86</v>
      </c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ht="15.75" customHeight="1">
      <c r="A216" s="25" t="s">
        <v>103</v>
      </c>
      <c r="B216" s="34"/>
      <c r="C216" s="34"/>
      <c r="D216" s="34"/>
      <c r="E216" s="34"/>
      <c r="F216" s="34"/>
      <c r="G216" s="34"/>
      <c r="H216" s="34"/>
      <c r="I216" s="34"/>
      <c r="J216" s="35"/>
      <c r="K216" s="34"/>
      <c r="L216" s="34"/>
      <c r="M216" s="4"/>
      <c r="N216" s="25" t="s">
        <v>103</v>
      </c>
      <c r="O216" s="34"/>
      <c r="P216" s="34"/>
      <c r="Q216" s="34"/>
      <c r="R216" s="34"/>
      <c r="S216" s="34"/>
      <c r="T216" s="34"/>
      <c r="U216" s="34"/>
      <c r="V216" s="34"/>
      <c r="W216" s="35"/>
      <c r="X216" s="34"/>
      <c r="Y216" s="3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ht="15.75" customHeight="1">
      <c r="A217" s="8" t="s">
        <v>142</v>
      </c>
      <c r="B217" s="10">
        <v>0.03</v>
      </c>
      <c r="C217" s="10">
        <v>3.0</v>
      </c>
      <c r="D217" s="10">
        <f t="shared" ref="D217:D230" si="110">C217*B217</f>
        <v>0.09</v>
      </c>
      <c r="E217" s="10">
        <f>B217*A215</f>
        <v>0.75</v>
      </c>
      <c r="F217" s="10">
        <f t="shared" ref="F217:F230" si="111">E217*C217</f>
        <v>2.25</v>
      </c>
      <c r="G217" s="36">
        <v>0.0</v>
      </c>
      <c r="H217" s="10">
        <v>1.0</v>
      </c>
      <c r="I217" s="10">
        <f t="shared" ref="I217:I230" si="112">H217*E217</f>
        <v>0.75</v>
      </c>
      <c r="J217" s="37">
        <f>'Listado de Insumos'!F12</f>
        <v>3020</v>
      </c>
      <c r="K217" s="38">
        <f t="shared" ref="K217:K230" si="113">J217*I217</f>
        <v>2265</v>
      </c>
      <c r="L217" s="38"/>
      <c r="M217" s="4"/>
      <c r="N217" s="8" t="s">
        <v>196</v>
      </c>
      <c r="O217" s="10">
        <v>0.06</v>
      </c>
      <c r="P217" s="10">
        <v>1.0</v>
      </c>
      <c r="Q217" s="10">
        <f t="shared" ref="Q217:Q230" si="114">P217*O217</f>
        <v>0.06</v>
      </c>
      <c r="R217" s="10">
        <f>O217*N215</f>
        <v>1.5</v>
      </c>
      <c r="S217" s="10">
        <f t="shared" ref="S217:S230" si="115">R217*P217</f>
        <v>1.5</v>
      </c>
      <c r="T217" s="36">
        <v>0.0</v>
      </c>
      <c r="U217" s="10">
        <v>1.0</v>
      </c>
      <c r="V217" s="10">
        <f t="shared" ref="V217:V230" si="116">U217*R217</f>
        <v>1.5</v>
      </c>
      <c r="W217" s="37">
        <f>'Listado de Insumos'!F52</f>
        <v>21750</v>
      </c>
      <c r="X217" s="38">
        <f t="shared" ref="X217:X230" si="117">W217*V217</f>
        <v>32625</v>
      </c>
      <c r="Y217" s="38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ht="15.75" customHeight="1">
      <c r="A218" s="8" t="s">
        <v>40</v>
      </c>
      <c r="B218" s="10">
        <v>0.06</v>
      </c>
      <c r="C218" s="10">
        <v>0.8</v>
      </c>
      <c r="D218" s="10">
        <f t="shared" si="110"/>
        <v>0.048</v>
      </c>
      <c r="E218" s="10">
        <f>B218*A215</f>
        <v>1.5</v>
      </c>
      <c r="F218" s="10">
        <f t="shared" si="111"/>
        <v>1.2</v>
      </c>
      <c r="G218" s="34"/>
      <c r="H218" s="10">
        <v>1.1</v>
      </c>
      <c r="I218" s="10">
        <f t="shared" si="112"/>
        <v>1.65</v>
      </c>
      <c r="J218" s="37">
        <f>'Listado de Insumos'!F3</f>
        <v>17950</v>
      </c>
      <c r="K218" s="38">
        <f t="shared" si="113"/>
        <v>29617.5</v>
      </c>
      <c r="L218" s="38"/>
      <c r="M218" s="4"/>
      <c r="N218" s="8" t="s">
        <v>129</v>
      </c>
      <c r="O218" s="10">
        <v>0.04</v>
      </c>
      <c r="P218" s="10">
        <v>1.0</v>
      </c>
      <c r="Q218" s="10">
        <f t="shared" si="114"/>
        <v>0.04</v>
      </c>
      <c r="R218" s="10">
        <f>O218*N215</f>
        <v>1</v>
      </c>
      <c r="S218" s="10">
        <f t="shared" si="115"/>
        <v>1</v>
      </c>
      <c r="T218" s="34"/>
      <c r="U218" s="10">
        <v>1.0</v>
      </c>
      <c r="V218" s="10">
        <f t="shared" si="116"/>
        <v>1</v>
      </c>
      <c r="W218" s="37">
        <f>'Listado de Insumos'!F61</f>
        <v>6500</v>
      </c>
      <c r="X218" s="38">
        <f t="shared" si="117"/>
        <v>6500</v>
      </c>
      <c r="Y218" s="38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ht="15.75" customHeight="1">
      <c r="A219" s="8" t="s">
        <v>129</v>
      </c>
      <c r="B219" s="10">
        <v>0.01</v>
      </c>
      <c r="C219" s="10">
        <v>1.0</v>
      </c>
      <c r="D219" s="10">
        <f t="shared" si="110"/>
        <v>0.01</v>
      </c>
      <c r="E219" s="10">
        <f>B219*A215</f>
        <v>0.25</v>
      </c>
      <c r="F219" s="10">
        <f t="shared" si="111"/>
        <v>0.25</v>
      </c>
      <c r="G219" s="41" t="s">
        <v>127</v>
      </c>
      <c r="H219" s="10">
        <v>1.175</v>
      </c>
      <c r="I219" s="10">
        <f t="shared" si="112"/>
        <v>0.29375</v>
      </c>
      <c r="J219" s="37">
        <f>'Listado de Insumos'!F61</f>
        <v>6500</v>
      </c>
      <c r="K219" s="38">
        <f t="shared" si="113"/>
        <v>1909.375</v>
      </c>
      <c r="L219" s="38"/>
      <c r="M219" s="4"/>
      <c r="N219" s="8" t="s">
        <v>125</v>
      </c>
      <c r="O219" s="10">
        <v>0.06</v>
      </c>
      <c r="P219" s="10">
        <v>1.0</v>
      </c>
      <c r="Q219" s="10">
        <f t="shared" si="114"/>
        <v>0.06</v>
      </c>
      <c r="R219" s="10">
        <f>O219*N215</f>
        <v>1.5</v>
      </c>
      <c r="S219" s="10">
        <f t="shared" si="115"/>
        <v>1.5</v>
      </c>
      <c r="T219" s="41" t="s">
        <v>127</v>
      </c>
      <c r="U219" s="10">
        <v>1.0</v>
      </c>
      <c r="V219" s="10">
        <f t="shared" si="116"/>
        <v>1.5</v>
      </c>
      <c r="W219" s="37">
        <f>'Listado de Insumos'!F28</f>
        <v>13200</v>
      </c>
      <c r="X219" s="38">
        <f t="shared" si="117"/>
        <v>19800</v>
      </c>
      <c r="Y219" s="38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ht="15.75" customHeight="1">
      <c r="A220" s="8" t="s">
        <v>136</v>
      </c>
      <c r="B220" s="10">
        <v>0.01</v>
      </c>
      <c r="C220" s="10">
        <v>1.0</v>
      </c>
      <c r="D220" s="10">
        <f t="shared" si="110"/>
        <v>0.01</v>
      </c>
      <c r="E220" s="10">
        <f>B220*A215</f>
        <v>0.25</v>
      </c>
      <c r="F220" s="10">
        <f t="shared" si="111"/>
        <v>0.25</v>
      </c>
      <c r="G220" s="46"/>
      <c r="H220" s="10">
        <v>1.175</v>
      </c>
      <c r="I220" s="10">
        <f t="shared" si="112"/>
        <v>0.29375</v>
      </c>
      <c r="J220" s="37">
        <f>'Listado de Insumos'!F65</f>
        <v>11900</v>
      </c>
      <c r="K220" s="38">
        <f t="shared" si="113"/>
        <v>3495.625</v>
      </c>
      <c r="L220" s="38"/>
      <c r="M220" s="4"/>
      <c r="N220" s="8" t="s">
        <v>146</v>
      </c>
      <c r="O220" s="10">
        <v>5.0E-4</v>
      </c>
      <c r="P220" s="10">
        <v>1.0</v>
      </c>
      <c r="Q220" s="10">
        <f t="shared" si="114"/>
        <v>0.0005</v>
      </c>
      <c r="R220" s="10">
        <f>O220*N215</f>
        <v>0.0125</v>
      </c>
      <c r="S220" s="10">
        <f t="shared" si="115"/>
        <v>0.0125</v>
      </c>
      <c r="T220" s="46"/>
      <c r="U220" s="10">
        <v>1.0</v>
      </c>
      <c r="V220" s="10">
        <f t="shared" si="116"/>
        <v>0.0125</v>
      </c>
      <c r="W220" s="37">
        <f>'Listado de Insumos'!F23</f>
        <v>99000</v>
      </c>
      <c r="X220" s="38">
        <f t="shared" si="117"/>
        <v>1237.5</v>
      </c>
      <c r="Y220" s="38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ht="15.75" customHeight="1">
      <c r="A221" s="8" t="s">
        <v>192</v>
      </c>
      <c r="B221" s="10">
        <v>0.01</v>
      </c>
      <c r="C221" s="10">
        <v>1.0</v>
      </c>
      <c r="D221" s="10">
        <f t="shared" si="110"/>
        <v>0.01</v>
      </c>
      <c r="E221" s="10">
        <f>B221*A215</f>
        <v>0.25</v>
      </c>
      <c r="F221" s="10">
        <f t="shared" si="111"/>
        <v>0.25</v>
      </c>
      <c r="G221" s="46"/>
      <c r="H221" s="10">
        <v>1.125</v>
      </c>
      <c r="I221" s="10">
        <f t="shared" si="112"/>
        <v>0.28125</v>
      </c>
      <c r="J221" s="37">
        <f>'Listado de Insumos'!F60</f>
        <v>8400</v>
      </c>
      <c r="K221" s="38">
        <f t="shared" si="113"/>
        <v>2362.5</v>
      </c>
      <c r="L221" s="38"/>
      <c r="M221" s="4"/>
      <c r="N221" s="8" t="s">
        <v>152</v>
      </c>
      <c r="O221" s="10">
        <v>5.0E-4</v>
      </c>
      <c r="P221" s="10">
        <v>1.0</v>
      </c>
      <c r="Q221" s="10">
        <f t="shared" si="114"/>
        <v>0.0005</v>
      </c>
      <c r="R221" s="10">
        <f>O221*N215</f>
        <v>0.0125</v>
      </c>
      <c r="S221" s="10">
        <f t="shared" si="115"/>
        <v>0.0125</v>
      </c>
      <c r="T221" s="46"/>
      <c r="U221" s="10">
        <v>1.0</v>
      </c>
      <c r="V221" s="10">
        <f t="shared" si="116"/>
        <v>0.0125</v>
      </c>
      <c r="W221" s="37">
        <f>'Listado de Insumos'!F26</f>
        <v>3400</v>
      </c>
      <c r="X221" s="38">
        <f t="shared" si="117"/>
        <v>42.5</v>
      </c>
      <c r="Y221" s="38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ht="15.75" customHeight="1">
      <c r="A222" s="8" t="s">
        <v>184</v>
      </c>
      <c r="B222" s="10">
        <v>0.015</v>
      </c>
      <c r="C222" s="10">
        <v>1.5</v>
      </c>
      <c r="D222" s="10">
        <f t="shared" si="110"/>
        <v>0.0225</v>
      </c>
      <c r="E222" s="10">
        <f>B222*A215</f>
        <v>0.375</v>
      </c>
      <c r="F222" s="10">
        <f t="shared" si="111"/>
        <v>0.5625</v>
      </c>
      <c r="G222" s="34"/>
      <c r="H222" s="10">
        <v>1.0</v>
      </c>
      <c r="I222" s="10">
        <f t="shared" si="112"/>
        <v>0.375</v>
      </c>
      <c r="J222" s="37">
        <f>'Listado de Insumos'!F43</f>
        <v>25100</v>
      </c>
      <c r="K222" s="38">
        <f t="shared" si="113"/>
        <v>9412.5</v>
      </c>
      <c r="L222" s="38"/>
      <c r="M222" s="4"/>
      <c r="N222" s="8" t="s">
        <v>182</v>
      </c>
      <c r="O222" s="10">
        <v>0.06</v>
      </c>
      <c r="P222" s="10">
        <v>1.0</v>
      </c>
      <c r="Q222" s="10">
        <f t="shared" si="114"/>
        <v>0.06</v>
      </c>
      <c r="R222" s="10">
        <f>O222*N215</f>
        <v>1.5</v>
      </c>
      <c r="S222" s="10">
        <f t="shared" si="115"/>
        <v>1.5</v>
      </c>
      <c r="T222" s="34"/>
      <c r="U222" s="10">
        <v>1.0</v>
      </c>
      <c r="V222" s="10">
        <f t="shared" si="116"/>
        <v>1.5</v>
      </c>
      <c r="W222" s="37">
        <f>'Listado de Insumos'!F41</f>
        <v>39950</v>
      </c>
      <c r="X222" s="38">
        <f t="shared" si="117"/>
        <v>59925</v>
      </c>
      <c r="Y222" s="38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ht="15.75" customHeight="1">
      <c r="A223" s="8" t="s">
        <v>119</v>
      </c>
      <c r="B223" s="10">
        <v>0.001</v>
      </c>
      <c r="C223" s="10">
        <v>1.0</v>
      </c>
      <c r="D223" s="10">
        <f t="shared" si="110"/>
        <v>0.001</v>
      </c>
      <c r="E223" s="10">
        <f>B223*A215</f>
        <v>0.025</v>
      </c>
      <c r="F223" s="10">
        <f t="shared" si="111"/>
        <v>0.025</v>
      </c>
      <c r="G223" s="54"/>
      <c r="H223" s="10">
        <v>1.0</v>
      </c>
      <c r="I223" s="10">
        <f t="shared" si="112"/>
        <v>0.025</v>
      </c>
      <c r="J223" s="37">
        <f>'Listado de Insumos'!F16</f>
        <v>12844</v>
      </c>
      <c r="K223" s="38">
        <f t="shared" si="113"/>
        <v>321.1</v>
      </c>
      <c r="L223" s="38"/>
      <c r="M223" s="4"/>
      <c r="N223" s="8" t="s">
        <v>132</v>
      </c>
      <c r="O223" s="10">
        <v>5.0E-4</v>
      </c>
      <c r="P223" s="10">
        <v>1.0</v>
      </c>
      <c r="Q223" s="10">
        <f t="shared" si="114"/>
        <v>0.0005</v>
      </c>
      <c r="R223" s="10">
        <f>O223*N215</f>
        <v>0.0125</v>
      </c>
      <c r="S223" s="10">
        <f t="shared" si="115"/>
        <v>0.0125</v>
      </c>
      <c r="T223" s="54"/>
      <c r="U223" s="10">
        <v>1.0</v>
      </c>
      <c r="V223" s="10">
        <f t="shared" si="116"/>
        <v>0.0125</v>
      </c>
      <c r="W223" s="37">
        <f>'Listado de Insumos'!F17</f>
        <v>148000</v>
      </c>
      <c r="X223" s="38">
        <f t="shared" si="117"/>
        <v>1850</v>
      </c>
      <c r="Y223" s="38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ht="15.75" customHeight="1">
      <c r="A224" s="8" t="s">
        <v>146</v>
      </c>
      <c r="B224" s="10">
        <v>5.0E-4</v>
      </c>
      <c r="C224" s="10">
        <v>1.0</v>
      </c>
      <c r="D224" s="10">
        <f t="shared" si="110"/>
        <v>0.0005</v>
      </c>
      <c r="E224" s="10">
        <f>B224*A215</f>
        <v>0.0125</v>
      </c>
      <c r="F224" s="10">
        <f t="shared" si="111"/>
        <v>0.0125</v>
      </c>
      <c r="G224" s="41" t="s">
        <v>148</v>
      </c>
      <c r="H224" s="10">
        <v>1.0</v>
      </c>
      <c r="I224" s="10">
        <f t="shared" si="112"/>
        <v>0.0125</v>
      </c>
      <c r="J224" s="37">
        <f>'Listado de Insumos'!F23</f>
        <v>99000</v>
      </c>
      <c r="K224" s="38">
        <f t="shared" si="113"/>
        <v>1237.5</v>
      </c>
      <c r="L224" s="38"/>
      <c r="M224" s="4"/>
      <c r="N224" s="8" t="s">
        <v>119</v>
      </c>
      <c r="O224" s="10">
        <v>0.005</v>
      </c>
      <c r="P224" s="10">
        <v>1.0</v>
      </c>
      <c r="Q224" s="10">
        <f t="shared" si="114"/>
        <v>0.005</v>
      </c>
      <c r="R224" s="10">
        <f>O224*N215</f>
        <v>0.125</v>
      </c>
      <c r="S224" s="10">
        <f t="shared" si="115"/>
        <v>0.125</v>
      </c>
      <c r="T224" s="41" t="s">
        <v>148</v>
      </c>
      <c r="U224" s="10">
        <v>1.0</v>
      </c>
      <c r="V224" s="10">
        <f t="shared" si="116"/>
        <v>0.125</v>
      </c>
      <c r="W224" s="37">
        <f>'Listado de Insumos'!F16</f>
        <v>12844</v>
      </c>
      <c r="X224" s="38">
        <f t="shared" si="117"/>
        <v>1605.5</v>
      </c>
      <c r="Y224" s="38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ht="15.75" customHeight="1">
      <c r="A225" s="8" t="s">
        <v>152</v>
      </c>
      <c r="B225" s="10">
        <v>5.0E-4</v>
      </c>
      <c r="C225" s="10">
        <v>1.0</v>
      </c>
      <c r="D225" s="10">
        <f t="shared" si="110"/>
        <v>0.0005</v>
      </c>
      <c r="E225" s="10">
        <f>B225*A215</f>
        <v>0.0125</v>
      </c>
      <c r="F225" s="10">
        <f t="shared" si="111"/>
        <v>0.0125</v>
      </c>
      <c r="G225" s="46"/>
      <c r="H225" s="10">
        <v>1.0</v>
      </c>
      <c r="I225" s="10">
        <f t="shared" si="112"/>
        <v>0.0125</v>
      </c>
      <c r="J225" s="37">
        <f>'Listado de Insumos'!F26</f>
        <v>3400</v>
      </c>
      <c r="K225" s="38">
        <f t="shared" si="113"/>
        <v>42.5</v>
      </c>
      <c r="L225" s="38"/>
      <c r="M225" s="4"/>
      <c r="N225" s="8" t="s">
        <v>241</v>
      </c>
      <c r="O225" s="10">
        <v>0.035</v>
      </c>
      <c r="P225" s="10">
        <v>1.0</v>
      </c>
      <c r="Q225" s="10">
        <f t="shared" si="114"/>
        <v>0.035</v>
      </c>
      <c r="R225" s="10">
        <f>O225*N215</f>
        <v>0.875</v>
      </c>
      <c r="S225" s="10">
        <f t="shared" si="115"/>
        <v>0.875</v>
      </c>
      <c r="T225" s="46"/>
      <c r="U225" s="10">
        <v>1.0</v>
      </c>
      <c r="V225" s="10">
        <f t="shared" si="116"/>
        <v>0.875</v>
      </c>
      <c r="W225" s="37">
        <f>'Listado de Insumos'!F5</f>
        <v>24500</v>
      </c>
      <c r="X225" s="38">
        <f t="shared" si="117"/>
        <v>21437.5</v>
      </c>
      <c r="Y225" s="38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ht="15.75" customHeight="1">
      <c r="A226" s="8" t="s">
        <v>149</v>
      </c>
      <c r="B226" s="10">
        <v>0.08</v>
      </c>
      <c r="C226" s="10">
        <v>1.0</v>
      </c>
      <c r="D226" s="10">
        <f t="shared" si="110"/>
        <v>0.08</v>
      </c>
      <c r="E226" s="10">
        <f>B226*A215</f>
        <v>2</v>
      </c>
      <c r="F226" s="10">
        <f t="shared" si="111"/>
        <v>2</v>
      </c>
      <c r="G226" s="46"/>
      <c r="H226" s="10">
        <v>1.0</v>
      </c>
      <c r="I226" s="10">
        <f t="shared" si="112"/>
        <v>2</v>
      </c>
      <c r="J226" s="37"/>
      <c r="K226" s="38">
        <f t="shared" si="113"/>
        <v>0</v>
      </c>
      <c r="L226" s="38"/>
      <c r="M226" s="4"/>
      <c r="N226" s="7"/>
      <c r="O226" s="10"/>
      <c r="P226" s="10">
        <v>1.0</v>
      </c>
      <c r="Q226" s="10">
        <f t="shared" si="114"/>
        <v>0</v>
      </c>
      <c r="R226" s="10">
        <f>O226*N215</f>
        <v>0</v>
      </c>
      <c r="S226" s="10">
        <f t="shared" si="115"/>
        <v>0</v>
      </c>
      <c r="T226" s="46"/>
      <c r="U226" s="10">
        <v>1.0</v>
      </c>
      <c r="V226" s="10">
        <f t="shared" si="116"/>
        <v>0</v>
      </c>
      <c r="W226" s="37"/>
      <c r="X226" s="38">
        <f t="shared" si="117"/>
        <v>0</v>
      </c>
      <c r="Y226" s="38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ht="15.75" customHeight="1">
      <c r="A227" s="8"/>
      <c r="B227" s="10"/>
      <c r="C227" s="10">
        <v>1.0</v>
      </c>
      <c r="D227" s="10">
        <f t="shared" si="110"/>
        <v>0</v>
      </c>
      <c r="E227" s="10">
        <f>B227*A215</f>
        <v>0</v>
      </c>
      <c r="F227" s="10">
        <f t="shared" si="111"/>
        <v>0</v>
      </c>
      <c r="G227" s="46"/>
      <c r="H227" s="10">
        <v>1.0</v>
      </c>
      <c r="I227" s="10">
        <f t="shared" si="112"/>
        <v>0</v>
      </c>
      <c r="J227" s="37"/>
      <c r="K227" s="38">
        <f t="shared" si="113"/>
        <v>0</v>
      </c>
      <c r="L227" s="38"/>
      <c r="M227" s="4"/>
      <c r="N227" s="7"/>
      <c r="O227" s="10"/>
      <c r="P227" s="10">
        <v>1.0</v>
      </c>
      <c r="Q227" s="10">
        <f t="shared" si="114"/>
        <v>0</v>
      </c>
      <c r="R227" s="10">
        <f>O227*N215</f>
        <v>0</v>
      </c>
      <c r="S227" s="10">
        <f t="shared" si="115"/>
        <v>0</v>
      </c>
      <c r="T227" s="46"/>
      <c r="U227" s="10">
        <v>1.0</v>
      </c>
      <c r="V227" s="10">
        <f t="shared" si="116"/>
        <v>0</v>
      </c>
      <c r="W227" s="37"/>
      <c r="X227" s="38">
        <f t="shared" si="117"/>
        <v>0</v>
      </c>
      <c r="Y227" s="38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ht="15.75" customHeight="1">
      <c r="A228" s="5"/>
      <c r="B228" s="10"/>
      <c r="C228" s="10">
        <v>1.0</v>
      </c>
      <c r="D228" s="29">
        <f t="shared" si="110"/>
        <v>0</v>
      </c>
      <c r="E228" s="29">
        <f>B228*A215</f>
        <v>0</v>
      </c>
      <c r="F228" s="10">
        <f t="shared" si="111"/>
        <v>0</v>
      </c>
      <c r="G228" s="34"/>
      <c r="H228" s="10">
        <v>1.0</v>
      </c>
      <c r="I228" s="10">
        <f t="shared" si="112"/>
        <v>0</v>
      </c>
      <c r="J228" s="56"/>
      <c r="K228" s="38">
        <f t="shared" si="113"/>
        <v>0</v>
      </c>
      <c r="L228" s="38"/>
      <c r="M228" s="4"/>
      <c r="N228" s="7"/>
      <c r="O228" s="10"/>
      <c r="P228" s="10">
        <v>1.0</v>
      </c>
      <c r="Q228" s="29">
        <f t="shared" si="114"/>
        <v>0</v>
      </c>
      <c r="R228" s="29">
        <f>O228*N215</f>
        <v>0</v>
      </c>
      <c r="S228" s="10">
        <f t="shared" si="115"/>
        <v>0</v>
      </c>
      <c r="T228" s="34"/>
      <c r="U228" s="10">
        <v>1.0</v>
      </c>
      <c r="V228" s="10">
        <f t="shared" si="116"/>
        <v>0</v>
      </c>
      <c r="W228" s="56"/>
      <c r="X228" s="38">
        <f t="shared" si="117"/>
        <v>0</v>
      </c>
      <c r="Y228" s="38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ht="15.75" customHeight="1">
      <c r="A229" s="5"/>
      <c r="B229" s="10"/>
      <c r="C229" s="10">
        <v>1.0</v>
      </c>
      <c r="D229" s="10">
        <f t="shared" si="110"/>
        <v>0</v>
      </c>
      <c r="E229" s="10">
        <f>B229*A215</f>
        <v>0</v>
      </c>
      <c r="F229" s="10">
        <f t="shared" si="111"/>
        <v>0</v>
      </c>
      <c r="G229" s="57">
        <f>F231/A215</f>
        <v>0.2725</v>
      </c>
      <c r="H229" s="10">
        <v>1.0</v>
      </c>
      <c r="I229" s="10">
        <f t="shared" si="112"/>
        <v>0</v>
      </c>
      <c r="J229" s="38"/>
      <c r="K229" s="38">
        <f t="shared" si="113"/>
        <v>0</v>
      </c>
      <c r="L229" s="38"/>
      <c r="M229" s="4"/>
      <c r="N229" s="7"/>
      <c r="O229" s="10"/>
      <c r="P229" s="10">
        <v>1.0</v>
      </c>
      <c r="Q229" s="10">
        <f t="shared" si="114"/>
        <v>0</v>
      </c>
      <c r="R229" s="10">
        <f>O229*N215</f>
        <v>0</v>
      </c>
      <c r="S229" s="10">
        <f t="shared" si="115"/>
        <v>0</v>
      </c>
      <c r="T229" s="57">
        <f>S231/N215</f>
        <v>0.2615</v>
      </c>
      <c r="U229" s="10">
        <v>1.0</v>
      </c>
      <c r="V229" s="10">
        <f t="shared" si="116"/>
        <v>0</v>
      </c>
      <c r="W229" s="38"/>
      <c r="X229" s="38">
        <f t="shared" si="117"/>
        <v>0</v>
      </c>
      <c r="Y229" s="38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ht="15.75" customHeight="1">
      <c r="A230" s="5"/>
      <c r="B230" s="10"/>
      <c r="C230" s="10">
        <v>1.0</v>
      </c>
      <c r="D230" s="10">
        <f t="shared" si="110"/>
        <v>0</v>
      </c>
      <c r="E230" s="10">
        <f>B230*A215</f>
        <v>0</v>
      </c>
      <c r="F230" s="10">
        <f t="shared" si="111"/>
        <v>0</v>
      </c>
      <c r="G230" s="46"/>
      <c r="H230" s="10">
        <v>1.0</v>
      </c>
      <c r="I230" s="10">
        <f t="shared" si="112"/>
        <v>0</v>
      </c>
      <c r="J230" s="38"/>
      <c r="K230" s="38">
        <f t="shared" si="113"/>
        <v>0</v>
      </c>
      <c r="L230" s="38"/>
      <c r="M230" s="4"/>
      <c r="N230" s="7"/>
      <c r="O230" s="10"/>
      <c r="P230" s="10">
        <v>1.0</v>
      </c>
      <c r="Q230" s="10">
        <f t="shared" si="114"/>
        <v>0</v>
      </c>
      <c r="R230" s="10">
        <f>O230*N215</f>
        <v>0</v>
      </c>
      <c r="S230" s="10">
        <f t="shared" si="115"/>
        <v>0</v>
      </c>
      <c r="T230" s="46"/>
      <c r="U230" s="10">
        <v>1.0</v>
      </c>
      <c r="V230" s="10">
        <f t="shared" si="116"/>
        <v>0</v>
      </c>
      <c r="W230" s="38"/>
      <c r="X230" s="38">
        <f t="shared" si="117"/>
        <v>0</v>
      </c>
      <c r="Y230" s="38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ht="15.75" customHeight="1">
      <c r="A231" s="3" t="s">
        <v>155</v>
      </c>
      <c r="B231" s="55">
        <f>SUM(B217:B230)</f>
        <v>0.217</v>
      </c>
      <c r="C231" s="55"/>
      <c r="D231" s="55">
        <f t="shared" ref="D231:F231" si="118">SUM(D217:D230)</f>
        <v>0.2725</v>
      </c>
      <c r="E231" s="55">
        <f t="shared" si="118"/>
        <v>5.425</v>
      </c>
      <c r="F231" s="55">
        <f t="shared" si="118"/>
        <v>6.8125</v>
      </c>
      <c r="G231" s="34"/>
      <c r="H231" s="55"/>
      <c r="I231" s="55">
        <f t="shared" ref="I231:L231" si="119">SUM(I217:I230)</f>
        <v>5.69375</v>
      </c>
      <c r="J231" s="58">
        <f t="shared" si="119"/>
        <v>188114</v>
      </c>
      <c r="K231" s="58">
        <f t="shared" si="119"/>
        <v>50663.6</v>
      </c>
      <c r="L231" s="58">
        <f t="shared" si="119"/>
        <v>0</v>
      </c>
      <c r="M231" s="4"/>
      <c r="N231" s="3" t="s">
        <v>155</v>
      </c>
      <c r="O231" s="55">
        <f>SUM(O217:O230)</f>
        <v>0.2615</v>
      </c>
      <c r="P231" s="55"/>
      <c r="Q231" s="55">
        <f t="shared" ref="Q231:S231" si="120">SUM(Q217:Q230)</f>
        <v>0.2615</v>
      </c>
      <c r="R231" s="55">
        <f t="shared" si="120"/>
        <v>6.5375</v>
      </c>
      <c r="S231" s="55">
        <f t="shared" si="120"/>
        <v>6.5375</v>
      </c>
      <c r="T231" s="34"/>
      <c r="U231" s="55"/>
      <c r="V231" s="55">
        <f t="shared" ref="V231:Y231" si="121">SUM(V217:V230)</f>
        <v>6.5375</v>
      </c>
      <c r="W231" s="58">
        <f t="shared" si="121"/>
        <v>369144</v>
      </c>
      <c r="X231" s="58">
        <f t="shared" si="121"/>
        <v>145023</v>
      </c>
      <c r="Y231" s="58">
        <f t="shared" si="121"/>
        <v>0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ht="15.75" customHeight="1">
      <c r="A232" s="4"/>
      <c r="B232" s="14"/>
      <c r="C232" s="14"/>
      <c r="D232" s="14"/>
      <c r="E232" s="14"/>
      <c r="F232" s="14"/>
      <c r="G232" s="14"/>
      <c r="H232" s="14"/>
      <c r="I232" s="59" t="s">
        <v>157</v>
      </c>
      <c r="J232" s="14"/>
      <c r="K232" s="14"/>
      <c r="L232" s="59" t="s">
        <v>158</v>
      </c>
      <c r="M232" s="4"/>
      <c r="N232" s="4"/>
      <c r="O232" s="14"/>
      <c r="P232" s="14"/>
      <c r="Q232" s="14"/>
      <c r="R232" s="14"/>
      <c r="S232" s="14"/>
      <c r="T232" s="14"/>
      <c r="U232" s="14"/>
      <c r="V232" s="59" t="s">
        <v>157</v>
      </c>
      <c r="W232" s="14"/>
      <c r="X232" s="14"/>
      <c r="Y232" s="59" t="s">
        <v>158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ht="15.75" customHeight="1">
      <c r="A233" s="4"/>
      <c r="B233" s="14"/>
      <c r="C233" s="14"/>
      <c r="D233" s="14"/>
      <c r="E233" s="14"/>
      <c r="F233" s="14"/>
      <c r="G233" s="14"/>
      <c r="H233" s="14"/>
      <c r="I233" s="60">
        <f>G229*A215</f>
        <v>6.8125</v>
      </c>
      <c r="J233" s="14"/>
      <c r="K233" s="14"/>
      <c r="L233" s="60"/>
      <c r="M233" s="4"/>
      <c r="N233" s="4"/>
      <c r="O233" s="14"/>
      <c r="P233" s="14"/>
      <c r="Q233" s="14"/>
      <c r="R233" s="14"/>
      <c r="S233" s="14"/>
      <c r="T233" s="14"/>
      <c r="U233" s="14"/>
      <c r="V233" s="60">
        <f>T229*N215</f>
        <v>6.5375</v>
      </c>
      <c r="W233" s="14"/>
      <c r="X233" s="14"/>
      <c r="Y233" s="60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ht="15.75" customHeight="1">
      <c r="A236" s="22" t="str">
        <f>'Menú Almuerzo y Cena'!C12</f>
        <v>PICADITO DE CARNE CON ARROZ QUESU</v>
      </c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4"/>
      <c r="M236" s="4"/>
      <c r="N236" s="22" t="str">
        <f>'Menú Almuerzo y Cena'!H12</f>
        <v>TORTILLÓN DE PAPA CON ENSALADA DE POROTO</v>
      </c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ht="15.75" customHeight="1">
      <c r="A237" s="25" t="s">
        <v>66</v>
      </c>
      <c r="B237" s="22" t="s">
        <v>58</v>
      </c>
      <c r="C237" s="23"/>
      <c r="D237" s="24"/>
      <c r="E237" s="26" t="s">
        <v>59</v>
      </c>
      <c r="F237" s="23"/>
      <c r="G237" s="24"/>
      <c r="H237" s="22" t="s">
        <v>62</v>
      </c>
      <c r="I237" s="23"/>
      <c r="J237" s="23"/>
      <c r="K237" s="23"/>
      <c r="L237" s="24"/>
      <c r="M237" s="4"/>
      <c r="N237" s="25" t="s">
        <v>56</v>
      </c>
      <c r="O237" s="22" t="s">
        <v>58</v>
      </c>
      <c r="P237" s="23"/>
      <c r="Q237" s="24"/>
      <c r="R237" s="26" t="s">
        <v>59</v>
      </c>
      <c r="S237" s="23"/>
      <c r="T237" s="24"/>
      <c r="U237" s="22" t="s">
        <v>62</v>
      </c>
      <c r="V237" s="23"/>
      <c r="W237" s="23"/>
      <c r="X237" s="23"/>
      <c r="Y237" s="2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ht="15.75" customHeight="1">
      <c r="A238" s="32">
        <f>'Menú Almuerzo y Cena'!D12</f>
        <v>25</v>
      </c>
      <c r="B238" s="28" t="s">
        <v>70</v>
      </c>
      <c r="C238" s="28" t="s">
        <v>91</v>
      </c>
      <c r="D238" s="28" t="s">
        <v>73</v>
      </c>
      <c r="E238" s="28" t="s">
        <v>75</v>
      </c>
      <c r="F238" s="28" t="s">
        <v>73</v>
      </c>
      <c r="G238" s="28" t="s">
        <v>76</v>
      </c>
      <c r="H238" s="28" t="s">
        <v>78</v>
      </c>
      <c r="I238" s="28" t="s">
        <v>79</v>
      </c>
      <c r="J238" s="30" t="s">
        <v>80</v>
      </c>
      <c r="K238" s="31" t="s">
        <v>82</v>
      </c>
      <c r="L238" s="31" t="s">
        <v>86</v>
      </c>
      <c r="M238" s="4"/>
      <c r="N238" s="32">
        <f>'Menú Almuerzo y Cena'!I12</f>
        <v>25</v>
      </c>
      <c r="O238" s="28" t="s">
        <v>70</v>
      </c>
      <c r="P238" s="28" t="s">
        <v>72</v>
      </c>
      <c r="Q238" s="28" t="s">
        <v>73</v>
      </c>
      <c r="R238" s="28" t="s">
        <v>75</v>
      </c>
      <c r="S238" s="28" t="s">
        <v>73</v>
      </c>
      <c r="T238" s="28" t="s">
        <v>76</v>
      </c>
      <c r="U238" s="28" t="s">
        <v>78</v>
      </c>
      <c r="V238" s="28" t="s">
        <v>79</v>
      </c>
      <c r="W238" s="30" t="s">
        <v>80</v>
      </c>
      <c r="X238" s="31" t="s">
        <v>82</v>
      </c>
      <c r="Y238" s="31" t="s">
        <v>86</v>
      </c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ht="15.75" customHeight="1">
      <c r="A239" s="25" t="s">
        <v>103</v>
      </c>
      <c r="B239" s="34"/>
      <c r="C239" s="34"/>
      <c r="D239" s="34"/>
      <c r="E239" s="34"/>
      <c r="F239" s="34"/>
      <c r="G239" s="34"/>
      <c r="H239" s="34"/>
      <c r="I239" s="34"/>
      <c r="J239" s="35"/>
      <c r="K239" s="34"/>
      <c r="L239" s="34"/>
      <c r="M239" s="4"/>
      <c r="N239" s="25" t="s">
        <v>103</v>
      </c>
      <c r="O239" s="34"/>
      <c r="P239" s="34"/>
      <c r="Q239" s="34"/>
      <c r="R239" s="34"/>
      <c r="S239" s="34"/>
      <c r="T239" s="34"/>
      <c r="U239" s="34"/>
      <c r="V239" s="34"/>
      <c r="W239" s="35"/>
      <c r="X239" s="34"/>
      <c r="Y239" s="34"/>
      <c r="Z239" s="4"/>
      <c r="AA239" s="4">
        <v>5.0</v>
      </c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ht="15.75" customHeight="1">
      <c r="A240" s="39" t="s">
        <v>64</v>
      </c>
      <c r="B240" s="10">
        <v>0.07</v>
      </c>
      <c r="C240" s="10">
        <v>0.8</v>
      </c>
      <c r="D240" s="10">
        <f t="shared" ref="D240:D253" si="122">C240*B240</f>
        <v>0.056</v>
      </c>
      <c r="E240" s="10">
        <f>B240*A238</f>
        <v>1.75</v>
      </c>
      <c r="F240" s="10">
        <f t="shared" ref="F240:F253" si="123">E240*C240</f>
        <v>1.4</v>
      </c>
      <c r="G240" s="36">
        <v>0.0</v>
      </c>
      <c r="H240" s="10">
        <v>1.1</v>
      </c>
      <c r="I240" s="10">
        <f t="shared" ref="I240:I253" si="124">H240*E240</f>
        <v>1.925</v>
      </c>
      <c r="J240" s="37">
        <f>'Listado de Insumos'!F6</f>
        <v>21000</v>
      </c>
      <c r="K240" s="38">
        <f t="shared" ref="K240:K253" si="125">J240*I240</f>
        <v>40425</v>
      </c>
      <c r="L240" s="38"/>
      <c r="M240" s="4"/>
      <c r="N240" s="7" t="s">
        <v>150</v>
      </c>
      <c r="O240" s="10">
        <v>0.05</v>
      </c>
      <c r="P240" s="10">
        <v>1.0</v>
      </c>
      <c r="Q240" s="10">
        <f t="shared" ref="Q240:Q253" si="126">P240*O240</f>
        <v>0.05</v>
      </c>
      <c r="R240" s="10">
        <f>O240*N238</f>
        <v>1.25</v>
      </c>
      <c r="S240" s="10">
        <f t="shared" ref="S240:S253" si="127">R240*P240</f>
        <v>1.25</v>
      </c>
      <c r="T240" s="36">
        <v>0.0</v>
      </c>
      <c r="U240" s="10">
        <v>1.0</v>
      </c>
      <c r="V240" s="10">
        <f t="shared" ref="V240:V253" si="128">U240*R240</f>
        <v>1.25</v>
      </c>
      <c r="W240" s="37">
        <f>'Listado de Insumos'!F64</f>
        <v>6000</v>
      </c>
      <c r="X240" s="38">
        <f t="shared" ref="X240:X253" si="129">W240*V240</f>
        <v>7500</v>
      </c>
      <c r="Y240" s="38"/>
      <c r="Z240" s="4"/>
      <c r="AA240" s="4">
        <v>1.0</v>
      </c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ht="15.75" customHeight="1">
      <c r="A241" s="8" t="s">
        <v>125</v>
      </c>
      <c r="B241" s="10">
        <v>0.015</v>
      </c>
      <c r="C241" s="10">
        <v>1.0</v>
      </c>
      <c r="D241" s="10">
        <f t="shared" si="122"/>
        <v>0.015</v>
      </c>
      <c r="E241" s="10">
        <f>B241*A238</f>
        <v>0.375</v>
      </c>
      <c r="F241" s="10">
        <f t="shared" si="123"/>
        <v>0.375</v>
      </c>
      <c r="G241" s="34"/>
      <c r="H241" s="10">
        <v>1.0</v>
      </c>
      <c r="I241" s="10">
        <f t="shared" si="124"/>
        <v>0.375</v>
      </c>
      <c r="J241" s="37">
        <f>'Listado de Insumos'!F28</f>
        <v>13200</v>
      </c>
      <c r="K241" s="38">
        <f t="shared" si="125"/>
        <v>4950</v>
      </c>
      <c r="L241" s="38"/>
      <c r="M241" s="4"/>
      <c r="N241" s="7" t="s">
        <v>176</v>
      </c>
      <c r="O241" s="10">
        <v>0.015</v>
      </c>
      <c r="P241" s="10">
        <v>1.0</v>
      </c>
      <c r="Q241" s="10">
        <f t="shared" si="126"/>
        <v>0.015</v>
      </c>
      <c r="R241" s="10">
        <f>O241*N238</f>
        <v>0.375</v>
      </c>
      <c r="S241" s="10">
        <f t="shared" si="127"/>
        <v>0.375</v>
      </c>
      <c r="T241" s="34"/>
      <c r="U241" s="10">
        <v>1.0</v>
      </c>
      <c r="V241" s="10">
        <f t="shared" si="128"/>
        <v>0.375</v>
      </c>
      <c r="W241" s="37">
        <f>'Listado de Insumos'!F38</f>
        <v>11520</v>
      </c>
      <c r="X241" s="38">
        <f t="shared" si="129"/>
        <v>4320</v>
      </c>
      <c r="Y241" s="38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ht="15.75" customHeight="1">
      <c r="A242" s="8" t="s">
        <v>129</v>
      </c>
      <c r="B242" s="10">
        <v>0.005</v>
      </c>
      <c r="C242" s="10">
        <v>1.0</v>
      </c>
      <c r="D242" s="10">
        <f t="shared" si="122"/>
        <v>0.005</v>
      </c>
      <c r="E242" s="10">
        <f>B242*A238</f>
        <v>0.125</v>
      </c>
      <c r="F242" s="10">
        <f t="shared" si="123"/>
        <v>0.125</v>
      </c>
      <c r="G242" s="41" t="s">
        <v>127</v>
      </c>
      <c r="H242" s="10">
        <v>1.175</v>
      </c>
      <c r="I242" s="10">
        <f t="shared" si="124"/>
        <v>0.146875</v>
      </c>
      <c r="J242" s="37">
        <f>'Listado de Insumos'!F61</f>
        <v>6500</v>
      </c>
      <c r="K242" s="38">
        <f t="shared" si="125"/>
        <v>954.6875</v>
      </c>
      <c r="L242" s="38"/>
      <c r="M242" s="4"/>
      <c r="N242" s="7" t="s">
        <v>129</v>
      </c>
      <c r="O242" s="10">
        <v>0.005</v>
      </c>
      <c r="P242" s="10">
        <v>1.0</v>
      </c>
      <c r="Q242" s="10">
        <f t="shared" si="126"/>
        <v>0.005</v>
      </c>
      <c r="R242" s="10">
        <f>O242*N238</f>
        <v>0.125</v>
      </c>
      <c r="S242" s="10">
        <f t="shared" si="127"/>
        <v>0.125</v>
      </c>
      <c r="T242" s="41" t="s">
        <v>127</v>
      </c>
      <c r="U242" s="10">
        <v>1.0</v>
      </c>
      <c r="V242" s="10">
        <f t="shared" si="128"/>
        <v>0.125</v>
      </c>
      <c r="W242" s="37">
        <f>'Listado de Insumos'!F61</f>
        <v>6500</v>
      </c>
      <c r="X242" s="38">
        <f t="shared" si="129"/>
        <v>812.5</v>
      </c>
      <c r="Y242" s="38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ht="15.75" customHeight="1">
      <c r="A243" s="8" t="s">
        <v>150</v>
      </c>
      <c r="B243" s="10">
        <v>0.005</v>
      </c>
      <c r="C243" s="10">
        <v>1.0</v>
      </c>
      <c r="D243" s="10">
        <f t="shared" si="122"/>
        <v>0.005</v>
      </c>
      <c r="E243" s="10">
        <f>B243*A238</f>
        <v>0.125</v>
      </c>
      <c r="F243" s="10">
        <f t="shared" si="123"/>
        <v>0.125</v>
      </c>
      <c r="G243" s="46"/>
      <c r="H243" s="10">
        <v>1.175</v>
      </c>
      <c r="I243" s="10">
        <f t="shared" si="124"/>
        <v>0.146875</v>
      </c>
      <c r="J243" s="37">
        <f>'Listado de Insumos'!F64</f>
        <v>6000</v>
      </c>
      <c r="K243" s="38">
        <f t="shared" si="125"/>
        <v>881.25</v>
      </c>
      <c r="L243" s="38"/>
      <c r="M243" s="4"/>
      <c r="N243" s="7" t="s">
        <v>240</v>
      </c>
      <c r="O243" s="10">
        <v>0.035</v>
      </c>
      <c r="P243" s="10">
        <v>1.0</v>
      </c>
      <c r="Q243" s="10">
        <f t="shared" si="126"/>
        <v>0.035</v>
      </c>
      <c r="R243" s="10">
        <f>O243*N238</f>
        <v>0.875</v>
      </c>
      <c r="S243" s="10">
        <f t="shared" si="127"/>
        <v>0.875</v>
      </c>
      <c r="T243" s="46"/>
      <c r="U243" s="10">
        <v>1.0</v>
      </c>
      <c r="V243" s="10">
        <f t="shared" si="128"/>
        <v>0.875</v>
      </c>
      <c r="W243" s="37">
        <f>'Listado de Insumos'!F14</f>
        <v>2940</v>
      </c>
      <c r="X243" s="38">
        <f t="shared" si="129"/>
        <v>2572.5</v>
      </c>
      <c r="Y243" s="38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ht="15.75" customHeight="1">
      <c r="A244" s="8" t="s">
        <v>147</v>
      </c>
      <c r="B244" s="10">
        <v>0.005</v>
      </c>
      <c r="C244" s="10">
        <v>1.0</v>
      </c>
      <c r="D244" s="10">
        <f t="shared" si="122"/>
        <v>0.005</v>
      </c>
      <c r="E244" s="10">
        <f>B244*A238</f>
        <v>0.125</v>
      </c>
      <c r="F244" s="10">
        <f t="shared" si="123"/>
        <v>0.125</v>
      </c>
      <c r="G244" s="46"/>
      <c r="H244" s="10">
        <v>1.125</v>
      </c>
      <c r="I244" s="10">
        <f t="shared" si="124"/>
        <v>0.140625</v>
      </c>
      <c r="J244" s="37">
        <f>'Listado de Insumos'!F67</f>
        <v>5000</v>
      </c>
      <c r="K244" s="38">
        <f t="shared" si="125"/>
        <v>703.125</v>
      </c>
      <c r="L244" s="38"/>
      <c r="M244" s="4"/>
      <c r="N244" s="7" t="s">
        <v>180</v>
      </c>
      <c r="O244" s="10">
        <v>0.035</v>
      </c>
      <c r="P244" s="10">
        <v>1.0</v>
      </c>
      <c r="Q244" s="10">
        <f t="shared" si="126"/>
        <v>0.035</v>
      </c>
      <c r="R244" s="10">
        <f>O244*N238</f>
        <v>0.875</v>
      </c>
      <c r="S244" s="10">
        <f t="shared" si="127"/>
        <v>0.875</v>
      </c>
      <c r="T244" s="46"/>
      <c r="U244" s="10">
        <v>1.0</v>
      </c>
      <c r="V244" s="10">
        <f t="shared" si="128"/>
        <v>0.875</v>
      </c>
      <c r="W244" s="37">
        <f>'Listado de Insumos'!F40</f>
        <v>3917</v>
      </c>
      <c r="X244" s="38">
        <f t="shared" si="129"/>
        <v>3427.375</v>
      </c>
      <c r="Y244" s="38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ht="15.75" customHeight="1">
      <c r="A245" s="8" t="s">
        <v>176</v>
      </c>
      <c r="B245" s="10">
        <v>0.02</v>
      </c>
      <c r="C245" s="10">
        <v>1.0</v>
      </c>
      <c r="D245" s="10">
        <f t="shared" si="122"/>
        <v>0.02</v>
      </c>
      <c r="E245" s="10">
        <f>B245*A238</f>
        <v>0.5</v>
      </c>
      <c r="F245" s="10">
        <f t="shared" si="123"/>
        <v>0.5</v>
      </c>
      <c r="G245" s="34"/>
      <c r="H245" s="10">
        <v>1.0</v>
      </c>
      <c r="I245" s="10">
        <f t="shared" si="124"/>
        <v>0.5</v>
      </c>
      <c r="J245" s="37">
        <f>'Listado de Insumos'!F38</f>
        <v>11520</v>
      </c>
      <c r="K245" s="38">
        <f t="shared" si="125"/>
        <v>5760</v>
      </c>
      <c r="L245" s="38"/>
      <c r="M245" s="4"/>
      <c r="N245" s="7" t="s">
        <v>131</v>
      </c>
      <c r="O245" s="10">
        <v>0.005</v>
      </c>
      <c r="P245" s="10">
        <v>2.0</v>
      </c>
      <c r="Q245" s="10">
        <f t="shared" si="126"/>
        <v>0.01</v>
      </c>
      <c r="R245" s="10">
        <f>O245*N238</f>
        <v>0.125</v>
      </c>
      <c r="S245" s="10">
        <f t="shared" si="127"/>
        <v>0.25</v>
      </c>
      <c r="T245" s="34"/>
      <c r="U245" s="10">
        <v>1.0</v>
      </c>
      <c r="V245" s="10">
        <f t="shared" si="128"/>
        <v>0.125</v>
      </c>
      <c r="W245" s="37">
        <f>'Listado de Insumos'!F42</f>
        <v>27900</v>
      </c>
      <c r="X245" s="38">
        <f t="shared" si="129"/>
        <v>3487.5</v>
      </c>
      <c r="Y245" s="38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ht="15.75" customHeight="1">
      <c r="A246" s="8" t="s">
        <v>152</v>
      </c>
      <c r="B246" s="10">
        <v>0.002</v>
      </c>
      <c r="C246" s="10">
        <v>1.0</v>
      </c>
      <c r="D246" s="10">
        <f t="shared" si="122"/>
        <v>0.002</v>
      </c>
      <c r="E246" s="10">
        <f>B246*A238</f>
        <v>0.05</v>
      </c>
      <c r="F246" s="10">
        <f t="shared" si="123"/>
        <v>0.05</v>
      </c>
      <c r="G246" s="54"/>
      <c r="H246" s="10">
        <v>1.0</v>
      </c>
      <c r="I246" s="10">
        <f t="shared" si="124"/>
        <v>0.05</v>
      </c>
      <c r="J246" s="37">
        <f>'Listado de Insumos'!F26</f>
        <v>3400</v>
      </c>
      <c r="K246" s="38">
        <f t="shared" si="125"/>
        <v>170</v>
      </c>
      <c r="L246" s="38"/>
      <c r="M246" s="4"/>
      <c r="N246" s="7" t="s">
        <v>187</v>
      </c>
      <c r="O246" s="10">
        <v>0.04</v>
      </c>
      <c r="P246" s="10">
        <v>1.0</v>
      </c>
      <c r="Q246" s="10">
        <f t="shared" si="126"/>
        <v>0.04</v>
      </c>
      <c r="R246" s="10">
        <f>O246*N238</f>
        <v>1</v>
      </c>
      <c r="S246" s="10">
        <f t="shared" si="127"/>
        <v>1</v>
      </c>
      <c r="T246" s="54"/>
      <c r="U246" s="10">
        <v>1.0</v>
      </c>
      <c r="V246" s="10">
        <f t="shared" si="128"/>
        <v>1</v>
      </c>
      <c r="W246" s="37">
        <f>'Listado de Insumos'!F46</f>
        <v>19600</v>
      </c>
      <c r="X246" s="38">
        <f t="shared" si="129"/>
        <v>19600</v>
      </c>
      <c r="Y246" s="38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ht="15.75" customHeight="1">
      <c r="A247" s="8" t="s">
        <v>153</v>
      </c>
      <c r="B247" s="10">
        <v>1.0E-4</v>
      </c>
      <c r="C247" s="10">
        <v>1.0</v>
      </c>
      <c r="D247" s="10">
        <f t="shared" si="122"/>
        <v>0.0001</v>
      </c>
      <c r="E247" s="10">
        <f>B247*A238</f>
        <v>0.0025</v>
      </c>
      <c r="F247" s="10">
        <f t="shared" si="123"/>
        <v>0.0025</v>
      </c>
      <c r="G247" s="41" t="s">
        <v>148</v>
      </c>
      <c r="H247" s="10">
        <v>1.0</v>
      </c>
      <c r="I247" s="10">
        <f t="shared" si="124"/>
        <v>0.0025</v>
      </c>
      <c r="J247" s="37">
        <f>'Listado de Insumos'!F24</f>
        <v>54250</v>
      </c>
      <c r="K247" s="38">
        <f t="shared" si="125"/>
        <v>135.625</v>
      </c>
      <c r="L247" s="38"/>
      <c r="M247" s="4"/>
      <c r="N247" s="7" t="s">
        <v>149</v>
      </c>
      <c r="O247" s="10">
        <v>0.08</v>
      </c>
      <c r="P247" s="10">
        <v>1.0</v>
      </c>
      <c r="Q247" s="10">
        <f t="shared" si="126"/>
        <v>0.08</v>
      </c>
      <c r="R247" s="10">
        <f>O247*N238</f>
        <v>2</v>
      </c>
      <c r="S247" s="10">
        <f t="shared" si="127"/>
        <v>2</v>
      </c>
      <c r="T247" s="41" t="s">
        <v>148</v>
      </c>
      <c r="U247" s="10">
        <v>1.0</v>
      </c>
      <c r="V247" s="10">
        <f t="shared" si="128"/>
        <v>2</v>
      </c>
      <c r="W247" s="37"/>
      <c r="X247" s="38">
        <f t="shared" si="129"/>
        <v>0</v>
      </c>
      <c r="Y247" s="38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ht="15.75" customHeight="1">
      <c r="A248" s="8" t="s">
        <v>119</v>
      </c>
      <c r="B248" s="10">
        <v>0.005</v>
      </c>
      <c r="C248" s="10">
        <v>1.0</v>
      </c>
      <c r="D248" s="10">
        <f t="shared" si="122"/>
        <v>0.005</v>
      </c>
      <c r="E248" s="10">
        <f>B248*A238</f>
        <v>0.125</v>
      </c>
      <c r="F248" s="10">
        <f t="shared" si="123"/>
        <v>0.125</v>
      </c>
      <c r="G248" s="46"/>
      <c r="H248" s="10">
        <v>1.0</v>
      </c>
      <c r="I248" s="10">
        <f t="shared" si="124"/>
        <v>0.125</v>
      </c>
      <c r="J248" s="37">
        <f>'Listado de Insumos'!F16</f>
        <v>12844</v>
      </c>
      <c r="K248" s="38">
        <f t="shared" si="125"/>
        <v>1605.5</v>
      </c>
      <c r="L248" s="38"/>
      <c r="M248" s="4"/>
      <c r="N248" s="7" t="s">
        <v>210</v>
      </c>
      <c r="O248" s="10">
        <v>0.002</v>
      </c>
      <c r="P248" s="10">
        <v>1.0</v>
      </c>
      <c r="Q248" s="10">
        <f t="shared" si="126"/>
        <v>0.002</v>
      </c>
      <c r="R248" s="10">
        <f>O248*N238</f>
        <v>0.05</v>
      </c>
      <c r="S248" s="10">
        <f t="shared" si="127"/>
        <v>0.05</v>
      </c>
      <c r="T248" s="46"/>
      <c r="U248" s="10">
        <v>1.0</v>
      </c>
      <c r="V248" s="10">
        <f t="shared" si="128"/>
        <v>0.05</v>
      </c>
      <c r="W248" s="37">
        <f>'Listado de Insumos'!F68</f>
        <v>62222</v>
      </c>
      <c r="X248" s="38">
        <f t="shared" si="129"/>
        <v>3111.1</v>
      </c>
      <c r="Y248" s="38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ht="15.75" customHeight="1">
      <c r="A249" s="39" t="s">
        <v>142</v>
      </c>
      <c r="B249" s="10">
        <v>0.03</v>
      </c>
      <c r="C249" s="10">
        <v>3.0</v>
      </c>
      <c r="D249" s="10">
        <f t="shared" si="122"/>
        <v>0.09</v>
      </c>
      <c r="E249" s="10">
        <f>B249*A238</f>
        <v>0.75</v>
      </c>
      <c r="F249" s="10">
        <f t="shared" si="123"/>
        <v>2.25</v>
      </c>
      <c r="G249" s="46"/>
      <c r="H249" s="10">
        <v>1.0</v>
      </c>
      <c r="I249" s="10">
        <f t="shared" si="124"/>
        <v>0.75</v>
      </c>
      <c r="J249" s="37">
        <f>'Listado de Insumos'!F12</f>
        <v>3020</v>
      </c>
      <c r="K249" s="38">
        <f t="shared" si="125"/>
        <v>2265</v>
      </c>
      <c r="L249" s="38"/>
      <c r="M249" s="4"/>
      <c r="N249" s="7"/>
      <c r="O249" s="10"/>
      <c r="P249" s="10">
        <v>1.0</v>
      </c>
      <c r="Q249" s="10">
        <f t="shared" si="126"/>
        <v>0</v>
      </c>
      <c r="R249" s="10">
        <f>O249*N238</f>
        <v>0</v>
      </c>
      <c r="S249" s="10">
        <f t="shared" si="127"/>
        <v>0</v>
      </c>
      <c r="T249" s="46"/>
      <c r="U249" s="10">
        <v>1.0</v>
      </c>
      <c r="V249" s="10">
        <f t="shared" si="128"/>
        <v>0</v>
      </c>
      <c r="W249" s="37"/>
      <c r="X249" s="38">
        <f t="shared" si="129"/>
        <v>0</v>
      </c>
      <c r="Y249" s="38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ht="15.75" customHeight="1">
      <c r="A250" s="8" t="s">
        <v>149</v>
      </c>
      <c r="B250" s="10">
        <v>0.06</v>
      </c>
      <c r="C250" s="10">
        <v>1.0</v>
      </c>
      <c r="D250" s="10">
        <f t="shared" si="122"/>
        <v>0.06</v>
      </c>
      <c r="E250" s="10">
        <f>B250*A238</f>
        <v>1.5</v>
      </c>
      <c r="F250" s="10">
        <f t="shared" si="123"/>
        <v>1.5</v>
      </c>
      <c r="G250" s="46"/>
      <c r="H250" s="10">
        <v>1.0</v>
      </c>
      <c r="I250" s="10">
        <f t="shared" si="124"/>
        <v>1.5</v>
      </c>
      <c r="J250" s="37"/>
      <c r="K250" s="38">
        <f t="shared" si="125"/>
        <v>0</v>
      </c>
      <c r="L250" s="38"/>
      <c r="M250" s="4"/>
      <c r="N250" s="7"/>
      <c r="O250" s="10"/>
      <c r="P250" s="10">
        <v>1.0</v>
      </c>
      <c r="Q250" s="10">
        <f t="shared" si="126"/>
        <v>0</v>
      </c>
      <c r="R250" s="10">
        <f>O250*N238</f>
        <v>0</v>
      </c>
      <c r="S250" s="10">
        <f t="shared" si="127"/>
        <v>0</v>
      </c>
      <c r="T250" s="46"/>
      <c r="U250" s="10">
        <v>1.0</v>
      </c>
      <c r="V250" s="10">
        <f t="shared" si="128"/>
        <v>0</v>
      </c>
      <c r="W250" s="37"/>
      <c r="X250" s="38">
        <f t="shared" si="129"/>
        <v>0</v>
      </c>
      <c r="Y250" s="38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ht="15.75" customHeight="1">
      <c r="A251" s="8" t="s">
        <v>131</v>
      </c>
      <c r="B251" s="10">
        <v>0.005</v>
      </c>
      <c r="C251" s="10">
        <v>1.0</v>
      </c>
      <c r="D251" s="29">
        <f t="shared" si="122"/>
        <v>0.005</v>
      </c>
      <c r="E251" s="29">
        <f>B251*A238</f>
        <v>0.125</v>
      </c>
      <c r="F251" s="10">
        <f t="shared" si="123"/>
        <v>0.125</v>
      </c>
      <c r="G251" s="34"/>
      <c r="H251" s="10">
        <v>1.0</v>
      </c>
      <c r="I251" s="10">
        <f t="shared" si="124"/>
        <v>0.125</v>
      </c>
      <c r="J251" s="56">
        <f>'Listado de Insumos'!F42</f>
        <v>27900</v>
      </c>
      <c r="K251" s="38">
        <f t="shared" si="125"/>
        <v>3487.5</v>
      </c>
      <c r="L251" s="38"/>
      <c r="M251" s="4"/>
      <c r="N251" s="7"/>
      <c r="O251" s="10"/>
      <c r="P251" s="10">
        <v>1.0</v>
      </c>
      <c r="Q251" s="29">
        <f t="shared" si="126"/>
        <v>0</v>
      </c>
      <c r="R251" s="29">
        <f>O251*N238</f>
        <v>0</v>
      </c>
      <c r="S251" s="10">
        <f t="shared" si="127"/>
        <v>0</v>
      </c>
      <c r="T251" s="34"/>
      <c r="U251" s="10">
        <v>1.0</v>
      </c>
      <c r="V251" s="10">
        <f t="shared" si="128"/>
        <v>0</v>
      </c>
      <c r="W251" s="56"/>
      <c r="X251" s="38">
        <f t="shared" si="129"/>
        <v>0</v>
      </c>
      <c r="Y251" s="38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ht="15.75" customHeight="1">
      <c r="A252" s="8" t="s">
        <v>152</v>
      </c>
      <c r="B252" s="10">
        <v>0.002</v>
      </c>
      <c r="C252" s="10">
        <v>1.0</v>
      </c>
      <c r="D252" s="10">
        <f t="shared" si="122"/>
        <v>0.002</v>
      </c>
      <c r="E252" s="10">
        <f>B252*A238</f>
        <v>0.05</v>
      </c>
      <c r="F252" s="10">
        <f t="shared" si="123"/>
        <v>0.05</v>
      </c>
      <c r="G252" s="57">
        <f>F254/A238</f>
        <v>0.2701</v>
      </c>
      <c r="H252" s="10">
        <v>1.0</v>
      </c>
      <c r="I252" s="10">
        <f t="shared" si="124"/>
        <v>0.05</v>
      </c>
      <c r="J252" s="38">
        <f>'Listado de Insumos'!F26</f>
        <v>3400</v>
      </c>
      <c r="K252" s="38">
        <f t="shared" si="125"/>
        <v>170</v>
      </c>
      <c r="L252" s="38"/>
      <c r="M252" s="4"/>
      <c r="N252" s="7"/>
      <c r="O252" s="10"/>
      <c r="P252" s="10">
        <v>1.0</v>
      </c>
      <c r="Q252" s="10">
        <f t="shared" si="126"/>
        <v>0</v>
      </c>
      <c r="R252" s="10">
        <f>O252*N238</f>
        <v>0</v>
      </c>
      <c r="S252" s="10">
        <f t="shared" si="127"/>
        <v>0</v>
      </c>
      <c r="T252" s="57">
        <f>S254/N238</f>
        <v>0.272</v>
      </c>
      <c r="U252" s="10">
        <v>1.0</v>
      </c>
      <c r="V252" s="10">
        <f t="shared" si="128"/>
        <v>0</v>
      </c>
      <c r="W252" s="38"/>
      <c r="X252" s="38">
        <f t="shared" si="129"/>
        <v>0</v>
      </c>
      <c r="Y252" s="38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ht="15.75" customHeight="1">
      <c r="A253" s="8"/>
      <c r="B253" s="10"/>
      <c r="C253" s="10">
        <v>1.0</v>
      </c>
      <c r="D253" s="10">
        <f t="shared" si="122"/>
        <v>0</v>
      </c>
      <c r="E253" s="10">
        <f>B253*A238</f>
        <v>0</v>
      </c>
      <c r="F253" s="10">
        <f t="shared" si="123"/>
        <v>0</v>
      </c>
      <c r="G253" s="46"/>
      <c r="H253" s="10">
        <v>1.0</v>
      </c>
      <c r="I253" s="10">
        <f t="shared" si="124"/>
        <v>0</v>
      </c>
      <c r="J253" s="38"/>
      <c r="K253" s="38">
        <f t="shared" si="125"/>
        <v>0</v>
      </c>
      <c r="L253" s="38"/>
      <c r="M253" s="4"/>
      <c r="N253" s="7"/>
      <c r="O253" s="10"/>
      <c r="P253" s="10">
        <v>1.0</v>
      </c>
      <c r="Q253" s="10">
        <f t="shared" si="126"/>
        <v>0</v>
      </c>
      <c r="R253" s="10">
        <f>O253*N238</f>
        <v>0</v>
      </c>
      <c r="S253" s="10">
        <f t="shared" si="127"/>
        <v>0</v>
      </c>
      <c r="T253" s="46"/>
      <c r="U253" s="10">
        <v>1.0</v>
      </c>
      <c r="V253" s="10">
        <f t="shared" si="128"/>
        <v>0</v>
      </c>
      <c r="W253" s="38"/>
      <c r="X253" s="38">
        <f t="shared" si="129"/>
        <v>0</v>
      </c>
      <c r="Y253" s="38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ht="15.75" customHeight="1">
      <c r="A254" s="3" t="s">
        <v>155</v>
      </c>
      <c r="B254" s="55">
        <f>SUM(B240:B253)</f>
        <v>0.2241</v>
      </c>
      <c r="C254" s="55"/>
      <c r="D254" s="55">
        <f t="shared" ref="D254:F254" si="130">SUM(D240:D253)</f>
        <v>0.2701</v>
      </c>
      <c r="E254" s="55">
        <f t="shared" si="130"/>
        <v>5.6025</v>
      </c>
      <c r="F254" s="55">
        <f t="shared" si="130"/>
        <v>6.7525</v>
      </c>
      <c r="G254" s="34"/>
      <c r="H254" s="55"/>
      <c r="I254" s="55">
        <f t="shared" ref="I254:L254" si="131">SUM(I240:I253)</f>
        <v>5.836875</v>
      </c>
      <c r="J254" s="58">
        <f t="shared" si="131"/>
        <v>168034</v>
      </c>
      <c r="K254" s="58">
        <f t="shared" si="131"/>
        <v>61507.6875</v>
      </c>
      <c r="L254" s="58">
        <f t="shared" si="131"/>
        <v>0</v>
      </c>
      <c r="M254" s="4"/>
      <c r="N254" s="3" t="s">
        <v>155</v>
      </c>
      <c r="O254" s="55">
        <f>SUM(O240:O253)</f>
        <v>0.267</v>
      </c>
      <c r="P254" s="55"/>
      <c r="Q254" s="55">
        <f t="shared" ref="Q254:S254" si="132">SUM(Q240:Q253)</f>
        <v>0.272</v>
      </c>
      <c r="R254" s="55">
        <f t="shared" si="132"/>
        <v>6.675</v>
      </c>
      <c r="S254" s="55">
        <f t="shared" si="132"/>
        <v>6.8</v>
      </c>
      <c r="T254" s="34"/>
      <c r="U254" s="55"/>
      <c r="V254" s="55">
        <f t="shared" ref="V254:Y254" si="133">SUM(V240:V253)</f>
        <v>6.675</v>
      </c>
      <c r="W254" s="58">
        <f t="shared" si="133"/>
        <v>140599</v>
      </c>
      <c r="X254" s="58">
        <f t="shared" si="133"/>
        <v>44830.975</v>
      </c>
      <c r="Y254" s="58">
        <f t="shared" si="133"/>
        <v>0</v>
      </c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ht="15.75" customHeight="1">
      <c r="A255" s="4"/>
      <c r="B255" s="14"/>
      <c r="C255" s="14"/>
      <c r="D255" s="14"/>
      <c r="E255" s="14"/>
      <c r="F255" s="14"/>
      <c r="G255" s="14"/>
      <c r="H255" s="14"/>
      <c r="I255" s="59" t="s">
        <v>157</v>
      </c>
      <c r="J255" s="14"/>
      <c r="K255" s="14"/>
      <c r="L255" s="59" t="s">
        <v>158</v>
      </c>
      <c r="M255" s="4"/>
      <c r="N255" s="4"/>
      <c r="O255" s="14"/>
      <c r="P255" s="14"/>
      <c r="Q255" s="14"/>
      <c r="R255" s="14"/>
      <c r="S255" s="14"/>
      <c r="T255" s="14"/>
      <c r="U255" s="14"/>
      <c r="V255" s="59" t="s">
        <v>157</v>
      </c>
      <c r="W255" s="14"/>
      <c r="X255" s="14"/>
      <c r="Y255" s="59" t="s">
        <v>158</v>
      </c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ht="15.75" customHeight="1">
      <c r="A256" s="4"/>
      <c r="B256" s="14"/>
      <c r="C256" s="14"/>
      <c r="D256" s="14"/>
      <c r="E256" s="14"/>
      <c r="F256" s="14"/>
      <c r="G256" s="14"/>
      <c r="H256" s="14"/>
      <c r="I256" s="60">
        <f>G252*A238</f>
        <v>6.7525</v>
      </c>
      <c r="J256" s="14"/>
      <c r="K256" s="14"/>
      <c r="L256" s="60"/>
      <c r="M256" s="4"/>
      <c r="N256" s="4"/>
      <c r="O256" s="14"/>
      <c r="P256" s="14"/>
      <c r="Q256" s="14"/>
      <c r="R256" s="14"/>
      <c r="S256" s="14"/>
      <c r="T256" s="14"/>
      <c r="U256" s="14"/>
      <c r="V256" s="60">
        <f>T252*N238</f>
        <v>6.8</v>
      </c>
      <c r="W256" s="14"/>
      <c r="X256" s="14"/>
      <c r="Y256" s="60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ht="15.75" customHeight="1">
      <c r="A259" s="22" t="str">
        <f>'Menú Almuerzo y Cena'!C13</f>
        <v>CAZUELA DE POLLO CON SPAGHETTI</v>
      </c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4"/>
      <c r="M259" s="4"/>
      <c r="N259" s="22" t="str">
        <f>'Menú Almuerzo y Cena'!H13</f>
        <v>SOPA SO'O CON ARROZ FRITO</v>
      </c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ht="15.75" customHeight="1">
      <c r="A260" s="25" t="s">
        <v>66</v>
      </c>
      <c r="B260" s="22" t="s">
        <v>58</v>
      </c>
      <c r="C260" s="23"/>
      <c r="D260" s="24"/>
      <c r="E260" s="26" t="s">
        <v>59</v>
      </c>
      <c r="F260" s="23"/>
      <c r="G260" s="24"/>
      <c r="H260" s="22" t="s">
        <v>62</v>
      </c>
      <c r="I260" s="23"/>
      <c r="J260" s="23"/>
      <c r="K260" s="23"/>
      <c r="L260" s="24"/>
      <c r="M260" s="4"/>
      <c r="N260" s="25" t="s">
        <v>56</v>
      </c>
      <c r="O260" s="22" t="s">
        <v>58</v>
      </c>
      <c r="P260" s="23"/>
      <c r="Q260" s="24"/>
      <c r="R260" s="26" t="s">
        <v>59</v>
      </c>
      <c r="S260" s="23"/>
      <c r="T260" s="24"/>
      <c r="U260" s="22" t="s">
        <v>62</v>
      </c>
      <c r="V260" s="23"/>
      <c r="W260" s="23"/>
      <c r="X260" s="23"/>
      <c r="Y260" s="2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ht="15.75" customHeight="1">
      <c r="A261" s="32">
        <f>'Menú Almuerzo y Cena'!D13</f>
        <v>25</v>
      </c>
      <c r="B261" s="28" t="s">
        <v>70</v>
      </c>
      <c r="C261" s="28" t="s">
        <v>91</v>
      </c>
      <c r="D261" s="28" t="s">
        <v>73</v>
      </c>
      <c r="E261" s="28" t="s">
        <v>75</v>
      </c>
      <c r="F261" s="28" t="s">
        <v>73</v>
      </c>
      <c r="G261" s="28" t="s">
        <v>76</v>
      </c>
      <c r="H261" s="28" t="s">
        <v>78</v>
      </c>
      <c r="I261" s="28" t="s">
        <v>79</v>
      </c>
      <c r="J261" s="30" t="s">
        <v>80</v>
      </c>
      <c r="K261" s="31" t="s">
        <v>82</v>
      </c>
      <c r="L261" s="31" t="s">
        <v>86</v>
      </c>
      <c r="M261" s="4"/>
      <c r="N261" s="32">
        <f>'Menú Almuerzo y Cena'!I13</f>
        <v>25</v>
      </c>
      <c r="O261" s="28" t="s">
        <v>70</v>
      </c>
      <c r="P261" s="28" t="s">
        <v>72</v>
      </c>
      <c r="Q261" s="28" t="s">
        <v>73</v>
      </c>
      <c r="R261" s="28" t="s">
        <v>75</v>
      </c>
      <c r="S261" s="28" t="s">
        <v>73</v>
      </c>
      <c r="T261" s="28" t="s">
        <v>76</v>
      </c>
      <c r="U261" s="28" t="s">
        <v>78</v>
      </c>
      <c r="V261" s="28" t="s">
        <v>79</v>
      </c>
      <c r="W261" s="31" t="s">
        <v>80</v>
      </c>
      <c r="X261" s="31" t="s">
        <v>82</v>
      </c>
      <c r="Y261" s="31" t="s">
        <v>86</v>
      </c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ht="15.75" customHeight="1">
      <c r="A262" s="25" t="s">
        <v>103</v>
      </c>
      <c r="B262" s="34"/>
      <c r="C262" s="34"/>
      <c r="D262" s="34"/>
      <c r="E262" s="34"/>
      <c r="F262" s="34"/>
      <c r="G262" s="34"/>
      <c r="H262" s="34"/>
      <c r="I262" s="34"/>
      <c r="J262" s="35"/>
      <c r="K262" s="34"/>
      <c r="L262" s="34"/>
      <c r="M262" s="4"/>
      <c r="N262" s="25" t="s">
        <v>103</v>
      </c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ht="15.75" customHeight="1">
      <c r="A263" s="39" t="s">
        <v>50</v>
      </c>
      <c r="B263" s="10">
        <v>0.05</v>
      </c>
      <c r="C263" s="10">
        <v>0.8</v>
      </c>
      <c r="D263" s="10">
        <f t="shared" ref="D263:D276" si="134">C263*B263</f>
        <v>0.04</v>
      </c>
      <c r="E263" s="10">
        <f>B263*A261</f>
        <v>1.25</v>
      </c>
      <c r="F263" s="10">
        <f t="shared" ref="F263:F276" si="135">E263*C263</f>
        <v>1</v>
      </c>
      <c r="G263" s="36">
        <v>0.0</v>
      </c>
      <c r="H263" s="10">
        <v>1.1</v>
      </c>
      <c r="I263" s="10">
        <f t="shared" ref="I263:I276" si="136">H263*E263</f>
        <v>1.375</v>
      </c>
      <c r="J263" s="37">
        <f>'Listado de Insumos'!F5</f>
        <v>24500</v>
      </c>
      <c r="K263" s="38">
        <f t="shared" ref="K263:K276" si="137">J263*I263</f>
        <v>33687.5</v>
      </c>
      <c r="L263" s="38"/>
      <c r="M263" s="4"/>
      <c r="N263" s="8" t="s">
        <v>129</v>
      </c>
      <c r="O263" s="10">
        <v>0.01</v>
      </c>
      <c r="P263" s="10">
        <v>1.0</v>
      </c>
      <c r="Q263" s="10">
        <f t="shared" ref="Q263:Q277" si="138">P263*O263</f>
        <v>0.01</v>
      </c>
      <c r="R263" s="10">
        <f>O263*N261</f>
        <v>0.25</v>
      </c>
      <c r="S263" s="10">
        <f t="shared" ref="S263:S277" si="139">R263*P263</f>
        <v>0.25</v>
      </c>
      <c r="T263" s="36">
        <v>0.0</v>
      </c>
      <c r="U263" s="10">
        <v>1.175</v>
      </c>
      <c r="V263" s="10">
        <f t="shared" ref="V263:V277" si="140">U263*R263</f>
        <v>0.29375</v>
      </c>
      <c r="W263" s="37">
        <f>'Listado de Insumos'!F61</f>
        <v>6500</v>
      </c>
      <c r="X263" s="38">
        <f t="shared" ref="X263:X277" si="141">W263*V263</f>
        <v>1909.375</v>
      </c>
      <c r="Y263" s="38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ht="15.75" customHeight="1">
      <c r="A264" s="8" t="s">
        <v>150</v>
      </c>
      <c r="B264" s="10">
        <v>0.01</v>
      </c>
      <c r="C264" s="10">
        <v>1.0</v>
      </c>
      <c r="D264" s="10">
        <f t="shared" si="134"/>
        <v>0.01</v>
      </c>
      <c r="E264" s="10">
        <f>B264*A261</f>
        <v>0.25</v>
      </c>
      <c r="F264" s="10">
        <f t="shared" si="135"/>
        <v>0.25</v>
      </c>
      <c r="G264" s="34"/>
      <c r="H264" s="10">
        <v>1.175</v>
      </c>
      <c r="I264" s="10">
        <f t="shared" si="136"/>
        <v>0.29375</v>
      </c>
      <c r="J264" s="37">
        <f>'Listado de Insumos'!F64</f>
        <v>6000</v>
      </c>
      <c r="K264" s="38">
        <f t="shared" si="137"/>
        <v>1762.5</v>
      </c>
      <c r="L264" s="38"/>
      <c r="M264" s="4"/>
      <c r="N264" s="8" t="s">
        <v>119</v>
      </c>
      <c r="O264" s="10">
        <v>0.005</v>
      </c>
      <c r="P264" s="10">
        <v>1.0</v>
      </c>
      <c r="Q264" s="10">
        <f t="shared" si="138"/>
        <v>0.005</v>
      </c>
      <c r="R264" s="10">
        <f>O264*N261</f>
        <v>0.125</v>
      </c>
      <c r="S264" s="10">
        <f t="shared" si="139"/>
        <v>0.125</v>
      </c>
      <c r="T264" s="34"/>
      <c r="U264" s="10">
        <v>1.0</v>
      </c>
      <c r="V264" s="10">
        <f t="shared" si="140"/>
        <v>0.125</v>
      </c>
      <c r="W264" s="37">
        <f>'Listado de Insumos'!F16</f>
        <v>12844</v>
      </c>
      <c r="X264" s="38">
        <f t="shared" si="141"/>
        <v>1605.5</v>
      </c>
      <c r="Y264" s="38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ht="15.75" customHeight="1">
      <c r="A265" s="8" t="s">
        <v>139</v>
      </c>
      <c r="B265" s="10">
        <v>0.01</v>
      </c>
      <c r="C265" s="10">
        <v>1.0</v>
      </c>
      <c r="D265" s="10">
        <f t="shared" si="134"/>
        <v>0.01</v>
      </c>
      <c r="E265" s="10">
        <f>B265*A261</f>
        <v>0.25</v>
      </c>
      <c r="F265" s="10">
        <f t="shared" si="135"/>
        <v>0.25</v>
      </c>
      <c r="G265" s="41" t="s">
        <v>127</v>
      </c>
      <c r="H265" s="10">
        <v>1.175</v>
      </c>
      <c r="I265" s="10">
        <f t="shared" si="136"/>
        <v>0.29375</v>
      </c>
      <c r="J265" s="37">
        <f>'Listado de Insumos'!F66</f>
        <v>4900</v>
      </c>
      <c r="K265" s="38">
        <f t="shared" si="137"/>
        <v>1439.375</v>
      </c>
      <c r="L265" s="38"/>
      <c r="M265" s="4"/>
      <c r="N265" s="8" t="s">
        <v>176</v>
      </c>
      <c r="O265" s="10">
        <v>0.015</v>
      </c>
      <c r="P265" s="10">
        <v>1.0</v>
      </c>
      <c r="Q265" s="10">
        <f t="shared" si="138"/>
        <v>0.015</v>
      </c>
      <c r="R265" s="10">
        <f>O265*N261</f>
        <v>0.375</v>
      </c>
      <c r="S265" s="10">
        <f t="shared" si="139"/>
        <v>0.375</v>
      </c>
      <c r="T265" s="41" t="s">
        <v>127</v>
      </c>
      <c r="U265" s="10">
        <v>1.0</v>
      </c>
      <c r="V265" s="10">
        <f t="shared" si="140"/>
        <v>0.375</v>
      </c>
      <c r="W265" s="37">
        <f>'Listado de Insumos'!F38</f>
        <v>11520</v>
      </c>
      <c r="X265" s="38">
        <f t="shared" si="141"/>
        <v>4320</v>
      </c>
      <c r="Y265" s="38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ht="15.75" customHeight="1">
      <c r="A266" s="8" t="s">
        <v>129</v>
      </c>
      <c r="B266" s="10">
        <v>0.01</v>
      </c>
      <c r="C266" s="10">
        <v>1.0</v>
      </c>
      <c r="D266" s="10">
        <f t="shared" si="134"/>
        <v>0.01</v>
      </c>
      <c r="E266" s="10">
        <f>B266*A261</f>
        <v>0.25</v>
      </c>
      <c r="F266" s="10">
        <f t="shared" si="135"/>
        <v>0.25</v>
      </c>
      <c r="G266" s="46"/>
      <c r="H266" s="10">
        <v>1.175</v>
      </c>
      <c r="I266" s="10">
        <f t="shared" si="136"/>
        <v>0.29375</v>
      </c>
      <c r="J266" s="37">
        <f>'Listado de Insumos'!F61</f>
        <v>6500</v>
      </c>
      <c r="K266" s="38">
        <f t="shared" si="137"/>
        <v>1909.375</v>
      </c>
      <c r="L266" s="38"/>
      <c r="M266" s="4"/>
      <c r="N266" s="8" t="s">
        <v>115</v>
      </c>
      <c r="O266" s="10">
        <v>0.03</v>
      </c>
      <c r="P266" s="10">
        <v>2.0</v>
      </c>
      <c r="Q266" s="10">
        <f t="shared" si="138"/>
        <v>0.06</v>
      </c>
      <c r="R266" s="10">
        <f>O266*N261</f>
        <v>0.75</v>
      </c>
      <c r="S266" s="10">
        <f t="shared" si="139"/>
        <v>1.5</v>
      </c>
      <c r="T266" s="46"/>
      <c r="U266" s="10">
        <v>1.0</v>
      </c>
      <c r="V266" s="10">
        <f t="shared" si="140"/>
        <v>0.75</v>
      </c>
      <c r="W266" s="37">
        <f>'Listado de Insumos'!F15</f>
        <v>5500</v>
      </c>
      <c r="X266" s="38">
        <f t="shared" si="141"/>
        <v>4125</v>
      </c>
      <c r="Y266" s="38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ht="15.75" customHeight="1">
      <c r="A267" s="8" t="s">
        <v>135</v>
      </c>
      <c r="B267" s="10">
        <v>0.01</v>
      </c>
      <c r="C267" s="10">
        <v>1.0</v>
      </c>
      <c r="D267" s="10">
        <f t="shared" si="134"/>
        <v>0.01</v>
      </c>
      <c r="E267" s="10">
        <f>B267*A261</f>
        <v>0.25</v>
      </c>
      <c r="F267" s="10">
        <f t="shared" si="135"/>
        <v>0.25</v>
      </c>
      <c r="G267" s="46"/>
      <c r="H267" s="10">
        <v>1.125</v>
      </c>
      <c r="I267" s="10">
        <f t="shared" si="136"/>
        <v>0.28125</v>
      </c>
      <c r="J267" s="37">
        <f>'Listado de Insumos'!F62</f>
        <v>6500</v>
      </c>
      <c r="K267" s="38">
        <f t="shared" si="137"/>
        <v>1828.125</v>
      </c>
      <c r="L267" s="38"/>
      <c r="M267" s="4"/>
      <c r="N267" s="8" t="s">
        <v>180</v>
      </c>
      <c r="O267" s="10">
        <v>0.02</v>
      </c>
      <c r="P267" s="10">
        <v>1.0</v>
      </c>
      <c r="Q267" s="10">
        <f t="shared" si="138"/>
        <v>0.02</v>
      </c>
      <c r="R267" s="10">
        <f>O267*N261</f>
        <v>0.5</v>
      </c>
      <c r="S267" s="10">
        <f t="shared" si="139"/>
        <v>0.5</v>
      </c>
      <c r="T267" s="46"/>
      <c r="U267" s="10">
        <v>1.0</v>
      </c>
      <c r="V267" s="10">
        <f t="shared" si="140"/>
        <v>0.5</v>
      </c>
      <c r="W267" s="37">
        <f>'Listado de Insumos'!F40</f>
        <v>3917</v>
      </c>
      <c r="X267" s="38">
        <f t="shared" si="141"/>
        <v>1958.5</v>
      </c>
      <c r="Y267" s="38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ht="15.75" customHeight="1">
      <c r="A268" s="8" t="s">
        <v>152</v>
      </c>
      <c r="B268" s="10">
        <v>0.002</v>
      </c>
      <c r="C268" s="10">
        <v>1.0</v>
      </c>
      <c r="D268" s="10">
        <f t="shared" si="134"/>
        <v>0.002</v>
      </c>
      <c r="E268" s="10">
        <f>B268*A261</f>
        <v>0.05</v>
      </c>
      <c r="F268" s="10">
        <f t="shared" si="135"/>
        <v>0.05</v>
      </c>
      <c r="G268" s="34"/>
      <c r="H268" s="10">
        <v>1.0</v>
      </c>
      <c r="I268" s="10">
        <f t="shared" si="136"/>
        <v>0.05</v>
      </c>
      <c r="J268" s="37">
        <f>'Listado de Insumos'!F26</f>
        <v>3400</v>
      </c>
      <c r="K268" s="38">
        <f t="shared" si="137"/>
        <v>170</v>
      </c>
      <c r="L268" s="38"/>
      <c r="M268" s="4"/>
      <c r="N268" s="8" t="s">
        <v>129</v>
      </c>
      <c r="O268" s="10">
        <v>0.01</v>
      </c>
      <c r="P268" s="10">
        <v>1.0</v>
      </c>
      <c r="Q268" s="10">
        <f t="shared" si="138"/>
        <v>0.01</v>
      </c>
      <c r="R268" s="10">
        <f>O268*N261</f>
        <v>0.25</v>
      </c>
      <c r="S268" s="10">
        <f t="shared" si="139"/>
        <v>0.25</v>
      </c>
      <c r="T268" s="34"/>
      <c r="U268" s="10">
        <v>1.175</v>
      </c>
      <c r="V268" s="10">
        <f t="shared" si="140"/>
        <v>0.29375</v>
      </c>
      <c r="W268" s="37">
        <f>'Listado de Insumos'!F61</f>
        <v>6500</v>
      </c>
      <c r="X268" s="38">
        <f t="shared" si="141"/>
        <v>1909.375</v>
      </c>
      <c r="Y268" s="38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ht="15.75" customHeight="1">
      <c r="A269" s="8" t="s">
        <v>153</v>
      </c>
      <c r="B269" s="10">
        <v>5.0E-4</v>
      </c>
      <c r="C269" s="10">
        <v>1.0</v>
      </c>
      <c r="D269" s="10">
        <f t="shared" si="134"/>
        <v>0.0005</v>
      </c>
      <c r="E269" s="10">
        <f>B269*A261</f>
        <v>0.0125</v>
      </c>
      <c r="F269" s="10">
        <f t="shared" si="135"/>
        <v>0.0125</v>
      </c>
      <c r="G269" s="54"/>
      <c r="H269" s="10">
        <v>1.0</v>
      </c>
      <c r="I269" s="10">
        <f t="shared" si="136"/>
        <v>0.0125</v>
      </c>
      <c r="J269" s="37">
        <f>'Listado de Insumos'!F24</f>
        <v>54250</v>
      </c>
      <c r="K269" s="38">
        <f t="shared" si="137"/>
        <v>678.125</v>
      </c>
      <c r="L269" s="38"/>
      <c r="M269" s="4"/>
      <c r="N269" s="8" t="s">
        <v>136</v>
      </c>
      <c r="O269" s="10">
        <v>0.01</v>
      </c>
      <c r="P269" s="10">
        <v>1.0</v>
      </c>
      <c r="Q269" s="10">
        <f t="shared" si="138"/>
        <v>0.01</v>
      </c>
      <c r="R269" s="10">
        <f>O269*N261</f>
        <v>0.25</v>
      </c>
      <c r="S269" s="10">
        <f t="shared" si="139"/>
        <v>0.25</v>
      </c>
      <c r="T269" s="54"/>
      <c r="U269" s="10">
        <v>1.175</v>
      </c>
      <c r="V269" s="10">
        <f t="shared" si="140"/>
        <v>0.29375</v>
      </c>
      <c r="W269" s="37">
        <f>'Listado de Insumos'!F65</f>
        <v>11900</v>
      </c>
      <c r="X269" s="38">
        <f t="shared" si="141"/>
        <v>3495.625</v>
      </c>
      <c r="Y269" s="38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ht="15.75" customHeight="1">
      <c r="A270" s="8" t="s">
        <v>203</v>
      </c>
      <c r="B270" s="10">
        <v>0.05</v>
      </c>
      <c r="C270" s="10">
        <v>2.0</v>
      </c>
      <c r="D270" s="10">
        <f t="shared" si="134"/>
        <v>0.1</v>
      </c>
      <c r="E270" s="10">
        <f>B270*A261</f>
        <v>1.25</v>
      </c>
      <c r="F270" s="10">
        <f t="shared" si="135"/>
        <v>2.5</v>
      </c>
      <c r="G270" s="41" t="s">
        <v>148</v>
      </c>
      <c r="H270" s="10">
        <v>1.0</v>
      </c>
      <c r="I270" s="10">
        <f t="shared" si="136"/>
        <v>1.25</v>
      </c>
      <c r="J270" s="37">
        <f>'Listado de Insumos'!F57</f>
        <v>7500</v>
      </c>
      <c r="K270" s="38">
        <f t="shared" si="137"/>
        <v>9375</v>
      </c>
      <c r="L270" s="38"/>
      <c r="M270" s="4"/>
      <c r="N270" s="8" t="s">
        <v>135</v>
      </c>
      <c r="O270" s="10">
        <v>0.005</v>
      </c>
      <c r="P270" s="10">
        <v>1.0</v>
      </c>
      <c r="Q270" s="10">
        <f t="shared" si="138"/>
        <v>0.005</v>
      </c>
      <c r="R270" s="10">
        <f>O270*N261</f>
        <v>0.125</v>
      </c>
      <c r="S270" s="10">
        <f t="shared" si="139"/>
        <v>0.125</v>
      </c>
      <c r="T270" s="41" t="s">
        <v>148</v>
      </c>
      <c r="U270" s="10">
        <v>1.125</v>
      </c>
      <c r="V270" s="10">
        <f t="shared" si="140"/>
        <v>0.140625</v>
      </c>
      <c r="W270" s="37">
        <f>'Listado de Insumos'!F62</f>
        <v>6500</v>
      </c>
      <c r="X270" s="38">
        <f t="shared" si="141"/>
        <v>914.0625</v>
      </c>
      <c r="Y270" s="38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ht="15.75" customHeight="1">
      <c r="A271" s="8" t="s">
        <v>149</v>
      </c>
      <c r="B271" s="10">
        <v>0.08</v>
      </c>
      <c r="C271" s="10">
        <v>1.0</v>
      </c>
      <c r="D271" s="10">
        <f t="shared" si="134"/>
        <v>0.08</v>
      </c>
      <c r="E271" s="10">
        <f>B271*A261</f>
        <v>2</v>
      </c>
      <c r="F271" s="10">
        <f t="shared" si="135"/>
        <v>2</v>
      </c>
      <c r="G271" s="46"/>
      <c r="H271" s="10">
        <v>1.0</v>
      </c>
      <c r="I271" s="10">
        <f t="shared" si="136"/>
        <v>2</v>
      </c>
      <c r="J271" s="37"/>
      <c r="K271" s="38">
        <f t="shared" si="137"/>
        <v>0</v>
      </c>
      <c r="L271" s="38"/>
      <c r="M271" s="4"/>
      <c r="N271" s="8" t="s">
        <v>214</v>
      </c>
      <c r="O271" s="10">
        <v>0.001</v>
      </c>
      <c r="P271" s="10">
        <v>1.0</v>
      </c>
      <c r="Q271" s="10">
        <f t="shared" si="138"/>
        <v>0.001</v>
      </c>
      <c r="R271" s="10">
        <f>O271*N261</f>
        <v>0.025</v>
      </c>
      <c r="S271" s="10">
        <f t="shared" si="139"/>
        <v>0.025</v>
      </c>
      <c r="T271" s="46"/>
      <c r="U271" s="10">
        <v>1.125</v>
      </c>
      <c r="V271" s="10">
        <f t="shared" si="140"/>
        <v>0.028125</v>
      </c>
      <c r="W271" s="37">
        <f>'Listado de Insumos'!F68</f>
        <v>62222</v>
      </c>
      <c r="X271" s="38">
        <f t="shared" si="141"/>
        <v>1749.99375</v>
      </c>
      <c r="Y271" s="38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ht="15.75" customHeight="1">
      <c r="A272" s="8" t="s">
        <v>119</v>
      </c>
      <c r="B272" s="10">
        <v>0.005</v>
      </c>
      <c r="C272" s="10">
        <v>1.0</v>
      </c>
      <c r="D272" s="10">
        <f t="shared" si="134"/>
        <v>0.005</v>
      </c>
      <c r="E272" s="10">
        <f>B272*A261</f>
        <v>0.125</v>
      </c>
      <c r="F272" s="10">
        <f t="shared" si="135"/>
        <v>0.125</v>
      </c>
      <c r="G272" s="46"/>
      <c r="H272" s="10">
        <v>1.0</v>
      </c>
      <c r="I272" s="10">
        <f t="shared" si="136"/>
        <v>0.125</v>
      </c>
      <c r="J272" s="37">
        <f>'Listado de Insumos'!F16</f>
        <v>12844</v>
      </c>
      <c r="K272" s="38">
        <f t="shared" si="137"/>
        <v>1605.5</v>
      </c>
      <c r="L272" s="38"/>
      <c r="M272" s="4"/>
      <c r="N272" s="8" t="s">
        <v>252</v>
      </c>
      <c r="O272" s="10">
        <v>0.01</v>
      </c>
      <c r="P272" s="10">
        <v>1.0</v>
      </c>
      <c r="Q272" s="10">
        <f t="shared" si="138"/>
        <v>0.01</v>
      </c>
      <c r="R272" s="10">
        <f>O272*N261</f>
        <v>0.25</v>
      </c>
      <c r="S272" s="10">
        <f t="shared" si="139"/>
        <v>0.25</v>
      </c>
      <c r="T272" s="46"/>
      <c r="U272" s="10">
        <v>1.0</v>
      </c>
      <c r="V272" s="10">
        <f t="shared" si="140"/>
        <v>0.25</v>
      </c>
      <c r="W272" s="37">
        <f>'Listado de Insumos'!F38</f>
        <v>11520</v>
      </c>
      <c r="X272" s="38">
        <f t="shared" si="141"/>
        <v>2880</v>
      </c>
      <c r="Y272" s="38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ht="15.75" customHeight="1">
      <c r="A273" s="5"/>
      <c r="B273" s="10"/>
      <c r="C273" s="10"/>
      <c r="D273" s="10">
        <f t="shared" si="134"/>
        <v>0</v>
      </c>
      <c r="E273" s="10">
        <f>B273*A261</f>
        <v>0</v>
      </c>
      <c r="F273" s="10">
        <f t="shared" si="135"/>
        <v>0</v>
      </c>
      <c r="G273" s="46"/>
      <c r="H273" s="10"/>
      <c r="I273" s="10">
        <f t="shared" si="136"/>
        <v>0</v>
      </c>
      <c r="J273" s="37"/>
      <c r="K273" s="38">
        <f t="shared" si="137"/>
        <v>0</v>
      </c>
      <c r="L273" s="38"/>
      <c r="M273" s="4"/>
      <c r="N273" s="8" t="s">
        <v>84</v>
      </c>
      <c r="O273" s="10">
        <v>0.045</v>
      </c>
      <c r="P273" s="10">
        <v>0.8</v>
      </c>
      <c r="Q273" s="10">
        <f t="shared" si="138"/>
        <v>0.036</v>
      </c>
      <c r="R273" s="10">
        <f>O273*N261</f>
        <v>1.125</v>
      </c>
      <c r="S273" s="10">
        <f t="shared" si="139"/>
        <v>0.9</v>
      </c>
      <c r="T273" s="46"/>
      <c r="U273" s="10">
        <v>1.0</v>
      </c>
      <c r="V273" s="10">
        <f t="shared" si="140"/>
        <v>1.125</v>
      </c>
      <c r="W273" s="37">
        <f>'Listado de Insumos'!F7</f>
        <v>16500</v>
      </c>
      <c r="X273" s="38">
        <f t="shared" si="141"/>
        <v>18562.5</v>
      </c>
      <c r="Y273" s="38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ht="15.75" customHeight="1">
      <c r="A274" s="8"/>
      <c r="B274" s="10"/>
      <c r="C274" s="10"/>
      <c r="D274" s="29">
        <f t="shared" si="134"/>
        <v>0</v>
      </c>
      <c r="E274" s="29">
        <f>B274*A261</f>
        <v>0</v>
      </c>
      <c r="F274" s="10">
        <f t="shared" si="135"/>
        <v>0</v>
      </c>
      <c r="G274" s="34"/>
      <c r="H274" s="10"/>
      <c r="I274" s="10">
        <f t="shared" si="136"/>
        <v>0</v>
      </c>
      <c r="J274" s="56"/>
      <c r="K274" s="38">
        <f t="shared" si="137"/>
        <v>0</v>
      </c>
      <c r="L274" s="38"/>
      <c r="M274" s="4"/>
      <c r="N274" s="8" t="s">
        <v>146</v>
      </c>
      <c r="O274" s="10">
        <v>5.0E-4</v>
      </c>
      <c r="P274" s="10">
        <v>1.0</v>
      </c>
      <c r="Q274" s="10">
        <f t="shared" si="138"/>
        <v>0.0005</v>
      </c>
      <c r="R274" s="10">
        <f>O274*N261</f>
        <v>0.0125</v>
      </c>
      <c r="S274" s="10">
        <f t="shared" si="139"/>
        <v>0.0125</v>
      </c>
      <c r="T274" s="34"/>
      <c r="U274" s="10">
        <v>1.0</v>
      </c>
      <c r="V274" s="10">
        <f t="shared" si="140"/>
        <v>0.0125</v>
      </c>
      <c r="W274" s="37">
        <f>'Listado de Insumos'!F23</f>
        <v>99000</v>
      </c>
      <c r="X274" s="38">
        <f t="shared" si="141"/>
        <v>1237.5</v>
      </c>
      <c r="Y274" s="38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ht="15.75" customHeight="1">
      <c r="A275" s="8"/>
      <c r="B275" s="10"/>
      <c r="C275" s="10"/>
      <c r="D275" s="10">
        <f t="shared" si="134"/>
        <v>0</v>
      </c>
      <c r="E275" s="10">
        <f>B275*A261</f>
        <v>0</v>
      </c>
      <c r="F275" s="10">
        <f t="shared" si="135"/>
        <v>0</v>
      </c>
      <c r="G275" s="57">
        <f>F277/A261</f>
        <v>0.2675</v>
      </c>
      <c r="H275" s="10"/>
      <c r="I275" s="10">
        <f t="shared" si="136"/>
        <v>0</v>
      </c>
      <c r="J275" s="38"/>
      <c r="K275" s="38">
        <f t="shared" si="137"/>
        <v>0</v>
      </c>
      <c r="L275" s="38"/>
      <c r="M275" s="4"/>
      <c r="N275" s="8" t="s">
        <v>152</v>
      </c>
      <c r="O275" s="10">
        <v>5.0E-4</v>
      </c>
      <c r="P275" s="10">
        <v>1.0</v>
      </c>
      <c r="Q275" s="10">
        <f t="shared" si="138"/>
        <v>0.0005</v>
      </c>
      <c r="R275" s="10">
        <f>O275*N261</f>
        <v>0.0125</v>
      </c>
      <c r="S275" s="10">
        <f t="shared" si="139"/>
        <v>0.0125</v>
      </c>
      <c r="T275" s="57">
        <f>S278/N261</f>
        <v>0.273</v>
      </c>
      <c r="U275" s="10">
        <v>1.0</v>
      </c>
      <c r="V275" s="10">
        <f t="shared" si="140"/>
        <v>0.0125</v>
      </c>
      <c r="W275" s="37">
        <f>'Listado de Insumos'!F26</f>
        <v>3400</v>
      </c>
      <c r="X275" s="38">
        <f t="shared" si="141"/>
        <v>42.5</v>
      </c>
      <c r="Y275" s="38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ht="15.75" customHeight="1">
      <c r="A276" s="8"/>
      <c r="B276" s="10"/>
      <c r="C276" s="10"/>
      <c r="D276" s="10">
        <f t="shared" si="134"/>
        <v>0</v>
      </c>
      <c r="E276" s="10">
        <f>B276*A261</f>
        <v>0</v>
      </c>
      <c r="F276" s="10">
        <f t="shared" si="135"/>
        <v>0</v>
      </c>
      <c r="G276" s="46"/>
      <c r="H276" s="10"/>
      <c r="I276" s="10">
        <f t="shared" si="136"/>
        <v>0</v>
      </c>
      <c r="J276" s="38"/>
      <c r="K276" s="38">
        <f t="shared" si="137"/>
        <v>0</v>
      </c>
      <c r="L276" s="38"/>
      <c r="M276" s="4"/>
      <c r="N276" s="8" t="s">
        <v>142</v>
      </c>
      <c r="O276" s="10">
        <v>0.03</v>
      </c>
      <c r="P276" s="10">
        <v>1.0</v>
      </c>
      <c r="Q276" s="10">
        <f t="shared" si="138"/>
        <v>0.03</v>
      </c>
      <c r="R276" s="10">
        <f>O276*N261</f>
        <v>0.75</v>
      </c>
      <c r="S276" s="10">
        <f t="shared" si="139"/>
        <v>0.75</v>
      </c>
      <c r="T276" s="46"/>
      <c r="U276" s="10">
        <v>1.0</v>
      </c>
      <c r="V276" s="10">
        <f t="shared" si="140"/>
        <v>0.75</v>
      </c>
      <c r="W276" s="37">
        <f>'Listado de Insumos'!F12</f>
        <v>3020</v>
      </c>
      <c r="X276" s="38">
        <f t="shared" si="141"/>
        <v>2265</v>
      </c>
      <c r="Y276" s="38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ht="15.75" customHeight="1">
      <c r="A277" s="3" t="s">
        <v>155</v>
      </c>
      <c r="B277" s="55">
        <f>SUM(B263:B276)</f>
        <v>0.2275</v>
      </c>
      <c r="C277" s="55"/>
      <c r="D277" s="55">
        <f t="shared" ref="D277:F277" si="142">SUM(D263:D276)</f>
        <v>0.2675</v>
      </c>
      <c r="E277" s="55">
        <f t="shared" si="142"/>
        <v>5.6875</v>
      </c>
      <c r="F277" s="55">
        <f t="shared" si="142"/>
        <v>6.6875</v>
      </c>
      <c r="G277" s="34"/>
      <c r="H277" s="55"/>
      <c r="I277" s="55">
        <f t="shared" ref="I277:L277" si="143">SUM(I263:I276)</f>
        <v>5.975</v>
      </c>
      <c r="J277" s="58">
        <f t="shared" si="143"/>
        <v>126394</v>
      </c>
      <c r="K277" s="58">
        <f t="shared" si="143"/>
        <v>52455.5</v>
      </c>
      <c r="L277" s="58">
        <f t="shared" si="143"/>
        <v>0</v>
      </c>
      <c r="M277" s="4"/>
      <c r="N277" s="8" t="s">
        <v>149</v>
      </c>
      <c r="O277" s="10">
        <v>0.06</v>
      </c>
      <c r="P277" s="10">
        <v>1.0</v>
      </c>
      <c r="Q277" s="29">
        <f t="shared" si="138"/>
        <v>0.06</v>
      </c>
      <c r="R277" s="29">
        <f>O277*N261</f>
        <v>1.5</v>
      </c>
      <c r="S277" s="10">
        <f t="shared" si="139"/>
        <v>1.5</v>
      </c>
      <c r="T277" s="46"/>
      <c r="U277" s="10">
        <v>1.0</v>
      </c>
      <c r="V277" s="10">
        <f t="shared" si="140"/>
        <v>1.5</v>
      </c>
      <c r="W277" s="56"/>
      <c r="X277" s="38">
        <f t="shared" si="141"/>
        <v>0</v>
      </c>
      <c r="Y277" s="38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ht="15.75" customHeight="1">
      <c r="A278" s="4"/>
      <c r="B278" s="14"/>
      <c r="C278" s="14"/>
      <c r="D278" s="14"/>
      <c r="E278" s="14"/>
      <c r="F278" s="14"/>
      <c r="G278" s="14"/>
      <c r="H278" s="14"/>
      <c r="I278" s="59" t="s">
        <v>157</v>
      </c>
      <c r="J278" s="14"/>
      <c r="K278" s="14"/>
      <c r="L278" s="59" t="s">
        <v>158</v>
      </c>
      <c r="M278" s="4"/>
      <c r="N278" s="3" t="s">
        <v>155</v>
      </c>
      <c r="O278" s="55">
        <f>SUM(O263:O277)</f>
        <v>0.252</v>
      </c>
      <c r="P278" s="55"/>
      <c r="Q278" s="55">
        <f t="shared" ref="Q278:S278" si="144">SUM(Q263:Q277)</f>
        <v>0.273</v>
      </c>
      <c r="R278" s="55">
        <f t="shared" si="144"/>
        <v>6.3</v>
      </c>
      <c r="S278" s="55">
        <f t="shared" si="144"/>
        <v>6.825</v>
      </c>
      <c r="T278" s="34"/>
      <c r="U278" s="55"/>
      <c r="V278" s="55">
        <f t="shared" ref="V278:Y278" si="145">SUM(V263:V277)</f>
        <v>6.45</v>
      </c>
      <c r="W278" s="58">
        <f t="shared" si="145"/>
        <v>260843</v>
      </c>
      <c r="X278" s="58">
        <f t="shared" si="145"/>
        <v>46974.93125</v>
      </c>
      <c r="Y278" s="58">
        <f t="shared" si="145"/>
        <v>0</v>
      </c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ht="15.75" customHeight="1">
      <c r="A279" s="4"/>
      <c r="B279" s="14"/>
      <c r="C279" s="14"/>
      <c r="D279" s="14"/>
      <c r="E279" s="14"/>
      <c r="F279" s="14"/>
      <c r="G279" s="14"/>
      <c r="H279" s="14"/>
      <c r="I279" s="60">
        <f>G275*A261</f>
        <v>6.6875</v>
      </c>
      <c r="J279" s="14"/>
      <c r="K279" s="14"/>
      <c r="L279" s="60"/>
      <c r="M279" s="4"/>
      <c r="N279" s="4"/>
      <c r="O279" s="14"/>
      <c r="P279" s="14"/>
      <c r="Q279" s="14"/>
      <c r="R279" s="14"/>
      <c r="S279" s="14"/>
      <c r="T279" s="14"/>
      <c r="U279" s="14"/>
      <c r="V279" s="59" t="s">
        <v>157</v>
      </c>
      <c r="W279" s="14"/>
      <c r="X279" s="14"/>
      <c r="Y279" s="59" t="s">
        <v>158</v>
      </c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14"/>
      <c r="P280" s="14"/>
      <c r="Q280" s="14"/>
      <c r="R280" s="14"/>
      <c r="S280" s="14"/>
      <c r="T280" s="14"/>
      <c r="U280" s="14"/>
      <c r="V280" s="60">
        <f>T275*N261</f>
        <v>6.825</v>
      </c>
      <c r="W280" s="14"/>
      <c r="X280" s="14"/>
      <c r="Y280" s="60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ht="15.75" customHeight="1">
      <c r="A282" s="22" t="str">
        <f>'Menú Almuerzo y Cena'!C14</f>
        <v>ASADO A LA OLLA CON ENSALADA DE PAPA</v>
      </c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4"/>
      <c r="M282" s="4"/>
      <c r="N282" s="22" t="str">
        <f>'Menú Almuerzo y Cena'!H14</f>
        <v>SO'O KU'I CON ARROZ Y BATATA</v>
      </c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ht="15.75" customHeight="1">
      <c r="A283" s="25" t="s">
        <v>66</v>
      </c>
      <c r="B283" s="22" t="s">
        <v>58</v>
      </c>
      <c r="C283" s="23"/>
      <c r="D283" s="24"/>
      <c r="E283" s="26" t="s">
        <v>59</v>
      </c>
      <c r="F283" s="23"/>
      <c r="G283" s="24"/>
      <c r="H283" s="22" t="s">
        <v>62</v>
      </c>
      <c r="I283" s="23"/>
      <c r="J283" s="23"/>
      <c r="K283" s="23"/>
      <c r="L283" s="24"/>
      <c r="M283" s="4"/>
      <c r="N283" s="25" t="s">
        <v>56</v>
      </c>
      <c r="O283" s="22" t="s">
        <v>58</v>
      </c>
      <c r="P283" s="23"/>
      <c r="Q283" s="24"/>
      <c r="R283" s="26" t="s">
        <v>59</v>
      </c>
      <c r="S283" s="23"/>
      <c r="T283" s="24"/>
      <c r="U283" s="22" t="s">
        <v>62</v>
      </c>
      <c r="V283" s="23"/>
      <c r="W283" s="23"/>
      <c r="X283" s="23"/>
      <c r="Y283" s="2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ht="15.75" customHeight="1">
      <c r="A284" s="32">
        <f>'Menú Almuerzo y Cena'!D14</f>
        <v>25</v>
      </c>
      <c r="B284" s="28" t="s">
        <v>70</v>
      </c>
      <c r="C284" s="28" t="s">
        <v>91</v>
      </c>
      <c r="D284" s="28" t="s">
        <v>73</v>
      </c>
      <c r="E284" s="28" t="s">
        <v>75</v>
      </c>
      <c r="F284" s="28" t="s">
        <v>73</v>
      </c>
      <c r="G284" s="28" t="s">
        <v>76</v>
      </c>
      <c r="H284" s="28" t="s">
        <v>78</v>
      </c>
      <c r="I284" s="28" t="s">
        <v>79</v>
      </c>
      <c r="J284" s="30" t="s">
        <v>80</v>
      </c>
      <c r="K284" s="31" t="s">
        <v>82</v>
      </c>
      <c r="L284" s="31" t="s">
        <v>86</v>
      </c>
      <c r="M284" s="4"/>
      <c r="N284" s="32">
        <f>'Menú Almuerzo y Cena'!I14</f>
        <v>25</v>
      </c>
      <c r="O284" s="28" t="s">
        <v>70</v>
      </c>
      <c r="P284" s="28" t="s">
        <v>72</v>
      </c>
      <c r="Q284" s="28" t="s">
        <v>73</v>
      </c>
      <c r="R284" s="28" t="s">
        <v>75</v>
      </c>
      <c r="S284" s="28" t="s">
        <v>73</v>
      </c>
      <c r="T284" s="28" t="s">
        <v>76</v>
      </c>
      <c r="U284" s="28" t="s">
        <v>78</v>
      </c>
      <c r="V284" s="28" t="s">
        <v>79</v>
      </c>
      <c r="W284" s="30" t="s">
        <v>80</v>
      </c>
      <c r="X284" s="31" t="s">
        <v>82</v>
      </c>
      <c r="Y284" s="31" t="s">
        <v>86</v>
      </c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ht="15.75" customHeight="1">
      <c r="A285" s="25" t="s">
        <v>103</v>
      </c>
      <c r="B285" s="34"/>
      <c r="C285" s="34"/>
      <c r="D285" s="34"/>
      <c r="E285" s="34"/>
      <c r="F285" s="34"/>
      <c r="G285" s="34"/>
      <c r="H285" s="34"/>
      <c r="I285" s="34"/>
      <c r="J285" s="35"/>
      <c r="K285" s="34"/>
      <c r="L285" s="34"/>
      <c r="M285" s="4"/>
      <c r="N285" s="25" t="s">
        <v>103</v>
      </c>
      <c r="O285" s="34"/>
      <c r="P285" s="34"/>
      <c r="Q285" s="34"/>
      <c r="R285" s="34"/>
      <c r="S285" s="34"/>
      <c r="T285" s="34"/>
      <c r="U285" s="34"/>
      <c r="V285" s="34"/>
      <c r="W285" s="35"/>
      <c r="X285" s="34"/>
      <c r="Y285" s="3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ht="15.75" customHeight="1">
      <c r="A286" s="8" t="s">
        <v>92</v>
      </c>
      <c r="B286" s="10">
        <v>0.115</v>
      </c>
      <c r="C286" s="10">
        <v>0.8</v>
      </c>
      <c r="D286" s="10">
        <f t="shared" ref="D286:D299" si="146">C286*B286</f>
        <v>0.092</v>
      </c>
      <c r="E286" s="10">
        <f>B286*A284</f>
        <v>2.875</v>
      </c>
      <c r="F286" s="10">
        <f t="shared" ref="F286:F299" si="147">E286*C286</f>
        <v>2.3</v>
      </c>
      <c r="G286" s="36">
        <v>0.0</v>
      </c>
      <c r="H286" s="10">
        <v>1.1</v>
      </c>
      <c r="I286" s="10">
        <f t="shared" ref="I286:I299" si="148">H286*E286</f>
        <v>3.1625</v>
      </c>
      <c r="J286" s="37">
        <f>'Listado de Insumos'!F9</f>
        <v>21500</v>
      </c>
      <c r="K286" s="38">
        <f t="shared" ref="K286:K299" si="149">J286*I286</f>
        <v>67993.75</v>
      </c>
      <c r="L286" s="38"/>
      <c r="M286" s="4"/>
      <c r="N286" s="7" t="s">
        <v>142</v>
      </c>
      <c r="O286" s="10">
        <v>0.03</v>
      </c>
      <c r="P286" s="10">
        <v>3.0</v>
      </c>
      <c r="Q286" s="10">
        <f t="shared" ref="Q286:Q299" si="150">P286*O286</f>
        <v>0.09</v>
      </c>
      <c r="R286" s="10">
        <f>O286*N284</f>
        <v>0.75</v>
      </c>
      <c r="S286" s="10">
        <f t="shared" ref="S286:S299" si="151">R286*P286</f>
        <v>2.25</v>
      </c>
      <c r="T286" s="36">
        <v>0.0</v>
      </c>
      <c r="U286" s="10">
        <v>1.0</v>
      </c>
      <c r="V286" s="10">
        <f t="shared" ref="V286:V299" si="152">U286*R286</f>
        <v>0.75</v>
      </c>
      <c r="W286" s="37">
        <f>'Listado de Insumos'!F12</f>
        <v>3020</v>
      </c>
      <c r="X286" s="38">
        <f t="shared" ref="X286:X299" si="153">W286*V286</f>
        <v>2265</v>
      </c>
      <c r="Y286" s="38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ht="15.75" customHeight="1">
      <c r="A287" s="8" t="s">
        <v>207</v>
      </c>
      <c r="B287" s="10">
        <v>0.05</v>
      </c>
      <c r="C287" s="10">
        <v>1.0</v>
      </c>
      <c r="D287" s="10">
        <f t="shared" si="146"/>
        <v>0.05</v>
      </c>
      <c r="E287" s="10">
        <f>B287*A284</f>
        <v>1.25</v>
      </c>
      <c r="F287" s="10">
        <f t="shared" si="147"/>
        <v>1.25</v>
      </c>
      <c r="G287" s="34"/>
      <c r="H287" s="10">
        <v>1.3</v>
      </c>
      <c r="I287" s="10">
        <f t="shared" si="148"/>
        <v>1.625</v>
      </c>
      <c r="J287" s="37">
        <f>'Listado de Insumos'!F63</f>
        <v>2950</v>
      </c>
      <c r="K287" s="38">
        <f t="shared" si="149"/>
        <v>4793.75</v>
      </c>
      <c r="L287" s="38"/>
      <c r="M287" s="4"/>
      <c r="N287" s="7" t="s">
        <v>149</v>
      </c>
      <c r="O287" s="10">
        <v>0.09</v>
      </c>
      <c r="P287" s="10">
        <v>1.0</v>
      </c>
      <c r="Q287" s="10">
        <f t="shared" si="150"/>
        <v>0.09</v>
      </c>
      <c r="R287" s="10">
        <f>O287*N284</f>
        <v>2.25</v>
      </c>
      <c r="S287" s="10">
        <f t="shared" si="151"/>
        <v>2.25</v>
      </c>
      <c r="T287" s="34"/>
      <c r="U287" s="10">
        <v>1.0</v>
      </c>
      <c r="V287" s="10">
        <f t="shared" si="152"/>
        <v>2.25</v>
      </c>
      <c r="W287" s="37"/>
      <c r="X287" s="38">
        <f t="shared" si="153"/>
        <v>0</v>
      </c>
      <c r="Y287" s="38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ht="15.75" customHeight="1">
      <c r="A288" s="8" t="s">
        <v>253</v>
      </c>
      <c r="B288" s="10">
        <v>0.01</v>
      </c>
      <c r="C288" s="10">
        <v>1.0</v>
      </c>
      <c r="D288" s="10">
        <f t="shared" si="146"/>
        <v>0.01</v>
      </c>
      <c r="E288" s="10">
        <f>B288*A284</f>
        <v>0.25</v>
      </c>
      <c r="F288" s="10">
        <f t="shared" si="147"/>
        <v>0.25</v>
      </c>
      <c r="G288" s="41" t="s">
        <v>127</v>
      </c>
      <c r="H288" s="10">
        <v>1.0</v>
      </c>
      <c r="I288" s="10">
        <f t="shared" si="148"/>
        <v>0.25</v>
      </c>
      <c r="J288" s="37">
        <f>'Listado de Insumos'!F37</f>
        <v>3650</v>
      </c>
      <c r="K288" s="38">
        <f t="shared" si="149"/>
        <v>912.5</v>
      </c>
      <c r="L288" s="38"/>
      <c r="M288" s="4"/>
      <c r="N288" s="7" t="s">
        <v>84</v>
      </c>
      <c r="O288" s="10">
        <v>0.04</v>
      </c>
      <c r="P288" s="10">
        <v>0.8</v>
      </c>
      <c r="Q288" s="10">
        <f t="shared" si="150"/>
        <v>0.032</v>
      </c>
      <c r="R288" s="10">
        <f>O288*N284</f>
        <v>1</v>
      </c>
      <c r="S288" s="10">
        <f t="shared" si="151"/>
        <v>0.8</v>
      </c>
      <c r="T288" s="41" t="s">
        <v>127</v>
      </c>
      <c r="U288" s="10">
        <v>1.1</v>
      </c>
      <c r="V288" s="10">
        <f t="shared" si="152"/>
        <v>1.1</v>
      </c>
      <c r="W288" s="37">
        <f>'Listado de Insumos'!F7</f>
        <v>16500</v>
      </c>
      <c r="X288" s="38">
        <f t="shared" si="153"/>
        <v>18150</v>
      </c>
      <c r="Y288" s="38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ht="15.75" customHeight="1">
      <c r="A289" s="8" t="s">
        <v>153</v>
      </c>
      <c r="B289" s="10">
        <v>0.001</v>
      </c>
      <c r="C289" s="10">
        <v>1.0</v>
      </c>
      <c r="D289" s="10">
        <f t="shared" si="146"/>
        <v>0.001</v>
      </c>
      <c r="E289" s="10">
        <f>B289*A284</f>
        <v>0.025</v>
      </c>
      <c r="F289" s="10">
        <f t="shared" si="147"/>
        <v>0.025</v>
      </c>
      <c r="G289" s="46"/>
      <c r="H289" s="10">
        <v>1.0</v>
      </c>
      <c r="I289" s="10">
        <f t="shared" si="148"/>
        <v>0.025</v>
      </c>
      <c r="J289" s="37">
        <f>'Listado de Insumos'!F24</f>
        <v>54250</v>
      </c>
      <c r="K289" s="38">
        <f t="shared" si="149"/>
        <v>1356.25</v>
      </c>
      <c r="L289" s="38"/>
      <c r="M289" s="4"/>
      <c r="N289" s="7" t="s">
        <v>125</v>
      </c>
      <c r="O289" s="10">
        <v>0.015</v>
      </c>
      <c r="P289" s="10">
        <v>1.0</v>
      </c>
      <c r="Q289" s="10">
        <f t="shared" si="150"/>
        <v>0.015</v>
      </c>
      <c r="R289" s="10">
        <f>O289*N284</f>
        <v>0.375</v>
      </c>
      <c r="S289" s="10">
        <f t="shared" si="151"/>
        <v>0.375</v>
      </c>
      <c r="T289" s="46"/>
      <c r="U289" s="10">
        <v>1.175</v>
      </c>
      <c r="V289" s="10">
        <f t="shared" si="152"/>
        <v>0.440625</v>
      </c>
      <c r="W289" s="37">
        <f>'Listado de Insumos'!F28</f>
        <v>13200</v>
      </c>
      <c r="X289" s="38">
        <f t="shared" si="153"/>
        <v>5816.25</v>
      </c>
      <c r="Y289" s="38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ht="15.75" customHeight="1">
      <c r="A290" s="8" t="s">
        <v>152</v>
      </c>
      <c r="B290" s="10">
        <v>0.002</v>
      </c>
      <c r="C290" s="10">
        <v>1.0</v>
      </c>
      <c r="D290" s="10">
        <f t="shared" si="146"/>
        <v>0.002</v>
      </c>
      <c r="E290" s="10">
        <f>B290*A284</f>
        <v>0.05</v>
      </c>
      <c r="F290" s="10">
        <f t="shared" si="147"/>
        <v>0.05</v>
      </c>
      <c r="G290" s="46"/>
      <c r="H290" s="10">
        <v>1.0</v>
      </c>
      <c r="I290" s="10">
        <f t="shared" si="148"/>
        <v>0.05</v>
      </c>
      <c r="J290" s="37">
        <f>'Listado de Insumos'!F26</f>
        <v>3400</v>
      </c>
      <c r="K290" s="38">
        <f t="shared" si="149"/>
        <v>170</v>
      </c>
      <c r="L290" s="38"/>
      <c r="M290" s="4"/>
      <c r="N290" s="7" t="s">
        <v>129</v>
      </c>
      <c r="O290" s="10">
        <v>0.015</v>
      </c>
      <c r="P290" s="10">
        <v>1.0</v>
      </c>
      <c r="Q290" s="10">
        <f t="shared" si="150"/>
        <v>0.015</v>
      </c>
      <c r="R290" s="10">
        <f>O290*N284</f>
        <v>0.375</v>
      </c>
      <c r="S290" s="10">
        <f t="shared" si="151"/>
        <v>0.375</v>
      </c>
      <c r="T290" s="46"/>
      <c r="U290" s="10">
        <v>1.175</v>
      </c>
      <c r="V290" s="10">
        <f t="shared" si="152"/>
        <v>0.440625</v>
      </c>
      <c r="W290" s="37">
        <f>'Listado de Insumos'!F61</f>
        <v>6500</v>
      </c>
      <c r="X290" s="38">
        <f t="shared" si="153"/>
        <v>2864.0625</v>
      </c>
      <c r="Y290" s="38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ht="15.75" customHeight="1">
      <c r="A291" s="76" t="s">
        <v>150</v>
      </c>
      <c r="B291" s="10">
        <v>0.08</v>
      </c>
      <c r="C291" s="10">
        <v>1.0</v>
      </c>
      <c r="D291" s="10">
        <f t="shared" si="146"/>
        <v>0.08</v>
      </c>
      <c r="E291" s="10">
        <f>B291*A284</f>
        <v>2</v>
      </c>
      <c r="F291" s="10">
        <f t="shared" si="147"/>
        <v>2</v>
      </c>
      <c r="G291" s="34"/>
      <c r="H291" s="10">
        <v>1.125</v>
      </c>
      <c r="I291" s="10">
        <f t="shared" si="148"/>
        <v>2.25</v>
      </c>
      <c r="J291" s="37">
        <f>'Listado de Insumos'!F64</f>
        <v>6000</v>
      </c>
      <c r="K291" s="38">
        <f t="shared" si="149"/>
        <v>13500</v>
      </c>
      <c r="L291" s="38"/>
      <c r="M291" s="4"/>
      <c r="N291" s="7" t="s">
        <v>135</v>
      </c>
      <c r="O291" s="10">
        <v>0.005</v>
      </c>
      <c r="P291" s="10">
        <v>1.0</v>
      </c>
      <c r="Q291" s="10">
        <f t="shared" si="150"/>
        <v>0.005</v>
      </c>
      <c r="R291" s="10">
        <f>O291*N284</f>
        <v>0.125</v>
      </c>
      <c r="S291" s="10">
        <f t="shared" si="151"/>
        <v>0.125</v>
      </c>
      <c r="T291" s="34"/>
      <c r="U291" s="10">
        <v>1.125</v>
      </c>
      <c r="V291" s="10">
        <f t="shared" si="152"/>
        <v>0.140625</v>
      </c>
      <c r="W291" s="37">
        <f>'Listado de Insumos'!F62</f>
        <v>6500</v>
      </c>
      <c r="X291" s="38">
        <f t="shared" si="153"/>
        <v>914.0625</v>
      </c>
      <c r="Y291" s="38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ht="15.75" customHeight="1">
      <c r="A292" s="77" t="s">
        <v>129</v>
      </c>
      <c r="B292" s="10">
        <v>0.02</v>
      </c>
      <c r="C292" s="10">
        <v>1.0</v>
      </c>
      <c r="D292" s="10">
        <f t="shared" si="146"/>
        <v>0.02</v>
      </c>
      <c r="E292" s="10">
        <f>B292*A284</f>
        <v>0.5</v>
      </c>
      <c r="F292" s="10">
        <f t="shared" si="147"/>
        <v>0.5</v>
      </c>
      <c r="G292" s="54"/>
      <c r="H292" s="10">
        <v>1.175</v>
      </c>
      <c r="I292" s="10">
        <f t="shared" si="148"/>
        <v>0.5875</v>
      </c>
      <c r="J292" s="37">
        <f>'Listado de Insumos'!F61</f>
        <v>6500</v>
      </c>
      <c r="K292" s="38">
        <f t="shared" si="149"/>
        <v>3818.75</v>
      </c>
      <c r="L292" s="38"/>
      <c r="M292" s="4"/>
      <c r="N292" s="7" t="s">
        <v>192</v>
      </c>
      <c r="O292" s="10">
        <v>0.01</v>
      </c>
      <c r="P292" s="10">
        <v>1.0</v>
      </c>
      <c r="Q292" s="10">
        <f t="shared" si="150"/>
        <v>0.01</v>
      </c>
      <c r="R292" s="10">
        <f>O292*N284</f>
        <v>0.25</v>
      </c>
      <c r="S292" s="10">
        <f t="shared" si="151"/>
        <v>0.25</v>
      </c>
      <c r="T292" s="54"/>
      <c r="U292" s="10">
        <v>1.225</v>
      </c>
      <c r="V292" s="10">
        <f t="shared" si="152"/>
        <v>0.30625</v>
      </c>
      <c r="W292" s="37">
        <f>'Listado de Insumos'!F60</f>
        <v>8400</v>
      </c>
      <c r="X292" s="38">
        <f t="shared" si="153"/>
        <v>2572.5</v>
      </c>
      <c r="Y292" s="38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ht="15.75" customHeight="1">
      <c r="A293" s="77" t="s">
        <v>143</v>
      </c>
      <c r="B293" s="10">
        <v>0.015</v>
      </c>
      <c r="C293" s="10">
        <v>1.0</v>
      </c>
      <c r="D293" s="10">
        <f t="shared" si="146"/>
        <v>0.015</v>
      </c>
      <c r="E293" s="10">
        <f>B293*A284</f>
        <v>0.375</v>
      </c>
      <c r="F293" s="10">
        <f t="shared" si="147"/>
        <v>0.375</v>
      </c>
      <c r="G293" s="41" t="s">
        <v>148</v>
      </c>
      <c r="H293" s="10">
        <v>1.0</v>
      </c>
      <c r="I293" s="10">
        <f t="shared" si="148"/>
        <v>0.375</v>
      </c>
      <c r="J293" s="37">
        <f>'Listado de Insumos'!F21</f>
        <v>16053</v>
      </c>
      <c r="K293" s="38">
        <f t="shared" si="149"/>
        <v>6019.875</v>
      </c>
      <c r="L293" s="38"/>
      <c r="M293" s="4"/>
      <c r="N293" s="7" t="s">
        <v>139</v>
      </c>
      <c r="O293" s="10">
        <v>0.005</v>
      </c>
      <c r="P293" s="10">
        <v>1.0</v>
      </c>
      <c r="Q293" s="10">
        <f t="shared" si="150"/>
        <v>0.005</v>
      </c>
      <c r="R293" s="10">
        <f>O293*N284</f>
        <v>0.125</v>
      </c>
      <c r="S293" s="10">
        <f t="shared" si="151"/>
        <v>0.125</v>
      </c>
      <c r="T293" s="41" t="s">
        <v>148</v>
      </c>
      <c r="U293" s="10">
        <v>1.125</v>
      </c>
      <c r="V293" s="10">
        <f t="shared" si="152"/>
        <v>0.140625</v>
      </c>
      <c r="W293" s="37">
        <f>'Listado de Insumos'!F66</f>
        <v>4900</v>
      </c>
      <c r="X293" s="38">
        <f t="shared" si="153"/>
        <v>689.0625</v>
      </c>
      <c r="Y293" s="38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ht="15.75" customHeight="1">
      <c r="A294" s="77" t="s">
        <v>152</v>
      </c>
      <c r="B294" s="10">
        <v>0.002</v>
      </c>
      <c r="C294" s="10">
        <v>1.0</v>
      </c>
      <c r="D294" s="10">
        <f t="shared" si="146"/>
        <v>0.002</v>
      </c>
      <c r="E294" s="10">
        <f>B294*A284</f>
        <v>0.05</v>
      </c>
      <c r="F294" s="10">
        <f t="shared" si="147"/>
        <v>0.05</v>
      </c>
      <c r="G294" s="46"/>
      <c r="H294" s="10">
        <v>1.0</v>
      </c>
      <c r="I294" s="10">
        <f t="shared" si="148"/>
        <v>0.05</v>
      </c>
      <c r="J294" s="37">
        <f>'Listado de Insumos'!F26</f>
        <v>3400</v>
      </c>
      <c r="K294" s="38">
        <f t="shared" si="149"/>
        <v>170</v>
      </c>
      <c r="L294" s="38"/>
      <c r="M294" s="4"/>
      <c r="N294" s="7" t="s">
        <v>147</v>
      </c>
      <c r="O294" s="10">
        <v>0.005</v>
      </c>
      <c r="P294" s="10">
        <v>1.0</v>
      </c>
      <c r="Q294" s="10">
        <f t="shared" si="150"/>
        <v>0.005</v>
      </c>
      <c r="R294" s="10">
        <f>O294*N284</f>
        <v>0.125</v>
      </c>
      <c r="S294" s="10">
        <f t="shared" si="151"/>
        <v>0.125</v>
      </c>
      <c r="T294" s="46"/>
      <c r="U294" s="10">
        <v>1.225</v>
      </c>
      <c r="V294" s="10">
        <f t="shared" si="152"/>
        <v>0.153125</v>
      </c>
      <c r="W294" s="37">
        <f>'Listado de Insumos'!F67</f>
        <v>5000</v>
      </c>
      <c r="X294" s="38">
        <f t="shared" si="153"/>
        <v>765.625</v>
      </c>
      <c r="Y294" s="38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ht="15.75" customHeight="1">
      <c r="A295" s="77" t="s">
        <v>153</v>
      </c>
      <c r="B295" s="10">
        <v>1.0E-4</v>
      </c>
      <c r="C295" s="10">
        <v>1.0</v>
      </c>
      <c r="D295" s="10">
        <f t="shared" si="146"/>
        <v>0.0001</v>
      </c>
      <c r="E295" s="10">
        <f>B295*A284</f>
        <v>0.0025</v>
      </c>
      <c r="F295" s="10">
        <f t="shared" si="147"/>
        <v>0.0025</v>
      </c>
      <c r="G295" s="46"/>
      <c r="H295" s="10">
        <v>1.0</v>
      </c>
      <c r="I295" s="10">
        <f t="shared" si="148"/>
        <v>0.0025</v>
      </c>
      <c r="J295" s="37">
        <f>'Listado de Insumos'!F24</f>
        <v>54250</v>
      </c>
      <c r="K295" s="38">
        <f t="shared" si="149"/>
        <v>135.625</v>
      </c>
      <c r="L295" s="38"/>
      <c r="M295" s="4"/>
      <c r="N295" s="7" t="s">
        <v>119</v>
      </c>
      <c r="O295" s="10">
        <v>0.005</v>
      </c>
      <c r="P295" s="10">
        <v>1.0</v>
      </c>
      <c r="Q295" s="10">
        <f t="shared" si="150"/>
        <v>0.005</v>
      </c>
      <c r="R295" s="10">
        <f>O295*N284</f>
        <v>0.125</v>
      </c>
      <c r="S295" s="10">
        <f t="shared" si="151"/>
        <v>0.125</v>
      </c>
      <c r="T295" s="46"/>
      <c r="U295" s="10">
        <v>1.0</v>
      </c>
      <c r="V295" s="10">
        <f t="shared" si="152"/>
        <v>0.125</v>
      </c>
      <c r="W295" s="37">
        <f>'Listado de Insumos'!F16</f>
        <v>12844</v>
      </c>
      <c r="X295" s="38">
        <f t="shared" si="153"/>
        <v>1605.5</v>
      </c>
      <c r="Y295" s="38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ht="15.75" customHeight="1">
      <c r="A296" s="77"/>
      <c r="B296" s="10"/>
      <c r="C296" s="10"/>
      <c r="D296" s="10">
        <f t="shared" si="146"/>
        <v>0</v>
      </c>
      <c r="E296" s="10">
        <f>B296*A284</f>
        <v>0</v>
      </c>
      <c r="F296" s="10">
        <f t="shared" si="147"/>
        <v>0</v>
      </c>
      <c r="G296" s="46"/>
      <c r="H296" s="10"/>
      <c r="I296" s="10">
        <f t="shared" si="148"/>
        <v>0</v>
      </c>
      <c r="J296" s="37"/>
      <c r="K296" s="38">
        <f t="shared" si="149"/>
        <v>0</v>
      </c>
      <c r="L296" s="38"/>
      <c r="M296" s="4"/>
      <c r="N296" s="7" t="s">
        <v>146</v>
      </c>
      <c r="O296" s="10">
        <v>5.0E-4</v>
      </c>
      <c r="P296" s="10">
        <v>1.0</v>
      </c>
      <c r="Q296" s="10">
        <f t="shared" si="150"/>
        <v>0.0005</v>
      </c>
      <c r="R296" s="10">
        <f>O296*N284</f>
        <v>0.0125</v>
      </c>
      <c r="S296" s="10">
        <f t="shared" si="151"/>
        <v>0.0125</v>
      </c>
      <c r="T296" s="46"/>
      <c r="U296" s="10">
        <v>1.0</v>
      </c>
      <c r="V296" s="10">
        <f t="shared" si="152"/>
        <v>0.0125</v>
      </c>
      <c r="W296" s="37">
        <f>'Listado de Insumos'!F23</f>
        <v>99000</v>
      </c>
      <c r="X296" s="38">
        <f t="shared" si="153"/>
        <v>1237.5</v>
      </c>
      <c r="Y296" s="38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ht="15.75" customHeight="1">
      <c r="A297" s="8"/>
      <c r="B297" s="10"/>
      <c r="C297" s="10"/>
      <c r="D297" s="29">
        <f t="shared" si="146"/>
        <v>0</v>
      </c>
      <c r="E297" s="29">
        <f>B297*A284</f>
        <v>0</v>
      </c>
      <c r="F297" s="10">
        <f t="shared" si="147"/>
        <v>0</v>
      </c>
      <c r="G297" s="34"/>
      <c r="H297" s="10"/>
      <c r="I297" s="10">
        <f t="shared" si="148"/>
        <v>0</v>
      </c>
      <c r="J297" s="56"/>
      <c r="K297" s="38">
        <f t="shared" si="149"/>
        <v>0</v>
      </c>
      <c r="L297" s="38"/>
      <c r="M297" s="4"/>
      <c r="N297" s="7" t="s">
        <v>152</v>
      </c>
      <c r="O297" s="10">
        <v>5.0E-4</v>
      </c>
      <c r="P297" s="10">
        <v>1.0</v>
      </c>
      <c r="Q297" s="29">
        <f t="shared" si="150"/>
        <v>0.0005</v>
      </c>
      <c r="R297" s="29">
        <f>O297*N284</f>
        <v>0.0125</v>
      </c>
      <c r="S297" s="10">
        <f t="shared" si="151"/>
        <v>0.0125</v>
      </c>
      <c r="T297" s="34"/>
      <c r="U297" s="10">
        <v>1.0</v>
      </c>
      <c r="V297" s="10">
        <f t="shared" si="152"/>
        <v>0.0125</v>
      </c>
      <c r="W297" s="56">
        <f>'Listado de Insumos'!F26</f>
        <v>3400</v>
      </c>
      <c r="X297" s="38">
        <f t="shared" si="153"/>
        <v>42.5</v>
      </c>
      <c r="Y297" s="38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ht="15.75" customHeight="1">
      <c r="A298" s="8"/>
      <c r="B298" s="10"/>
      <c r="C298" s="10"/>
      <c r="D298" s="10">
        <f t="shared" si="146"/>
        <v>0</v>
      </c>
      <c r="E298" s="10">
        <f>B298*A284</f>
        <v>0</v>
      </c>
      <c r="F298" s="10">
        <f t="shared" si="147"/>
        <v>0</v>
      </c>
      <c r="G298" s="57">
        <f>F300/A284</f>
        <v>0.2721</v>
      </c>
      <c r="H298" s="10"/>
      <c r="I298" s="10">
        <f t="shared" si="148"/>
        <v>0</v>
      </c>
      <c r="J298" s="38"/>
      <c r="K298" s="38">
        <f t="shared" si="149"/>
        <v>0</v>
      </c>
      <c r="L298" s="38"/>
      <c r="M298" s="4"/>
      <c r="N298" s="7"/>
      <c r="O298" s="10"/>
      <c r="P298" s="10">
        <v>1.0</v>
      </c>
      <c r="Q298" s="10">
        <f t="shared" si="150"/>
        <v>0</v>
      </c>
      <c r="R298" s="10">
        <f>O298*N284</f>
        <v>0</v>
      </c>
      <c r="S298" s="10">
        <f t="shared" si="151"/>
        <v>0</v>
      </c>
      <c r="T298" s="57">
        <f>S300/N284</f>
        <v>0.273</v>
      </c>
      <c r="U298" s="10">
        <v>1.0</v>
      </c>
      <c r="V298" s="10">
        <f t="shared" si="152"/>
        <v>0</v>
      </c>
      <c r="W298" s="38"/>
      <c r="X298" s="38">
        <f t="shared" si="153"/>
        <v>0</v>
      </c>
      <c r="Y298" s="38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ht="15.75" customHeight="1">
      <c r="A299" s="8"/>
      <c r="B299" s="10"/>
      <c r="C299" s="10"/>
      <c r="D299" s="10">
        <f t="shared" si="146"/>
        <v>0</v>
      </c>
      <c r="E299" s="10">
        <f>B299*A284</f>
        <v>0</v>
      </c>
      <c r="F299" s="10">
        <f t="shared" si="147"/>
        <v>0</v>
      </c>
      <c r="G299" s="46"/>
      <c r="H299" s="10"/>
      <c r="I299" s="10">
        <f t="shared" si="148"/>
        <v>0</v>
      </c>
      <c r="J299" s="38"/>
      <c r="K299" s="38">
        <f t="shared" si="149"/>
        <v>0</v>
      </c>
      <c r="L299" s="38"/>
      <c r="M299" s="4"/>
      <c r="N299" s="7"/>
      <c r="O299" s="10"/>
      <c r="P299" s="10">
        <v>1.0</v>
      </c>
      <c r="Q299" s="10">
        <f t="shared" si="150"/>
        <v>0</v>
      </c>
      <c r="R299" s="10">
        <f>O299*N284</f>
        <v>0</v>
      </c>
      <c r="S299" s="10">
        <f t="shared" si="151"/>
        <v>0</v>
      </c>
      <c r="T299" s="46"/>
      <c r="U299" s="10">
        <v>1.0</v>
      </c>
      <c r="V299" s="10">
        <f t="shared" si="152"/>
        <v>0</v>
      </c>
      <c r="W299" s="38"/>
      <c r="X299" s="38">
        <f t="shared" si="153"/>
        <v>0</v>
      </c>
      <c r="Y299" s="38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ht="15.75" customHeight="1">
      <c r="A300" s="3" t="s">
        <v>155</v>
      </c>
      <c r="B300" s="55">
        <f>SUM(B286:B299)</f>
        <v>0.2951</v>
      </c>
      <c r="C300" s="55"/>
      <c r="D300" s="55">
        <f t="shared" ref="D300:F300" si="154">SUM(D286:D299)</f>
        <v>0.2721</v>
      </c>
      <c r="E300" s="55">
        <f t="shared" si="154"/>
        <v>7.3775</v>
      </c>
      <c r="F300" s="55">
        <f t="shared" si="154"/>
        <v>6.8025</v>
      </c>
      <c r="G300" s="34"/>
      <c r="H300" s="55"/>
      <c r="I300" s="55">
        <f t="shared" ref="I300:L300" si="155">SUM(I286:I299)</f>
        <v>8.3775</v>
      </c>
      <c r="J300" s="58">
        <f t="shared" si="155"/>
        <v>171953</v>
      </c>
      <c r="K300" s="58">
        <f t="shared" si="155"/>
        <v>98870.5</v>
      </c>
      <c r="L300" s="58">
        <f t="shared" si="155"/>
        <v>0</v>
      </c>
      <c r="M300" s="4"/>
      <c r="N300" s="3" t="s">
        <v>155</v>
      </c>
      <c r="O300" s="55">
        <f>SUM(O286:O299)</f>
        <v>0.221</v>
      </c>
      <c r="P300" s="55"/>
      <c r="Q300" s="55">
        <f t="shared" ref="Q300:S300" si="156">SUM(Q286:Q299)</f>
        <v>0.273</v>
      </c>
      <c r="R300" s="55">
        <f t="shared" si="156"/>
        <v>5.525</v>
      </c>
      <c r="S300" s="55">
        <f t="shared" si="156"/>
        <v>6.825</v>
      </c>
      <c r="T300" s="34"/>
      <c r="U300" s="55"/>
      <c r="V300" s="55">
        <f t="shared" ref="V300:Y300" si="157">SUM(V286:V299)</f>
        <v>5.871875</v>
      </c>
      <c r="W300" s="58">
        <f t="shared" si="157"/>
        <v>179264</v>
      </c>
      <c r="X300" s="58">
        <f t="shared" si="157"/>
        <v>36922.0625</v>
      </c>
      <c r="Y300" s="58">
        <f t="shared" si="157"/>
        <v>0</v>
      </c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ht="15.75" customHeight="1">
      <c r="A301" s="4"/>
      <c r="B301" s="14"/>
      <c r="C301" s="14"/>
      <c r="D301" s="14"/>
      <c r="E301" s="14"/>
      <c r="F301" s="14"/>
      <c r="G301" s="14"/>
      <c r="H301" s="14"/>
      <c r="I301" s="59" t="s">
        <v>157</v>
      </c>
      <c r="J301" s="14"/>
      <c r="K301" s="14"/>
      <c r="L301" s="59" t="s">
        <v>158</v>
      </c>
      <c r="M301" s="4"/>
      <c r="N301" s="4"/>
      <c r="O301" s="14"/>
      <c r="P301" s="14"/>
      <c r="Q301" s="14"/>
      <c r="R301" s="14"/>
      <c r="S301" s="14"/>
      <c r="T301" s="14"/>
      <c r="U301" s="14"/>
      <c r="V301" s="59" t="s">
        <v>157</v>
      </c>
      <c r="W301" s="14"/>
      <c r="X301" s="14"/>
      <c r="Y301" s="59" t="s">
        <v>158</v>
      </c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ht="15.75" customHeight="1">
      <c r="A302" s="4"/>
      <c r="B302" s="14"/>
      <c r="C302" s="14"/>
      <c r="D302" s="14"/>
      <c r="E302" s="14"/>
      <c r="F302" s="14"/>
      <c r="G302" s="14"/>
      <c r="H302" s="14"/>
      <c r="I302" s="60">
        <f>G298*A284</f>
        <v>6.8025</v>
      </c>
      <c r="J302" s="14"/>
      <c r="K302" s="14"/>
      <c r="L302" s="60"/>
      <c r="M302" s="4"/>
      <c r="N302" s="4"/>
      <c r="O302" s="14"/>
      <c r="P302" s="14"/>
      <c r="Q302" s="14"/>
      <c r="R302" s="14"/>
      <c r="S302" s="14"/>
      <c r="T302" s="14"/>
      <c r="U302" s="14"/>
      <c r="V302" s="60">
        <f>T298*N284</f>
        <v>6.825</v>
      </c>
      <c r="W302" s="14"/>
      <c r="X302" s="14"/>
      <c r="Y302" s="60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ht="15.75" customHeight="1">
      <c r="A305" s="22" t="str">
        <f>'Menú Almuerzo y Cena'!C15</f>
        <v>MARINERA CON ENSALADA DE PAPA</v>
      </c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4"/>
      <c r="M305" s="4"/>
      <c r="N305" s="22" t="str">
        <f>'Menú Almuerzo y Cena'!H15</f>
        <v>TARTA FUGAZZA CON ENSALADA DE ARROZ</v>
      </c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ht="15.75" customHeight="1">
      <c r="A306" s="25" t="s">
        <v>66</v>
      </c>
      <c r="B306" s="22" t="s">
        <v>58</v>
      </c>
      <c r="C306" s="23"/>
      <c r="D306" s="24"/>
      <c r="E306" s="26" t="s">
        <v>59</v>
      </c>
      <c r="F306" s="23"/>
      <c r="G306" s="24"/>
      <c r="H306" s="22" t="s">
        <v>62</v>
      </c>
      <c r="I306" s="23"/>
      <c r="J306" s="23"/>
      <c r="K306" s="23"/>
      <c r="L306" s="24"/>
      <c r="M306" s="4"/>
      <c r="N306" s="25" t="s">
        <v>56</v>
      </c>
      <c r="O306" s="22" t="s">
        <v>58</v>
      </c>
      <c r="P306" s="23"/>
      <c r="Q306" s="24"/>
      <c r="R306" s="26" t="s">
        <v>59</v>
      </c>
      <c r="S306" s="23"/>
      <c r="T306" s="24"/>
      <c r="U306" s="22" t="s">
        <v>62</v>
      </c>
      <c r="V306" s="23"/>
      <c r="W306" s="23"/>
      <c r="X306" s="23"/>
      <c r="Y306" s="2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ht="15.75" customHeight="1">
      <c r="A307" s="32">
        <f>'Menú Almuerzo y Cena'!D15</f>
        <v>25</v>
      </c>
      <c r="B307" s="28" t="s">
        <v>70</v>
      </c>
      <c r="C307" s="28" t="s">
        <v>91</v>
      </c>
      <c r="D307" s="28" t="s">
        <v>73</v>
      </c>
      <c r="E307" s="28" t="s">
        <v>75</v>
      </c>
      <c r="F307" s="28" t="s">
        <v>73</v>
      </c>
      <c r="G307" s="28" t="s">
        <v>76</v>
      </c>
      <c r="H307" s="28" t="s">
        <v>78</v>
      </c>
      <c r="I307" s="28" t="s">
        <v>79</v>
      </c>
      <c r="J307" s="78" t="s">
        <v>80</v>
      </c>
      <c r="K307" s="79" t="s">
        <v>82</v>
      </c>
      <c r="L307" s="31" t="s">
        <v>86</v>
      </c>
      <c r="M307" s="4"/>
      <c r="N307" s="32">
        <f>'Menú Almuerzo y Cena'!I15</f>
        <v>25</v>
      </c>
      <c r="O307" s="28" t="s">
        <v>70</v>
      </c>
      <c r="P307" s="28" t="s">
        <v>72</v>
      </c>
      <c r="Q307" s="28" t="s">
        <v>73</v>
      </c>
      <c r="R307" s="28" t="s">
        <v>75</v>
      </c>
      <c r="S307" s="28" t="s">
        <v>73</v>
      </c>
      <c r="T307" s="28" t="s">
        <v>76</v>
      </c>
      <c r="U307" s="28" t="s">
        <v>78</v>
      </c>
      <c r="V307" s="28" t="s">
        <v>79</v>
      </c>
      <c r="W307" s="30" t="s">
        <v>80</v>
      </c>
      <c r="X307" s="31" t="s">
        <v>82</v>
      </c>
      <c r="Y307" s="31" t="s">
        <v>86</v>
      </c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ht="15.75" customHeight="1">
      <c r="A308" s="25" t="s">
        <v>103</v>
      </c>
      <c r="B308" s="34"/>
      <c r="C308" s="34"/>
      <c r="D308" s="34"/>
      <c r="E308" s="34"/>
      <c r="F308" s="34"/>
      <c r="G308" s="34"/>
      <c r="H308" s="34"/>
      <c r="I308" s="34"/>
      <c r="J308" s="35"/>
      <c r="K308" s="34"/>
      <c r="L308" s="34"/>
      <c r="M308" s="4"/>
      <c r="N308" s="25" t="s">
        <v>103</v>
      </c>
      <c r="O308" s="34"/>
      <c r="P308" s="34"/>
      <c r="Q308" s="34"/>
      <c r="R308" s="34"/>
      <c r="S308" s="34"/>
      <c r="T308" s="34"/>
      <c r="U308" s="34"/>
      <c r="V308" s="34"/>
      <c r="W308" s="35"/>
      <c r="X308" s="34"/>
      <c r="Y308" s="3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ht="15.75" customHeight="1">
      <c r="A309" s="7" t="s">
        <v>88</v>
      </c>
      <c r="B309" s="10">
        <v>0.08</v>
      </c>
      <c r="C309" s="10">
        <v>0.8</v>
      </c>
      <c r="D309" s="10">
        <f t="shared" ref="D309:D322" si="158">C309*B309</f>
        <v>0.064</v>
      </c>
      <c r="E309" s="10">
        <f>B309*A307</f>
        <v>2</v>
      </c>
      <c r="F309" s="10">
        <f t="shared" ref="F309:F320" si="159">E309*C309</f>
        <v>1.6</v>
      </c>
      <c r="G309" s="36">
        <v>0.0</v>
      </c>
      <c r="H309" s="10">
        <v>1.1</v>
      </c>
      <c r="I309" s="10">
        <f t="shared" ref="I309:I322" si="160">H309*E309</f>
        <v>2.2</v>
      </c>
      <c r="J309" s="38">
        <f>'Listado de Insumos'!F8</f>
        <v>21000</v>
      </c>
      <c r="K309" s="38">
        <f t="shared" ref="K309:K322" si="161">J309*I309</f>
        <v>46200</v>
      </c>
      <c r="L309" s="38"/>
      <c r="M309" s="4"/>
      <c r="N309" s="8" t="s">
        <v>199</v>
      </c>
      <c r="O309" s="10">
        <v>0.05</v>
      </c>
      <c r="P309" s="10">
        <v>1.0</v>
      </c>
      <c r="Q309" s="10">
        <f t="shared" ref="Q309:Q322" si="162">P309*O309</f>
        <v>0.05</v>
      </c>
      <c r="R309" s="10">
        <f>O309*N307</f>
        <v>1.25</v>
      </c>
      <c r="S309" s="10">
        <f t="shared" ref="S309:S322" si="163">R309*P309</f>
        <v>1.25</v>
      </c>
      <c r="T309" s="36">
        <v>0.0</v>
      </c>
      <c r="U309" s="10">
        <v>1.0</v>
      </c>
      <c r="V309" s="10">
        <f t="shared" ref="V309:V322" si="164">U309*R309</f>
        <v>1.25</v>
      </c>
      <c r="W309" s="37">
        <f>'Listado de Insumos'!F54</f>
        <v>15208</v>
      </c>
      <c r="X309" s="38">
        <f t="shared" ref="X309:X322" si="165">W309*V309</f>
        <v>19010</v>
      </c>
      <c r="Y309" s="38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ht="15.75" customHeight="1">
      <c r="A310" s="7" t="s">
        <v>195</v>
      </c>
      <c r="B310" s="10">
        <v>0.002</v>
      </c>
      <c r="C310" s="10">
        <v>1.0</v>
      </c>
      <c r="D310" s="10">
        <f t="shared" si="158"/>
        <v>0.002</v>
      </c>
      <c r="E310" s="10">
        <f>B310*A307</f>
        <v>0.05</v>
      </c>
      <c r="F310" s="10">
        <f t="shared" si="159"/>
        <v>0.05</v>
      </c>
      <c r="G310" s="34"/>
      <c r="H310" s="10">
        <v>1.0</v>
      </c>
      <c r="I310" s="10">
        <f t="shared" si="160"/>
        <v>0.05</v>
      </c>
      <c r="J310" s="38">
        <f>'Listado de Insumos'!F59</f>
        <v>50000</v>
      </c>
      <c r="K310" s="38">
        <f t="shared" si="161"/>
        <v>2500</v>
      </c>
      <c r="L310" s="38"/>
      <c r="M310" s="4"/>
      <c r="N310" s="8" t="s">
        <v>136</v>
      </c>
      <c r="O310" s="10">
        <v>0.02</v>
      </c>
      <c r="P310" s="10">
        <v>1.0</v>
      </c>
      <c r="Q310" s="10">
        <f t="shared" si="162"/>
        <v>0.02</v>
      </c>
      <c r="R310" s="10">
        <f>O310*N307</f>
        <v>0.5</v>
      </c>
      <c r="S310" s="10">
        <f t="shared" si="163"/>
        <v>0.5</v>
      </c>
      <c r="T310" s="34"/>
      <c r="U310" s="10">
        <v>1.0</v>
      </c>
      <c r="V310" s="10">
        <f t="shared" si="164"/>
        <v>0.5</v>
      </c>
      <c r="W310" s="37">
        <f>'Listado de Insumos'!F65</f>
        <v>11900</v>
      </c>
      <c r="X310" s="38">
        <f t="shared" si="165"/>
        <v>5950</v>
      </c>
      <c r="Y310" s="38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ht="15.75" customHeight="1">
      <c r="A311" s="7" t="s">
        <v>145</v>
      </c>
      <c r="B311" s="10">
        <v>0.005</v>
      </c>
      <c r="C311" s="10">
        <v>1.0</v>
      </c>
      <c r="D311" s="10">
        <f t="shared" si="158"/>
        <v>0.005</v>
      </c>
      <c r="E311" s="10">
        <f>B311*A307</f>
        <v>0.125</v>
      </c>
      <c r="F311" s="10">
        <f t="shared" si="159"/>
        <v>0.125</v>
      </c>
      <c r="G311" s="41" t="s">
        <v>127</v>
      </c>
      <c r="H311" s="10">
        <v>1.0</v>
      </c>
      <c r="I311" s="10">
        <f t="shared" si="160"/>
        <v>0.125</v>
      </c>
      <c r="J311" s="38">
        <f>'Listado de Insumos'!F22</f>
        <v>23800</v>
      </c>
      <c r="K311" s="38">
        <f t="shared" si="161"/>
        <v>2975</v>
      </c>
      <c r="L311" s="38"/>
      <c r="M311" s="4"/>
      <c r="N311" s="8" t="s">
        <v>166</v>
      </c>
      <c r="O311" s="10">
        <v>0.02</v>
      </c>
      <c r="P311" s="10">
        <v>1.0</v>
      </c>
      <c r="Q311" s="10">
        <f t="shared" si="162"/>
        <v>0.02</v>
      </c>
      <c r="R311" s="10">
        <f>O311*N307</f>
        <v>0.5</v>
      </c>
      <c r="S311" s="10">
        <f t="shared" si="163"/>
        <v>0.5</v>
      </c>
      <c r="T311" s="41" t="s">
        <v>127</v>
      </c>
      <c r="U311" s="10">
        <v>1.0</v>
      </c>
      <c r="V311" s="10">
        <f t="shared" si="164"/>
        <v>0.5</v>
      </c>
      <c r="W311" s="37">
        <f>'Listado de Insumos'!F32</f>
        <v>26250</v>
      </c>
      <c r="X311" s="38">
        <f t="shared" si="165"/>
        <v>13125</v>
      </c>
      <c r="Y311" s="38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ht="15.75" customHeight="1">
      <c r="A312" s="7" t="s">
        <v>176</v>
      </c>
      <c r="B312" s="10">
        <v>0.025</v>
      </c>
      <c r="C312" s="10">
        <v>1.0</v>
      </c>
      <c r="D312" s="10">
        <f t="shared" si="158"/>
        <v>0.025</v>
      </c>
      <c r="E312" s="10">
        <f>B312*A307</f>
        <v>0.625</v>
      </c>
      <c r="F312" s="10">
        <f t="shared" si="159"/>
        <v>0.625</v>
      </c>
      <c r="G312" s="46"/>
      <c r="H312" s="10">
        <v>1.0</v>
      </c>
      <c r="I312" s="10">
        <f t="shared" si="160"/>
        <v>0.625</v>
      </c>
      <c r="J312" s="38">
        <f>'Listado de Insumos'!F38</f>
        <v>11520</v>
      </c>
      <c r="K312" s="38">
        <f t="shared" si="161"/>
        <v>7200</v>
      </c>
      <c r="L312" s="38"/>
      <c r="M312" s="4"/>
      <c r="N312" s="8" t="s">
        <v>182</v>
      </c>
      <c r="O312" s="10">
        <v>0.02</v>
      </c>
      <c r="P312" s="10">
        <v>1.0</v>
      </c>
      <c r="Q312" s="10">
        <f t="shared" si="162"/>
        <v>0.02</v>
      </c>
      <c r="R312" s="10">
        <f>O312*N307</f>
        <v>0.5</v>
      </c>
      <c r="S312" s="10">
        <f t="shared" si="163"/>
        <v>0.5</v>
      </c>
      <c r="T312" s="46"/>
      <c r="U312" s="10">
        <v>1.0</v>
      </c>
      <c r="V312" s="10">
        <f t="shared" si="164"/>
        <v>0.5</v>
      </c>
      <c r="W312" s="37">
        <f>'Listado de Insumos'!F41</f>
        <v>39950</v>
      </c>
      <c r="X312" s="38">
        <f t="shared" si="165"/>
        <v>19975</v>
      </c>
      <c r="Y312" s="38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ht="15.75" customHeight="1">
      <c r="A313" s="7" t="s">
        <v>152</v>
      </c>
      <c r="B313" s="10">
        <v>0.002</v>
      </c>
      <c r="C313" s="10">
        <v>1.0</v>
      </c>
      <c r="D313" s="10">
        <f t="shared" si="158"/>
        <v>0.002</v>
      </c>
      <c r="E313" s="10">
        <f>B313*A307</f>
        <v>0.05</v>
      </c>
      <c r="F313" s="10">
        <f t="shared" si="159"/>
        <v>0.05</v>
      </c>
      <c r="G313" s="46"/>
      <c r="H313" s="10">
        <v>1.0</v>
      </c>
      <c r="I313" s="10">
        <f t="shared" si="160"/>
        <v>0.05</v>
      </c>
      <c r="J313" s="38">
        <f>'Listado de Insumos'!F26</f>
        <v>3400</v>
      </c>
      <c r="K313" s="38">
        <f t="shared" si="161"/>
        <v>170</v>
      </c>
      <c r="L313" s="38"/>
      <c r="M313" s="4"/>
      <c r="N313" s="8" t="s">
        <v>176</v>
      </c>
      <c r="O313" s="10">
        <v>0.025</v>
      </c>
      <c r="P313" s="10">
        <v>1.0</v>
      </c>
      <c r="Q313" s="10">
        <f t="shared" si="162"/>
        <v>0.025</v>
      </c>
      <c r="R313" s="10">
        <f>O313*N307</f>
        <v>0.625</v>
      </c>
      <c r="S313" s="10">
        <f t="shared" si="163"/>
        <v>0.625</v>
      </c>
      <c r="T313" s="46"/>
      <c r="U313" s="10">
        <v>1.0</v>
      </c>
      <c r="V313" s="10">
        <f t="shared" si="164"/>
        <v>0.625</v>
      </c>
      <c r="W313" s="37">
        <f>'Listado de Insumos'!F38</f>
        <v>11520</v>
      </c>
      <c r="X313" s="38">
        <f t="shared" si="165"/>
        <v>7200</v>
      </c>
      <c r="Y313" s="38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ht="15.75" customHeight="1">
      <c r="A314" s="7" t="s">
        <v>153</v>
      </c>
      <c r="B314" s="10">
        <v>1.0E-4</v>
      </c>
      <c r="C314" s="10">
        <v>1.0</v>
      </c>
      <c r="D314" s="10">
        <f t="shared" si="158"/>
        <v>0.0001</v>
      </c>
      <c r="E314" s="10">
        <f>B314*A307</f>
        <v>0.0025</v>
      </c>
      <c r="F314" s="10">
        <f t="shared" si="159"/>
        <v>0.0025</v>
      </c>
      <c r="G314" s="34"/>
      <c r="H314" s="10">
        <v>1.0</v>
      </c>
      <c r="I314" s="10">
        <f t="shared" si="160"/>
        <v>0.0025</v>
      </c>
      <c r="J314" s="38">
        <f>'Listado de Insumos'!F24</f>
        <v>54250</v>
      </c>
      <c r="K314" s="38">
        <f t="shared" si="161"/>
        <v>135.625</v>
      </c>
      <c r="L314" s="38"/>
      <c r="M314" s="4"/>
      <c r="N314" s="8" t="s">
        <v>108</v>
      </c>
      <c r="O314" s="10">
        <v>0.03</v>
      </c>
      <c r="P314" s="10">
        <v>1.0</v>
      </c>
      <c r="Q314" s="10">
        <f t="shared" si="162"/>
        <v>0.03</v>
      </c>
      <c r="R314" s="10">
        <f>O314*N307</f>
        <v>0.75</v>
      </c>
      <c r="S314" s="10">
        <f t="shared" si="163"/>
        <v>0.75</v>
      </c>
      <c r="T314" s="34"/>
      <c r="U314" s="10">
        <v>1.0</v>
      </c>
      <c r="V314" s="10">
        <f t="shared" si="164"/>
        <v>0.75</v>
      </c>
      <c r="W314" s="37">
        <f>'Listado de Insumos'!F13</f>
        <v>5700</v>
      </c>
      <c r="X314" s="38">
        <f t="shared" si="165"/>
        <v>4275</v>
      </c>
      <c r="Y314" s="38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ht="15.75" customHeight="1">
      <c r="A315" s="7" t="s">
        <v>240</v>
      </c>
      <c r="B315" s="10">
        <v>0.05</v>
      </c>
      <c r="C315" s="10">
        <v>1.0</v>
      </c>
      <c r="D315" s="10">
        <f t="shared" si="158"/>
        <v>0.05</v>
      </c>
      <c r="E315" s="10">
        <f>B315*A307</f>
        <v>1.25</v>
      </c>
      <c r="F315" s="10">
        <f t="shared" si="159"/>
        <v>1.25</v>
      </c>
      <c r="G315" s="54"/>
      <c r="H315" s="10">
        <v>1.0</v>
      </c>
      <c r="I315" s="10">
        <f t="shared" si="160"/>
        <v>1.25</v>
      </c>
      <c r="J315" s="38">
        <f>'Listado de Insumos'!F14</f>
        <v>2940</v>
      </c>
      <c r="K315" s="38">
        <f t="shared" si="161"/>
        <v>3675</v>
      </c>
      <c r="L315" s="38"/>
      <c r="M315" s="4"/>
      <c r="N315" s="8" t="s">
        <v>149</v>
      </c>
      <c r="O315" s="10">
        <v>0.06</v>
      </c>
      <c r="P315" s="10">
        <v>1.0</v>
      </c>
      <c r="Q315" s="10">
        <f t="shared" si="162"/>
        <v>0.06</v>
      </c>
      <c r="R315" s="10">
        <f>O315*N307</f>
        <v>1.5</v>
      </c>
      <c r="S315" s="10">
        <f t="shared" si="163"/>
        <v>1.5</v>
      </c>
      <c r="T315" s="54"/>
      <c r="U315" s="10">
        <v>1.0</v>
      </c>
      <c r="V315" s="10">
        <f t="shared" si="164"/>
        <v>1.5</v>
      </c>
      <c r="W315" s="37"/>
      <c r="X315" s="38">
        <f t="shared" si="165"/>
        <v>0</v>
      </c>
      <c r="Y315" s="38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ht="15.75" customHeight="1">
      <c r="A316" s="7" t="s">
        <v>119</v>
      </c>
      <c r="B316" s="10">
        <v>0.01</v>
      </c>
      <c r="C316" s="10">
        <v>1.0</v>
      </c>
      <c r="D316" s="10">
        <f t="shared" si="158"/>
        <v>0.01</v>
      </c>
      <c r="E316" s="10">
        <f>B316*A307</f>
        <v>0.25</v>
      </c>
      <c r="F316" s="10">
        <f t="shared" si="159"/>
        <v>0.25</v>
      </c>
      <c r="G316" s="41" t="s">
        <v>148</v>
      </c>
      <c r="H316" s="10">
        <v>1.0</v>
      </c>
      <c r="I316" s="10">
        <f t="shared" si="160"/>
        <v>0.25</v>
      </c>
      <c r="J316" s="38">
        <f>'Listado de Insumos'!F16</f>
        <v>12844</v>
      </c>
      <c r="K316" s="38">
        <f t="shared" si="161"/>
        <v>3211</v>
      </c>
      <c r="L316" s="38"/>
      <c r="M316" s="4"/>
      <c r="N316" s="8" t="s">
        <v>172</v>
      </c>
      <c r="O316" s="10">
        <v>0.01</v>
      </c>
      <c r="P316" s="10">
        <v>1.0</v>
      </c>
      <c r="Q316" s="10">
        <f t="shared" si="162"/>
        <v>0.01</v>
      </c>
      <c r="R316" s="10">
        <f>O316*N307</f>
        <v>0.25</v>
      </c>
      <c r="S316" s="10">
        <f t="shared" si="163"/>
        <v>0.25</v>
      </c>
      <c r="T316" s="41" t="s">
        <v>148</v>
      </c>
      <c r="U316" s="10">
        <v>1.0</v>
      </c>
      <c r="V316" s="10">
        <f t="shared" si="164"/>
        <v>0.25</v>
      </c>
      <c r="W316" s="37">
        <f>'Listado de Insumos'!F36</f>
        <v>16000</v>
      </c>
      <c r="X316" s="38">
        <f t="shared" si="165"/>
        <v>4000</v>
      </c>
      <c r="Y316" s="38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ht="15.75" customHeight="1">
      <c r="A317" s="76" t="s">
        <v>150</v>
      </c>
      <c r="B317" s="10">
        <v>0.08</v>
      </c>
      <c r="C317" s="10">
        <v>1.0</v>
      </c>
      <c r="D317" s="10">
        <f t="shared" si="158"/>
        <v>0.08</v>
      </c>
      <c r="E317" s="10">
        <f>B317*A307</f>
        <v>2</v>
      </c>
      <c r="F317" s="10">
        <f t="shared" si="159"/>
        <v>2</v>
      </c>
      <c r="G317" s="46"/>
      <c r="H317" s="10">
        <v>1.125</v>
      </c>
      <c r="I317" s="10">
        <f t="shared" si="160"/>
        <v>2.25</v>
      </c>
      <c r="J317" s="38">
        <f>'Listado de Insumos'!F64</f>
        <v>6000</v>
      </c>
      <c r="K317" s="38">
        <f t="shared" si="161"/>
        <v>13500</v>
      </c>
      <c r="L317" s="38"/>
      <c r="M317" s="4"/>
      <c r="N317" s="7" t="s">
        <v>170</v>
      </c>
      <c r="O317" s="10">
        <v>0.01</v>
      </c>
      <c r="P317" s="10">
        <v>1.0</v>
      </c>
      <c r="Q317" s="10">
        <f t="shared" si="162"/>
        <v>0.01</v>
      </c>
      <c r="R317" s="10">
        <f>O317*N307</f>
        <v>0.25</v>
      </c>
      <c r="S317" s="10">
        <f t="shared" si="163"/>
        <v>0.25</v>
      </c>
      <c r="T317" s="46"/>
      <c r="U317" s="10">
        <v>1.0</v>
      </c>
      <c r="V317" s="10">
        <f t="shared" si="164"/>
        <v>0.25</v>
      </c>
      <c r="W317" s="37">
        <f>'Listado de Insumos'!F35</f>
        <v>7666</v>
      </c>
      <c r="X317" s="38">
        <f t="shared" si="165"/>
        <v>1916.5</v>
      </c>
      <c r="Y317" s="38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ht="15.75" customHeight="1">
      <c r="A318" s="77" t="s">
        <v>129</v>
      </c>
      <c r="B318" s="10">
        <v>0.02</v>
      </c>
      <c r="C318" s="10">
        <v>1.0</v>
      </c>
      <c r="D318" s="10">
        <f t="shared" si="158"/>
        <v>0.02</v>
      </c>
      <c r="E318" s="10">
        <f>B318*A307</f>
        <v>0.5</v>
      </c>
      <c r="F318" s="10">
        <f t="shared" si="159"/>
        <v>0.5</v>
      </c>
      <c r="G318" s="46"/>
      <c r="H318" s="10">
        <v>1.175</v>
      </c>
      <c r="I318" s="10">
        <f t="shared" si="160"/>
        <v>0.5875</v>
      </c>
      <c r="J318" s="38">
        <f>'Listado de Insumos'!F61</f>
        <v>6500</v>
      </c>
      <c r="K318" s="38">
        <f t="shared" si="161"/>
        <v>3818.75</v>
      </c>
      <c r="L318" s="38"/>
      <c r="M318" s="4"/>
      <c r="N318" s="7" t="s">
        <v>139</v>
      </c>
      <c r="O318" s="10">
        <v>0.01</v>
      </c>
      <c r="P318" s="10">
        <v>1.0</v>
      </c>
      <c r="Q318" s="10">
        <f t="shared" si="162"/>
        <v>0.01</v>
      </c>
      <c r="R318" s="10">
        <f>O318*N307</f>
        <v>0.25</v>
      </c>
      <c r="S318" s="10">
        <f t="shared" si="163"/>
        <v>0.25</v>
      </c>
      <c r="T318" s="46"/>
      <c r="U318" s="10">
        <v>1.0</v>
      </c>
      <c r="V318" s="10">
        <f t="shared" si="164"/>
        <v>0.25</v>
      </c>
      <c r="W318" s="37">
        <f>'Listado de Insumos'!F66</f>
        <v>4900</v>
      </c>
      <c r="X318" s="38">
        <f t="shared" si="165"/>
        <v>1225</v>
      </c>
      <c r="Y318" s="38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ht="15.75" customHeight="1">
      <c r="A319" s="77" t="s">
        <v>143</v>
      </c>
      <c r="B319" s="10">
        <v>0.01</v>
      </c>
      <c r="C319" s="10">
        <v>1.0</v>
      </c>
      <c r="D319" s="10">
        <f t="shared" si="158"/>
        <v>0.01</v>
      </c>
      <c r="E319" s="10">
        <f>B319*A307</f>
        <v>0.25</v>
      </c>
      <c r="F319" s="10">
        <f t="shared" si="159"/>
        <v>0.25</v>
      </c>
      <c r="G319" s="46"/>
      <c r="H319" s="10">
        <v>1.0</v>
      </c>
      <c r="I319" s="10">
        <f t="shared" si="160"/>
        <v>0.25</v>
      </c>
      <c r="J319" s="38">
        <f>'Listado de Insumos'!F21</f>
        <v>16053</v>
      </c>
      <c r="K319" s="38">
        <f t="shared" si="161"/>
        <v>4013.25</v>
      </c>
      <c r="L319" s="38"/>
      <c r="M319" s="4"/>
      <c r="N319" s="8" t="s">
        <v>152</v>
      </c>
      <c r="O319" s="10">
        <v>0.002</v>
      </c>
      <c r="P319" s="10">
        <v>1.0</v>
      </c>
      <c r="Q319" s="10">
        <f t="shared" si="162"/>
        <v>0.002</v>
      </c>
      <c r="R319" s="10">
        <f>O319*N307</f>
        <v>0.05</v>
      </c>
      <c r="S319" s="10">
        <f t="shared" si="163"/>
        <v>0.05</v>
      </c>
      <c r="T319" s="46"/>
      <c r="U319" s="10">
        <v>1.0</v>
      </c>
      <c r="V319" s="10">
        <f t="shared" si="164"/>
        <v>0.05</v>
      </c>
      <c r="W319" s="37">
        <f>'Listado de Insumos'!F26</f>
        <v>3400</v>
      </c>
      <c r="X319" s="38">
        <f t="shared" si="165"/>
        <v>170</v>
      </c>
      <c r="Y319" s="38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ht="15.75" customHeight="1">
      <c r="A320" s="77" t="s">
        <v>152</v>
      </c>
      <c r="B320" s="10">
        <v>0.002</v>
      </c>
      <c r="C320" s="10">
        <v>1.0</v>
      </c>
      <c r="D320" s="29">
        <f t="shared" si="158"/>
        <v>0.002</v>
      </c>
      <c r="E320" s="10">
        <f>B320*A307</f>
        <v>0.05</v>
      </c>
      <c r="F320" s="29">
        <f t="shared" si="159"/>
        <v>0.05</v>
      </c>
      <c r="G320" s="34"/>
      <c r="H320" s="10">
        <v>1.0</v>
      </c>
      <c r="I320" s="10">
        <f t="shared" si="160"/>
        <v>0.05</v>
      </c>
      <c r="J320" s="38">
        <f>'Listado de Insumos'!F26</f>
        <v>3400</v>
      </c>
      <c r="K320" s="38">
        <f t="shared" si="161"/>
        <v>170</v>
      </c>
      <c r="L320" s="38"/>
      <c r="M320" s="4"/>
      <c r="N320" s="8" t="s">
        <v>146</v>
      </c>
      <c r="O320" s="10">
        <v>0.005</v>
      </c>
      <c r="P320" s="10">
        <v>1.0</v>
      </c>
      <c r="Q320" s="29">
        <f t="shared" si="162"/>
        <v>0.005</v>
      </c>
      <c r="R320" s="29">
        <f>O320*N307</f>
        <v>0.125</v>
      </c>
      <c r="S320" s="10">
        <f t="shared" si="163"/>
        <v>0.125</v>
      </c>
      <c r="T320" s="34"/>
      <c r="U320" s="10">
        <v>1.0</v>
      </c>
      <c r="V320" s="10">
        <f t="shared" si="164"/>
        <v>0.125</v>
      </c>
      <c r="W320" s="56">
        <f>'Listado de Insumos'!F23</f>
        <v>99000</v>
      </c>
      <c r="X320" s="38">
        <f t="shared" si="165"/>
        <v>12375</v>
      </c>
      <c r="Y320" s="38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ht="15.75" customHeight="1">
      <c r="A321" s="77" t="s">
        <v>153</v>
      </c>
      <c r="B321" s="10">
        <v>1.0E-4</v>
      </c>
      <c r="C321" s="10">
        <v>1.0</v>
      </c>
      <c r="D321" s="10">
        <f t="shared" si="158"/>
        <v>0.0001</v>
      </c>
      <c r="E321" s="10">
        <f>B321*A307</f>
        <v>0.0025</v>
      </c>
      <c r="F321" s="10">
        <v>0.0</v>
      </c>
      <c r="G321" s="57">
        <f>F323/A307</f>
        <v>0.2701</v>
      </c>
      <c r="H321" s="10">
        <v>1.0</v>
      </c>
      <c r="I321" s="10">
        <f t="shared" si="160"/>
        <v>0.0025</v>
      </c>
      <c r="J321" s="38">
        <f>'Listado de Insumos'!F24</f>
        <v>54250</v>
      </c>
      <c r="K321" s="38">
        <f t="shared" si="161"/>
        <v>135.625</v>
      </c>
      <c r="L321" s="38"/>
      <c r="M321" s="4"/>
      <c r="N321" s="7"/>
      <c r="O321" s="10"/>
      <c r="P321" s="10">
        <v>1.0</v>
      </c>
      <c r="Q321" s="10">
        <f t="shared" si="162"/>
        <v>0</v>
      </c>
      <c r="R321" s="10">
        <f>O321*N307</f>
        <v>0</v>
      </c>
      <c r="S321" s="10">
        <f t="shared" si="163"/>
        <v>0</v>
      </c>
      <c r="T321" s="57">
        <f>S323/N307</f>
        <v>0.262</v>
      </c>
      <c r="U321" s="10">
        <v>1.0</v>
      </c>
      <c r="V321" s="10">
        <f t="shared" si="164"/>
        <v>0</v>
      </c>
      <c r="W321" s="38"/>
      <c r="X321" s="38">
        <f t="shared" si="165"/>
        <v>0</v>
      </c>
      <c r="Y321" s="38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ht="15.75" customHeight="1">
      <c r="A322" s="77"/>
      <c r="B322" s="10"/>
      <c r="C322" s="10">
        <v>1.0</v>
      </c>
      <c r="D322" s="10">
        <f t="shared" si="158"/>
        <v>0</v>
      </c>
      <c r="E322" s="10">
        <f>B322*A307</f>
        <v>0</v>
      </c>
      <c r="F322" s="10">
        <v>0.0</v>
      </c>
      <c r="G322" s="46"/>
      <c r="H322" s="10"/>
      <c r="I322" s="10">
        <f t="shared" si="160"/>
        <v>0</v>
      </c>
      <c r="J322" s="38"/>
      <c r="K322" s="38">
        <f t="shared" si="161"/>
        <v>0</v>
      </c>
      <c r="L322" s="38"/>
      <c r="M322" s="4"/>
      <c r="N322" s="7"/>
      <c r="O322" s="10"/>
      <c r="P322" s="10">
        <v>1.0</v>
      </c>
      <c r="Q322" s="10">
        <f t="shared" si="162"/>
        <v>0</v>
      </c>
      <c r="R322" s="10">
        <f>O322*N307</f>
        <v>0</v>
      </c>
      <c r="S322" s="10">
        <f t="shared" si="163"/>
        <v>0</v>
      </c>
      <c r="T322" s="46"/>
      <c r="U322" s="10">
        <v>1.0</v>
      </c>
      <c r="V322" s="10">
        <f t="shared" si="164"/>
        <v>0</v>
      </c>
      <c r="W322" s="38"/>
      <c r="X322" s="38">
        <f t="shared" si="165"/>
        <v>0</v>
      </c>
      <c r="Y322" s="38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ht="15.75" customHeight="1">
      <c r="A323" s="3" t="s">
        <v>155</v>
      </c>
      <c r="B323" s="10">
        <f>SUM(B309:B322)</f>
        <v>0.2862</v>
      </c>
      <c r="C323" s="55"/>
      <c r="D323" s="10">
        <f t="shared" ref="D323:F323" si="166">SUM(D309:D322)</f>
        <v>0.2702</v>
      </c>
      <c r="E323" s="10">
        <f t="shared" si="166"/>
        <v>7.155</v>
      </c>
      <c r="F323" s="10">
        <f t="shared" si="166"/>
        <v>6.7525</v>
      </c>
      <c r="G323" s="34"/>
      <c r="H323" s="55"/>
      <c r="I323" s="55">
        <f>SUM(I309:I322)</f>
        <v>7.6925</v>
      </c>
      <c r="J323" s="58"/>
      <c r="K323" s="58">
        <f>SUM(K309:K322)</f>
        <v>87704.25</v>
      </c>
      <c r="L323" s="58"/>
      <c r="M323" s="4"/>
      <c r="N323" s="3" t="s">
        <v>155</v>
      </c>
      <c r="O323" s="55">
        <f>SUM(O309:O322)</f>
        <v>0.262</v>
      </c>
      <c r="P323" s="55"/>
      <c r="Q323" s="55">
        <f t="shared" ref="Q323:S323" si="167">SUM(Q309:Q322)</f>
        <v>0.262</v>
      </c>
      <c r="R323" s="55">
        <f t="shared" si="167"/>
        <v>6.55</v>
      </c>
      <c r="S323" s="55">
        <f t="shared" si="167"/>
        <v>6.55</v>
      </c>
      <c r="T323" s="34"/>
      <c r="U323" s="55"/>
      <c r="V323" s="55">
        <f t="shared" ref="V323:Y323" si="168">SUM(V309:V322)</f>
        <v>6.55</v>
      </c>
      <c r="W323" s="58">
        <f t="shared" si="168"/>
        <v>241494</v>
      </c>
      <c r="X323" s="58">
        <f t="shared" si="168"/>
        <v>89221.5</v>
      </c>
      <c r="Y323" s="58">
        <f t="shared" si="168"/>
        <v>0</v>
      </c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ht="15.75" customHeight="1">
      <c r="A324" s="4"/>
      <c r="B324" s="14"/>
      <c r="C324" s="14"/>
      <c r="D324" s="14"/>
      <c r="E324" s="14"/>
      <c r="F324" s="14"/>
      <c r="G324" s="14"/>
      <c r="H324" s="14"/>
      <c r="I324" s="59" t="s">
        <v>157</v>
      </c>
      <c r="J324" s="14"/>
      <c r="K324" s="14"/>
      <c r="L324" s="59" t="s">
        <v>158</v>
      </c>
      <c r="M324" s="4"/>
      <c r="N324" s="4"/>
      <c r="O324" s="14"/>
      <c r="P324" s="14"/>
      <c r="Q324" s="14"/>
      <c r="R324" s="14"/>
      <c r="S324" s="14"/>
      <c r="T324" s="14"/>
      <c r="U324" s="14"/>
      <c r="V324" s="59" t="s">
        <v>157</v>
      </c>
      <c r="W324" s="14"/>
      <c r="X324" s="14"/>
      <c r="Y324" s="59" t="s">
        <v>158</v>
      </c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ht="15.75" customHeight="1">
      <c r="A325" s="4"/>
      <c r="B325" s="14"/>
      <c r="C325" s="14"/>
      <c r="D325" s="14"/>
      <c r="E325" s="14"/>
      <c r="F325" s="14"/>
      <c r="G325" s="14"/>
      <c r="H325" s="14"/>
      <c r="I325" s="60">
        <f>G321*A307</f>
        <v>6.7525</v>
      </c>
      <c r="J325" s="14"/>
      <c r="K325" s="14"/>
      <c r="L325" s="60"/>
      <c r="M325" s="4"/>
      <c r="N325" s="4"/>
      <c r="O325" s="14"/>
      <c r="P325" s="14"/>
      <c r="Q325" s="14"/>
      <c r="R325" s="14"/>
      <c r="S325" s="14"/>
      <c r="T325" s="14"/>
      <c r="U325" s="14"/>
      <c r="V325" s="60">
        <f>T321*N307</f>
        <v>6.55</v>
      </c>
      <c r="W325" s="14"/>
      <c r="X325" s="14"/>
      <c r="Y325" s="60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ht="15.75" customHeight="1">
      <c r="A328" s="22" t="str">
        <f>'Menú Almuerzo y Cena'!C16</f>
        <v>PUCHERO</v>
      </c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4"/>
      <c r="M328" s="4"/>
      <c r="N328" s="22" t="str">
        <f>'Menú Almuerzo y Cena'!H16</f>
        <v>PAN DE CARNE CON ARROZ CON POROTO MANTECA</v>
      </c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ht="15.75" customHeight="1">
      <c r="A329" s="25" t="s">
        <v>56</v>
      </c>
      <c r="B329" s="22" t="s">
        <v>58</v>
      </c>
      <c r="C329" s="23"/>
      <c r="D329" s="24"/>
      <c r="E329" s="26" t="s">
        <v>59</v>
      </c>
      <c r="F329" s="23"/>
      <c r="G329" s="24"/>
      <c r="H329" s="22" t="s">
        <v>62</v>
      </c>
      <c r="I329" s="23"/>
      <c r="J329" s="23"/>
      <c r="K329" s="23"/>
      <c r="L329" s="24"/>
      <c r="M329" s="4"/>
      <c r="N329" s="25" t="s">
        <v>66</v>
      </c>
      <c r="O329" s="22" t="s">
        <v>58</v>
      </c>
      <c r="P329" s="23"/>
      <c r="Q329" s="24"/>
      <c r="R329" s="26" t="s">
        <v>59</v>
      </c>
      <c r="S329" s="23"/>
      <c r="T329" s="24"/>
      <c r="U329" s="22" t="s">
        <v>62</v>
      </c>
      <c r="V329" s="23"/>
      <c r="W329" s="23"/>
      <c r="X329" s="23"/>
      <c r="Y329" s="2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ht="15.75" customHeight="1">
      <c r="A330" s="32">
        <f>'Menú Almuerzo y Cena'!D16</f>
        <v>25</v>
      </c>
      <c r="B330" s="28" t="s">
        <v>70</v>
      </c>
      <c r="C330" s="28" t="s">
        <v>72</v>
      </c>
      <c r="D330" s="28" t="s">
        <v>73</v>
      </c>
      <c r="E330" s="28" t="s">
        <v>75</v>
      </c>
      <c r="F330" s="28" t="s">
        <v>73</v>
      </c>
      <c r="G330" s="28" t="s">
        <v>76</v>
      </c>
      <c r="H330" s="28" t="s">
        <v>78</v>
      </c>
      <c r="I330" s="28" t="s">
        <v>79</v>
      </c>
      <c r="J330" s="30" t="s">
        <v>80</v>
      </c>
      <c r="K330" s="31" t="s">
        <v>82</v>
      </c>
      <c r="L330" s="31" t="s">
        <v>86</v>
      </c>
      <c r="M330" s="4"/>
      <c r="N330" s="32">
        <f>'Menú Almuerzo y Cena'!I16</f>
        <v>25</v>
      </c>
      <c r="O330" s="28" t="s">
        <v>70</v>
      </c>
      <c r="P330" s="28" t="s">
        <v>91</v>
      </c>
      <c r="Q330" s="28" t="s">
        <v>73</v>
      </c>
      <c r="R330" s="28" t="s">
        <v>75</v>
      </c>
      <c r="S330" s="28" t="s">
        <v>73</v>
      </c>
      <c r="T330" s="28" t="s">
        <v>76</v>
      </c>
      <c r="U330" s="28" t="s">
        <v>78</v>
      </c>
      <c r="V330" s="28" t="s">
        <v>79</v>
      </c>
      <c r="W330" s="30" t="s">
        <v>80</v>
      </c>
      <c r="X330" s="31" t="s">
        <v>82</v>
      </c>
      <c r="Y330" s="31" t="s">
        <v>86</v>
      </c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ht="15.75" customHeight="1">
      <c r="A331" s="25" t="s">
        <v>103</v>
      </c>
      <c r="B331" s="34"/>
      <c r="C331" s="34"/>
      <c r="D331" s="34"/>
      <c r="E331" s="34"/>
      <c r="F331" s="34"/>
      <c r="G331" s="34"/>
      <c r="H331" s="34"/>
      <c r="I331" s="34"/>
      <c r="J331" s="35"/>
      <c r="K331" s="34"/>
      <c r="L331" s="34"/>
      <c r="M331" s="4"/>
      <c r="N331" s="25" t="s">
        <v>103</v>
      </c>
      <c r="O331" s="34"/>
      <c r="P331" s="34"/>
      <c r="Q331" s="34"/>
      <c r="R331" s="34"/>
      <c r="S331" s="34"/>
      <c r="T331" s="34"/>
      <c r="U331" s="34"/>
      <c r="V331" s="34"/>
      <c r="W331" s="35"/>
      <c r="X331" s="34"/>
      <c r="Y331" s="3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ht="15.75" customHeight="1">
      <c r="A332" s="7" t="s">
        <v>104</v>
      </c>
      <c r="B332" s="10">
        <v>0.08</v>
      </c>
      <c r="C332" s="10">
        <v>0.8</v>
      </c>
      <c r="D332" s="10">
        <f t="shared" ref="D332:D345" si="169">C332*B332</f>
        <v>0.064</v>
      </c>
      <c r="E332" s="10">
        <f>B332*A330</f>
        <v>2</v>
      </c>
      <c r="F332" s="10">
        <f t="shared" ref="F332:F345" si="170">E332*C332</f>
        <v>1.6</v>
      </c>
      <c r="G332" s="36">
        <v>0.0</v>
      </c>
      <c r="H332" s="10">
        <v>1.1</v>
      </c>
      <c r="I332" s="10">
        <f t="shared" ref="I332:I345" si="171">H332*E332</f>
        <v>2.2</v>
      </c>
      <c r="J332" s="37">
        <f>'Listado de Insumos'!F10</f>
        <v>12000</v>
      </c>
      <c r="K332" s="38">
        <f t="shared" ref="K332:K345" si="172">J332*I332</f>
        <v>26400</v>
      </c>
      <c r="L332" s="38"/>
      <c r="M332" s="4"/>
      <c r="N332" s="39" t="s">
        <v>84</v>
      </c>
      <c r="O332" s="10">
        <v>0.08</v>
      </c>
      <c r="P332" s="10">
        <v>0.8</v>
      </c>
      <c r="Q332" s="10">
        <f t="shared" ref="Q332:Q345" si="173">P332*O332</f>
        <v>0.064</v>
      </c>
      <c r="R332" s="10">
        <f>O332*N330</f>
        <v>2</v>
      </c>
      <c r="S332" s="10">
        <f t="shared" ref="S332:S345" si="174">R332*P332</f>
        <v>1.6</v>
      </c>
      <c r="T332" s="36">
        <v>0.0</v>
      </c>
      <c r="U332" s="10">
        <v>1.1</v>
      </c>
      <c r="V332" s="10">
        <f t="shared" ref="V332:V345" si="175">U332*R332</f>
        <v>2.2</v>
      </c>
      <c r="W332" s="37">
        <f>'Listado de Insumos'!F7</f>
        <v>16500</v>
      </c>
      <c r="X332" s="38">
        <f t="shared" ref="X332:X345" si="176">W332*V332</f>
        <v>36300</v>
      </c>
      <c r="Y332" s="38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ht="15.75" customHeight="1">
      <c r="A333" s="7" t="s">
        <v>202</v>
      </c>
      <c r="B333" s="10">
        <v>0.005</v>
      </c>
      <c r="C333" s="10">
        <v>2.0</v>
      </c>
      <c r="D333" s="10">
        <f t="shared" si="169"/>
        <v>0.01</v>
      </c>
      <c r="E333" s="10">
        <f>B333*A330</f>
        <v>0.125</v>
      </c>
      <c r="F333" s="10">
        <f t="shared" si="170"/>
        <v>0.25</v>
      </c>
      <c r="G333" s="34"/>
      <c r="H333" s="10">
        <v>1.0</v>
      </c>
      <c r="I333" s="10">
        <f t="shared" si="171"/>
        <v>0.125</v>
      </c>
      <c r="J333" s="37">
        <f>'Listado de Insumos'!F56</f>
        <v>7500</v>
      </c>
      <c r="K333" s="38">
        <f t="shared" si="172"/>
        <v>937.5</v>
      </c>
      <c r="L333" s="38"/>
      <c r="M333" s="4"/>
      <c r="N333" s="8" t="s">
        <v>176</v>
      </c>
      <c r="O333" s="10">
        <v>0.02</v>
      </c>
      <c r="P333" s="10">
        <v>1.0</v>
      </c>
      <c r="Q333" s="10">
        <f t="shared" si="173"/>
        <v>0.02</v>
      </c>
      <c r="R333" s="10">
        <f>O333*N330</f>
        <v>0.5</v>
      </c>
      <c r="S333" s="10">
        <f t="shared" si="174"/>
        <v>0.5</v>
      </c>
      <c r="T333" s="34"/>
      <c r="U333" s="10">
        <v>1.0</v>
      </c>
      <c r="V333" s="10">
        <f t="shared" si="175"/>
        <v>0.5</v>
      </c>
      <c r="W333" s="37">
        <f>'Listado de Insumos'!F38</f>
        <v>11520</v>
      </c>
      <c r="X333" s="38">
        <f t="shared" si="176"/>
        <v>5760</v>
      </c>
      <c r="Y333" s="38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ht="15.75" customHeight="1">
      <c r="A334" s="7" t="s">
        <v>150</v>
      </c>
      <c r="B334" s="10">
        <v>0.03</v>
      </c>
      <c r="C334" s="10">
        <v>1.1</v>
      </c>
      <c r="D334" s="10">
        <f t="shared" si="169"/>
        <v>0.033</v>
      </c>
      <c r="E334" s="10">
        <f>B334*A330</f>
        <v>0.75</v>
      </c>
      <c r="F334" s="10">
        <f t="shared" si="170"/>
        <v>0.825</v>
      </c>
      <c r="G334" s="41" t="s">
        <v>127</v>
      </c>
      <c r="H334" s="10">
        <v>1.175</v>
      </c>
      <c r="I334" s="10">
        <f t="shared" si="171"/>
        <v>0.88125</v>
      </c>
      <c r="J334" s="37">
        <f>'Listado de Insumos'!F64</f>
        <v>6000</v>
      </c>
      <c r="K334" s="38">
        <f t="shared" si="172"/>
        <v>5287.5</v>
      </c>
      <c r="L334" s="38"/>
      <c r="M334" s="4"/>
      <c r="N334" s="8" t="s">
        <v>194</v>
      </c>
      <c r="O334" s="10">
        <v>0.02</v>
      </c>
      <c r="P334" s="10">
        <v>1.0</v>
      </c>
      <c r="Q334" s="10">
        <f t="shared" si="173"/>
        <v>0.02</v>
      </c>
      <c r="R334" s="10">
        <f>O334*N330</f>
        <v>0.5</v>
      </c>
      <c r="S334" s="10">
        <f t="shared" si="174"/>
        <v>0.5</v>
      </c>
      <c r="T334" s="41" t="s">
        <v>127</v>
      </c>
      <c r="U334" s="10">
        <v>1.0</v>
      </c>
      <c r="V334" s="10">
        <f t="shared" si="175"/>
        <v>0.5</v>
      </c>
      <c r="W334" s="37">
        <f>'Listado de Insumos'!F51</f>
        <v>6875</v>
      </c>
      <c r="X334" s="38">
        <f t="shared" si="176"/>
        <v>3437.5</v>
      </c>
      <c r="Y334" s="38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ht="15.75" customHeight="1">
      <c r="A335" s="7" t="s">
        <v>139</v>
      </c>
      <c r="B335" s="10">
        <v>0.01</v>
      </c>
      <c r="C335" s="10">
        <v>1.0</v>
      </c>
      <c r="D335" s="10">
        <f t="shared" si="169"/>
        <v>0.01</v>
      </c>
      <c r="E335" s="10">
        <f>B335*A330</f>
        <v>0.25</v>
      </c>
      <c r="F335" s="10">
        <f t="shared" si="170"/>
        <v>0.25</v>
      </c>
      <c r="G335" s="46"/>
      <c r="H335" s="10">
        <v>1.125</v>
      </c>
      <c r="I335" s="10">
        <f t="shared" si="171"/>
        <v>0.28125</v>
      </c>
      <c r="J335" s="37">
        <f>'Listado de Insumos'!F66</f>
        <v>4900</v>
      </c>
      <c r="K335" s="38">
        <f t="shared" si="172"/>
        <v>1378.125</v>
      </c>
      <c r="L335" s="38"/>
      <c r="M335" s="4"/>
      <c r="N335" s="8" t="s">
        <v>195</v>
      </c>
      <c r="O335" s="10">
        <v>0.001</v>
      </c>
      <c r="P335" s="10">
        <v>1.0</v>
      </c>
      <c r="Q335" s="10">
        <f t="shared" si="173"/>
        <v>0.001</v>
      </c>
      <c r="R335" s="10">
        <f>O335*N330</f>
        <v>0.025</v>
      </c>
      <c r="S335" s="10">
        <f t="shared" si="174"/>
        <v>0.025</v>
      </c>
      <c r="T335" s="46"/>
      <c r="U335" s="10">
        <v>1.175</v>
      </c>
      <c r="V335" s="10">
        <f t="shared" si="175"/>
        <v>0.029375</v>
      </c>
      <c r="W335" s="37">
        <f>'Listado de Insumos'!F59</f>
        <v>50000</v>
      </c>
      <c r="X335" s="38">
        <f t="shared" si="176"/>
        <v>1468.75</v>
      </c>
      <c r="Y335" s="38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ht="15.75" customHeight="1">
      <c r="A336" s="7" t="s">
        <v>147</v>
      </c>
      <c r="B336" s="10">
        <v>0.02</v>
      </c>
      <c r="C336" s="10">
        <v>1.0</v>
      </c>
      <c r="D336" s="10">
        <f t="shared" si="169"/>
        <v>0.02</v>
      </c>
      <c r="E336" s="10">
        <f>B336*A330</f>
        <v>0.5</v>
      </c>
      <c r="F336" s="10">
        <f t="shared" si="170"/>
        <v>0.5</v>
      </c>
      <c r="G336" s="46"/>
      <c r="H336" s="10">
        <v>1.0</v>
      </c>
      <c r="I336" s="10">
        <f t="shared" si="171"/>
        <v>0.5</v>
      </c>
      <c r="J336" s="37">
        <f>'Listado de Insumos'!F67</f>
        <v>5000</v>
      </c>
      <c r="K336" s="38">
        <f t="shared" si="172"/>
        <v>2500</v>
      </c>
      <c r="L336" s="38"/>
      <c r="M336" s="4"/>
      <c r="N336" s="8" t="s">
        <v>211</v>
      </c>
      <c r="O336" s="10">
        <v>5.0E-4</v>
      </c>
      <c r="P336" s="10">
        <v>1.0</v>
      </c>
      <c r="Q336" s="10">
        <f t="shared" si="173"/>
        <v>0.0005</v>
      </c>
      <c r="R336" s="10">
        <f>O336*N330</f>
        <v>0.0125</v>
      </c>
      <c r="S336" s="10">
        <f t="shared" si="174"/>
        <v>0.0125</v>
      </c>
      <c r="T336" s="46"/>
      <c r="U336" s="10">
        <v>1.5</v>
      </c>
      <c r="V336" s="10">
        <f t="shared" si="175"/>
        <v>0.01875</v>
      </c>
      <c r="W336" s="37">
        <f>'Listado de Insumos'!F69</f>
        <v>66667</v>
      </c>
      <c r="X336" s="38">
        <f t="shared" si="176"/>
        <v>1250.00625</v>
      </c>
      <c r="Y336" s="38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ht="15.75" customHeight="1">
      <c r="A337" s="7" t="s">
        <v>129</v>
      </c>
      <c r="B337" s="10">
        <v>0.01</v>
      </c>
      <c r="C337" s="10">
        <v>1.0</v>
      </c>
      <c r="D337" s="10">
        <f t="shared" si="169"/>
        <v>0.01</v>
      </c>
      <c r="E337" s="10">
        <f>B337*A330</f>
        <v>0.25</v>
      </c>
      <c r="F337" s="10">
        <f t="shared" si="170"/>
        <v>0.25</v>
      </c>
      <c r="G337" s="34"/>
      <c r="H337" s="10">
        <v>1.0</v>
      </c>
      <c r="I337" s="10">
        <f t="shared" si="171"/>
        <v>0.25</v>
      </c>
      <c r="J337" s="37">
        <f>'Listado de Insumos'!F61</f>
        <v>6500</v>
      </c>
      <c r="K337" s="38">
        <f t="shared" si="172"/>
        <v>1625</v>
      </c>
      <c r="L337" s="38"/>
      <c r="M337" s="4"/>
      <c r="N337" s="8" t="s">
        <v>135</v>
      </c>
      <c r="O337" s="10">
        <v>0.005</v>
      </c>
      <c r="P337" s="10">
        <v>1.0</v>
      </c>
      <c r="Q337" s="10">
        <f t="shared" si="173"/>
        <v>0.005</v>
      </c>
      <c r="R337" s="10">
        <f>O337*N330</f>
        <v>0.125</v>
      </c>
      <c r="S337" s="10">
        <f t="shared" si="174"/>
        <v>0.125</v>
      </c>
      <c r="T337" s="34"/>
      <c r="U337" s="10">
        <v>1.175</v>
      </c>
      <c r="V337" s="10">
        <f t="shared" si="175"/>
        <v>0.146875</v>
      </c>
      <c r="W337" s="37">
        <f>'Listado de Insumos'!F62</f>
        <v>6500</v>
      </c>
      <c r="X337" s="38">
        <f t="shared" si="176"/>
        <v>954.6875</v>
      </c>
      <c r="Y337" s="38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ht="15.75" customHeight="1">
      <c r="A338" s="7" t="s">
        <v>135</v>
      </c>
      <c r="B338" s="10">
        <v>0.005</v>
      </c>
      <c r="C338" s="10">
        <v>1.0</v>
      </c>
      <c r="D338" s="10">
        <f t="shared" si="169"/>
        <v>0.005</v>
      </c>
      <c r="E338" s="10">
        <f>B338*A330</f>
        <v>0.125</v>
      </c>
      <c r="F338" s="10">
        <f t="shared" si="170"/>
        <v>0.125</v>
      </c>
      <c r="G338" s="54"/>
      <c r="H338" s="10">
        <v>1.0</v>
      </c>
      <c r="I338" s="10">
        <f t="shared" si="171"/>
        <v>0.125</v>
      </c>
      <c r="J338" s="37">
        <f>'Listado de Insumos'!F62</f>
        <v>6500</v>
      </c>
      <c r="K338" s="38">
        <f t="shared" si="172"/>
        <v>812.5</v>
      </c>
      <c r="L338" s="38"/>
      <c r="M338" s="4"/>
      <c r="N338" s="8" t="s">
        <v>210</v>
      </c>
      <c r="O338" s="10">
        <v>0.002</v>
      </c>
      <c r="P338" s="10">
        <v>1.0</v>
      </c>
      <c r="Q338" s="10">
        <f t="shared" si="173"/>
        <v>0.002</v>
      </c>
      <c r="R338" s="10">
        <f>O338*N330</f>
        <v>0.05</v>
      </c>
      <c r="S338" s="10">
        <f t="shared" si="174"/>
        <v>0.05</v>
      </c>
      <c r="T338" s="54"/>
      <c r="U338" s="10">
        <v>1.2</v>
      </c>
      <c r="V338" s="10">
        <f t="shared" si="175"/>
        <v>0.06</v>
      </c>
      <c r="W338" s="37">
        <f>'Listado de Insumos'!F68</f>
        <v>62222</v>
      </c>
      <c r="X338" s="38">
        <f t="shared" si="176"/>
        <v>3733.32</v>
      </c>
      <c r="Y338" s="38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ht="15.75" customHeight="1">
      <c r="A339" s="7" t="s">
        <v>149</v>
      </c>
      <c r="B339" s="10">
        <v>0.12</v>
      </c>
      <c r="C339" s="10">
        <v>1.0</v>
      </c>
      <c r="D339" s="10">
        <f t="shared" si="169"/>
        <v>0.12</v>
      </c>
      <c r="E339" s="10">
        <f>B339*A330</f>
        <v>3</v>
      </c>
      <c r="F339" s="10">
        <f t="shared" si="170"/>
        <v>3</v>
      </c>
      <c r="G339" s="41" t="s">
        <v>148</v>
      </c>
      <c r="H339" s="10">
        <v>1.0</v>
      </c>
      <c r="I339" s="10">
        <f t="shared" si="171"/>
        <v>3</v>
      </c>
      <c r="J339" s="37"/>
      <c r="K339" s="38">
        <f t="shared" si="172"/>
        <v>0</v>
      </c>
      <c r="L339" s="38"/>
      <c r="M339" s="4"/>
      <c r="N339" s="8" t="s">
        <v>152</v>
      </c>
      <c r="O339" s="10">
        <v>0.002</v>
      </c>
      <c r="P339" s="10">
        <v>1.0</v>
      </c>
      <c r="Q339" s="10">
        <f t="shared" si="173"/>
        <v>0.002</v>
      </c>
      <c r="R339" s="10">
        <f>O339*N330</f>
        <v>0.05</v>
      </c>
      <c r="S339" s="10">
        <f t="shared" si="174"/>
        <v>0.05</v>
      </c>
      <c r="T339" s="41" t="s">
        <v>148</v>
      </c>
      <c r="U339" s="10">
        <v>1.0</v>
      </c>
      <c r="V339" s="10">
        <f t="shared" si="175"/>
        <v>0.05</v>
      </c>
      <c r="W339" s="37">
        <f>'Listado de Insumos'!F26</f>
        <v>3400</v>
      </c>
      <c r="X339" s="38">
        <f t="shared" si="176"/>
        <v>170</v>
      </c>
      <c r="Y339" s="38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ht="15.75" customHeight="1">
      <c r="A340" s="7" t="s">
        <v>119</v>
      </c>
      <c r="B340" s="10">
        <v>0.001</v>
      </c>
      <c r="C340" s="10">
        <v>1.0</v>
      </c>
      <c r="D340" s="10">
        <f t="shared" si="169"/>
        <v>0.001</v>
      </c>
      <c r="E340" s="10">
        <f>B340*A330</f>
        <v>0.025</v>
      </c>
      <c r="F340" s="10">
        <f t="shared" si="170"/>
        <v>0.025</v>
      </c>
      <c r="G340" s="46"/>
      <c r="H340" s="10">
        <v>1.0</v>
      </c>
      <c r="I340" s="10">
        <f t="shared" si="171"/>
        <v>0.025</v>
      </c>
      <c r="J340" s="37">
        <f>'Listado de Insumos'!F16</f>
        <v>12844</v>
      </c>
      <c r="K340" s="38">
        <f t="shared" si="172"/>
        <v>321.1</v>
      </c>
      <c r="L340" s="38"/>
      <c r="M340" s="4"/>
      <c r="N340" s="80" t="s">
        <v>142</v>
      </c>
      <c r="O340" s="29">
        <v>0.03</v>
      </c>
      <c r="P340" s="10">
        <v>3.0</v>
      </c>
      <c r="Q340" s="10">
        <f t="shared" si="173"/>
        <v>0.09</v>
      </c>
      <c r="R340" s="10">
        <f>O340*N330</f>
        <v>0.75</v>
      </c>
      <c r="S340" s="10">
        <f t="shared" si="174"/>
        <v>2.25</v>
      </c>
      <c r="T340" s="46"/>
      <c r="U340" s="10">
        <v>1.0</v>
      </c>
      <c r="V340" s="10">
        <f t="shared" si="175"/>
        <v>0.75</v>
      </c>
      <c r="W340" s="37">
        <f>'Listado de Insumos'!F12</f>
        <v>3020</v>
      </c>
      <c r="X340" s="38">
        <f t="shared" si="176"/>
        <v>2265</v>
      </c>
      <c r="Y340" s="38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ht="15.75" customHeight="1">
      <c r="A341" s="7" t="s">
        <v>152</v>
      </c>
      <c r="B341" s="10">
        <v>5.0E-4</v>
      </c>
      <c r="C341" s="10">
        <v>1.0</v>
      </c>
      <c r="D341" s="10">
        <f t="shared" si="169"/>
        <v>0.0005</v>
      </c>
      <c r="E341" s="10">
        <f>B341*A330</f>
        <v>0.0125</v>
      </c>
      <c r="F341" s="10">
        <f t="shared" si="170"/>
        <v>0.0125</v>
      </c>
      <c r="G341" s="46"/>
      <c r="H341" s="10">
        <v>1.0</v>
      </c>
      <c r="I341" s="10">
        <f t="shared" si="171"/>
        <v>0.0125</v>
      </c>
      <c r="J341" s="37">
        <f>'Listado de Insumos'!F26</f>
        <v>3400</v>
      </c>
      <c r="K341" s="38">
        <f t="shared" si="172"/>
        <v>42.5</v>
      </c>
      <c r="L341" s="38"/>
      <c r="M341" s="4"/>
      <c r="N341" s="80" t="s">
        <v>149</v>
      </c>
      <c r="O341" s="29">
        <v>0.06</v>
      </c>
      <c r="P341" s="10">
        <v>1.0</v>
      </c>
      <c r="Q341" s="10">
        <f t="shared" si="173"/>
        <v>0.06</v>
      </c>
      <c r="R341" s="10">
        <f>O341*N330</f>
        <v>1.5</v>
      </c>
      <c r="S341" s="10">
        <f t="shared" si="174"/>
        <v>1.5</v>
      </c>
      <c r="T341" s="46"/>
      <c r="U341" s="10">
        <v>1.0</v>
      </c>
      <c r="V341" s="10">
        <f t="shared" si="175"/>
        <v>1.5</v>
      </c>
      <c r="W341" s="37"/>
      <c r="X341" s="38">
        <f t="shared" si="176"/>
        <v>0</v>
      </c>
      <c r="Y341" s="38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ht="15.75" customHeight="1">
      <c r="A342" s="7"/>
      <c r="B342" s="10"/>
      <c r="C342" s="10">
        <v>1.0</v>
      </c>
      <c r="D342" s="10">
        <f t="shared" si="169"/>
        <v>0</v>
      </c>
      <c r="E342" s="10">
        <f>B342*A330</f>
        <v>0</v>
      </c>
      <c r="F342" s="10">
        <f t="shared" si="170"/>
        <v>0</v>
      </c>
      <c r="G342" s="46"/>
      <c r="H342" s="10">
        <v>1.0</v>
      </c>
      <c r="I342" s="10">
        <f t="shared" si="171"/>
        <v>0</v>
      </c>
      <c r="J342" s="37"/>
      <c r="K342" s="38">
        <f t="shared" si="172"/>
        <v>0</v>
      </c>
      <c r="L342" s="38"/>
      <c r="M342" s="4"/>
      <c r="N342" s="80" t="s">
        <v>185</v>
      </c>
      <c r="O342" s="29">
        <v>0.005</v>
      </c>
      <c r="P342" s="29">
        <v>1.0</v>
      </c>
      <c r="Q342" s="10">
        <f t="shared" si="173"/>
        <v>0.005</v>
      </c>
      <c r="R342" s="10">
        <f>O342*N330</f>
        <v>0.125</v>
      </c>
      <c r="S342" s="10">
        <f t="shared" si="174"/>
        <v>0.125</v>
      </c>
      <c r="T342" s="46"/>
      <c r="U342" s="29">
        <v>1.0</v>
      </c>
      <c r="V342" s="10">
        <f t="shared" si="175"/>
        <v>0.125</v>
      </c>
      <c r="W342" s="37">
        <f>'Listado de Insumos'!F44</f>
        <v>18700</v>
      </c>
      <c r="X342" s="38">
        <f t="shared" si="176"/>
        <v>2337.5</v>
      </c>
      <c r="Y342" s="38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ht="15.75" customHeight="1">
      <c r="A343" s="7"/>
      <c r="B343" s="10"/>
      <c r="C343" s="10">
        <v>1.0</v>
      </c>
      <c r="D343" s="29">
        <f t="shared" si="169"/>
        <v>0</v>
      </c>
      <c r="E343" s="29">
        <f>B343*A330</f>
        <v>0</v>
      </c>
      <c r="F343" s="10">
        <f t="shared" si="170"/>
        <v>0</v>
      </c>
      <c r="G343" s="34"/>
      <c r="H343" s="10">
        <v>1.0</v>
      </c>
      <c r="I343" s="10">
        <f t="shared" si="171"/>
        <v>0</v>
      </c>
      <c r="J343" s="56"/>
      <c r="K343" s="38">
        <f t="shared" si="172"/>
        <v>0</v>
      </c>
      <c r="L343" s="38"/>
      <c r="M343" s="4"/>
      <c r="N343" s="80"/>
      <c r="O343" s="29"/>
      <c r="P343" s="29"/>
      <c r="Q343" s="29">
        <f t="shared" si="173"/>
        <v>0</v>
      </c>
      <c r="R343" s="29">
        <f>O343*N330</f>
        <v>0</v>
      </c>
      <c r="S343" s="10">
        <f t="shared" si="174"/>
        <v>0</v>
      </c>
      <c r="T343" s="34"/>
      <c r="U343" s="29"/>
      <c r="V343" s="10">
        <f t="shared" si="175"/>
        <v>0</v>
      </c>
      <c r="W343" s="56"/>
      <c r="X343" s="38">
        <f t="shared" si="176"/>
        <v>0</v>
      </c>
      <c r="Y343" s="38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ht="15.75" customHeight="1">
      <c r="A344" s="7"/>
      <c r="B344" s="10"/>
      <c r="C344" s="10">
        <v>1.0</v>
      </c>
      <c r="D344" s="10">
        <f t="shared" si="169"/>
        <v>0</v>
      </c>
      <c r="E344" s="10">
        <f>B344*A330</f>
        <v>0</v>
      </c>
      <c r="F344" s="10">
        <f t="shared" si="170"/>
        <v>0</v>
      </c>
      <c r="G344" s="57">
        <f>F346/A330</f>
        <v>0.2735</v>
      </c>
      <c r="H344" s="10">
        <v>1.0</v>
      </c>
      <c r="I344" s="10">
        <f t="shared" si="171"/>
        <v>0</v>
      </c>
      <c r="J344" s="38"/>
      <c r="K344" s="38">
        <f t="shared" si="172"/>
        <v>0</v>
      </c>
      <c r="L344" s="38"/>
      <c r="M344" s="4"/>
      <c r="N344" s="8"/>
      <c r="O344" s="10"/>
      <c r="P344" s="10"/>
      <c r="Q344" s="10">
        <f t="shared" si="173"/>
        <v>0</v>
      </c>
      <c r="R344" s="10">
        <f>O344*N330</f>
        <v>0</v>
      </c>
      <c r="S344" s="10">
        <f t="shared" si="174"/>
        <v>0</v>
      </c>
      <c r="T344" s="57">
        <f>S346/N330</f>
        <v>0.2695</v>
      </c>
      <c r="U344" s="10"/>
      <c r="V344" s="10">
        <f t="shared" si="175"/>
        <v>0</v>
      </c>
      <c r="W344" s="38"/>
      <c r="X344" s="38">
        <f t="shared" si="176"/>
        <v>0</v>
      </c>
      <c r="Y344" s="38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ht="15.75" customHeight="1">
      <c r="A345" s="7"/>
      <c r="B345" s="10"/>
      <c r="C345" s="10">
        <v>1.0</v>
      </c>
      <c r="D345" s="10">
        <f t="shared" si="169"/>
        <v>0</v>
      </c>
      <c r="E345" s="10">
        <f>B345*A330</f>
        <v>0</v>
      </c>
      <c r="F345" s="10">
        <f t="shared" si="170"/>
        <v>0</v>
      </c>
      <c r="G345" s="46"/>
      <c r="H345" s="10">
        <v>1.0</v>
      </c>
      <c r="I345" s="10">
        <f t="shared" si="171"/>
        <v>0</v>
      </c>
      <c r="J345" s="38"/>
      <c r="K345" s="38">
        <f t="shared" si="172"/>
        <v>0</v>
      </c>
      <c r="L345" s="38"/>
      <c r="M345" s="4"/>
      <c r="N345" s="8"/>
      <c r="O345" s="10"/>
      <c r="P345" s="10"/>
      <c r="Q345" s="10">
        <f t="shared" si="173"/>
        <v>0</v>
      </c>
      <c r="R345" s="10">
        <f>O345*N330</f>
        <v>0</v>
      </c>
      <c r="S345" s="10">
        <f t="shared" si="174"/>
        <v>0</v>
      </c>
      <c r="T345" s="46"/>
      <c r="U345" s="10"/>
      <c r="V345" s="10">
        <f t="shared" si="175"/>
        <v>0</v>
      </c>
      <c r="W345" s="38"/>
      <c r="X345" s="38">
        <f t="shared" si="176"/>
        <v>0</v>
      </c>
      <c r="Y345" s="38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ht="15.75" customHeight="1">
      <c r="A346" s="3" t="s">
        <v>155</v>
      </c>
      <c r="B346" s="55">
        <f>SUM(B332:B345)</f>
        <v>0.2815</v>
      </c>
      <c r="C346" s="55"/>
      <c r="D346" s="55">
        <f t="shared" ref="D346:F346" si="177">SUM(D332:D345)</f>
        <v>0.2735</v>
      </c>
      <c r="E346" s="55">
        <f t="shared" si="177"/>
        <v>7.0375</v>
      </c>
      <c r="F346" s="55">
        <f t="shared" si="177"/>
        <v>6.8375</v>
      </c>
      <c r="G346" s="34"/>
      <c r="H346" s="55"/>
      <c r="I346" s="55">
        <f t="shared" ref="I346:L346" si="178">SUM(I332:I345)</f>
        <v>7.4</v>
      </c>
      <c r="J346" s="58">
        <f t="shared" si="178"/>
        <v>64644</v>
      </c>
      <c r="K346" s="58">
        <f t="shared" si="178"/>
        <v>39304.225</v>
      </c>
      <c r="L346" s="58">
        <f t="shared" si="178"/>
        <v>0</v>
      </c>
      <c r="M346" s="4"/>
      <c r="N346" s="3" t="s">
        <v>155</v>
      </c>
      <c r="O346" s="55">
        <f>SUM(O332:O345)</f>
        <v>0.2255</v>
      </c>
      <c r="P346" s="55"/>
      <c r="Q346" s="55">
        <f t="shared" ref="Q346:S346" si="179">SUM(Q332:Q345)</f>
        <v>0.2695</v>
      </c>
      <c r="R346" s="55">
        <f t="shared" si="179"/>
        <v>5.6375</v>
      </c>
      <c r="S346" s="55">
        <f t="shared" si="179"/>
        <v>6.7375</v>
      </c>
      <c r="T346" s="34"/>
      <c r="U346" s="55"/>
      <c r="V346" s="55">
        <f t="shared" ref="V346:Y346" si="180">SUM(V332:V345)</f>
        <v>5.88</v>
      </c>
      <c r="W346" s="58">
        <f t="shared" si="180"/>
        <v>245404</v>
      </c>
      <c r="X346" s="58">
        <f t="shared" si="180"/>
        <v>57676.76375</v>
      </c>
      <c r="Y346" s="58">
        <f t="shared" si="180"/>
        <v>0</v>
      </c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ht="15.75" customHeight="1">
      <c r="A347" s="4"/>
      <c r="B347" s="14"/>
      <c r="C347" s="14"/>
      <c r="D347" s="14"/>
      <c r="E347" s="14"/>
      <c r="F347" s="14"/>
      <c r="G347" s="14"/>
      <c r="H347" s="14"/>
      <c r="I347" s="59" t="s">
        <v>157</v>
      </c>
      <c r="J347" s="14"/>
      <c r="K347" s="14"/>
      <c r="L347" s="59" t="s">
        <v>158</v>
      </c>
      <c r="M347" s="4"/>
      <c r="N347" s="4"/>
      <c r="O347" s="14"/>
      <c r="P347" s="14"/>
      <c r="Q347" s="14"/>
      <c r="R347" s="14"/>
      <c r="S347" s="14"/>
      <c r="T347" s="14"/>
      <c r="U347" s="14"/>
      <c r="V347" s="59" t="s">
        <v>157</v>
      </c>
      <c r="W347" s="14"/>
      <c r="X347" s="14"/>
      <c r="Y347" s="59" t="s">
        <v>158</v>
      </c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ht="15.75" customHeight="1">
      <c r="A348" s="4"/>
      <c r="B348" s="14"/>
      <c r="C348" s="14"/>
      <c r="D348" s="14"/>
      <c r="E348" s="14"/>
      <c r="F348" s="14"/>
      <c r="G348" s="14"/>
      <c r="H348" s="14"/>
      <c r="I348" s="60">
        <f>G344*A330</f>
        <v>6.8375</v>
      </c>
      <c r="J348" s="14"/>
      <c r="K348" s="14"/>
      <c r="L348" s="60"/>
      <c r="M348" s="4"/>
      <c r="N348" s="4"/>
      <c r="O348" s="14"/>
      <c r="P348" s="14"/>
      <c r="Q348" s="14"/>
      <c r="R348" s="14"/>
      <c r="S348" s="14"/>
      <c r="T348" s="14"/>
      <c r="U348" s="14"/>
      <c r="V348" s="60">
        <f>T344*N330</f>
        <v>6.7375</v>
      </c>
      <c r="W348" s="14"/>
      <c r="X348" s="14"/>
      <c r="Y348" s="60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ht="15.75" customHeight="1">
      <c r="A351" s="22" t="str">
        <f>'Menú Almuerzo y Cena'!C17</f>
        <v>FEIJOADA CON ARROZ</v>
      </c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4"/>
      <c r="M351" s="4"/>
      <c r="N351" s="22" t="str">
        <f>'Menú Almuerzo y Cena'!H17</f>
        <v>GUISO DE POLLO CON FIDEO</v>
      </c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ht="15.75" customHeight="1">
      <c r="A352" s="25" t="s">
        <v>66</v>
      </c>
      <c r="B352" s="22" t="s">
        <v>58</v>
      </c>
      <c r="C352" s="23"/>
      <c r="D352" s="24"/>
      <c r="E352" s="26" t="s">
        <v>59</v>
      </c>
      <c r="F352" s="23"/>
      <c r="G352" s="24"/>
      <c r="H352" s="22" t="s">
        <v>62</v>
      </c>
      <c r="I352" s="23"/>
      <c r="J352" s="23"/>
      <c r="K352" s="23"/>
      <c r="L352" s="24"/>
      <c r="M352" s="4"/>
      <c r="N352" s="25" t="s">
        <v>56</v>
      </c>
      <c r="O352" s="22" t="s">
        <v>58</v>
      </c>
      <c r="P352" s="23"/>
      <c r="Q352" s="24"/>
      <c r="R352" s="26" t="s">
        <v>59</v>
      </c>
      <c r="S352" s="23"/>
      <c r="T352" s="24"/>
      <c r="U352" s="22" t="s">
        <v>62</v>
      </c>
      <c r="V352" s="23"/>
      <c r="W352" s="23"/>
      <c r="X352" s="23"/>
      <c r="Y352" s="2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ht="15.75" customHeight="1">
      <c r="A353" s="32">
        <f>'Menú Almuerzo y Cena'!D17</f>
        <v>25</v>
      </c>
      <c r="B353" s="28" t="s">
        <v>70</v>
      </c>
      <c r="C353" s="28" t="s">
        <v>91</v>
      </c>
      <c r="D353" s="28" t="s">
        <v>73</v>
      </c>
      <c r="E353" s="28" t="s">
        <v>75</v>
      </c>
      <c r="F353" s="28" t="s">
        <v>73</v>
      </c>
      <c r="G353" s="28" t="s">
        <v>76</v>
      </c>
      <c r="H353" s="28" t="s">
        <v>78</v>
      </c>
      <c r="I353" s="28" t="s">
        <v>79</v>
      </c>
      <c r="J353" s="30" t="s">
        <v>80</v>
      </c>
      <c r="K353" s="31" t="s">
        <v>82</v>
      </c>
      <c r="L353" s="31" t="s">
        <v>86</v>
      </c>
      <c r="M353" s="4"/>
      <c r="N353" s="32">
        <f>'Menú Almuerzo y Cena'!I17</f>
        <v>25</v>
      </c>
      <c r="O353" s="28" t="s">
        <v>70</v>
      </c>
      <c r="P353" s="28" t="s">
        <v>72</v>
      </c>
      <c r="Q353" s="28" t="s">
        <v>73</v>
      </c>
      <c r="R353" s="28" t="s">
        <v>75</v>
      </c>
      <c r="S353" s="28" t="s">
        <v>73</v>
      </c>
      <c r="T353" s="28" t="s">
        <v>76</v>
      </c>
      <c r="U353" s="28" t="s">
        <v>78</v>
      </c>
      <c r="V353" s="28" t="s">
        <v>79</v>
      </c>
      <c r="W353" s="31" t="s">
        <v>80</v>
      </c>
      <c r="X353" s="31" t="s">
        <v>82</v>
      </c>
      <c r="Y353" s="31" t="s">
        <v>86</v>
      </c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ht="15.75" customHeight="1">
      <c r="A354" s="25" t="s">
        <v>103</v>
      </c>
      <c r="B354" s="34"/>
      <c r="C354" s="34"/>
      <c r="D354" s="34"/>
      <c r="E354" s="34"/>
      <c r="F354" s="34"/>
      <c r="G354" s="34"/>
      <c r="H354" s="34"/>
      <c r="I354" s="34"/>
      <c r="J354" s="35"/>
      <c r="K354" s="34"/>
      <c r="L354" s="34"/>
      <c r="M354" s="4"/>
      <c r="N354" s="25" t="s">
        <v>103</v>
      </c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ht="15.75" customHeight="1">
      <c r="A355" s="39" t="s">
        <v>186</v>
      </c>
      <c r="B355" s="10">
        <v>0.03</v>
      </c>
      <c r="C355" s="10">
        <v>1.1</v>
      </c>
      <c r="D355" s="10">
        <f t="shared" ref="D355:D368" si="181">C355*B355</f>
        <v>0.033</v>
      </c>
      <c r="E355" s="10">
        <f>B355*A353</f>
        <v>0.75</v>
      </c>
      <c r="F355" s="10">
        <f t="shared" ref="F355:F368" si="182">E355*C355</f>
        <v>0.825</v>
      </c>
      <c r="G355" s="36">
        <v>0.0</v>
      </c>
      <c r="H355" s="10">
        <v>1.0</v>
      </c>
      <c r="I355" s="10">
        <f t="shared" ref="I355:I368" si="183">H355*E355</f>
        <v>0.75</v>
      </c>
      <c r="J355" s="37">
        <f>'Listado de Insumos'!F45</f>
        <v>17800</v>
      </c>
      <c r="K355" s="38">
        <f t="shared" ref="K355:K368" si="184">J355*I355</f>
        <v>13350</v>
      </c>
      <c r="L355" s="38"/>
      <c r="M355" s="4"/>
      <c r="N355" s="8" t="s">
        <v>201</v>
      </c>
      <c r="O355" s="10">
        <v>0.05</v>
      </c>
      <c r="P355" s="10">
        <v>2.0</v>
      </c>
      <c r="Q355" s="10">
        <f t="shared" ref="Q355:Q368" si="185">P355*O355</f>
        <v>0.1</v>
      </c>
      <c r="R355" s="10">
        <f>O355*N353</f>
        <v>1.25</v>
      </c>
      <c r="S355" s="10">
        <f t="shared" ref="S355:S368" si="186">R355*P355</f>
        <v>2.5</v>
      </c>
      <c r="T355" s="36">
        <v>0.0</v>
      </c>
      <c r="U355" s="10">
        <v>1.0</v>
      </c>
      <c r="V355" s="10">
        <f t="shared" ref="V355:V368" si="187">U355*R355</f>
        <v>1.25</v>
      </c>
      <c r="W355" s="37">
        <f>'Listado de Insumos'!F55</f>
        <v>7500</v>
      </c>
      <c r="X355" s="38">
        <f t="shared" ref="X355:X368" si="188">W355*V355</f>
        <v>9375</v>
      </c>
      <c r="Y355" s="38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ht="15.75" customHeight="1">
      <c r="A356" s="8" t="s">
        <v>129</v>
      </c>
      <c r="B356" s="10">
        <v>0.01</v>
      </c>
      <c r="C356" s="10">
        <v>1.0</v>
      </c>
      <c r="D356" s="10">
        <f t="shared" si="181"/>
        <v>0.01</v>
      </c>
      <c r="E356" s="10">
        <f>B356*A353</f>
        <v>0.25</v>
      </c>
      <c r="F356" s="10">
        <f t="shared" si="182"/>
        <v>0.25</v>
      </c>
      <c r="G356" s="34"/>
      <c r="H356" s="10">
        <v>1.175</v>
      </c>
      <c r="I356" s="10">
        <f t="shared" si="183"/>
        <v>0.29375</v>
      </c>
      <c r="J356" s="37">
        <f>'Listado de Insumos'!F61</f>
        <v>6500</v>
      </c>
      <c r="K356" s="38">
        <f t="shared" si="184"/>
        <v>1909.375</v>
      </c>
      <c r="L356" s="38"/>
      <c r="M356" s="4"/>
      <c r="N356" s="8" t="s">
        <v>390</v>
      </c>
      <c r="O356" s="10">
        <v>0.045</v>
      </c>
      <c r="P356" s="10">
        <v>0.8</v>
      </c>
      <c r="Q356" s="10">
        <f t="shared" si="185"/>
        <v>0.036</v>
      </c>
      <c r="R356" s="10">
        <f>O356*N353</f>
        <v>1.125</v>
      </c>
      <c r="S356" s="10">
        <f t="shared" si="186"/>
        <v>0.9</v>
      </c>
      <c r="T356" s="34"/>
      <c r="U356" s="10">
        <v>1.1</v>
      </c>
      <c r="V356" s="10">
        <f t="shared" si="187"/>
        <v>1.2375</v>
      </c>
      <c r="W356" s="37">
        <f>'Listado de Insumos'!F5</f>
        <v>24500</v>
      </c>
      <c r="X356" s="38">
        <f t="shared" si="188"/>
        <v>30318.75</v>
      </c>
      <c r="Y356" s="38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ht="15.75" customHeight="1">
      <c r="A357" s="8" t="s">
        <v>195</v>
      </c>
      <c r="B357" s="10">
        <v>0.001</v>
      </c>
      <c r="C357" s="10">
        <v>1.0</v>
      </c>
      <c r="D357" s="10">
        <f t="shared" si="181"/>
        <v>0.001</v>
      </c>
      <c r="E357" s="10">
        <f>B357*A353</f>
        <v>0.025</v>
      </c>
      <c r="F357" s="10">
        <f t="shared" si="182"/>
        <v>0.025</v>
      </c>
      <c r="G357" s="41" t="s">
        <v>127</v>
      </c>
      <c r="H357" s="10">
        <v>1.175</v>
      </c>
      <c r="I357" s="10">
        <f t="shared" si="183"/>
        <v>0.029375</v>
      </c>
      <c r="J357" s="37">
        <f>'Listado de Insumos'!F59</f>
        <v>50000</v>
      </c>
      <c r="K357" s="38">
        <f t="shared" si="184"/>
        <v>1468.75</v>
      </c>
      <c r="L357" s="38"/>
      <c r="M357" s="4"/>
      <c r="N357" s="8" t="s">
        <v>135</v>
      </c>
      <c r="O357" s="10">
        <v>0.005</v>
      </c>
      <c r="P357" s="10">
        <v>1.0</v>
      </c>
      <c r="Q357" s="10">
        <f t="shared" si="185"/>
        <v>0.005</v>
      </c>
      <c r="R357" s="10">
        <f>O357*N353</f>
        <v>0.125</v>
      </c>
      <c r="S357" s="10">
        <f t="shared" si="186"/>
        <v>0.125</v>
      </c>
      <c r="T357" s="41" t="s">
        <v>127</v>
      </c>
      <c r="U357" s="10">
        <v>1.125</v>
      </c>
      <c r="V357" s="10">
        <f t="shared" si="187"/>
        <v>0.140625</v>
      </c>
      <c r="W357" s="37">
        <f>'Listado de Insumos'!F62</f>
        <v>6500</v>
      </c>
      <c r="X357" s="38">
        <f t="shared" si="188"/>
        <v>914.0625</v>
      </c>
      <c r="Y357" s="38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ht="15.75" customHeight="1">
      <c r="A358" s="8" t="s">
        <v>164</v>
      </c>
      <c r="B358" s="10">
        <v>0.02</v>
      </c>
      <c r="C358" s="10">
        <v>1.0</v>
      </c>
      <c r="D358" s="10">
        <f t="shared" si="181"/>
        <v>0.02</v>
      </c>
      <c r="E358" s="10">
        <f>B358*A353</f>
        <v>0.5</v>
      </c>
      <c r="F358" s="10">
        <f t="shared" si="182"/>
        <v>0.5</v>
      </c>
      <c r="G358" s="46"/>
      <c r="H358" s="10">
        <v>1.1</v>
      </c>
      <c r="I358" s="10">
        <f t="shared" si="183"/>
        <v>0.55</v>
      </c>
      <c r="J358" s="37">
        <f>'Listado de Insumos'!F31</f>
        <v>15400</v>
      </c>
      <c r="K358" s="38">
        <f t="shared" si="184"/>
        <v>8470</v>
      </c>
      <c r="L358" s="38"/>
      <c r="M358" s="4"/>
      <c r="N358" s="8" t="s">
        <v>129</v>
      </c>
      <c r="O358" s="10">
        <v>0.015</v>
      </c>
      <c r="P358" s="10">
        <v>1.0</v>
      </c>
      <c r="Q358" s="10">
        <f t="shared" si="185"/>
        <v>0.015</v>
      </c>
      <c r="R358" s="10">
        <f>O358*N353</f>
        <v>0.375</v>
      </c>
      <c r="S358" s="10">
        <f t="shared" si="186"/>
        <v>0.375</v>
      </c>
      <c r="T358" s="46"/>
      <c r="U358" s="10">
        <v>1.175</v>
      </c>
      <c r="V358" s="10">
        <f t="shared" si="187"/>
        <v>0.440625</v>
      </c>
      <c r="W358" s="37">
        <f>'Listado de Insumos'!F61</f>
        <v>6500</v>
      </c>
      <c r="X358" s="38">
        <f t="shared" si="188"/>
        <v>2864.0625</v>
      </c>
      <c r="Y358" s="38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ht="15.75" customHeight="1">
      <c r="A359" s="8" t="s">
        <v>46</v>
      </c>
      <c r="B359" s="10">
        <v>0.005</v>
      </c>
      <c r="C359" s="10">
        <v>1.0</v>
      </c>
      <c r="D359" s="10">
        <f t="shared" si="181"/>
        <v>0.005</v>
      </c>
      <c r="E359" s="10">
        <f>B359*A353</f>
        <v>0.125</v>
      </c>
      <c r="F359" s="10">
        <f t="shared" si="182"/>
        <v>0.125</v>
      </c>
      <c r="G359" s="46"/>
      <c r="H359" s="10">
        <v>1.2</v>
      </c>
      <c r="I359" s="10">
        <f t="shared" si="183"/>
        <v>0.15</v>
      </c>
      <c r="J359" s="37">
        <f>'Listado de Insumos'!F4</f>
        <v>34100</v>
      </c>
      <c r="K359" s="38">
        <f t="shared" si="184"/>
        <v>5115</v>
      </c>
      <c r="L359" s="38"/>
      <c r="M359" s="4"/>
      <c r="N359" s="8" t="s">
        <v>125</v>
      </c>
      <c r="O359" s="10">
        <v>0.015</v>
      </c>
      <c r="P359" s="10">
        <v>1.0</v>
      </c>
      <c r="Q359" s="10">
        <f t="shared" si="185"/>
        <v>0.015</v>
      </c>
      <c r="R359" s="10">
        <f>O359*N353</f>
        <v>0.375</v>
      </c>
      <c r="S359" s="10">
        <f t="shared" si="186"/>
        <v>0.375</v>
      </c>
      <c r="T359" s="46"/>
      <c r="U359" s="10">
        <v>1.175</v>
      </c>
      <c r="V359" s="10">
        <f t="shared" si="187"/>
        <v>0.440625</v>
      </c>
      <c r="W359" s="37">
        <f>'Listado de Insumos'!F28</f>
        <v>13200</v>
      </c>
      <c r="X359" s="38">
        <f t="shared" si="188"/>
        <v>5816.25</v>
      </c>
      <c r="Y359" s="38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ht="15.75" customHeight="1">
      <c r="A360" s="8" t="s">
        <v>254</v>
      </c>
      <c r="B360" s="10">
        <v>0.1</v>
      </c>
      <c r="C360" s="10">
        <v>1.0</v>
      </c>
      <c r="D360" s="10">
        <f t="shared" si="181"/>
        <v>0.1</v>
      </c>
      <c r="E360" s="10">
        <f>B360*A353</f>
        <v>2.5</v>
      </c>
      <c r="F360" s="10">
        <f t="shared" si="182"/>
        <v>2.5</v>
      </c>
      <c r="G360" s="34"/>
      <c r="H360" s="10">
        <v>1.0</v>
      </c>
      <c r="I360" s="10">
        <f t="shared" si="183"/>
        <v>2.5</v>
      </c>
      <c r="J360" s="37"/>
      <c r="K360" s="38">
        <f t="shared" si="184"/>
        <v>0</v>
      </c>
      <c r="L360" s="38"/>
      <c r="M360" s="4"/>
      <c r="N360" s="8" t="s">
        <v>150</v>
      </c>
      <c r="O360" s="10">
        <v>0.015</v>
      </c>
      <c r="P360" s="10">
        <v>1.1</v>
      </c>
      <c r="Q360" s="10">
        <f t="shared" si="185"/>
        <v>0.0165</v>
      </c>
      <c r="R360" s="10">
        <f>O360*N353</f>
        <v>0.375</v>
      </c>
      <c r="S360" s="10">
        <f t="shared" si="186"/>
        <v>0.4125</v>
      </c>
      <c r="T360" s="34"/>
      <c r="U360" s="10">
        <v>1.175</v>
      </c>
      <c r="V360" s="10">
        <f t="shared" si="187"/>
        <v>0.440625</v>
      </c>
      <c r="W360" s="37">
        <f>'Listado de Insumos'!F64</f>
        <v>6000</v>
      </c>
      <c r="X360" s="38">
        <f t="shared" si="188"/>
        <v>2643.75</v>
      </c>
      <c r="Y360" s="38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ht="15.75" customHeight="1">
      <c r="A361" s="8" t="s">
        <v>152</v>
      </c>
      <c r="B361" s="10">
        <v>0.002</v>
      </c>
      <c r="C361" s="10">
        <v>1.0</v>
      </c>
      <c r="D361" s="10">
        <f t="shared" si="181"/>
        <v>0.002</v>
      </c>
      <c r="E361" s="10">
        <f>B361*A353</f>
        <v>0.05</v>
      </c>
      <c r="F361" s="10">
        <f t="shared" si="182"/>
        <v>0.05</v>
      </c>
      <c r="G361" s="54"/>
      <c r="H361" s="10">
        <v>1.0</v>
      </c>
      <c r="I361" s="10">
        <f t="shared" si="183"/>
        <v>0.05</v>
      </c>
      <c r="J361" s="37">
        <f>'Listado de Insumos'!F26</f>
        <v>3400</v>
      </c>
      <c r="K361" s="38">
        <f t="shared" si="184"/>
        <v>170</v>
      </c>
      <c r="L361" s="38"/>
      <c r="M361" s="4"/>
      <c r="N361" s="8" t="s">
        <v>210</v>
      </c>
      <c r="O361" s="10">
        <v>0.005</v>
      </c>
      <c r="P361" s="10">
        <v>1.0</v>
      </c>
      <c r="Q361" s="10">
        <f t="shared" si="185"/>
        <v>0.005</v>
      </c>
      <c r="R361" s="10">
        <f>O361*N353</f>
        <v>0.125</v>
      </c>
      <c r="S361" s="10">
        <f t="shared" si="186"/>
        <v>0.125</v>
      </c>
      <c r="T361" s="54"/>
      <c r="U361" s="10">
        <v>1.3</v>
      </c>
      <c r="V361" s="10">
        <f t="shared" si="187"/>
        <v>0.1625</v>
      </c>
      <c r="W361" s="37">
        <f>'Listado de Insumos'!F68</f>
        <v>62222</v>
      </c>
      <c r="X361" s="38">
        <f t="shared" si="188"/>
        <v>10111.075</v>
      </c>
      <c r="Y361" s="38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ht="15.75" customHeight="1">
      <c r="A362" s="8" t="s">
        <v>153</v>
      </c>
      <c r="B362" s="10">
        <v>1.0E-4</v>
      </c>
      <c r="C362" s="10">
        <v>1.0</v>
      </c>
      <c r="D362" s="10">
        <f t="shared" si="181"/>
        <v>0.0001</v>
      </c>
      <c r="E362" s="10">
        <f>B362*A353</f>
        <v>0.0025</v>
      </c>
      <c r="F362" s="10">
        <f t="shared" si="182"/>
        <v>0.0025</v>
      </c>
      <c r="G362" s="41" t="s">
        <v>148</v>
      </c>
      <c r="H362" s="10">
        <v>1.0</v>
      </c>
      <c r="I362" s="10">
        <f t="shared" si="183"/>
        <v>0.0025</v>
      </c>
      <c r="J362" s="37">
        <f>'Listado de Insumos'!F24</f>
        <v>54250</v>
      </c>
      <c r="K362" s="38">
        <f t="shared" si="184"/>
        <v>135.625</v>
      </c>
      <c r="L362" s="38"/>
      <c r="M362" s="4"/>
      <c r="N362" s="8" t="s">
        <v>119</v>
      </c>
      <c r="O362" s="10">
        <v>0.001</v>
      </c>
      <c r="P362" s="10">
        <v>1.0</v>
      </c>
      <c r="Q362" s="10">
        <f t="shared" si="185"/>
        <v>0.001</v>
      </c>
      <c r="R362" s="10">
        <f>O362*N353</f>
        <v>0.025</v>
      </c>
      <c r="S362" s="10">
        <f t="shared" si="186"/>
        <v>0.025</v>
      </c>
      <c r="T362" s="41" t="s">
        <v>148</v>
      </c>
      <c r="U362" s="10">
        <v>1.0</v>
      </c>
      <c r="V362" s="10">
        <f t="shared" si="187"/>
        <v>0.025</v>
      </c>
      <c r="W362" s="37">
        <f>'Listado de Insumos'!F16</f>
        <v>12844</v>
      </c>
      <c r="X362" s="38">
        <f t="shared" si="188"/>
        <v>321.1</v>
      </c>
      <c r="Y362" s="38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ht="15.75" customHeight="1">
      <c r="A363" s="39" t="s">
        <v>142</v>
      </c>
      <c r="B363" s="10">
        <v>0.04</v>
      </c>
      <c r="C363" s="10">
        <v>1.0</v>
      </c>
      <c r="D363" s="10">
        <f t="shared" si="181"/>
        <v>0.04</v>
      </c>
      <c r="E363" s="10">
        <f>B363*A353</f>
        <v>1</v>
      </c>
      <c r="F363" s="10">
        <f t="shared" si="182"/>
        <v>1</v>
      </c>
      <c r="G363" s="46"/>
      <c r="H363" s="10">
        <v>1.0</v>
      </c>
      <c r="I363" s="10">
        <f t="shared" si="183"/>
        <v>1</v>
      </c>
      <c r="J363" s="37">
        <f>'Listado de Insumos'!F12</f>
        <v>3020</v>
      </c>
      <c r="K363" s="38">
        <f t="shared" si="184"/>
        <v>3020</v>
      </c>
      <c r="L363" s="38"/>
      <c r="M363" s="4"/>
      <c r="N363" s="8" t="s">
        <v>152</v>
      </c>
      <c r="O363" s="10">
        <v>5.0E-4</v>
      </c>
      <c r="P363" s="10">
        <v>1.0</v>
      </c>
      <c r="Q363" s="10">
        <f t="shared" si="185"/>
        <v>0.0005</v>
      </c>
      <c r="R363" s="10">
        <f>O363*N353</f>
        <v>0.0125</v>
      </c>
      <c r="S363" s="10">
        <f t="shared" si="186"/>
        <v>0.0125</v>
      </c>
      <c r="T363" s="46"/>
      <c r="U363" s="10">
        <v>1.0</v>
      </c>
      <c r="V363" s="10">
        <f t="shared" si="187"/>
        <v>0.0125</v>
      </c>
      <c r="W363" s="37">
        <f>'Listado de Insumos'!F26</f>
        <v>3400</v>
      </c>
      <c r="X363" s="38">
        <f t="shared" si="188"/>
        <v>42.5</v>
      </c>
      <c r="Y363" s="38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ht="15.75" customHeight="1">
      <c r="A364" s="8" t="s">
        <v>149</v>
      </c>
      <c r="B364" s="10">
        <v>0.08</v>
      </c>
      <c r="C364" s="10">
        <v>1.0</v>
      </c>
      <c r="D364" s="10">
        <f t="shared" si="181"/>
        <v>0.08</v>
      </c>
      <c r="E364" s="10">
        <f>B364*A353</f>
        <v>2</v>
      </c>
      <c r="F364" s="10">
        <f t="shared" si="182"/>
        <v>2</v>
      </c>
      <c r="G364" s="46"/>
      <c r="H364" s="10">
        <v>1.0</v>
      </c>
      <c r="I364" s="10">
        <f t="shared" si="183"/>
        <v>2</v>
      </c>
      <c r="J364" s="37"/>
      <c r="K364" s="38">
        <f t="shared" si="184"/>
        <v>0</v>
      </c>
      <c r="L364" s="38"/>
      <c r="M364" s="4"/>
      <c r="N364" s="8" t="s">
        <v>149</v>
      </c>
      <c r="O364" s="10">
        <v>0.08</v>
      </c>
      <c r="P364" s="10">
        <v>1.0</v>
      </c>
      <c r="Q364" s="10">
        <f t="shared" si="185"/>
        <v>0.08</v>
      </c>
      <c r="R364" s="10">
        <f>O364*N353</f>
        <v>2</v>
      </c>
      <c r="S364" s="10">
        <f t="shared" si="186"/>
        <v>2</v>
      </c>
      <c r="T364" s="46"/>
      <c r="U364" s="10">
        <v>1.0</v>
      </c>
      <c r="V364" s="10">
        <f t="shared" si="187"/>
        <v>2</v>
      </c>
      <c r="W364" s="37"/>
      <c r="X364" s="38">
        <f t="shared" si="188"/>
        <v>0</v>
      </c>
      <c r="Y364" s="38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ht="15.75" customHeight="1">
      <c r="A365" s="8" t="s">
        <v>152</v>
      </c>
      <c r="B365" s="10">
        <v>0.002</v>
      </c>
      <c r="C365" s="10">
        <v>1.0</v>
      </c>
      <c r="D365" s="10">
        <f t="shared" si="181"/>
        <v>0.002</v>
      </c>
      <c r="E365" s="10">
        <f>B365*A353</f>
        <v>0.05</v>
      </c>
      <c r="F365" s="10">
        <f t="shared" si="182"/>
        <v>0.05</v>
      </c>
      <c r="G365" s="46"/>
      <c r="H365" s="10">
        <v>1.0</v>
      </c>
      <c r="I365" s="10">
        <f t="shared" si="183"/>
        <v>0.05</v>
      </c>
      <c r="J365" s="37">
        <f>'Listado de Insumos'!F26</f>
        <v>3400</v>
      </c>
      <c r="K365" s="38">
        <f t="shared" si="184"/>
        <v>170</v>
      </c>
      <c r="L365" s="38"/>
      <c r="M365" s="4"/>
      <c r="N365" s="8"/>
      <c r="O365" s="10"/>
      <c r="P365" s="10">
        <v>1.0</v>
      </c>
      <c r="Q365" s="10">
        <f t="shared" si="185"/>
        <v>0</v>
      </c>
      <c r="R365" s="10">
        <f>O365*N353</f>
        <v>0</v>
      </c>
      <c r="S365" s="10">
        <f t="shared" si="186"/>
        <v>0</v>
      </c>
      <c r="T365" s="46"/>
      <c r="U365" s="10">
        <v>1.0</v>
      </c>
      <c r="V365" s="10">
        <f t="shared" si="187"/>
        <v>0</v>
      </c>
      <c r="W365" s="37"/>
      <c r="X365" s="38">
        <f t="shared" si="188"/>
        <v>0</v>
      </c>
      <c r="Y365" s="38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ht="15.75" customHeight="1">
      <c r="A366" s="8"/>
      <c r="B366" s="10"/>
      <c r="C366" s="10"/>
      <c r="D366" s="29">
        <f t="shared" si="181"/>
        <v>0</v>
      </c>
      <c r="E366" s="29">
        <f>B366*A353</f>
        <v>0</v>
      </c>
      <c r="F366" s="10">
        <f t="shared" si="182"/>
        <v>0</v>
      </c>
      <c r="G366" s="34"/>
      <c r="H366" s="10"/>
      <c r="I366" s="10">
        <f t="shared" si="183"/>
        <v>0</v>
      </c>
      <c r="J366" s="56"/>
      <c r="K366" s="38">
        <f t="shared" si="184"/>
        <v>0</v>
      </c>
      <c r="L366" s="38"/>
      <c r="M366" s="4"/>
      <c r="N366" s="8"/>
      <c r="O366" s="10"/>
      <c r="P366" s="10">
        <v>1.0</v>
      </c>
      <c r="Q366" s="29">
        <f t="shared" si="185"/>
        <v>0</v>
      </c>
      <c r="R366" s="29">
        <f>O366*N353</f>
        <v>0</v>
      </c>
      <c r="S366" s="10">
        <f t="shared" si="186"/>
        <v>0</v>
      </c>
      <c r="T366" s="34"/>
      <c r="U366" s="10">
        <v>1.0</v>
      </c>
      <c r="V366" s="10">
        <f t="shared" si="187"/>
        <v>0</v>
      </c>
      <c r="W366" s="56"/>
      <c r="X366" s="38">
        <f t="shared" si="188"/>
        <v>0</v>
      </c>
      <c r="Y366" s="38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ht="15.75" customHeight="1">
      <c r="A367" s="8"/>
      <c r="B367" s="10"/>
      <c r="C367" s="10"/>
      <c r="D367" s="10">
        <f t="shared" si="181"/>
        <v>0</v>
      </c>
      <c r="E367" s="10">
        <f>B367*A353</f>
        <v>0</v>
      </c>
      <c r="F367" s="10">
        <f t="shared" si="182"/>
        <v>0</v>
      </c>
      <c r="G367" s="57">
        <f>F369/A353</f>
        <v>0.2931</v>
      </c>
      <c r="H367" s="10"/>
      <c r="I367" s="10">
        <f t="shared" si="183"/>
        <v>0</v>
      </c>
      <c r="J367" s="38"/>
      <c r="K367" s="38">
        <f t="shared" si="184"/>
        <v>0</v>
      </c>
      <c r="L367" s="38"/>
      <c r="M367" s="4"/>
      <c r="N367" s="8"/>
      <c r="O367" s="10"/>
      <c r="P367" s="10">
        <v>1.0</v>
      </c>
      <c r="Q367" s="10">
        <f t="shared" si="185"/>
        <v>0</v>
      </c>
      <c r="R367" s="10">
        <f>O367*N353</f>
        <v>0</v>
      </c>
      <c r="S367" s="10">
        <f t="shared" si="186"/>
        <v>0</v>
      </c>
      <c r="T367" s="57">
        <f>S369/N353</f>
        <v>0.274</v>
      </c>
      <c r="U367" s="10">
        <v>1.0</v>
      </c>
      <c r="V367" s="10">
        <f t="shared" si="187"/>
        <v>0</v>
      </c>
      <c r="W367" s="38"/>
      <c r="X367" s="38">
        <f t="shared" si="188"/>
        <v>0</v>
      </c>
      <c r="Y367" s="38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ht="15.75" customHeight="1">
      <c r="A368" s="8"/>
      <c r="B368" s="10"/>
      <c r="C368" s="10"/>
      <c r="D368" s="10">
        <f t="shared" si="181"/>
        <v>0</v>
      </c>
      <c r="E368" s="10">
        <f>B368*A353</f>
        <v>0</v>
      </c>
      <c r="F368" s="10">
        <f t="shared" si="182"/>
        <v>0</v>
      </c>
      <c r="G368" s="46"/>
      <c r="H368" s="10"/>
      <c r="I368" s="10">
        <f t="shared" si="183"/>
        <v>0</v>
      </c>
      <c r="J368" s="38"/>
      <c r="K368" s="38">
        <f t="shared" si="184"/>
        <v>0</v>
      </c>
      <c r="L368" s="38"/>
      <c r="M368" s="4"/>
      <c r="N368" s="8"/>
      <c r="O368" s="10"/>
      <c r="P368" s="10">
        <v>1.0</v>
      </c>
      <c r="Q368" s="10">
        <f t="shared" si="185"/>
        <v>0</v>
      </c>
      <c r="R368" s="10">
        <f>O368*N353</f>
        <v>0</v>
      </c>
      <c r="S368" s="10">
        <f t="shared" si="186"/>
        <v>0</v>
      </c>
      <c r="T368" s="46"/>
      <c r="U368" s="10">
        <v>1.0</v>
      </c>
      <c r="V368" s="10">
        <f t="shared" si="187"/>
        <v>0</v>
      </c>
      <c r="W368" s="38"/>
      <c r="X368" s="38">
        <f t="shared" si="188"/>
        <v>0</v>
      </c>
      <c r="Y368" s="38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ht="15.75" customHeight="1">
      <c r="A369" s="3" t="s">
        <v>155</v>
      </c>
      <c r="B369" s="55">
        <f>SUM(B355:B368)</f>
        <v>0.2901</v>
      </c>
      <c r="C369" s="55"/>
      <c r="D369" s="55">
        <f t="shared" ref="D369:F369" si="189">SUM(D355:D368)</f>
        <v>0.2931</v>
      </c>
      <c r="E369" s="55">
        <f t="shared" si="189"/>
        <v>7.2525</v>
      </c>
      <c r="F369" s="55">
        <f t="shared" si="189"/>
        <v>7.3275</v>
      </c>
      <c r="G369" s="34"/>
      <c r="H369" s="55"/>
      <c r="I369" s="55">
        <f t="shared" ref="I369:L369" si="190">SUM(I355:I368)</f>
        <v>7.375625</v>
      </c>
      <c r="J369" s="58">
        <f t="shared" si="190"/>
        <v>187870</v>
      </c>
      <c r="K369" s="58">
        <f t="shared" si="190"/>
        <v>33808.75</v>
      </c>
      <c r="L369" s="58">
        <f t="shared" si="190"/>
        <v>0</v>
      </c>
      <c r="M369" s="4"/>
      <c r="N369" s="3" t="s">
        <v>155</v>
      </c>
      <c r="O369" s="55">
        <f>SUM(O355:O368)</f>
        <v>0.2315</v>
      </c>
      <c r="P369" s="55"/>
      <c r="Q369" s="55">
        <f t="shared" ref="Q369:S369" si="191">SUM(Q355:Q368)</f>
        <v>0.274</v>
      </c>
      <c r="R369" s="55">
        <f t="shared" si="191"/>
        <v>5.7875</v>
      </c>
      <c r="S369" s="55">
        <f t="shared" si="191"/>
        <v>6.85</v>
      </c>
      <c r="T369" s="34"/>
      <c r="U369" s="55"/>
      <c r="V369" s="55">
        <f t="shared" ref="V369:Y369" si="192">SUM(V355:V368)</f>
        <v>6.15</v>
      </c>
      <c r="W369" s="58">
        <f t="shared" si="192"/>
        <v>142666</v>
      </c>
      <c r="X369" s="58">
        <f t="shared" si="192"/>
        <v>62406.55</v>
      </c>
      <c r="Y369" s="58">
        <f t="shared" si="192"/>
        <v>0</v>
      </c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ht="15.75" customHeight="1">
      <c r="A370" s="4"/>
      <c r="B370" s="14"/>
      <c r="C370" s="14"/>
      <c r="D370" s="14"/>
      <c r="E370" s="14"/>
      <c r="F370" s="14"/>
      <c r="G370" s="14"/>
      <c r="H370" s="14"/>
      <c r="I370" s="59" t="s">
        <v>157</v>
      </c>
      <c r="J370" s="14"/>
      <c r="K370" s="14"/>
      <c r="L370" s="59" t="s">
        <v>158</v>
      </c>
      <c r="M370" s="4"/>
      <c r="N370" s="4"/>
      <c r="O370" s="14"/>
      <c r="P370" s="14"/>
      <c r="Q370" s="14"/>
      <c r="R370" s="14"/>
      <c r="S370" s="14"/>
      <c r="T370" s="14"/>
      <c r="U370" s="14"/>
      <c r="V370" s="59" t="s">
        <v>157</v>
      </c>
      <c r="W370" s="14"/>
      <c r="X370" s="14"/>
      <c r="Y370" s="59" t="s">
        <v>158</v>
      </c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ht="15.75" customHeight="1">
      <c r="A371" s="4"/>
      <c r="B371" s="14"/>
      <c r="C371" s="14"/>
      <c r="D371" s="14"/>
      <c r="E371" s="14"/>
      <c r="F371" s="14"/>
      <c r="G371" s="14"/>
      <c r="H371" s="14"/>
      <c r="I371" s="60">
        <f>G367*A353</f>
        <v>7.3275</v>
      </c>
      <c r="J371" s="14"/>
      <c r="K371" s="14"/>
      <c r="L371" s="60"/>
      <c r="M371" s="4"/>
      <c r="N371" s="4"/>
      <c r="O371" s="14"/>
      <c r="P371" s="14"/>
      <c r="Q371" s="14"/>
      <c r="R371" s="14"/>
      <c r="S371" s="14"/>
      <c r="T371" s="14"/>
      <c r="U371" s="14"/>
      <c r="V371" s="60">
        <f>T367*N353</f>
        <v>6.85</v>
      </c>
      <c r="W371" s="14"/>
      <c r="X371" s="14"/>
      <c r="Y371" s="60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ht="15.75" customHeight="1">
      <c r="A374" s="22" t="str">
        <f>'Menú Almuerzo y Cena'!C18</f>
        <v>POLENTA CON PICADITO DE CARNE</v>
      </c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4"/>
      <c r="M374" s="4"/>
      <c r="N374" s="22" t="str">
        <f>'Menú Almuerzo y Cena'!H18</f>
        <v>BIFE KOYGUA CON ARROZ KESU</v>
      </c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ht="15.75" customHeight="1">
      <c r="A375" s="25" t="s">
        <v>56</v>
      </c>
      <c r="B375" s="22" t="s">
        <v>58</v>
      </c>
      <c r="C375" s="23"/>
      <c r="D375" s="24"/>
      <c r="E375" s="26" t="s">
        <v>59</v>
      </c>
      <c r="F375" s="23"/>
      <c r="G375" s="24"/>
      <c r="H375" s="22" t="s">
        <v>62</v>
      </c>
      <c r="I375" s="23"/>
      <c r="J375" s="23"/>
      <c r="K375" s="23"/>
      <c r="L375" s="24"/>
      <c r="M375" s="4"/>
      <c r="N375" s="25" t="s">
        <v>66</v>
      </c>
      <c r="O375" s="22" t="s">
        <v>58</v>
      </c>
      <c r="P375" s="23"/>
      <c r="Q375" s="24"/>
      <c r="R375" s="26" t="s">
        <v>59</v>
      </c>
      <c r="S375" s="23"/>
      <c r="T375" s="24"/>
      <c r="U375" s="22" t="s">
        <v>62</v>
      </c>
      <c r="V375" s="23"/>
      <c r="W375" s="23"/>
      <c r="X375" s="23"/>
      <c r="Y375" s="2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ht="15.75" customHeight="1">
      <c r="A376" s="32">
        <f>'Menú Almuerzo y Cena'!D17</f>
        <v>25</v>
      </c>
      <c r="B376" s="28" t="s">
        <v>70</v>
      </c>
      <c r="C376" s="28" t="s">
        <v>72</v>
      </c>
      <c r="D376" s="28" t="s">
        <v>73</v>
      </c>
      <c r="E376" s="28" t="s">
        <v>75</v>
      </c>
      <c r="F376" s="28" t="s">
        <v>73</v>
      </c>
      <c r="G376" s="28" t="s">
        <v>76</v>
      </c>
      <c r="H376" s="28" t="s">
        <v>78</v>
      </c>
      <c r="I376" s="28" t="s">
        <v>79</v>
      </c>
      <c r="J376" s="31" t="s">
        <v>80</v>
      </c>
      <c r="K376" s="31" t="s">
        <v>82</v>
      </c>
      <c r="L376" s="31" t="s">
        <v>86</v>
      </c>
      <c r="M376" s="4"/>
      <c r="N376" s="32">
        <f>'Menú Almuerzo y Cena'!I18</f>
        <v>25</v>
      </c>
      <c r="O376" s="28" t="s">
        <v>70</v>
      </c>
      <c r="P376" s="28" t="s">
        <v>91</v>
      </c>
      <c r="Q376" s="28" t="s">
        <v>73</v>
      </c>
      <c r="R376" s="28" t="s">
        <v>75</v>
      </c>
      <c r="S376" s="28" t="s">
        <v>73</v>
      </c>
      <c r="T376" s="28" t="s">
        <v>76</v>
      </c>
      <c r="U376" s="28" t="s">
        <v>78</v>
      </c>
      <c r="V376" s="28" t="s">
        <v>79</v>
      </c>
      <c r="W376" s="30" t="s">
        <v>80</v>
      </c>
      <c r="X376" s="31" t="s">
        <v>82</v>
      </c>
      <c r="Y376" s="31" t="s">
        <v>86</v>
      </c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ht="15.75" customHeight="1">
      <c r="A377" s="25" t="s">
        <v>103</v>
      </c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4"/>
      <c r="N377" s="25" t="s">
        <v>103</v>
      </c>
      <c r="O377" s="34"/>
      <c r="P377" s="34"/>
      <c r="Q377" s="34"/>
      <c r="R377" s="34"/>
      <c r="S377" s="34"/>
      <c r="T377" s="34"/>
      <c r="U377" s="34"/>
      <c r="V377" s="34"/>
      <c r="W377" s="35"/>
      <c r="X377" s="34"/>
      <c r="Y377" s="3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ht="15.75" customHeight="1">
      <c r="A378" s="39" t="s">
        <v>64</v>
      </c>
      <c r="B378" s="10">
        <v>0.08</v>
      </c>
      <c r="C378" s="10">
        <v>0.8</v>
      </c>
      <c r="D378" s="10">
        <f t="shared" ref="D378:D391" si="193">C378*B378</f>
        <v>0.064</v>
      </c>
      <c r="E378" s="10">
        <f>B378*A376</f>
        <v>2</v>
      </c>
      <c r="F378" s="10">
        <f t="shared" ref="F378:F391" si="194">E378*C378</f>
        <v>1.6</v>
      </c>
      <c r="G378" s="36">
        <v>0.0</v>
      </c>
      <c r="H378" s="10">
        <v>1.1</v>
      </c>
      <c r="I378" s="10">
        <f t="shared" ref="I378:I391" si="195">H378*E378</f>
        <v>2.2</v>
      </c>
      <c r="J378" s="37">
        <f>'Listado de Insumos'!F6</f>
        <v>21000</v>
      </c>
      <c r="K378" s="38">
        <f t="shared" ref="K378:K391" si="196">J378*I378</f>
        <v>46200</v>
      </c>
      <c r="L378" s="38"/>
      <c r="M378" s="4"/>
      <c r="N378" s="8" t="s">
        <v>64</v>
      </c>
      <c r="O378" s="10">
        <v>0.07</v>
      </c>
      <c r="P378" s="10">
        <v>0.8</v>
      </c>
      <c r="Q378" s="10">
        <f t="shared" ref="Q378:Q393" si="197">P378*O378</f>
        <v>0.056</v>
      </c>
      <c r="R378" s="10">
        <f>O378*N376</f>
        <v>1.75</v>
      </c>
      <c r="S378" s="10">
        <f t="shared" ref="S378:S393" si="198">R378*P378</f>
        <v>1.4</v>
      </c>
      <c r="T378" s="36">
        <v>0.0</v>
      </c>
      <c r="U378" s="10">
        <v>1.1</v>
      </c>
      <c r="V378" s="10">
        <f t="shared" ref="V378:V393" si="199">U378*R378</f>
        <v>1.925</v>
      </c>
      <c r="W378" s="37">
        <f>'Listado de Insumos'!F6</f>
        <v>21000</v>
      </c>
      <c r="X378" s="38">
        <f t="shared" ref="X378:X393" si="200">W378*V378</f>
        <v>40425</v>
      </c>
      <c r="Y378" s="38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ht="15.75" customHeight="1">
      <c r="A379" s="8" t="s">
        <v>125</v>
      </c>
      <c r="B379" s="10">
        <v>0.015</v>
      </c>
      <c r="C379" s="10">
        <v>1.0</v>
      </c>
      <c r="D379" s="10">
        <f t="shared" si="193"/>
        <v>0.015</v>
      </c>
      <c r="E379" s="10">
        <f>B379*A376</f>
        <v>0.375</v>
      </c>
      <c r="F379" s="10">
        <f t="shared" si="194"/>
        <v>0.375</v>
      </c>
      <c r="G379" s="34"/>
      <c r="H379" s="10">
        <v>1.125</v>
      </c>
      <c r="I379" s="10">
        <f t="shared" si="195"/>
        <v>0.421875</v>
      </c>
      <c r="J379" s="37">
        <f>'Listado de Insumos'!F28</f>
        <v>13200</v>
      </c>
      <c r="K379" s="38">
        <f t="shared" si="196"/>
        <v>5568.75</v>
      </c>
      <c r="L379" s="38"/>
      <c r="M379" s="4"/>
      <c r="N379" s="7" t="s">
        <v>129</v>
      </c>
      <c r="O379" s="10">
        <v>0.01</v>
      </c>
      <c r="P379" s="10">
        <v>1.0</v>
      </c>
      <c r="Q379" s="10">
        <f t="shared" si="197"/>
        <v>0.01</v>
      </c>
      <c r="R379" s="10">
        <f>O379*N376</f>
        <v>0.25</v>
      </c>
      <c r="S379" s="10">
        <f t="shared" si="198"/>
        <v>0.25</v>
      </c>
      <c r="T379" s="34"/>
      <c r="U379" s="10">
        <v>1.175</v>
      </c>
      <c r="V379" s="10">
        <f t="shared" si="199"/>
        <v>0.29375</v>
      </c>
      <c r="W379" s="37">
        <f>'Listado de Insumos'!F61</f>
        <v>6500</v>
      </c>
      <c r="X379" s="38">
        <f t="shared" si="200"/>
        <v>1909.375</v>
      </c>
      <c r="Y379" s="38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ht="15.75" customHeight="1">
      <c r="A380" s="8" t="s">
        <v>129</v>
      </c>
      <c r="B380" s="10">
        <v>0.005</v>
      </c>
      <c r="C380" s="10">
        <v>1.0</v>
      </c>
      <c r="D380" s="10">
        <f t="shared" si="193"/>
        <v>0.005</v>
      </c>
      <c r="E380" s="10">
        <f>B380*A376</f>
        <v>0.125</v>
      </c>
      <c r="F380" s="10">
        <f t="shared" si="194"/>
        <v>0.125</v>
      </c>
      <c r="G380" s="41" t="s">
        <v>127</v>
      </c>
      <c r="H380" s="10">
        <v>1.175</v>
      </c>
      <c r="I380" s="10">
        <f t="shared" si="195"/>
        <v>0.146875</v>
      </c>
      <c r="J380" s="37">
        <f>'Listado de Insumos'!F61</f>
        <v>6500</v>
      </c>
      <c r="K380" s="38">
        <f t="shared" si="196"/>
        <v>954.6875</v>
      </c>
      <c r="L380" s="38"/>
      <c r="M380" s="4"/>
      <c r="N380" s="7" t="s">
        <v>135</v>
      </c>
      <c r="O380" s="10">
        <v>0.005</v>
      </c>
      <c r="P380" s="10">
        <v>1.0</v>
      </c>
      <c r="Q380" s="10">
        <f t="shared" si="197"/>
        <v>0.005</v>
      </c>
      <c r="R380" s="10">
        <f>O380*N376</f>
        <v>0.125</v>
      </c>
      <c r="S380" s="10">
        <f t="shared" si="198"/>
        <v>0.125</v>
      </c>
      <c r="T380" s="41" t="s">
        <v>127</v>
      </c>
      <c r="U380" s="10">
        <v>1.125</v>
      </c>
      <c r="V380" s="10">
        <f t="shared" si="199"/>
        <v>0.140625</v>
      </c>
      <c r="W380" s="37">
        <f>'Listado de Insumos'!F62</f>
        <v>6500</v>
      </c>
      <c r="X380" s="38">
        <f t="shared" si="200"/>
        <v>914.0625</v>
      </c>
      <c r="Y380" s="38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ht="15.75" customHeight="1">
      <c r="A381" s="8" t="s">
        <v>150</v>
      </c>
      <c r="B381" s="10">
        <v>0.005</v>
      </c>
      <c r="C381" s="10">
        <v>1.0</v>
      </c>
      <c r="D381" s="10">
        <f t="shared" si="193"/>
        <v>0.005</v>
      </c>
      <c r="E381" s="10">
        <f>B381*A376</f>
        <v>0.125</v>
      </c>
      <c r="F381" s="10">
        <f t="shared" si="194"/>
        <v>0.125</v>
      </c>
      <c r="G381" s="46"/>
      <c r="H381" s="10">
        <v>1.175</v>
      </c>
      <c r="I381" s="10">
        <f t="shared" si="195"/>
        <v>0.146875</v>
      </c>
      <c r="J381" s="37">
        <f>'Listado de Insumos'!F64</f>
        <v>6000</v>
      </c>
      <c r="K381" s="38">
        <f t="shared" si="196"/>
        <v>881.25</v>
      </c>
      <c r="L381" s="38"/>
      <c r="M381" s="4"/>
      <c r="N381" s="7" t="s">
        <v>195</v>
      </c>
      <c r="O381" s="10">
        <v>0.002</v>
      </c>
      <c r="P381" s="10">
        <v>1.0</v>
      </c>
      <c r="Q381" s="10">
        <f t="shared" si="197"/>
        <v>0.002</v>
      </c>
      <c r="R381" s="10">
        <f>O381*N376</f>
        <v>0.05</v>
      </c>
      <c r="S381" s="10">
        <f t="shared" si="198"/>
        <v>0.05</v>
      </c>
      <c r="T381" s="46"/>
      <c r="U381" s="10">
        <v>1.125</v>
      </c>
      <c r="V381" s="10">
        <f t="shared" si="199"/>
        <v>0.05625</v>
      </c>
      <c r="W381" s="37">
        <f>'Listado de Insumos'!F59</f>
        <v>50000</v>
      </c>
      <c r="X381" s="38">
        <f t="shared" si="200"/>
        <v>2812.5</v>
      </c>
      <c r="Y381" s="38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ht="15.75" customHeight="1">
      <c r="A382" s="8" t="s">
        <v>147</v>
      </c>
      <c r="B382" s="10">
        <v>0.005</v>
      </c>
      <c r="C382" s="10">
        <v>1.0</v>
      </c>
      <c r="D382" s="10">
        <f t="shared" si="193"/>
        <v>0.005</v>
      </c>
      <c r="E382" s="10">
        <f>B382*A376</f>
        <v>0.125</v>
      </c>
      <c r="F382" s="10">
        <f t="shared" si="194"/>
        <v>0.125</v>
      </c>
      <c r="G382" s="46"/>
      <c r="H382" s="10">
        <v>1.0</v>
      </c>
      <c r="I382" s="10">
        <f t="shared" si="195"/>
        <v>0.125</v>
      </c>
      <c r="J382" s="37">
        <f>'Listado de Insumos'!F67</f>
        <v>5000</v>
      </c>
      <c r="K382" s="38">
        <f t="shared" si="196"/>
        <v>625</v>
      </c>
      <c r="L382" s="38"/>
      <c r="M382" s="4"/>
      <c r="N382" s="7" t="s">
        <v>136</v>
      </c>
      <c r="O382" s="10">
        <v>0.01</v>
      </c>
      <c r="P382" s="10">
        <v>1.0</v>
      </c>
      <c r="Q382" s="10">
        <f t="shared" si="197"/>
        <v>0.01</v>
      </c>
      <c r="R382" s="10">
        <f>O382*N376</f>
        <v>0.25</v>
      </c>
      <c r="S382" s="10">
        <f t="shared" si="198"/>
        <v>0.25</v>
      </c>
      <c r="T382" s="46"/>
      <c r="U382" s="10">
        <v>1.0</v>
      </c>
      <c r="V382" s="10">
        <f t="shared" si="199"/>
        <v>0.25</v>
      </c>
      <c r="W382" s="37">
        <f>'Listado de Insumos'!F65</f>
        <v>11900</v>
      </c>
      <c r="X382" s="38">
        <f t="shared" si="200"/>
        <v>2975</v>
      </c>
      <c r="Y382" s="38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ht="15.75" customHeight="1">
      <c r="A383" s="8" t="s">
        <v>176</v>
      </c>
      <c r="B383" s="10">
        <v>0.025</v>
      </c>
      <c r="C383" s="10">
        <v>1.0</v>
      </c>
      <c r="D383" s="10">
        <f t="shared" si="193"/>
        <v>0.025</v>
      </c>
      <c r="E383" s="10">
        <f>B383*A376</f>
        <v>0.625</v>
      </c>
      <c r="F383" s="10">
        <f t="shared" si="194"/>
        <v>0.625</v>
      </c>
      <c r="G383" s="34"/>
      <c r="H383" s="10">
        <v>1.0</v>
      </c>
      <c r="I383" s="10">
        <f t="shared" si="195"/>
        <v>0.625</v>
      </c>
      <c r="J383" s="37">
        <f>'Listado de Insumos'!F38</f>
        <v>11520</v>
      </c>
      <c r="K383" s="38">
        <f t="shared" si="196"/>
        <v>7200</v>
      </c>
      <c r="L383" s="38"/>
      <c r="M383" s="4"/>
      <c r="N383" s="7" t="s">
        <v>150</v>
      </c>
      <c r="O383" s="10">
        <v>0.005</v>
      </c>
      <c r="P383" s="10">
        <v>1.0</v>
      </c>
      <c r="Q383" s="10">
        <f t="shared" si="197"/>
        <v>0.005</v>
      </c>
      <c r="R383" s="10">
        <f>O383*N376</f>
        <v>0.125</v>
      </c>
      <c r="S383" s="10">
        <f t="shared" si="198"/>
        <v>0.125</v>
      </c>
      <c r="T383" s="34"/>
      <c r="U383" s="10">
        <v>1.175</v>
      </c>
      <c r="V383" s="10">
        <f t="shared" si="199"/>
        <v>0.146875</v>
      </c>
      <c r="W383" s="37">
        <f>'Listado de Insumos'!F64</f>
        <v>6000</v>
      </c>
      <c r="X383" s="38">
        <f t="shared" si="200"/>
        <v>881.25</v>
      </c>
      <c r="Y383" s="38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ht="15.75" customHeight="1">
      <c r="A384" s="8" t="s">
        <v>152</v>
      </c>
      <c r="B384" s="10">
        <v>0.002</v>
      </c>
      <c r="C384" s="10">
        <v>1.0</v>
      </c>
      <c r="D384" s="10">
        <f t="shared" si="193"/>
        <v>0.002</v>
      </c>
      <c r="E384" s="10">
        <f>B384*A376</f>
        <v>0.05</v>
      </c>
      <c r="F384" s="10">
        <f t="shared" si="194"/>
        <v>0.05</v>
      </c>
      <c r="G384" s="54"/>
      <c r="H384" s="10">
        <v>1.0</v>
      </c>
      <c r="I384" s="10">
        <f t="shared" si="195"/>
        <v>0.05</v>
      </c>
      <c r="J384" s="37">
        <f>'Listado de Insumos'!F26</f>
        <v>3400</v>
      </c>
      <c r="K384" s="38">
        <f t="shared" si="196"/>
        <v>170</v>
      </c>
      <c r="L384" s="38"/>
      <c r="M384" s="4"/>
      <c r="N384" s="7" t="s">
        <v>176</v>
      </c>
      <c r="O384" s="10">
        <v>0.01</v>
      </c>
      <c r="P384" s="10">
        <v>1.1</v>
      </c>
      <c r="Q384" s="10">
        <f t="shared" si="197"/>
        <v>0.011</v>
      </c>
      <c r="R384" s="10">
        <f>O384*N376</f>
        <v>0.25</v>
      </c>
      <c r="S384" s="10">
        <f t="shared" si="198"/>
        <v>0.275</v>
      </c>
      <c r="T384" s="54"/>
      <c r="U384" s="10">
        <v>1.0</v>
      </c>
      <c r="V384" s="10">
        <f t="shared" si="199"/>
        <v>0.25</v>
      </c>
      <c r="W384" s="37">
        <f>'Listado de Insumos'!F38</f>
        <v>11520</v>
      </c>
      <c r="X384" s="38">
        <f t="shared" si="200"/>
        <v>2880</v>
      </c>
      <c r="Y384" s="38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ht="15.75" customHeight="1">
      <c r="A385" s="8" t="s">
        <v>153</v>
      </c>
      <c r="B385" s="10">
        <v>1.0E-4</v>
      </c>
      <c r="C385" s="10">
        <v>1.0</v>
      </c>
      <c r="D385" s="10">
        <f t="shared" si="193"/>
        <v>0.0001</v>
      </c>
      <c r="E385" s="10">
        <f>B385*A376</f>
        <v>0.0025</v>
      </c>
      <c r="F385" s="10">
        <f t="shared" si="194"/>
        <v>0.0025</v>
      </c>
      <c r="G385" s="41" t="s">
        <v>148</v>
      </c>
      <c r="H385" s="10">
        <v>1.0</v>
      </c>
      <c r="I385" s="10">
        <f t="shared" si="195"/>
        <v>0.0025</v>
      </c>
      <c r="J385" s="37">
        <f>'Listado de Insumos'!F24</f>
        <v>54250</v>
      </c>
      <c r="K385" s="38">
        <f t="shared" si="196"/>
        <v>135.625</v>
      </c>
      <c r="L385" s="38"/>
      <c r="M385" s="4"/>
      <c r="N385" s="7" t="s">
        <v>152</v>
      </c>
      <c r="O385" s="10">
        <v>0.002</v>
      </c>
      <c r="P385" s="10">
        <v>1.0</v>
      </c>
      <c r="Q385" s="10">
        <f t="shared" si="197"/>
        <v>0.002</v>
      </c>
      <c r="R385" s="10">
        <f>O385*N376</f>
        <v>0.05</v>
      </c>
      <c r="S385" s="10">
        <f t="shared" si="198"/>
        <v>0.05</v>
      </c>
      <c r="T385" s="41" t="s">
        <v>148</v>
      </c>
      <c r="U385" s="10">
        <v>1.0</v>
      </c>
      <c r="V385" s="10">
        <f t="shared" si="199"/>
        <v>0.05</v>
      </c>
      <c r="W385" s="37">
        <f>'Listado de Insumos'!F26</f>
        <v>3400</v>
      </c>
      <c r="X385" s="38">
        <f t="shared" si="200"/>
        <v>170</v>
      </c>
      <c r="Y385" s="38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ht="15.75" customHeight="1">
      <c r="A386" s="8" t="s">
        <v>119</v>
      </c>
      <c r="B386" s="10">
        <v>0.005</v>
      </c>
      <c r="C386" s="10">
        <v>1.0</v>
      </c>
      <c r="D386" s="10">
        <f t="shared" si="193"/>
        <v>0.005</v>
      </c>
      <c r="E386" s="10">
        <f>B386*A376</f>
        <v>0.125</v>
      </c>
      <c r="F386" s="10">
        <f t="shared" si="194"/>
        <v>0.125</v>
      </c>
      <c r="G386" s="46"/>
      <c r="H386" s="10">
        <v>1.0</v>
      </c>
      <c r="I386" s="10">
        <f t="shared" si="195"/>
        <v>0.125</v>
      </c>
      <c r="J386" s="37">
        <f>'Listado de Insumos'!F16</f>
        <v>12844</v>
      </c>
      <c r="K386" s="38">
        <f t="shared" si="196"/>
        <v>1605.5</v>
      </c>
      <c r="L386" s="38"/>
      <c r="M386" s="4"/>
      <c r="N386" s="7" t="s">
        <v>119</v>
      </c>
      <c r="O386" s="10">
        <v>0.005</v>
      </c>
      <c r="P386" s="10">
        <v>1.0</v>
      </c>
      <c r="Q386" s="10">
        <f t="shared" si="197"/>
        <v>0.005</v>
      </c>
      <c r="R386" s="10">
        <f>O386*N376</f>
        <v>0.125</v>
      </c>
      <c r="S386" s="10">
        <f t="shared" si="198"/>
        <v>0.125</v>
      </c>
      <c r="T386" s="46"/>
      <c r="U386" s="10">
        <v>1.0</v>
      </c>
      <c r="V386" s="10">
        <f t="shared" si="199"/>
        <v>0.125</v>
      </c>
      <c r="W386" s="37">
        <f>'Listado de Insumos'!F16</f>
        <v>12844</v>
      </c>
      <c r="X386" s="38">
        <f t="shared" si="200"/>
        <v>1605.5</v>
      </c>
      <c r="Y386" s="38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ht="15.75" customHeight="1">
      <c r="A387" s="39" t="s">
        <v>115</v>
      </c>
      <c r="B387" s="10">
        <v>0.04</v>
      </c>
      <c r="C387" s="10">
        <v>2.0</v>
      </c>
      <c r="D387" s="10">
        <f t="shared" si="193"/>
        <v>0.08</v>
      </c>
      <c r="E387" s="10">
        <f>B387*A376</f>
        <v>1</v>
      </c>
      <c r="F387" s="10">
        <f t="shared" si="194"/>
        <v>2</v>
      </c>
      <c r="G387" s="46"/>
      <c r="H387" s="10">
        <v>1.0</v>
      </c>
      <c r="I387" s="10">
        <f t="shared" si="195"/>
        <v>1</v>
      </c>
      <c r="J387" s="37">
        <f>'Listado de Insumos'!F15</f>
        <v>5500</v>
      </c>
      <c r="K387" s="38">
        <f t="shared" si="196"/>
        <v>5500</v>
      </c>
      <c r="L387" s="38"/>
      <c r="M387" s="4"/>
      <c r="N387" s="8" t="s">
        <v>142</v>
      </c>
      <c r="O387" s="10">
        <v>0.03</v>
      </c>
      <c r="P387" s="10">
        <v>3.0</v>
      </c>
      <c r="Q387" s="10">
        <f t="shared" si="197"/>
        <v>0.09</v>
      </c>
      <c r="R387" s="10">
        <f>O387*N376</f>
        <v>0.75</v>
      </c>
      <c r="S387" s="10">
        <f t="shared" si="198"/>
        <v>2.25</v>
      </c>
      <c r="T387" s="46"/>
      <c r="U387" s="10">
        <v>1.0</v>
      </c>
      <c r="V387" s="10">
        <f t="shared" si="199"/>
        <v>0.75</v>
      </c>
      <c r="W387" s="37">
        <f>'Listado de Insumos'!F12</f>
        <v>3020</v>
      </c>
      <c r="X387" s="38">
        <f t="shared" si="200"/>
        <v>2265</v>
      </c>
      <c r="Y387" s="38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ht="15.75" customHeight="1">
      <c r="A388" s="8" t="s">
        <v>149</v>
      </c>
      <c r="B388" s="10">
        <v>0.06</v>
      </c>
      <c r="C388" s="10">
        <v>1.0</v>
      </c>
      <c r="D388" s="10">
        <f t="shared" si="193"/>
        <v>0.06</v>
      </c>
      <c r="E388" s="10">
        <f>B388*A376</f>
        <v>1.5</v>
      </c>
      <c r="F388" s="10">
        <f t="shared" si="194"/>
        <v>1.5</v>
      </c>
      <c r="G388" s="46"/>
      <c r="H388" s="10">
        <v>1.0</v>
      </c>
      <c r="I388" s="10">
        <f t="shared" si="195"/>
        <v>1.5</v>
      </c>
      <c r="J388" s="37"/>
      <c r="K388" s="38">
        <f t="shared" si="196"/>
        <v>0</v>
      </c>
      <c r="L388" s="38"/>
      <c r="M388" s="4"/>
      <c r="N388" s="8" t="s">
        <v>149</v>
      </c>
      <c r="O388" s="10">
        <v>0.06</v>
      </c>
      <c r="P388" s="10">
        <v>1.0</v>
      </c>
      <c r="Q388" s="10">
        <f t="shared" si="197"/>
        <v>0.06</v>
      </c>
      <c r="R388" s="10">
        <f>O388*N376</f>
        <v>1.5</v>
      </c>
      <c r="S388" s="10">
        <f t="shared" si="198"/>
        <v>1.5</v>
      </c>
      <c r="T388" s="46"/>
      <c r="U388" s="10">
        <v>1.0</v>
      </c>
      <c r="V388" s="10">
        <f t="shared" si="199"/>
        <v>1.5</v>
      </c>
      <c r="W388" s="37"/>
      <c r="X388" s="38">
        <f t="shared" si="200"/>
        <v>0</v>
      </c>
      <c r="Y388" s="38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ht="15.75" customHeight="1">
      <c r="A389" s="8" t="s">
        <v>131</v>
      </c>
      <c r="B389" s="10">
        <v>0.005</v>
      </c>
      <c r="C389" s="10">
        <v>1.0</v>
      </c>
      <c r="D389" s="29">
        <f t="shared" si="193"/>
        <v>0.005</v>
      </c>
      <c r="E389" s="29">
        <f>B389*A376</f>
        <v>0.125</v>
      </c>
      <c r="F389" s="10">
        <f t="shared" si="194"/>
        <v>0.125</v>
      </c>
      <c r="G389" s="34"/>
      <c r="H389" s="10">
        <v>1.0</v>
      </c>
      <c r="I389" s="10">
        <f t="shared" si="195"/>
        <v>0.125</v>
      </c>
      <c r="J389" s="56">
        <f>'Listado de Insumos'!F42</f>
        <v>27900</v>
      </c>
      <c r="K389" s="38">
        <f t="shared" si="196"/>
        <v>3487.5</v>
      </c>
      <c r="L389" s="38"/>
      <c r="M389" s="4"/>
      <c r="N389" s="8" t="s">
        <v>129</v>
      </c>
      <c r="O389" s="10">
        <v>0.005</v>
      </c>
      <c r="P389" s="10">
        <v>1.0</v>
      </c>
      <c r="Q389" s="10">
        <f t="shared" si="197"/>
        <v>0.005</v>
      </c>
      <c r="R389" s="10">
        <f>O389*N376</f>
        <v>0.125</v>
      </c>
      <c r="S389" s="10">
        <f t="shared" si="198"/>
        <v>0.125</v>
      </c>
      <c r="T389" s="46"/>
      <c r="U389" s="10">
        <v>1.175</v>
      </c>
      <c r="V389" s="10">
        <f t="shared" si="199"/>
        <v>0.146875</v>
      </c>
      <c r="W389" s="37">
        <f>'Listado de Insumos'!F61</f>
        <v>6500</v>
      </c>
      <c r="X389" s="38">
        <f t="shared" si="200"/>
        <v>954.6875</v>
      </c>
      <c r="Y389" s="38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ht="15.75" customHeight="1">
      <c r="A390" s="8" t="s">
        <v>152</v>
      </c>
      <c r="B390" s="10">
        <v>0.002</v>
      </c>
      <c r="C390" s="10">
        <v>1.0</v>
      </c>
      <c r="D390" s="10">
        <f t="shared" si="193"/>
        <v>0.002</v>
      </c>
      <c r="E390" s="10">
        <f>B390*A376</f>
        <v>0.05</v>
      </c>
      <c r="F390" s="10">
        <f t="shared" si="194"/>
        <v>0.05</v>
      </c>
      <c r="G390" s="57">
        <f>F392/A376</f>
        <v>0.2731</v>
      </c>
      <c r="H390" s="10">
        <v>1.0</v>
      </c>
      <c r="I390" s="10">
        <f t="shared" si="195"/>
        <v>0.05</v>
      </c>
      <c r="J390" s="38">
        <f>'Listado de Insumos'!F26</f>
        <v>3400</v>
      </c>
      <c r="K390" s="38">
        <f t="shared" si="196"/>
        <v>170</v>
      </c>
      <c r="L390" s="38"/>
      <c r="M390" s="4"/>
      <c r="N390" s="8" t="s">
        <v>131</v>
      </c>
      <c r="O390" s="10">
        <v>0.01</v>
      </c>
      <c r="P390" s="10">
        <v>1.0</v>
      </c>
      <c r="Q390" s="10">
        <f t="shared" si="197"/>
        <v>0.01</v>
      </c>
      <c r="R390" s="10">
        <f>O390*N376</f>
        <v>0.25</v>
      </c>
      <c r="S390" s="10">
        <f t="shared" si="198"/>
        <v>0.25</v>
      </c>
      <c r="T390" s="46"/>
      <c r="U390" s="10">
        <v>1.0</v>
      </c>
      <c r="V390" s="10">
        <f t="shared" si="199"/>
        <v>0.25</v>
      </c>
      <c r="W390" s="37">
        <f>'Listado de Insumos'!F42</f>
        <v>27900</v>
      </c>
      <c r="X390" s="38">
        <f t="shared" si="200"/>
        <v>6975</v>
      </c>
      <c r="Y390" s="38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ht="15.75" customHeight="1">
      <c r="A391" s="8"/>
      <c r="B391" s="10"/>
      <c r="C391" s="10">
        <v>1.0</v>
      </c>
      <c r="D391" s="10">
        <f t="shared" si="193"/>
        <v>0</v>
      </c>
      <c r="E391" s="10">
        <f>B391*A376</f>
        <v>0</v>
      </c>
      <c r="F391" s="10">
        <f t="shared" si="194"/>
        <v>0</v>
      </c>
      <c r="G391" s="46"/>
      <c r="H391" s="10">
        <v>1.0</v>
      </c>
      <c r="I391" s="10">
        <f t="shared" si="195"/>
        <v>0</v>
      </c>
      <c r="J391" s="38"/>
      <c r="K391" s="38">
        <f t="shared" si="196"/>
        <v>0</v>
      </c>
      <c r="L391" s="38"/>
      <c r="M391" s="4"/>
      <c r="N391" s="8" t="s">
        <v>152</v>
      </c>
      <c r="O391" s="10">
        <v>0.002</v>
      </c>
      <c r="P391" s="10">
        <v>1.0</v>
      </c>
      <c r="Q391" s="29">
        <f t="shared" si="197"/>
        <v>0.002</v>
      </c>
      <c r="R391" s="29">
        <f>O391*N376</f>
        <v>0.05</v>
      </c>
      <c r="S391" s="10">
        <f t="shared" si="198"/>
        <v>0.05</v>
      </c>
      <c r="T391" s="34"/>
      <c r="U391" s="10">
        <v>1.0</v>
      </c>
      <c r="V391" s="10">
        <f t="shared" si="199"/>
        <v>0.05</v>
      </c>
      <c r="W391" s="56">
        <f>'Listado de Insumos'!F26</f>
        <v>3400</v>
      </c>
      <c r="X391" s="38">
        <f t="shared" si="200"/>
        <v>170</v>
      </c>
      <c r="Y391" s="38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ht="15.75" customHeight="1">
      <c r="A392" s="3" t="s">
        <v>155</v>
      </c>
      <c r="B392" s="55">
        <f>SUM(B378:B391)</f>
        <v>0.2491</v>
      </c>
      <c r="C392" s="55"/>
      <c r="D392" s="55">
        <f t="shared" ref="D392:F392" si="201">SUM(D378:D391)</f>
        <v>0.2731</v>
      </c>
      <c r="E392" s="55">
        <f t="shared" si="201"/>
        <v>6.2275</v>
      </c>
      <c r="F392" s="55">
        <f t="shared" si="201"/>
        <v>6.8275</v>
      </c>
      <c r="G392" s="34"/>
      <c r="H392" s="55"/>
      <c r="I392" s="55">
        <f t="shared" ref="I392:L392" si="202">SUM(I378:I391)</f>
        <v>6.518125</v>
      </c>
      <c r="J392" s="58">
        <f t="shared" si="202"/>
        <v>170514</v>
      </c>
      <c r="K392" s="58">
        <f t="shared" si="202"/>
        <v>72498.3125</v>
      </c>
      <c r="L392" s="58">
        <f t="shared" si="202"/>
        <v>0</v>
      </c>
      <c r="M392" s="4"/>
      <c r="N392" s="8"/>
      <c r="O392" s="10"/>
      <c r="P392" s="10">
        <v>1.0</v>
      </c>
      <c r="Q392" s="10">
        <f t="shared" si="197"/>
        <v>0</v>
      </c>
      <c r="R392" s="10">
        <f>O392*N376</f>
        <v>0</v>
      </c>
      <c r="S392" s="10">
        <f t="shared" si="198"/>
        <v>0</v>
      </c>
      <c r="T392" s="57">
        <f>S394/N376</f>
        <v>0.273</v>
      </c>
      <c r="U392" s="10">
        <v>1.0</v>
      </c>
      <c r="V392" s="10">
        <f t="shared" si="199"/>
        <v>0</v>
      </c>
      <c r="W392" s="38"/>
      <c r="X392" s="38">
        <f t="shared" si="200"/>
        <v>0</v>
      </c>
      <c r="Y392" s="38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ht="15.75" customHeight="1">
      <c r="A393" s="4"/>
      <c r="B393" s="14"/>
      <c r="C393" s="14"/>
      <c r="D393" s="14"/>
      <c r="E393" s="14"/>
      <c r="F393" s="14"/>
      <c r="G393" s="14"/>
      <c r="H393" s="14"/>
      <c r="I393" s="59" t="s">
        <v>157</v>
      </c>
      <c r="J393" s="14"/>
      <c r="K393" s="14"/>
      <c r="L393" s="59" t="s">
        <v>158</v>
      </c>
      <c r="M393" s="4"/>
      <c r="N393" s="8"/>
      <c r="O393" s="10"/>
      <c r="P393" s="10">
        <v>1.0</v>
      </c>
      <c r="Q393" s="10">
        <f t="shared" si="197"/>
        <v>0</v>
      </c>
      <c r="R393" s="10">
        <f>O393*N376</f>
        <v>0</v>
      </c>
      <c r="S393" s="10">
        <f t="shared" si="198"/>
        <v>0</v>
      </c>
      <c r="T393" s="46"/>
      <c r="U393" s="10">
        <v>1.0</v>
      </c>
      <c r="V393" s="10">
        <f t="shared" si="199"/>
        <v>0</v>
      </c>
      <c r="W393" s="38"/>
      <c r="X393" s="38">
        <f t="shared" si="200"/>
        <v>0</v>
      </c>
      <c r="Y393" s="38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ht="15.75" customHeight="1">
      <c r="A394" s="4"/>
      <c r="B394" s="14"/>
      <c r="C394" s="14"/>
      <c r="D394" s="14"/>
      <c r="E394" s="14"/>
      <c r="F394" s="14"/>
      <c r="G394" s="14"/>
      <c r="H394" s="14"/>
      <c r="I394" s="60">
        <f>G390*A376</f>
        <v>6.8275</v>
      </c>
      <c r="J394" s="14"/>
      <c r="K394" s="14"/>
      <c r="L394" s="60"/>
      <c r="M394" s="4"/>
      <c r="N394" s="3" t="s">
        <v>155</v>
      </c>
      <c r="O394" s="55">
        <f>SUM(O378:O393)</f>
        <v>0.226</v>
      </c>
      <c r="P394" s="55"/>
      <c r="Q394" s="55">
        <f t="shared" ref="Q394:S394" si="203">SUM(Q378:Q393)</f>
        <v>0.273</v>
      </c>
      <c r="R394" s="55">
        <f t="shared" si="203"/>
        <v>5.65</v>
      </c>
      <c r="S394" s="55">
        <f t="shared" si="203"/>
        <v>6.825</v>
      </c>
      <c r="T394" s="34"/>
      <c r="U394" s="55"/>
      <c r="V394" s="55">
        <f t="shared" ref="V394:Y394" si="204">SUM(V378:V393)</f>
        <v>5.934375</v>
      </c>
      <c r="W394" s="58">
        <f t="shared" si="204"/>
        <v>170484</v>
      </c>
      <c r="X394" s="58">
        <f t="shared" si="204"/>
        <v>64937.375</v>
      </c>
      <c r="Y394" s="58">
        <f t="shared" si="204"/>
        <v>0</v>
      </c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ht="15.75" customHeight="1">
      <c r="A395" s="4"/>
      <c r="B395" s="14"/>
      <c r="C395" s="14"/>
      <c r="D395" s="14"/>
      <c r="E395" s="14"/>
      <c r="F395" s="14"/>
      <c r="G395" s="14"/>
      <c r="H395" s="14"/>
      <c r="I395" s="68"/>
      <c r="J395" s="14"/>
      <c r="K395" s="14"/>
      <c r="L395" s="68"/>
      <c r="M395" s="4"/>
      <c r="N395" s="4"/>
      <c r="O395" s="14"/>
      <c r="P395" s="14"/>
      <c r="Q395" s="14"/>
      <c r="R395" s="14"/>
      <c r="S395" s="14"/>
      <c r="T395" s="14"/>
      <c r="U395" s="14"/>
      <c r="V395" s="59" t="s">
        <v>157</v>
      </c>
      <c r="W395" s="14"/>
      <c r="X395" s="14"/>
      <c r="Y395" s="59" t="s">
        <v>158</v>
      </c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ht="15.75" customHeight="1">
      <c r="A396" s="4"/>
      <c r="B396" s="14"/>
      <c r="C396" s="14"/>
      <c r="D396" s="14"/>
      <c r="E396" s="14"/>
      <c r="F396" s="14"/>
      <c r="G396" s="14"/>
      <c r="H396" s="14"/>
      <c r="I396" s="68"/>
      <c r="J396" s="14"/>
      <c r="K396" s="14"/>
      <c r="L396" s="68"/>
      <c r="M396" s="4"/>
      <c r="N396" s="4"/>
      <c r="O396" s="14"/>
      <c r="P396" s="14"/>
      <c r="Q396" s="14"/>
      <c r="R396" s="14"/>
      <c r="S396" s="14"/>
      <c r="T396" s="14"/>
      <c r="U396" s="14"/>
      <c r="V396" s="60">
        <f>T392*N376</f>
        <v>6.825</v>
      </c>
      <c r="W396" s="14"/>
      <c r="X396" s="14"/>
      <c r="Y396" s="60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ht="15.75" customHeight="1">
      <c r="A399" s="22" t="str">
        <f>'Menú Almuerzo y Cena'!C19</f>
        <v>BIFE DE HÍGADO CON ARROZ</v>
      </c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4"/>
      <c r="M399" s="4"/>
      <c r="N399" s="22" t="str">
        <f>'Menú Almuerzo y Cena'!H19</f>
        <v>SOPA RYGUASU CON FIDEO A LA MANTECA</v>
      </c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ht="15.75" customHeight="1">
      <c r="A400" s="25" t="s">
        <v>66</v>
      </c>
      <c r="B400" s="22" t="s">
        <v>58</v>
      </c>
      <c r="C400" s="23"/>
      <c r="D400" s="24"/>
      <c r="E400" s="26" t="s">
        <v>59</v>
      </c>
      <c r="F400" s="23"/>
      <c r="G400" s="24"/>
      <c r="H400" s="22" t="s">
        <v>62</v>
      </c>
      <c r="I400" s="23"/>
      <c r="J400" s="23"/>
      <c r="K400" s="23"/>
      <c r="L400" s="24"/>
      <c r="M400" s="4"/>
      <c r="N400" s="25" t="s">
        <v>56</v>
      </c>
      <c r="O400" s="22" t="s">
        <v>58</v>
      </c>
      <c r="P400" s="23"/>
      <c r="Q400" s="24"/>
      <c r="R400" s="26" t="s">
        <v>59</v>
      </c>
      <c r="S400" s="23"/>
      <c r="T400" s="24"/>
      <c r="U400" s="22" t="s">
        <v>62</v>
      </c>
      <c r="V400" s="23"/>
      <c r="W400" s="23"/>
      <c r="X400" s="23"/>
      <c r="Y400" s="2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ht="15.75" customHeight="1">
      <c r="A401" s="32">
        <f>'Menú Almuerzo y Cena'!D19</f>
        <v>25</v>
      </c>
      <c r="B401" s="28" t="s">
        <v>70</v>
      </c>
      <c r="C401" s="28" t="s">
        <v>91</v>
      </c>
      <c r="D401" s="28" t="s">
        <v>73</v>
      </c>
      <c r="E401" s="28" t="s">
        <v>75</v>
      </c>
      <c r="F401" s="28" t="s">
        <v>73</v>
      </c>
      <c r="G401" s="28" t="s">
        <v>76</v>
      </c>
      <c r="H401" s="28" t="s">
        <v>78</v>
      </c>
      <c r="I401" s="28" t="s">
        <v>79</v>
      </c>
      <c r="J401" s="30" t="s">
        <v>80</v>
      </c>
      <c r="K401" s="31" t="s">
        <v>82</v>
      </c>
      <c r="L401" s="31" t="s">
        <v>86</v>
      </c>
      <c r="M401" s="4"/>
      <c r="N401" s="32">
        <f>'Menú Almuerzo y Cena'!I19</f>
        <v>25</v>
      </c>
      <c r="O401" s="28" t="s">
        <v>70</v>
      </c>
      <c r="P401" s="28" t="s">
        <v>72</v>
      </c>
      <c r="Q401" s="28" t="s">
        <v>73</v>
      </c>
      <c r="R401" s="28" t="s">
        <v>75</v>
      </c>
      <c r="S401" s="28" t="s">
        <v>73</v>
      </c>
      <c r="T401" s="28" t="s">
        <v>76</v>
      </c>
      <c r="U401" s="28" t="s">
        <v>78</v>
      </c>
      <c r="V401" s="28" t="s">
        <v>79</v>
      </c>
      <c r="W401" s="30" t="s">
        <v>80</v>
      </c>
      <c r="X401" s="31" t="s">
        <v>82</v>
      </c>
      <c r="Y401" s="31" t="s">
        <v>86</v>
      </c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ht="15.75" customHeight="1">
      <c r="A402" s="25" t="s">
        <v>103</v>
      </c>
      <c r="B402" s="34"/>
      <c r="C402" s="34"/>
      <c r="D402" s="34"/>
      <c r="E402" s="34"/>
      <c r="F402" s="34"/>
      <c r="G402" s="34"/>
      <c r="H402" s="34"/>
      <c r="I402" s="34"/>
      <c r="J402" s="35"/>
      <c r="K402" s="34"/>
      <c r="L402" s="34"/>
      <c r="M402" s="4"/>
      <c r="N402" s="25" t="s">
        <v>103</v>
      </c>
      <c r="O402" s="34"/>
      <c r="P402" s="34"/>
      <c r="Q402" s="34"/>
      <c r="R402" s="34"/>
      <c r="S402" s="34"/>
      <c r="T402" s="34"/>
      <c r="U402" s="34"/>
      <c r="V402" s="34"/>
      <c r="W402" s="35"/>
      <c r="X402" s="34"/>
      <c r="Y402" s="3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ht="15.75" customHeight="1">
      <c r="A403" s="62" t="s">
        <v>189</v>
      </c>
      <c r="B403" s="10">
        <v>0.1</v>
      </c>
      <c r="C403" s="10">
        <v>0.8</v>
      </c>
      <c r="D403" s="10">
        <f t="shared" ref="D403:D418" si="205">C403*B403</f>
        <v>0.08</v>
      </c>
      <c r="E403" s="10">
        <f>B403*A401</f>
        <v>2.5</v>
      </c>
      <c r="F403" s="10">
        <f t="shared" ref="F403:F418" si="206">E403*C403</f>
        <v>2</v>
      </c>
      <c r="G403" s="36">
        <v>0.0</v>
      </c>
      <c r="H403" s="10">
        <v>1.0</v>
      </c>
      <c r="I403" s="10">
        <f t="shared" ref="I403:I418" si="207">H403*E403</f>
        <v>2.5</v>
      </c>
      <c r="J403" s="37">
        <f>'Listado de Insumos'!F47</f>
        <v>11450</v>
      </c>
      <c r="K403" s="38">
        <f t="shared" ref="K403:K418" si="208">J403*I403</f>
        <v>28625</v>
      </c>
      <c r="L403" s="38"/>
      <c r="M403" s="4"/>
      <c r="N403" s="8" t="s">
        <v>129</v>
      </c>
      <c r="O403" s="10">
        <v>0.01</v>
      </c>
      <c r="P403" s="10">
        <v>1.0</v>
      </c>
      <c r="Q403" s="10">
        <f t="shared" ref="Q403:Q418" si="209">P403*O403</f>
        <v>0.01</v>
      </c>
      <c r="R403" s="10">
        <f>O403*N401</f>
        <v>0.25</v>
      </c>
      <c r="S403" s="10">
        <f t="shared" ref="S403:S418" si="210">R403*P403</f>
        <v>0.25</v>
      </c>
      <c r="T403" s="36">
        <v>0.0</v>
      </c>
      <c r="U403" s="10">
        <v>1.175</v>
      </c>
      <c r="V403" s="10">
        <f t="shared" ref="V403:V418" si="211">U403*R403</f>
        <v>0.29375</v>
      </c>
      <c r="W403" s="37">
        <f>'Listado de Insumos'!F61</f>
        <v>6500</v>
      </c>
      <c r="X403" s="38">
        <f t="shared" ref="X403:X418" si="212">W403*V403</f>
        <v>1909.375</v>
      </c>
      <c r="Y403" s="38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ht="15.75" customHeight="1">
      <c r="A404" s="64" t="s">
        <v>129</v>
      </c>
      <c r="B404" s="10">
        <v>0.03</v>
      </c>
      <c r="C404" s="10">
        <v>1.0</v>
      </c>
      <c r="D404" s="10">
        <f t="shared" si="205"/>
        <v>0.03</v>
      </c>
      <c r="E404" s="10">
        <f>B404*A401</f>
        <v>0.75</v>
      </c>
      <c r="F404" s="10">
        <f t="shared" si="206"/>
        <v>0.75</v>
      </c>
      <c r="G404" s="34"/>
      <c r="H404" s="10">
        <v>1.175</v>
      </c>
      <c r="I404" s="10">
        <f t="shared" si="207"/>
        <v>0.88125</v>
      </c>
      <c r="J404" s="37">
        <f>'Listado de Insumos'!F61</f>
        <v>6500</v>
      </c>
      <c r="K404" s="38">
        <f t="shared" si="208"/>
        <v>5728.125</v>
      </c>
      <c r="L404" s="38"/>
      <c r="M404" s="4"/>
      <c r="N404" s="8" t="s">
        <v>119</v>
      </c>
      <c r="O404" s="10">
        <v>0.005</v>
      </c>
      <c r="P404" s="10">
        <v>1.0</v>
      </c>
      <c r="Q404" s="10">
        <f t="shared" si="209"/>
        <v>0.005</v>
      </c>
      <c r="R404" s="10">
        <f>O404*N401</f>
        <v>0.125</v>
      </c>
      <c r="S404" s="10">
        <f t="shared" si="210"/>
        <v>0.125</v>
      </c>
      <c r="T404" s="34"/>
      <c r="U404" s="10">
        <v>1.0</v>
      </c>
      <c r="V404" s="10">
        <f t="shared" si="211"/>
        <v>0.125</v>
      </c>
      <c r="W404" s="37">
        <f>'Listado de Insumos'!F16</f>
        <v>12844</v>
      </c>
      <c r="X404" s="38">
        <f t="shared" si="212"/>
        <v>1605.5</v>
      </c>
      <c r="Y404" s="38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ht="15.75" customHeight="1">
      <c r="A405" s="64" t="s">
        <v>152</v>
      </c>
      <c r="B405" s="10">
        <v>0.002</v>
      </c>
      <c r="C405" s="10">
        <v>1.0</v>
      </c>
      <c r="D405" s="10">
        <f t="shared" si="205"/>
        <v>0.002</v>
      </c>
      <c r="E405" s="10">
        <f>B405*A401</f>
        <v>0.05</v>
      </c>
      <c r="F405" s="10">
        <f t="shared" si="206"/>
        <v>0.05</v>
      </c>
      <c r="G405" s="41" t="s">
        <v>127</v>
      </c>
      <c r="H405" s="10">
        <v>1.0</v>
      </c>
      <c r="I405" s="10">
        <f t="shared" si="207"/>
        <v>0.05</v>
      </c>
      <c r="J405" s="37">
        <f>'Listado de Insumos'!F26</f>
        <v>3400</v>
      </c>
      <c r="K405" s="38">
        <f t="shared" si="208"/>
        <v>170</v>
      </c>
      <c r="L405" s="38"/>
      <c r="M405" s="4"/>
      <c r="N405" s="8" t="s">
        <v>176</v>
      </c>
      <c r="O405" s="10">
        <v>0.015</v>
      </c>
      <c r="P405" s="10">
        <v>1.0</v>
      </c>
      <c r="Q405" s="10">
        <f t="shared" si="209"/>
        <v>0.015</v>
      </c>
      <c r="R405" s="10">
        <f>O405*N401</f>
        <v>0.375</v>
      </c>
      <c r="S405" s="10">
        <f t="shared" si="210"/>
        <v>0.375</v>
      </c>
      <c r="T405" s="41" t="s">
        <v>127</v>
      </c>
      <c r="U405" s="10">
        <v>1.0</v>
      </c>
      <c r="V405" s="10">
        <f t="shared" si="211"/>
        <v>0.375</v>
      </c>
      <c r="W405" s="37">
        <f>'Listado de Insumos'!F38</f>
        <v>11520</v>
      </c>
      <c r="X405" s="38">
        <f t="shared" si="212"/>
        <v>4320</v>
      </c>
      <c r="Y405" s="38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ht="15.75" customHeight="1">
      <c r="A406" s="7" t="s">
        <v>119</v>
      </c>
      <c r="B406" s="10">
        <v>0.01</v>
      </c>
      <c r="C406" s="10">
        <v>1.0</v>
      </c>
      <c r="D406" s="10">
        <f t="shared" si="205"/>
        <v>0.01</v>
      </c>
      <c r="E406" s="10">
        <f>B406*A401</f>
        <v>0.25</v>
      </c>
      <c r="F406" s="10">
        <f t="shared" si="206"/>
        <v>0.25</v>
      </c>
      <c r="G406" s="46"/>
      <c r="H406" s="10">
        <v>1.0</v>
      </c>
      <c r="I406" s="10">
        <f t="shared" si="207"/>
        <v>0.25</v>
      </c>
      <c r="J406" s="37">
        <f>'Listado de Insumos'!F16</f>
        <v>12844</v>
      </c>
      <c r="K406" s="38">
        <f t="shared" si="208"/>
        <v>3211</v>
      </c>
      <c r="L406" s="38"/>
      <c r="M406" s="4"/>
      <c r="N406" s="8" t="s">
        <v>115</v>
      </c>
      <c r="O406" s="10">
        <v>0.03</v>
      </c>
      <c r="P406" s="10">
        <v>2.0</v>
      </c>
      <c r="Q406" s="10">
        <f t="shared" si="209"/>
        <v>0.06</v>
      </c>
      <c r="R406" s="10">
        <f>O406*N401</f>
        <v>0.75</v>
      </c>
      <c r="S406" s="10">
        <f t="shared" si="210"/>
        <v>1.5</v>
      </c>
      <c r="T406" s="46"/>
      <c r="U406" s="10">
        <v>1.0</v>
      </c>
      <c r="V406" s="10">
        <f t="shared" si="211"/>
        <v>0.75</v>
      </c>
      <c r="W406" s="37">
        <f>'Listado de Insumos'!F15</f>
        <v>5500</v>
      </c>
      <c r="X406" s="38">
        <f t="shared" si="212"/>
        <v>4125</v>
      </c>
      <c r="Y406" s="38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ht="15.75" customHeight="1">
      <c r="A407" s="39" t="s">
        <v>142</v>
      </c>
      <c r="B407" s="10">
        <v>0.03</v>
      </c>
      <c r="C407" s="10">
        <v>1.0</v>
      </c>
      <c r="D407" s="10">
        <f t="shared" si="205"/>
        <v>0.03</v>
      </c>
      <c r="E407" s="10">
        <f>B407*A401</f>
        <v>0.75</v>
      </c>
      <c r="F407" s="10">
        <f t="shared" si="206"/>
        <v>0.75</v>
      </c>
      <c r="G407" s="46"/>
      <c r="H407" s="10">
        <v>1.0</v>
      </c>
      <c r="I407" s="10">
        <f t="shared" si="207"/>
        <v>0.75</v>
      </c>
      <c r="J407" s="37">
        <f>'Listado de Insumos'!F12</f>
        <v>3020</v>
      </c>
      <c r="K407" s="38">
        <f t="shared" si="208"/>
        <v>2265</v>
      </c>
      <c r="L407" s="38"/>
      <c r="M407" s="4"/>
      <c r="N407" s="8" t="s">
        <v>180</v>
      </c>
      <c r="O407" s="10">
        <v>0.02</v>
      </c>
      <c r="P407" s="10">
        <v>1.0</v>
      </c>
      <c r="Q407" s="10">
        <f t="shared" si="209"/>
        <v>0.02</v>
      </c>
      <c r="R407" s="10">
        <f>O407*N401</f>
        <v>0.5</v>
      </c>
      <c r="S407" s="10">
        <f t="shared" si="210"/>
        <v>0.5</v>
      </c>
      <c r="T407" s="46"/>
      <c r="U407" s="10">
        <v>1.0</v>
      </c>
      <c r="V407" s="10">
        <f t="shared" si="211"/>
        <v>0.5</v>
      </c>
      <c r="W407" s="37">
        <f>'Listado de Insumos'!F40</f>
        <v>3917</v>
      </c>
      <c r="X407" s="38">
        <f t="shared" si="212"/>
        <v>1958.5</v>
      </c>
      <c r="Y407" s="38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ht="15.75" customHeight="1">
      <c r="A408" s="8" t="s">
        <v>149</v>
      </c>
      <c r="B408" s="10">
        <v>0.09</v>
      </c>
      <c r="C408" s="10">
        <v>1.0</v>
      </c>
      <c r="D408" s="10">
        <f t="shared" si="205"/>
        <v>0.09</v>
      </c>
      <c r="E408" s="10">
        <f>B408*A401</f>
        <v>2.25</v>
      </c>
      <c r="F408" s="10">
        <f t="shared" si="206"/>
        <v>2.25</v>
      </c>
      <c r="G408" s="34"/>
      <c r="H408" s="10">
        <v>1.0</v>
      </c>
      <c r="I408" s="10">
        <f t="shared" si="207"/>
        <v>2.25</v>
      </c>
      <c r="J408" s="37"/>
      <c r="K408" s="38">
        <f t="shared" si="208"/>
        <v>0</v>
      </c>
      <c r="L408" s="38"/>
      <c r="M408" s="4"/>
      <c r="N408" s="8" t="s">
        <v>129</v>
      </c>
      <c r="O408" s="10">
        <v>0.01</v>
      </c>
      <c r="P408" s="10">
        <v>1.0</v>
      </c>
      <c r="Q408" s="10">
        <f t="shared" si="209"/>
        <v>0.01</v>
      </c>
      <c r="R408" s="10">
        <f>O408*N401</f>
        <v>0.25</v>
      </c>
      <c r="S408" s="10">
        <f t="shared" si="210"/>
        <v>0.25</v>
      </c>
      <c r="T408" s="34"/>
      <c r="U408" s="10">
        <v>1.0</v>
      </c>
      <c r="V408" s="10">
        <f t="shared" si="211"/>
        <v>0.25</v>
      </c>
      <c r="W408" s="37">
        <f>'Listado de Insumos'!F61</f>
        <v>6500</v>
      </c>
      <c r="X408" s="38">
        <f t="shared" si="212"/>
        <v>1625</v>
      </c>
      <c r="Y408" s="38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ht="15.75" customHeight="1">
      <c r="A409" s="8" t="s">
        <v>129</v>
      </c>
      <c r="B409" s="10">
        <v>0.005</v>
      </c>
      <c r="C409" s="10">
        <v>1.0</v>
      </c>
      <c r="D409" s="10">
        <f t="shared" si="205"/>
        <v>0.005</v>
      </c>
      <c r="E409" s="10">
        <f>B409*A401</f>
        <v>0.125</v>
      </c>
      <c r="F409" s="10">
        <f t="shared" si="206"/>
        <v>0.125</v>
      </c>
      <c r="G409" s="54"/>
      <c r="H409" s="10">
        <v>1.175</v>
      </c>
      <c r="I409" s="10">
        <f t="shared" si="207"/>
        <v>0.146875</v>
      </c>
      <c r="J409" s="37">
        <f>'Listado de Insumos'!F61</f>
        <v>6500</v>
      </c>
      <c r="K409" s="38">
        <f t="shared" si="208"/>
        <v>954.6875</v>
      </c>
      <c r="L409" s="38"/>
      <c r="M409" s="4"/>
      <c r="N409" s="8" t="s">
        <v>136</v>
      </c>
      <c r="O409" s="10">
        <v>0.01</v>
      </c>
      <c r="P409" s="10">
        <v>1.0</v>
      </c>
      <c r="Q409" s="10">
        <f t="shared" si="209"/>
        <v>0.01</v>
      </c>
      <c r="R409" s="10">
        <f>O409*N401</f>
        <v>0.25</v>
      </c>
      <c r="S409" s="10">
        <f t="shared" si="210"/>
        <v>0.25</v>
      </c>
      <c r="T409" s="86"/>
      <c r="U409" s="10">
        <v>1.175</v>
      </c>
      <c r="V409" s="10">
        <f t="shared" si="211"/>
        <v>0.29375</v>
      </c>
      <c r="W409" s="37">
        <f>'Listado de Insumos'!F65</f>
        <v>11900</v>
      </c>
      <c r="X409" s="38">
        <f t="shared" si="212"/>
        <v>3495.625</v>
      </c>
      <c r="Y409" s="38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ht="15.75" customHeight="1">
      <c r="A410" s="8" t="s">
        <v>131</v>
      </c>
      <c r="B410" s="10">
        <v>0.02</v>
      </c>
      <c r="C410" s="10">
        <v>1.0</v>
      </c>
      <c r="D410" s="10">
        <f t="shared" si="205"/>
        <v>0.02</v>
      </c>
      <c r="E410" s="10">
        <f>B410*A401</f>
        <v>0.5</v>
      </c>
      <c r="F410" s="10">
        <f t="shared" si="206"/>
        <v>0.5</v>
      </c>
      <c r="G410" s="41" t="s">
        <v>148</v>
      </c>
      <c r="H410" s="10">
        <v>1.0</v>
      </c>
      <c r="I410" s="10">
        <f t="shared" si="207"/>
        <v>0.5</v>
      </c>
      <c r="J410" s="37">
        <f>'Listado de Insumos'!F42</f>
        <v>27900</v>
      </c>
      <c r="K410" s="38">
        <f t="shared" si="208"/>
        <v>13950</v>
      </c>
      <c r="L410" s="38"/>
      <c r="M410" s="4"/>
      <c r="N410" s="8" t="s">
        <v>135</v>
      </c>
      <c r="O410" s="10">
        <v>0.005</v>
      </c>
      <c r="P410" s="10">
        <v>1.0</v>
      </c>
      <c r="Q410" s="10">
        <f t="shared" si="209"/>
        <v>0.005</v>
      </c>
      <c r="R410" s="10">
        <f>O410*N401</f>
        <v>0.125</v>
      </c>
      <c r="S410" s="10">
        <f t="shared" si="210"/>
        <v>0.125</v>
      </c>
      <c r="T410" s="54"/>
      <c r="U410" s="10">
        <v>1.175</v>
      </c>
      <c r="V410" s="10">
        <f t="shared" si="211"/>
        <v>0.146875</v>
      </c>
      <c r="W410" s="37">
        <f>'Listado de Insumos'!F62</f>
        <v>6500</v>
      </c>
      <c r="X410" s="38">
        <f t="shared" si="212"/>
        <v>954.6875</v>
      </c>
      <c r="Y410" s="38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ht="15.75" customHeight="1">
      <c r="A411" s="8" t="s">
        <v>152</v>
      </c>
      <c r="B411" s="10">
        <v>0.002</v>
      </c>
      <c r="C411" s="10">
        <v>1.0</v>
      </c>
      <c r="D411" s="10">
        <f t="shared" si="205"/>
        <v>0.002</v>
      </c>
      <c r="E411" s="10">
        <f>B411*A401</f>
        <v>0.05</v>
      </c>
      <c r="F411" s="10">
        <f t="shared" si="206"/>
        <v>0.05</v>
      </c>
      <c r="G411" s="46"/>
      <c r="H411" s="10">
        <v>1.0</v>
      </c>
      <c r="I411" s="10">
        <f t="shared" si="207"/>
        <v>0.05</v>
      </c>
      <c r="J411" s="37">
        <f>'Listado de Insumos'!F26</f>
        <v>3400</v>
      </c>
      <c r="K411" s="38">
        <f t="shared" si="208"/>
        <v>170</v>
      </c>
      <c r="L411" s="38"/>
      <c r="M411" s="4"/>
      <c r="N411" s="8" t="s">
        <v>210</v>
      </c>
      <c r="O411" s="10">
        <v>0.001</v>
      </c>
      <c r="P411" s="10">
        <v>1.0</v>
      </c>
      <c r="Q411" s="10">
        <f t="shared" si="209"/>
        <v>0.001</v>
      </c>
      <c r="R411" s="10">
        <f>O411*N401</f>
        <v>0.025</v>
      </c>
      <c r="S411" s="10">
        <f t="shared" si="210"/>
        <v>0.025</v>
      </c>
      <c r="T411" s="41" t="s">
        <v>148</v>
      </c>
      <c r="U411" s="10">
        <v>1.125</v>
      </c>
      <c r="V411" s="10">
        <f t="shared" si="211"/>
        <v>0.028125</v>
      </c>
      <c r="W411" s="37">
        <f>'Listado de Insumos'!F68</f>
        <v>62222</v>
      </c>
      <c r="X411" s="38">
        <f t="shared" si="212"/>
        <v>1749.99375</v>
      </c>
      <c r="Y411" s="38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ht="15.75" customHeight="1">
      <c r="A412" s="8"/>
      <c r="B412" s="10"/>
      <c r="C412" s="10"/>
      <c r="D412" s="10">
        <f t="shared" si="205"/>
        <v>0</v>
      </c>
      <c r="E412" s="10">
        <f>B412*A401</f>
        <v>0</v>
      </c>
      <c r="F412" s="10">
        <f t="shared" si="206"/>
        <v>0</v>
      </c>
      <c r="G412" s="46"/>
      <c r="H412" s="10">
        <v>1.0</v>
      </c>
      <c r="I412" s="10">
        <f t="shared" si="207"/>
        <v>0</v>
      </c>
      <c r="J412" s="37"/>
      <c r="K412" s="38">
        <f t="shared" si="208"/>
        <v>0</v>
      </c>
      <c r="L412" s="38"/>
      <c r="M412" s="4"/>
      <c r="N412" s="8" t="s">
        <v>252</v>
      </c>
      <c r="O412" s="10">
        <v>0.01</v>
      </c>
      <c r="P412" s="10">
        <v>1.0</v>
      </c>
      <c r="Q412" s="10">
        <f t="shared" si="209"/>
        <v>0.01</v>
      </c>
      <c r="R412" s="10">
        <f>O412*N401</f>
        <v>0.25</v>
      </c>
      <c r="S412" s="10">
        <f t="shared" si="210"/>
        <v>0.25</v>
      </c>
      <c r="T412" s="46"/>
      <c r="U412" s="10">
        <v>1.0</v>
      </c>
      <c r="V412" s="10">
        <f t="shared" si="211"/>
        <v>0.25</v>
      </c>
      <c r="W412" s="37">
        <f>'Listado de Insumos'!F38</f>
        <v>11520</v>
      </c>
      <c r="X412" s="38">
        <f t="shared" si="212"/>
        <v>2880</v>
      </c>
      <c r="Y412" s="38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ht="15.75" customHeight="1">
      <c r="A413" s="39"/>
      <c r="B413" s="10"/>
      <c r="C413" s="10"/>
      <c r="D413" s="10">
        <f t="shared" si="205"/>
        <v>0</v>
      </c>
      <c r="E413" s="10">
        <f>B413*A401</f>
        <v>0</v>
      </c>
      <c r="F413" s="10">
        <f t="shared" si="206"/>
        <v>0</v>
      </c>
      <c r="G413" s="46"/>
      <c r="H413" s="10">
        <v>1.0</v>
      </c>
      <c r="I413" s="10">
        <f t="shared" si="207"/>
        <v>0</v>
      </c>
      <c r="J413" s="37"/>
      <c r="K413" s="38">
        <f t="shared" si="208"/>
        <v>0</v>
      </c>
      <c r="L413" s="38"/>
      <c r="M413" s="4"/>
      <c r="N413" s="8" t="s">
        <v>50</v>
      </c>
      <c r="O413" s="10">
        <v>0.045</v>
      </c>
      <c r="P413" s="10">
        <v>0.8</v>
      </c>
      <c r="Q413" s="10">
        <f t="shared" si="209"/>
        <v>0.036</v>
      </c>
      <c r="R413" s="10">
        <f>O413*N401</f>
        <v>1.125</v>
      </c>
      <c r="S413" s="10">
        <f t="shared" si="210"/>
        <v>0.9</v>
      </c>
      <c r="T413" s="46"/>
      <c r="U413" s="10">
        <v>1.1</v>
      </c>
      <c r="V413" s="10">
        <f t="shared" si="211"/>
        <v>1.2375</v>
      </c>
      <c r="W413" s="37">
        <f>'Listado de Insumos'!F5</f>
        <v>24500</v>
      </c>
      <c r="X413" s="38">
        <f t="shared" si="212"/>
        <v>30318.75</v>
      </c>
      <c r="Y413" s="38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ht="15.75" customHeight="1">
      <c r="A414" s="8"/>
      <c r="B414" s="10"/>
      <c r="C414" s="10"/>
      <c r="D414" s="10">
        <f t="shared" si="205"/>
        <v>0</v>
      </c>
      <c r="E414" s="10">
        <f>B414*A401</f>
        <v>0</v>
      </c>
      <c r="F414" s="10">
        <f t="shared" si="206"/>
        <v>0</v>
      </c>
      <c r="G414" s="46"/>
      <c r="H414" s="10">
        <v>1.0</v>
      </c>
      <c r="I414" s="10">
        <f t="shared" si="207"/>
        <v>0</v>
      </c>
      <c r="J414" s="37"/>
      <c r="K414" s="38">
        <f t="shared" si="208"/>
        <v>0</v>
      </c>
      <c r="L414" s="38"/>
      <c r="M414" s="4"/>
      <c r="N414" s="8" t="s">
        <v>146</v>
      </c>
      <c r="O414" s="10">
        <v>5.0E-4</v>
      </c>
      <c r="P414" s="10">
        <v>1.0</v>
      </c>
      <c r="Q414" s="10">
        <f t="shared" si="209"/>
        <v>0.0005</v>
      </c>
      <c r="R414" s="10">
        <f>O414*N401</f>
        <v>0.0125</v>
      </c>
      <c r="S414" s="10">
        <f t="shared" si="210"/>
        <v>0.0125</v>
      </c>
      <c r="T414" s="46"/>
      <c r="U414" s="10">
        <v>1.0</v>
      </c>
      <c r="V414" s="10">
        <f t="shared" si="211"/>
        <v>0.0125</v>
      </c>
      <c r="W414" s="37">
        <f>'Listado de Insumos'!F23</f>
        <v>99000</v>
      </c>
      <c r="X414" s="38">
        <f t="shared" si="212"/>
        <v>1237.5</v>
      </c>
      <c r="Y414" s="38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ht="15.75" customHeight="1">
      <c r="A415" s="8"/>
      <c r="B415" s="10"/>
      <c r="C415" s="10"/>
      <c r="D415" s="10">
        <f t="shared" si="205"/>
        <v>0</v>
      </c>
      <c r="E415" s="10">
        <f>B415*A401</f>
        <v>0</v>
      </c>
      <c r="F415" s="10">
        <f t="shared" si="206"/>
        <v>0</v>
      </c>
      <c r="G415" s="46"/>
      <c r="H415" s="10">
        <v>1.0</v>
      </c>
      <c r="I415" s="10">
        <f t="shared" si="207"/>
        <v>0</v>
      </c>
      <c r="J415" s="37"/>
      <c r="K415" s="38">
        <f t="shared" si="208"/>
        <v>0</v>
      </c>
      <c r="L415" s="38"/>
      <c r="M415" s="4"/>
      <c r="N415" s="8" t="s">
        <v>152</v>
      </c>
      <c r="O415" s="10">
        <v>5.0E-4</v>
      </c>
      <c r="P415" s="10">
        <v>1.0</v>
      </c>
      <c r="Q415" s="29">
        <f t="shared" si="209"/>
        <v>0.0005</v>
      </c>
      <c r="R415" s="29">
        <f>O415*N401</f>
        <v>0.0125</v>
      </c>
      <c r="S415" s="10">
        <f t="shared" si="210"/>
        <v>0.0125</v>
      </c>
      <c r="T415" s="34"/>
      <c r="U415" s="10">
        <v>1.1</v>
      </c>
      <c r="V415" s="10">
        <f t="shared" si="211"/>
        <v>0.01375</v>
      </c>
      <c r="W415" s="56">
        <f>'Listado de Insumos'!F26</f>
        <v>3400</v>
      </c>
      <c r="X415" s="38">
        <f t="shared" si="212"/>
        <v>46.75</v>
      </c>
      <c r="Y415" s="38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ht="15.75" customHeight="1">
      <c r="A416" s="8"/>
      <c r="B416" s="10"/>
      <c r="C416" s="10"/>
      <c r="D416" s="29">
        <f t="shared" si="205"/>
        <v>0</v>
      </c>
      <c r="E416" s="29">
        <f>B416*A401</f>
        <v>0</v>
      </c>
      <c r="F416" s="10">
        <f t="shared" si="206"/>
        <v>0</v>
      </c>
      <c r="G416" s="34"/>
      <c r="H416" s="10">
        <v>1.0</v>
      </c>
      <c r="I416" s="10">
        <f t="shared" si="207"/>
        <v>0</v>
      </c>
      <c r="J416" s="56"/>
      <c r="K416" s="38">
        <f t="shared" si="208"/>
        <v>0</v>
      </c>
      <c r="L416" s="38"/>
      <c r="M416" s="4"/>
      <c r="N416" s="8" t="s">
        <v>201</v>
      </c>
      <c r="O416" s="10">
        <v>0.03</v>
      </c>
      <c r="P416" s="10">
        <v>1.0</v>
      </c>
      <c r="Q416" s="10">
        <f t="shared" si="209"/>
        <v>0.03</v>
      </c>
      <c r="R416" s="10">
        <f>O416*N401</f>
        <v>0.75</v>
      </c>
      <c r="S416" s="10">
        <f t="shared" si="210"/>
        <v>0.75</v>
      </c>
      <c r="T416" s="57">
        <f>S419/N401</f>
        <v>0.273</v>
      </c>
      <c r="U416" s="10">
        <v>1.0</v>
      </c>
      <c r="V416" s="10">
        <f t="shared" si="211"/>
        <v>0.75</v>
      </c>
      <c r="W416" s="38">
        <f>'Listado de Insumos'!F55</f>
        <v>7500</v>
      </c>
      <c r="X416" s="38">
        <f t="shared" si="212"/>
        <v>5625</v>
      </c>
      <c r="Y416" s="38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ht="15.75" customHeight="1">
      <c r="A417" s="8"/>
      <c r="B417" s="10"/>
      <c r="C417" s="10"/>
      <c r="D417" s="10">
        <f t="shared" si="205"/>
        <v>0</v>
      </c>
      <c r="E417" s="10">
        <f>B417*A401</f>
        <v>0</v>
      </c>
      <c r="F417" s="10">
        <f t="shared" si="206"/>
        <v>0</v>
      </c>
      <c r="G417" s="57">
        <f>F419/A401</f>
        <v>0.269</v>
      </c>
      <c r="H417" s="10">
        <v>1.0</v>
      </c>
      <c r="I417" s="10">
        <f t="shared" si="207"/>
        <v>0</v>
      </c>
      <c r="J417" s="38"/>
      <c r="K417" s="38">
        <f t="shared" si="208"/>
        <v>0</v>
      </c>
      <c r="L417" s="38"/>
      <c r="M417" s="4"/>
      <c r="N417" s="8" t="s">
        <v>149</v>
      </c>
      <c r="O417" s="10">
        <v>0.06</v>
      </c>
      <c r="P417" s="10">
        <v>1.0</v>
      </c>
      <c r="Q417" s="10">
        <f t="shared" si="209"/>
        <v>0.06</v>
      </c>
      <c r="R417" s="10">
        <f>O417*N401</f>
        <v>1.5</v>
      </c>
      <c r="S417" s="10">
        <f t="shared" si="210"/>
        <v>1.5</v>
      </c>
      <c r="T417" s="46"/>
      <c r="U417" s="10">
        <v>1.0</v>
      </c>
      <c r="V417" s="10">
        <f t="shared" si="211"/>
        <v>1.5</v>
      </c>
      <c r="W417" s="38"/>
      <c r="X417" s="38">
        <f t="shared" si="212"/>
        <v>0</v>
      </c>
      <c r="Y417" s="38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ht="15.75" customHeight="1">
      <c r="A418" s="8"/>
      <c r="B418" s="10"/>
      <c r="C418" s="10"/>
      <c r="D418" s="10">
        <f t="shared" si="205"/>
        <v>0</v>
      </c>
      <c r="E418" s="10">
        <f>B418*A401</f>
        <v>0</v>
      </c>
      <c r="F418" s="10">
        <f t="shared" si="206"/>
        <v>0</v>
      </c>
      <c r="G418" s="46"/>
      <c r="H418" s="10">
        <v>1.0</v>
      </c>
      <c r="I418" s="10">
        <f t="shared" si="207"/>
        <v>0</v>
      </c>
      <c r="J418" s="38"/>
      <c r="K418" s="38">
        <f t="shared" si="208"/>
        <v>0</v>
      </c>
      <c r="L418" s="38"/>
      <c r="M418" s="4"/>
      <c r="N418" s="8"/>
      <c r="O418" s="10"/>
      <c r="P418" s="10"/>
      <c r="Q418" s="10">
        <f t="shared" si="209"/>
        <v>0</v>
      </c>
      <c r="R418" s="10">
        <f>O418*N401</f>
        <v>0</v>
      </c>
      <c r="S418" s="10">
        <f t="shared" si="210"/>
        <v>0</v>
      </c>
      <c r="T418" s="46"/>
      <c r="U418" s="10">
        <v>1.0</v>
      </c>
      <c r="V418" s="10">
        <f t="shared" si="211"/>
        <v>0</v>
      </c>
      <c r="W418" s="38"/>
      <c r="X418" s="38">
        <f t="shared" si="212"/>
        <v>0</v>
      </c>
      <c r="Y418" s="38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ht="15.75" customHeight="1">
      <c r="A419" s="3" t="s">
        <v>155</v>
      </c>
      <c r="B419" s="55">
        <f>SUM(B403:B418)</f>
        <v>0.289</v>
      </c>
      <c r="C419" s="55"/>
      <c r="D419" s="55">
        <f t="shared" ref="D419:F419" si="213">SUM(D403:D418)</f>
        <v>0.269</v>
      </c>
      <c r="E419" s="55">
        <f t="shared" si="213"/>
        <v>7.225</v>
      </c>
      <c r="F419" s="55">
        <f t="shared" si="213"/>
        <v>6.725</v>
      </c>
      <c r="G419" s="34"/>
      <c r="H419" s="55"/>
      <c r="I419" s="55">
        <f t="shared" ref="I419:L419" si="214">SUM(I403:I418)</f>
        <v>7.378125</v>
      </c>
      <c r="J419" s="58">
        <f t="shared" si="214"/>
        <v>75014</v>
      </c>
      <c r="K419" s="58">
        <f t="shared" si="214"/>
        <v>55073.8125</v>
      </c>
      <c r="L419" s="58">
        <f t="shared" si="214"/>
        <v>0</v>
      </c>
      <c r="M419" s="4"/>
      <c r="N419" s="3" t="s">
        <v>155</v>
      </c>
      <c r="O419" s="55">
        <f>SUM(O403:O418)</f>
        <v>0.252</v>
      </c>
      <c r="P419" s="55"/>
      <c r="Q419" s="55">
        <f t="shared" ref="Q419:S419" si="215">SUM(Q403:Q418)</f>
        <v>0.273</v>
      </c>
      <c r="R419" s="55">
        <f t="shared" si="215"/>
        <v>6.3</v>
      </c>
      <c r="S419" s="55">
        <f t="shared" si="215"/>
        <v>6.825</v>
      </c>
      <c r="T419" s="34"/>
      <c r="U419" s="55"/>
      <c r="V419" s="55">
        <f t="shared" ref="V419:Y419" si="216">SUM(V403:V418)</f>
        <v>6.52625</v>
      </c>
      <c r="W419" s="58">
        <f t="shared" si="216"/>
        <v>273323</v>
      </c>
      <c r="X419" s="58">
        <f t="shared" si="216"/>
        <v>61851.68125</v>
      </c>
      <c r="Y419" s="58">
        <f t="shared" si="216"/>
        <v>0</v>
      </c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ht="15.75" customHeight="1">
      <c r="A420" s="4"/>
      <c r="B420" s="14"/>
      <c r="C420" s="14"/>
      <c r="D420" s="14"/>
      <c r="E420" s="14"/>
      <c r="F420" s="14"/>
      <c r="G420" s="14"/>
      <c r="H420" s="14"/>
      <c r="I420" s="59" t="s">
        <v>157</v>
      </c>
      <c r="J420" s="14"/>
      <c r="K420" s="14"/>
      <c r="L420" s="59" t="s">
        <v>158</v>
      </c>
      <c r="M420" s="4"/>
      <c r="N420" s="4"/>
      <c r="O420" s="14"/>
      <c r="P420" s="14"/>
      <c r="Q420" s="14"/>
      <c r="R420" s="14"/>
      <c r="S420" s="14"/>
      <c r="T420" s="14"/>
      <c r="U420" s="14"/>
      <c r="V420" s="59" t="s">
        <v>157</v>
      </c>
      <c r="W420" s="14"/>
      <c r="X420" s="14"/>
      <c r="Y420" s="59" t="s">
        <v>158</v>
      </c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ht="15.75" customHeight="1">
      <c r="A421" s="4"/>
      <c r="B421" s="14"/>
      <c r="C421" s="14"/>
      <c r="D421" s="14"/>
      <c r="E421" s="14"/>
      <c r="F421" s="14"/>
      <c r="G421" s="14"/>
      <c r="H421" s="14"/>
      <c r="I421" s="60">
        <f>G417*A401</f>
        <v>6.725</v>
      </c>
      <c r="J421" s="14"/>
      <c r="K421" s="14"/>
      <c r="L421" s="60"/>
      <c r="M421" s="4"/>
      <c r="N421" s="4"/>
      <c r="O421" s="14"/>
      <c r="P421" s="14"/>
      <c r="Q421" s="14"/>
      <c r="R421" s="14"/>
      <c r="S421" s="14"/>
      <c r="T421" s="14"/>
      <c r="U421" s="14"/>
      <c r="V421" s="60">
        <f>T416*N401</f>
        <v>6.825</v>
      </c>
      <c r="W421" s="14"/>
      <c r="X421" s="14"/>
      <c r="Y421" s="60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ht="15.75" customHeight="1">
      <c r="A424" s="22" t="str">
        <f>'Menú Almuerzo y Cena'!C20</f>
        <v>MUSLO DE POLLO CON BATATA AL HORNO CON FIDEO</v>
      </c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4"/>
      <c r="M424" s="4"/>
      <c r="N424" s="22" t="str">
        <f>'Menú Almuerzo y Cena'!H20</f>
        <v>MILANESA DE MONDONGO CON ARROZ KESU</v>
      </c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ht="15.75" customHeight="1">
      <c r="A425" s="25" t="s">
        <v>56</v>
      </c>
      <c r="B425" s="22" t="s">
        <v>58</v>
      </c>
      <c r="C425" s="23"/>
      <c r="D425" s="24"/>
      <c r="E425" s="26" t="s">
        <v>59</v>
      </c>
      <c r="F425" s="23"/>
      <c r="G425" s="24"/>
      <c r="H425" s="22" t="s">
        <v>62</v>
      </c>
      <c r="I425" s="23"/>
      <c r="J425" s="23"/>
      <c r="K425" s="23"/>
      <c r="L425" s="24"/>
      <c r="M425" s="4"/>
      <c r="N425" s="25" t="s">
        <v>56</v>
      </c>
      <c r="O425" s="22" t="s">
        <v>58</v>
      </c>
      <c r="P425" s="23"/>
      <c r="Q425" s="24"/>
      <c r="R425" s="26" t="s">
        <v>59</v>
      </c>
      <c r="S425" s="23"/>
      <c r="T425" s="24"/>
      <c r="U425" s="22" t="s">
        <v>62</v>
      </c>
      <c r="V425" s="23"/>
      <c r="W425" s="23"/>
      <c r="X425" s="23"/>
      <c r="Y425" s="2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ht="15.75" customHeight="1">
      <c r="A426" s="32">
        <f>'Menú Almuerzo y Cena'!D20</f>
        <v>25</v>
      </c>
      <c r="B426" s="28" t="s">
        <v>70</v>
      </c>
      <c r="C426" s="28" t="s">
        <v>72</v>
      </c>
      <c r="D426" s="28" t="s">
        <v>73</v>
      </c>
      <c r="E426" s="28" t="s">
        <v>75</v>
      </c>
      <c r="F426" s="28" t="s">
        <v>73</v>
      </c>
      <c r="G426" s="28" t="s">
        <v>76</v>
      </c>
      <c r="H426" s="28" t="s">
        <v>78</v>
      </c>
      <c r="I426" s="28" t="s">
        <v>79</v>
      </c>
      <c r="J426" s="31" t="s">
        <v>80</v>
      </c>
      <c r="K426" s="31" t="s">
        <v>82</v>
      </c>
      <c r="L426" s="31" t="s">
        <v>86</v>
      </c>
      <c r="M426" s="4"/>
      <c r="N426" s="32">
        <f>'Menú Almuerzo y Cena'!I20</f>
        <v>25</v>
      </c>
      <c r="O426" s="28" t="s">
        <v>70</v>
      </c>
      <c r="P426" s="28" t="s">
        <v>72</v>
      </c>
      <c r="Q426" s="28" t="s">
        <v>73</v>
      </c>
      <c r="R426" s="28" t="s">
        <v>75</v>
      </c>
      <c r="S426" s="28" t="s">
        <v>73</v>
      </c>
      <c r="T426" s="28" t="s">
        <v>76</v>
      </c>
      <c r="U426" s="28" t="s">
        <v>78</v>
      </c>
      <c r="V426" s="28" t="s">
        <v>79</v>
      </c>
      <c r="W426" s="30" t="s">
        <v>80</v>
      </c>
      <c r="X426" s="31" t="s">
        <v>82</v>
      </c>
      <c r="Y426" s="31" t="s">
        <v>86</v>
      </c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ht="15.75" customHeight="1">
      <c r="A427" s="25" t="s">
        <v>103</v>
      </c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4"/>
      <c r="N427" s="25" t="s">
        <v>103</v>
      </c>
      <c r="O427" s="34"/>
      <c r="P427" s="34"/>
      <c r="Q427" s="34"/>
      <c r="R427" s="34"/>
      <c r="S427" s="34"/>
      <c r="T427" s="34"/>
      <c r="U427" s="34"/>
      <c r="V427" s="34"/>
      <c r="W427" s="35"/>
      <c r="X427" s="34"/>
      <c r="Y427" s="3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ht="15.75" customHeight="1">
      <c r="A428" s="8" t="s">
        <v>38</v>
      </c>
      <c r="B428" s="10">
        <v>0.12</v>
      </c>
      <c r="C428" s="10">
        <v>0.7</v>
      </c>
      <c r="D428" s="10">
        <f t="shared" ref="D428:D441" si="217">C428*B428</f>
        <v>0.084</v>
      </c>
      <c r="E428" s="10">
        <f>B428*A426</f>
        <v>3</v>
      </c>
      <c r="F428" s="10">
        <f t="shared" ref="F428:F441" si="218">E428*C428</f>
        <v>2.1</v>
      </c>
      <c r="G428" s="36">
        <v>0.0</v>
      </c>
      <c r="H428" s="10">
        <v>1.1</v>
      </c>
      <c r="I428" s="10">
        <f t="shared" ref="I428:I441" si="219">H428*E428</f>
        <v>3.3</v>
      </c>
      <c r="J428" s="37">
        <f>'Listado de Insumos'!F2</f>
        <v>17000</v>
      </c>
      <c r="K428" s="38">
        <f t="shared" ref="K428:K441" si="220">J428*I428</f>
        <v>56100</v>
      </c>
      <c r="L428" s="38"/>
      <c r="M428" s="4"/>
      <c r="N428" s="7" t="s">
        <v>191</v>
      </c>
      <c r="O428" s="10">
        <v>0.07</v>
      </c>
      <c r="P428" s="10">
        <v>1.0</v>
      </c>
      <c r="Q428" s="10">
        <f t="shared" ref="Q428:Q441" si="221">P428*O428</f>
        <v>0.07</v>
      </c>
      <c r="R428" s="10">
        <f>O428*N426</f>
        <v>1.75</v>
      </c>
      <c r="S428" s="10">
        <f t="shared" ref="S428:S441" si="222">R428*P428</f>
        <v>1.75</v>
      </c>
      <c r="T428" s="36">
        <v>0.0</v>
      </c>
      <c r="U428" s="10">
        <v>1.0</v>
      </c>
      <c r="V428" s="10">
        <f t="shared" ref="V428:V441" si="223">U428*R428</f>
        <v>1.75</v>
      </c>
      <c r="W428" s="37">
        <f>'Listado de Insumos'!F49</f>
        <v>14450</v>
      </c>
      <c r="X428" s="38">
        <f t="shared" ref="X428:X441" si="224">W428*V428</f>
        <v>25287.5</v>
      </c>
      <c r="Y428" s="38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ht="15.75" customHeight="1">
      <c r="A429" s="8" t="s">
        <v>152</v>
      </c>
      <c r="B429" s="10">
        <v>0.002</v>
      </c>
      <c r="C429" s="10">
        <v>1.0</v>
      </c>
      <c r="D429" s="10">
        <f t="shared" si="217"/>
        <v>0.002</v>
      </c>
      <c r="E429" s="10">
        <f>B429*A426</f>
        <v>0.05</v>
      </c>
      <c r="F429" s="10">
        <f t="shared" si="218"/>
        <v>0.05</v>
      </c>
      <c r="G429" s="34"/>
      <c r="H429" s="10">
        <v>1.0</v>
      </c>
      <c r="I429" s="10">
        <f t="shared" si="219"/>
        <v>0.05</v>
      </c>
      <c r="J429" s="37">
        <f>'Listado de Insumos'!F26</f>
        <v>3400</v>
      </c>
      <c r="K429" s="38">
        <f t="shared" si="220"/>
        <v>170</v>
      </c>
      <c r="L429" s="38"/>
      <c r="M429" s="4"/>
      <c r="N429" s="7" t="s">
        <v>145</v>
      </c>
      <c r="O429" s="10">
        <v>0.005</v>
      </c>
      <c r="P429" s="10">
        <v>1.0</v>
      </c>
      <c r="Q429" s="10">
        <f t="shared" si="221"/>
        <v>0.005</v>
      </c>
      <c r="R429" s="10">
        <f>O429*N426</f>
        <v>0.125</v>
      </c>
      <c r="S429" s="10">
        <f t="shared" si="222"/>
        <v>0.125</v>
      </c>
      <c r="T429" s="34"/>
      <c r="U429" s="10">
        <v>1.0</v>
      </c>
      <c r="V429" s="10">
        <f t="shared" si="223"/>
        <v>0.125</v>
      </c>
      <c r="W429" s="37">
        <f>'Listado de Insumos'!F22</f>
        <v>23800</v>
      </c>
      <c r="X429" s="38">
        <f t="shared" si="224"/>
        <v>2975</v>
      </c>
      <c r="Y429" s="38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ht="15.75" customHeight="1">
      <c r="A430" s="8" t="s">
        <v>145</v>
      </c>
      <c r="B430" s="10">
        <v>0.005</v>
      </c>
      <c r="C430" s="10">
        <v>1.0</v>
      </c>
      <c r="D430" s="10">
        <f t="shared" si="217"/>
        <v>0.005</v>
      </c>
      <c r="E430" s="10">
        <f>B430*A426</f>
        <v>0.125</v>
      </c>
      <c r="F430" s="10">
        <f t="shared" si="218"/>
        <v>0.125</v>
      </c>
      <c r="G430" s="41" t="s">
        <v>127</v>
      </c>
      <c r="H430" s="10">
        <v>1.0</v>
      </c>
      <c r="I430" s="10">
        <f t="shared" si="219"/>
        <v>0.125</v>
      </c>
      <c r="J430" s="37">
        <f>'Listado de Insumos'!F22</f>
        <v>23800</v>
      </c>
      <c r="K430" s="38">
        <f t="shared" si="220"/>
        <v>2975</v>
      </c>
      <c r="L430" s="38"/>
      <c r="M430" s="4"/>
      <c r="N430" s="7" t="s">
        <v>195</v>
      </c>
      <c r="O430" s="10">
        <v>0.003</v>
      </c>
      <c r="P430" s="10">
        <v>1.0</v>
      </c>
      <c r="Q430" s="10">
        <f t="shared" si="221"/>
        <v>0.003</v>
      </c>
      <c r="R430" s="10">
        <f>O430*N426</f>
        <v>0.075</v>
      </c>
      <c r="S430" s="10">
        <f t="shared" si="222"/>
        <v>0.075</v>
      </c>
      <c r="T430" s="41" t="s">
        <v>127</v>
      </c>
      <c r="U430" s="10">
        <v>1.0</v>
      </c>
      <c r="V430" s="10">
        <f t="shared" si="223"/>
        <v>0.075</v>
      </c>
      <c r="W430" s="37">
        <f>'Listado de Insumos'!F59</f>
        <v>50000</v>
      </c>
      <c r="X430" s="38">
        <f t="shared" si="224"/>
        <v>3750</v>
      </c>
      <c r="Y430" s="38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ht="15.75" customHeight="1">
      <c r="A431" s="8" t="s">
        <v>174</v>
      </c>
      <c r="B431" s="10">
        <v>0.005</v>
      </c>
      <c r="C431" s="10">
        <v>1.0</v>
      </c>
      <c r="D431" s="10">
        <f t="shared" si="217"/>
        <v>0.005</v>
      </c>
      <c r="E431" s="10">
        <f>B431*A426</f>
        <v>0.125</v>
      </c>
      <c r="F431" s="10">
        <f t="shared" si="218"/>
        <v>0.125</v>
      </c>
      <c r="G431" s="46"/>
      <c r="H431" s="10">
        <v>1.0</v>
      </c>
      <c r="I431" s="10">
        <f t="shared" si="219"/>
        <v>0.125</v>
      </c>
      <c r="J431" s="37">
        <f>'Listado de Insumos'!F37</f>
        <v>3650</v>
      </c>
      <c r="K431" s="38">
        <f t="shared" si="220"/>
        <v>456.25</v>
      </c>
      <c r="L431" s="38"/>
      <c r="M431" s="4"/>
      <c r="N431" s="7" t="s">
        <v>152</v>
      </c>
      <c r="O431" s="10">
        <v>0.002</v>
      </c>
      <c r="P431" s="10">
        <v>1.0</v>
      </c>
      <c r="Q431" s="10">
        <f t="shared" si="221"/>
        <v>0.002</v>
      </c>
      <c r="R431" s="10">
        <f>O431*N426</f>
        <v>0.05</v>
      </c>
      <c r="S431" s="10">
        <f t="shared" si="222"/>
        <v>0.05</v>
      </c>
      <c r="T431" s="46"/>
      <c r="U431" s="10">
        <v>1.0</v>
      </c>
      <c r="V431" s="10">
        <f t="shared" si="223"/>
        <v>0.05</v>
      </c>
      <c r="W431" s="37">
        <f>'Listado de Insumos'!F26</f>
        <v>3400</v>
      </c>
      <c r="X431" s="38">
        <f t="shared" si="224"/>
        <v>170</v>
      </c>
      <c r="Y431" s="38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ht="15.75" customHeight="1">
      <c r="A432" s="8" t="s">
        <v>192</v>
      </c>
      <c r="B432" s="10">
        <v>0.02</v>
      </c>
      <c r="C432" s="10">
        <v>1.0</v>
      </c>
      <c r="D432" s="10">
        <f t="shared" si="217"/>
        <v>0.02</v>
      </c>
      <c r="E432" s="10">
        <f>B432*A426</f>
        <v>0.5</v>
      </c>
      <c r="F432" s="10">
        <f t="shared" si="218"/>
        <v>0.5</v>
      </c>
      <c r="G432" s="46"/>
      <c r="H432" s="10">
        <v>1.2</v>
      </c>
      <c r="I432" s="10">
        <f t="shared" si="219"/>
        <v>0.6</v>
      </c>
      <c r="J432" s="37">
        <f>'Listado de Insumos'!F60</f>
        <v>8400</v>
      </c>
      <c r="K432" s="38">
        <f t="shared" si="220"/>
        <v>5040</v>
      </c>
      <c r="L432" s="38"/>
      <c r="M432" s="4"/>
      <c r="N432" s="7" t="s">
        <v>153</v>
      </c>
      <c r="O432" s="10">
        <v>5.0E-4</v>
      </c>
      <c r="P432" s="10">
        <v>1.0</v>
      </c>
      <c r="Q432" s="10">
        <f t="shared" si="221"/>
        <v>0.0005</v>
      </c>
      <c r="R432" s="10">
        <f>O432*N426</f>
        <v>0.0125</v>
      </c>
      <c r="S432" s="10">
        <f t="shared" si="222"/>
        <v>0.0125</v>
      </c>
      <c r="T432" s="46"/>
      <c r="U432" s="10">
        <v>1.0</v>
      </c>
      <c r="V432" s="10">
        <f t="shared" si="223"/>
        <v>0.0125</v>
      </c>
      <c r="W432" s="37">
        <f>'Listado de Insumos'!F24</f>
        <v>54250</v>
      </c>
      <c r="X432" s="38">
        <f t="shared" si="224"/>
        <v>678.125</v>
      </c>
      <c r="Y432" s="38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ht="15.75" customHeight="1">
      <c r="A433" s="8" t="s">
        <v>203</v>
      </c>
      <c r="B433" s="10">
        <v>0.05</v>
      </c>
      <c r="C433" s="10">
        <v>1.0</v>
      </c>
      <c r="D433" s="10">
        <f t="shared" si="217"/>
        <v>0.05</v>
      </c>
      <c r="E433" s="10">
        <f>B433*A426</f>
        <v>1.25</v>
      </c>
      <c r="F433" s="10">
        <f t="shared" si="218"/>
        <v>1.25</v>
      </c>
      <c r="G433" s="34"/>
      <c r="H433" s="10">
        <v>1.0</v>
      </c>
      <c r="I433" s="10">
        <f t="shared" si="219"/>
        <v>1.25</v>
      </c>
      <c r="J433" s="37">
        <f>'Listado de Insumos'!F57</f>
        <v>7500</v>
      </c>
      <c r="K433" s="38">
        <f t="shared" si="220"/>
        <v>9375</v>
      </c>
      <c r="L433" s="38"/>
      <c r="M433" s="4"/>
      <c r="N433" s="7" t="s">
        <v>159</v>
      </c>
      <c r="O433" s="10">
        <v>0.005</v>
      </c>
      <c r="P433" s="10">
        <v>1.0</v>
      </c>
      <c r="Q433" s="10">
        <f t="shared" si="221"/>
        <v>0.005</v>
      </c>
      <c r="R433" s="10">
        <f>O433*N426</f>
        <v>0.125</v>
      </c>
      <c r="S433" s="10">
        <f t="shared" si="222"/>
        <v>0.125</v>
      </c>
      <c r="T433" s="34"/>
      <c r="U433" s="10">
        <v>1.0</v>
      </c>
      <c r="V433" s="10">
        <f t="shared" si="223"/>
        <v>0.125</v>
      </c>
      <c r="W433" s="37">
        <f>'Listado de Insumos'!F29</f>
        <v>6333</v>
      </c>
      <c r="X433" s="38">
        <f t="shared" si="224"/>
        <v>791.625</v>
      </c>
      <c r="Y433" s="38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ht="15.75" customHeight="1">
      <c r="A434" s="8" t="s">
        <v>149</v>
      </c>
      <c r="B434" s="10">
        <v>0.08</v>
      </c>
      <c r="C434" s="10">
        <v>1.0</v>
      </c>
      <c r="D434" s="10">
        <f t="shared" si="217"/>
        <v>0.08</v>
      </c>
      <c r="E434" s="10">
        <f>B434*A426</f>
        <v>2</v>
      </c>
      <c r="F434" s="10">
        <f t="shared" si="218"/>
        <v>2</v>
      </c>
      <c r="G434" s="54"/>
      <c r="H434" s="10">
        <v>1.0</v>
      </c>
      <c r="I434" s="10">
        <f t="shared" si="219"/>
        <v>2</v>
      </c>
      <c r="J434" s="37"/>
      <c r="K434" s="38">
        <f t="shared" si="220"/>
        <v>0</v>
      </c>
      <c r="L434" s="38"/>
      <c r="M434" s="4"/>
      <c r="N434" s="7" t="s">
        <v>176</v>
      </c>
      <c r="O434" s="10">
        <v>0.01</v>
      </c>
      <c r="P434" s="10">
        <v>1.0</v>
      </c>
      <c r="Q434" s="10">
        <f t="shared" si="221"/>
        <v>0.01</v>
      </c>
      <c r="R434" s="10">
        <f>O434*N426</f>
        <v>0.25</v>
      </c>
      <c r="S434" s="10">
        <f t="shared" si="222"/>
        <v>0.25</v>
      </c>
      <c r="T434" s="54"/>
      <c r="U434" s="10">
        <v>1.0</v>
      </c>
      <c r="V434" s="10">
        <f t="shared" si="223"/>
        <v>0.25</v>
      </c>
      <c r="W434" s="37">
        <f>'Listado de Insumos'!F38</f>
        <v>11520</v>
      </c>
      <c r="X434" s="38">
        <f t="shared" si="224"/>
        <v>2880</v>
      </c>
      <c r="Y434" s="38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ht="15.75" customHeight="1">
      <c r="A435" s="8" t="s">
        <v>152</v>
      </c>
      <c r="B435" s="10">
        <v>0.002</v>
      </c>
      <c r="C435" s="10">
        <v>1.0</v>
      </c>
      <c r="D435" s="10">
        <f t="shared" si="217"/>
        <v>0.002</v>
      </c>
      <c r="E435" s="10">
        <f>B435*A426</f>
        <v>0.05</v>
      </c>
      <c r="F435" s="10">
        <f t="shared" si="218"/>
        <v>0.05</v>
      </c>
      <c r="G435" s="41" t="s">
        <v>148</v>
      </c>
      <c r="H435" s="10">
        <v>1.0</v>
      </c>
      <c r="I435" s="10">
        <f t="shared" si="219"/>
        <v>0.05</v>
      </c>
      <c r="J435" s="37">
        <f>'Listado de Insumos'!F26</f>
        <v>3400</v>
      </c>
      <c r="K435" s="38">
        <f t="shared" si="220"/>
        <v>170</v>
      </c>
      <c r="L435" s="38"/>
      <c r="M435" s="4"/>
      <c r="N435" s="7" t="s">
        <v>110</v>
      </c>
      <c r="O435" s="10">
        <v>0.01</v>
      </c>
      <c r="P435" s="10">
        <v>1.0</v>
      </c>
      <c r="Q435" s="10">
        <f t="shared" si="221"/>
        <v>0.01</v>
      </c>
      <c r="R435" s="10">
        <f>O435*N426</f>
        <v>0.25</v>
      </c>
      <c r="S435" s="10">
        <f t="shared" si="222"/>
        <v>0.25</v>
      </c>
      <c r="T435" s="41" t="s">
        <v>148</v>
      </c>
      <c r="U435" s="10">
        <v>1.0</v>
      </c>
      <c r="V435" s="10">
        <f t="shared" si="223"/>
        <v>0.25</v>
      </c>
      <c r="W435" s="37">
        <f>'Listado de Insumos'!F14</f>
        <v>2940</v>
      </c>
      <c r="X435" s="38">
        <f t="shared" si="224"/>
        <v>735</v>
      </c>
      <c r="Y435" s="38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ht="15.75" customHeight="1">
      <c r="A436" s="8" t="s">
        <v>119</v>
      </c>
      <c r="B436" s="10">
        <v>0.005</v>
      </c>
      <c r="C436" s="10">
        <v>1.0</v>
      </c>
      <c r="D436" s="10">
        <f t="shared" si="217"/>
        <v>0.005</v>
      </c>
      <c r="E436" s="10">
        <f>B436*A426</f>
        <v>0.125</v>
      </c>
      <c r="F436" s="10">
        <f t="shared" si="218"/>
        <v>0.125</v>
      </c>
      <c r="G436" s="46"/>
      <c r="H436" s="10">
        <v>1.0</v>
      </c>
      <c r="I436" s="10">
        <f t="shared" si="219"/>
        <v>0.125</v>
      </c>
      <c r="J436" s="37">
        <f>'Listado de Insumos'!F16</f>
        <v>12844</v>
      </c>
      <c r="K436" s="38">
        <f t="shared" si="220"/>
        <v>1605.5</v>
      </c>
      <c r="L436" s="38"/>
      <c r="M436" s="4"/>
      <c r="N436" s="7" t="s">
        <v>194</v>
      </c>
      <c r="O436" s="10">
        <v>0.01</v>
      </c>
      <c r="P436" s="10">
        <v>1.0</v>
      </c>
      <c r="Q436" s="10">
        <f t="shared" si="221"/>
        <v>0.01</v>
      </c>
      <c r="R436" s="10">
        <f>O436*N426</f>
        <v>0.25</v>
      </c>
      <c r="S436" s="10">
        <f t="shared" si="222"/>
        <v>0.25</v>
      </c>
      <c r="T436" s="46"/>
      <c r="U436" s="10">
        <v>1.0</v>
      </c>
      <c r="V436" s="10">
        <f t="shared" si="223"/>
        <v>0.25</v>
      </c>
      <c r="W436" s="37">
        <f>'Listado de Insumos'!F51</f>
        <v>6875</v>
      </c>
      <c r="X436" s="38">
        <f t="shared" si="224"/>
        <v>1718.75</v>
      </c>
      <c r="Y436" s="38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ht="15.75" customHeight="1">
      <c r="A437" s="8"/>
      <c r="B437" s="10"/>
      <c r="C437" s="10">
        <v>1.0</v>
      </c>
      <c r="D437" s="10">
        <f t="shared" si="217"/>
        <v>0</v>
      </c>
      <c r="E437" s="10">
        <f>B437*A426</f>
        <v>0</v>
      </c>
      <c r="F437" s="10">
        <f t="shared" si="218"/>
        <v>0</v>
      </c>
      <c r="G437" s="46"/>
      <c r="H437" s="10">
        <v>1.0</v>
      </c>
      <c r="I437" s="10">
        <f t="shared" si="219"/>
        <v>0</v>
      </c>
      <c r="J437" s="37"/>
      <c r="K437" s="38">
        <f t="shared" si="220"/>
        <v>0</v>
      </c>
      <c r="L437" s="38"/>
      <c r="M437" s="4"/>
      <c r="N437" s="7" t="s">
        <v>119</v>
      </c>
      <c r="O437" s="10">
        <v>0.01</v>
      </c>
      <c r="P437" s="10">
        <v>1.0</v>
      </c>
      <c r="Q437" s="10">
        <f t="shared" si="221"/>
        <v>0.01</v>
      </c>
      <c r="R437" s="10">
        <f>O437*N426</f>
        <v>0.25</v>
      </c>
      <c r="S437" s="10">
        <f t="shared" si="222"/>
        <v>0.25</v>
      </c>
      <c r="T437" s="46"/>
      <c r="U437" s="10">
        <v>1.0</v>
      </c>
      <c r="V437" s="10">
        <f t="shared" si="223"/>
        <v>0.25</v>
      </c>
      <c r="W437" s="37">
        <f>'Listado de Insumos'!F16</f>
        <v>12844</v>
      </c>
      <c r="X437" s="38">
        <f t="shared" si="224"/>
        <v>3211</v>
      </c>
      <c r="Y437" s="38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ht="15.75" customHeight="1">
      <c r="A438" s="8"/>
      <c r="B438" s="10"/>
      <c r="C438" s="10">
        <v>1.0</v>
      </c>
      <c r="D438" s="10">
        <f t="shared" si="217"/>
        <v>0</v>
      </c>
      <c r="E438" s="10">
        <f>B438*A426</f>
        <v>0</v>
      </c>
      <c r="F438" s="10">
        <f t="shared" si="218"/>
        <v>0</v>
      </c>
      <c r="G438" s="46"/>
      <c r="H438" s="10">
        <v>1.0</v>
      </c>
      <c r="I438" s="10">
        <f t="shared" si="219"/>
        <v>0</v>
      </c>
      <c r="J438" s="37"/>
      <c r="K438" s="38">
        <f t="shared" si="220"/>
        <v>0</v>
      </c>
      <c r="L438" s="38"/>
      <c r="M438" s="4"/>
      <c r="N438" s="7" t="s">
        <v>142</v>
      </c>
      <c r="O438" s="10">
        <v>0.03</v>
      </c>
      <c r="P438" s="10">
        <v>3.0</v>
      </c>
      <c r="Q438" s="10">
        <f t="shared" si="221"/>
        <v>0.09</v>
      </c>
      <c r="R438" s="10">
        <f>O438*N426</f>
        <v>0.75</v>
      </c>
      <c r="S438" s="10">
        <f t="shared" si="222"/>
        <v>2.25</v>
      </c>
      <c r="T438" s="46"/>
      <c r="U438" s="10">
        <v>1.0</v>
      </c>
      <c r="V438" s="10">
        <f t="shared" si="223"/>
        <v>0.75</v>
      </c>
      <c r="W438" s="37">
        <f>'Listado de Insumos'!F12</f>
        <v>3020</v>
      </c>
      <c r="X438" s="38">
        <f t="shared" si="224"/>
        <v>2265</v>
      </c>
      <c r="Y438" s="38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ht="15.75" customHeight="1">
      <c r="A439" s="8"/>
      <c r="B439" s="10"/>
      <c r="C439" s="10">
        <v>1.0</v>
      </c>
      <c r="D439" s="29">
        <f t="shared" si="217"/>
        <v>0</v>
      </c>
      <c r="E439" s="29">
        <f>B439*A426</f>
        <v>0</v>
      </c>
      <c r="F439" s="10">
        <f t="shared" si="218"/>
        <v>0</v>
      </c>
      <c r="G439" s="34"/>
      <c r="H439" s="10">
        <v>1.0</v>
      </c>
      <c r="I439" s="10">
        <f t="shared" si="219"/>
        <v>0</v>
      </c>
      <c r="J439" s="56"/>
      <c r="K439" s="38">
        <f t="shared" si="220"/>
        <v>0</v>
      </c>
      <c r="L439" s="38"/>
      <c r="M439" s="4"/>
      <c r="N439" s="7" t="s">
        <v>149</v>
      </c>
      <c r="O439" s="10">
        <v>0.05</v>
      </c>
      <c r="P439" s="10">
        <v>1.0</v>
      </c>
      <c r="Q439" s="29">
        <f t="shared" si="221"/>
        <v>0.05</v>
      </c>
      <c r="R439" s="29">
        <f>O439*N426</f>
        <v>1.25</v>
      </c>
      <c r="S439" s="10">
        <f t="shared" si="222"/>
        <v>1.25</v>
      </c>
      <c r="T439" s="34"/>
      <c r="U439" s="10">
        <v>1.0</v>
      </c>
      <c r="V439" s="10">
        <f t="shared" si="223"/>
        <v>1.25</v>
      </c>
      <c r="W439" s="56"/>
      <c r="X439" s="38">
        <f t="shared" si="224"/>
        <v>0</v>
      </c>
      <c r="Y439" s="38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ht="15.75" customHeight="1">
      <c r="A440" s="8"/>
      <c r="B440" s="10"/>
      <c r="C440" s="10">
        <v>1.0</v>
      </c>
      <c r="D440" s="10">
        <f t="shared" si="217"/>
        <v>0</v>
      </c>
      <c r="E440" s="10">
        <f>B440*A426</f>
        <v>0</v>
      </c>
      <c r="F440" s="10">
        <f t="shared" si="218"/>
        <v>0</v>
      </c>
      <c r="G440" s="57">
        <f>F442/A426</f>
        <v>0.253</v>
      </c>
      <c r="H440" s="10">
        <v>1.0</v>
      </c>
      <c r="I440" s="10">
        <f t="shared" si="219"/>
        <v>0</v>
      </c>
      <c r="J440" s="38"/>
      <c r="K440" s="38">
        <f t="shared" si="220"/>
        <v>0</v>
      </c>
      <c r="L440" s="38"/>
      <c r="M440" s="4"/>
      <c r="N440" s="7" t="s">
        <v>131</v>
      </c>
      <c r="O440" s="10">
        <v>0.005</v>
      </c>
      <c r="P440" s="10">
        <v>1.0</v>
      </c>
      <c r="Q440" s="10">
        <f t="shared" si="221"/>
        <v>0.005</v>
      </c>
      <c r="R440" s="10">
        <f>O440*N426</f>
        <v>0.125</v>
      </c>
      <c r="S440" s="10">
        <f t="shared" si="222"/>
        <v>0.125</v>
      </c>
      <c r="T440" s="57">
        <f>S442/N426</f>
        <v>0.2725</v>
      </c>
      <c r="U440" s="10">
        <v>1.0</v>
      </c>
      <c r="V440" s="10">
        <f t="shared" si="223"/>
        <v>0.125</v>
      </c>
      <c r="W440" s="38">
        <f>'Listado de Insumos'!F42</f>
        <v>27900</v>
      </c>
      <c r="X440" s="38">
        <f t="shared" si="224"/>
        <v>3487.5</v>
      </c>
      <c r="Y440" s="38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ht="15.75" customHeight="1">
      <c r="A441" s="8"/>
      <c r="B441" s="10"/>
      <c r="C441" s="10">
        <v>1.0</v>
      </c>
      <c r="D441" s="10">
        <f t="shared" si="217"/>
        <v>0</v>
      </c>
      <c r="E441" s="10">
        <f>B441*A426</f>
        <v>0</v>
      </c>
      <c r="F441" s="10">
        <f t="shared" si="218"/>
        <v>0</v>
      </c>
      <c r="G441" s="46"/>
      <c r="H441" s="10">
        <v>1.0</v>
      </c>
      <c r="I441" s="10">
        <f t="shared" si="219"/>
        <v>0</v>
      </c>
      <c r="J441" s="38"/>
      <c r="K441" s="38">
        <f t="shared" si="220"/>
        <v>0</v>
      </c>
      <c r="L441" s="38"/>
      <c r="M441" s="4"/>
      <c r="N441" s="7" t="s">
        <v>152</v>
      </c>
      <c r="O441" s="10">
        <v>0.002</v>
      </c>
      <c r="P441" s="10">
        <v>1.0</v>
      </c>
      <c r="Q441" s="10">
        <f t="shared" si="221"/>
        <v>0.002</v>
      </c>
      <c r="R441" s="10">
        <f>O441*N426</f>
        <v>0.05</v>
      </c>
      <c r="S441" s="10">
        <f t="shared" si="222"/>
        <v>0.05</v>
      </c>
      <c r="T441" s="46"/>
      <c r="U441" s="10">
        <v>1.0</v>
      </c>
      <c r="V441" s="10">
        <f t="shared" si="223"/>
        <v>0.05</v>
      </c>
      <c r="W441" s="38">
        <f>'Listado de Insumos'!F26</f>
        <v>3400</v>
      </c>
      <c r="X441" s="38">
        <f t="shared" si="224"/>
        <v>170</v>
      </c>
      <c r="Y441" s="38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ht="15.75" customHeight="1">
      <c r="A442" s="3" t="s">
        <v>155</v>
      </c>
      <c r="B442" s="55">
        <f>SUM(B428:B441)</f>
        <v>0.289</v>
      </c>
      <c r="C442" s="55"/>
      <c r="D442" s="55">
        <f t="shared" ref="D442:F442" si="225">SUM(D428:D441)</f>
        <v>0.253</v>
      </c>
      <c r="E442" s="55">
        <f t="shared" si="225"/>
        <v>7.225</v>
      </c>
      <c r="F442" s="55">
        <f t="shared" si="225"/>
        <v>6.325</v>
      </c>
      <c r="G442" s="34"/>
      <c r="H442" s="55"/>
      <c r="I442" s="55">
        <f t="shared" ref="I442:L442" si="226">SUM(I428:I441)</f>
        <v>7.625</v>
      </c>
      <c r="J442" s="58">
        <f t="shared" si="226"/>
        <v>79994</v>
      </c>
      <c r="K442" s="58">
        <f t="shared" si="226"/>
        <v>75891.75</v>
      </c>
      <c r="L442" s="58">
        <f t="shared" si="226"/>
        <v>0</v>
      </c>
      <c r="M442" s="4"/>
      <c r="N442" s="3" t="s">
        <v>155</v>
      </c>
      <c r="O442" s="55">
        <f>SUM(O428:O441)</f>
        <v>0.2125</v>
      </c>
      <c r="P442" s="55"/>
      <c r="Q442" s="55">
        <f t="shared" ref="Q442:S442" si="227">SUM(Q428:Q441)</f>
        <v>0.2725</v>
      </c>
      <c r="R442" s="55">
        <f t="shared" si="227"/>
        <v>5.3125</v>
      </c>
      <c r="S442" s="55">
        <f t="shared" si="227"/>
        <v>6.8125</v>
      </c>
      <c r="T442" s="34"/>
      <c r="U442" s="55"/>
      <c r="V442" s="55">
        <f t="shared" ref="V442:Y442" si="228">SUM(V428:V441)</f>
        <v>5.3125</v>
      </c>
      <c r="W442" s="58">
        <f t="shared" si="228"/>
        <v>220732</v>
      </c>
      <c r="X442" s="58">
        <f t="shared" si="228"/>
        <v>48119.5</v>
      </c>
      <c r="Y442" s="58">
        <f t="shared" si="228"/>
        <v>0</v>
      </c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ht="15.75" customHeight="1">
      <c r="A443" s="4"/>
      <c r="B443" s="14"/>
      <c r="C443" s="14"/>
      <c r="D443" s="14"/>
      <c r="E443" s="14"/>
      <c r="F443" s="14"/>
      <c r="G443" s="14"/>
      <c r="H443" s="14"/>
      <c r="I443" s="59" t="s">
        <v>157</v>
      </c>
      <c r="J443" s="14"/>
      <c r="K443" s="14"/>
      <c r="L443" s="59" t="s">
        <v>158</v>
      </c>
      <c r="M443" s="4"/>
      <c r="N443" s="4"/>
      <c r="O443" s="14"/>
      <c r="P443" s="14"/>
      <c r="Q443" s="14"/>
      <c r="R443" s="14"/>
      <c r="S443" s="14"/>
      <c r="T443" s="14"/>
      <c r="U443" s="14"/>
      <c r="V443" s="59" t="s">
        <v>157</v>
      </c>
      <c r="W443" s="14"/>
      <c r="X443" s="14"/>
      <c r="Y443" s="59" t="s">
        <v>158</v>
      </c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ht="15.75" customHeight="1">
      <c r="A444" s="4"/>
      <c r="B444" s="14"/>
      <c r="C444" s="14"/>
      <c r="D444" s="14"/>
      <c r="E444" s="14"/>
      <c r="F444" s="14"/>
      <c r="G444" s="14"/>
      <c r="H444" s="14"/>
      <c r="I444" s="60">
        <f>G440*A426</f>
        <v>6.325</v>
      </c>
      <c r="J444" s="14"/>
      <c r="K444" s="14"/>
      <c r="L444" s="60"/>
      <c r="M444" s="4"/>
      <c r="N444" s="4"/>
      <c r="O444" s="14"/>
      <c r="P444" s="14"/>
      <c r="Q444" s="14"/>
      <c r="R444" s="14"/>
      <c r="S444" s="14"/>
      <c r="T444" s="14"/>
      <c r="U444" s="14"/>
      <c r="V444" s="60">
        <f>T440*N426</f>
        <v>6.8125</v>
      </c>
      <c r="W444" s="14"/>
      <c r="X444" s="14"/>
      <c r="Y444" s="60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ht="15.75" customHeight="1">
      <c r="A447" s="22" t="str">
        <f>'Menú Almuerzo y Cena'!C21</f>
        <v>ESTOFADO DE CARNE, PAPA Y POROTO MANTECA CON ARROZ</v>
      </c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4"/>
      <c r="M447" s="4"/>
      <c r="N447" s="22" t="str">
        <f>'Menú Almuerzo y Cena'!H21</f>
        <v>FIDEO CON PECHUGA, JAMONADA Y LOCOTE</v>
      </c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ht="15.75" customHeight="1">
      <c r="A448" s="25" t="s">
        <v>66</v>
      </c>
      <c r="B448" s="22" t="s">
        <v>58</v>
      </c>
      <c r="C448" s="23"/>
      <c r="D448" s="24"/>
      <c r="E448" s="26" t="s">
        <v>59</v>
      </c>
      <c r="F448" s="23"/>
      <c r="G448" s="24"/>
      <c r="H448" s="22" t="s">
        <v>62</v>
      </c>
      <c r="I448" s="23"/>
      <c r="J448" s="23"/>
      <c r="K448" s="23"/>
      <c r="L448" s="24"/>
      <c r="M448" s="4"/>
      <c r="N448" s="25" t="s">
        <v>66</v>
      </c>
      <c r="O448" s="22" t="s">
        <v>58</v>
      </c>
      <c r="P448" s="23"/>
      <c r="Q448" s="24"/>
      <c r="R448" s="26" t="s">
        <v>59</v>
      </c>
      <c r="S448" s="23"/>
      <c r="T448" s="24"/>
      <c r="U448" s="22" t="s">
        <v>62</v>
      </c>
      <c r="V448" s="23"/>
      <c r="W448" s="23"/>
      <c r="X448" s="23"/>
      <c r="Y448" s="2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ht="15.75" customHeight="1">
      <c r="A449" s="32">
        <f>'Menú Almuerzo y Cena'!D21</f>
        <v>25</v>
      </c>
      <c r="B449" s="28" t="s">
        <v>70</v>
      </c>
      <c r="C449" s="28" t="s">
        <v>91</v>
      </c>
      <c r="D449" s="28" t="s">
        <v>73</v>
      </c>
      <c r="E449" s="28" t="s">
        <v>75</v>
      </c>
      <c r="F449" s="28" t="s">
        <v>73</v>
      </c>
      <c r="G449" s="28" t="s">
        <v>76</v>
      </c>
      <c r="H449" s="28" t="s">
        <v>78</v>
      </c>
      <c r="I449" s="28" t="s">
        <v>79</v>
      </c>
      <c r="J449" s="30" t="s">
        <v>80</v>
      </c>
      <c r="K449" s="31" t="s">
        <v>82</v>
      </c>
      <c r="L449" s="31" t="s">
        <v>86</v>
      </c>
      <c r="M449" s="4"/>
      <c r="N449" s="32">
        <f>'Menú Almuerzo y Cena'!I21</f>
        <v>25</v>
      </c>
      <c r="O449" s="28" t="s">
        <v>70</v>
      </c>
      <c r="P449" s="28" t="s">
        <v>91</v>
      </c>
      <c r="Q449" s="28" t="s">
        <v>73</v>
      </c>
      <c r="R449" s="28" t="s">
        <v>75</v>
      </c>
      <c r="S449" s="28" t="s">
        <v>73</v>
      </c>
      <c r="T449" s="28" t="s">
        <v>76</v>
      </c>
      <c r="U449" s="28" t="s">
        <v>78</v>
      </c>
      <c r="V449" s="28" t="s">
        <v>79</v>
      </c>
      <c r="W449" s="30" t="s">
        <v>80</v>
      </c>
      <c r="X449" s="31" t="s">
        <v>82</v>
      </c>
      <c r="Y449" s="31" t="s">
        <v>86</v>
      </c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ht="15.75" customHeight="1">
      <c r="A450" s="25" t="s">
        <v>103</v>
      </c>
      <c r="B450" s="34"/>
      <c r="C450" s="34"/>
      <c r="D450" s="34"/>
      <c r="E450" s="34"/>
      <c r="F450" s="34"/>
      <c r="G450" s="34"/>
      <c r="H450" s="34"/>
      <c r="I450" s="34"/>
      <c r="J450" s="35"/>
      <c r="K450" s="34"/>
      <c r="L450" s="34"/>
      <c r="M450" s="4"/>
      <c r="N450" s="25" t="s">
        <v>103</v>
      </c>
      <c r="O450" s="34"/>
      <c r="P450" s="34"/>
      <c r="Q450" s="34"/>
      <c r="R450" s="34"/>
      <c r="S450" s="34"/>
      <c r="T450" s="34"/>
      <c r="U450" s="34"/>
      <c r="V450" s="34"/>
      <c r="W450" s="35"/>
      <c r="X450" s="34"/>
      <c r="Y450" s="3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ht="15.75" customHeight="1">
      <c r="A451" s="39" t="s">
        <v>64</v>
      </c>
      <c r="B451" s="10">
        <v>0.05</v>
      </c>
      <c r="C451" s="10">
        <v>0.8</v>
      </c>
      <c r="D451" s="10">
        <f t="shared" ref="D451:D464" si="229">C451*B451</f>
        <v>0.04</v>
      </c>
      <c r="E451" s="10">
        <f>B451*A449</f>
        <v>1.25</v>
      </c>
      <c r="F451" s="10">
        <f t="shared" ref="F451:F464" si="230">E451*C451</f>
        <v>1</v>
      </c>
      <c r="G451" s="36">
        <v>0.0</v>
      </c>
      <c r="H451" s="10">
        <v>1.1</v>
      </c>
      <c r="I451" s="10">
        <f t="shared" ref="I451:I464" si="231">H451*E451</f>
        <v>1.375</v>
      </c>
      <c r="J451" s="37">
        <f>'Listado de Insumos'!F6</f>
        <v>21000</v>
      </c>
      <c r="K451" s="38">
        <f t="shared" ref="K451:K464" si="232">J451*I451</f>
        <v>28875</v>
      </c>
      <c r="L451" s="38"/>
      <c r="M451" s="4"/>
      <c r="N451" s="8" t="s">
        <v>201</v>
      </c>
      <c r="O451" s="10">
        <v>0.06</v>
      </c>
      <c r="P451" s="10">
        <v>1.0</v>
      </c>
      <c r="Q451" s="10">
        <f t="shared" ref="Q451:Q464" si="233">P451*O451</f>
        <v>0.06</v>
      </c>
      <c r="R451" s="10">
        <f>O451*N449</f>
        <v>1.5</v>
      </c>
      <c r="S451" s="10">
        <f t="shared" ref="S451:S464" si="234">R451*P451</f>
        <v>1.5</v>
      </c>
      <c r="T451" s="36">
        <v>0.0</v>
      </c>
      <c r="U451" s="10">
        <v>1.0</v>
      </c>
      <c r="V451" s="10">
        <f t="shared" ref="V451:V464" si="235">U451*R451</f>
        <v>1.5</v>
      </c>
      <c r="W451" s="37">
        <f>'Listado de Insumos'!F55</f>
        <v>7500</v>
      </c>
      <c r="X451" s="38">
        <f t="shared" ref="X451:X464" si="236">W451*V451</f>
        <v>11250</v>
      </c>
      <c r="Y451" s="38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ht="15.75" customHeight="1">
      <c r="A452" s="8" t="s">
        <v>150</v>
      </c>
      <c r="B452" s="10">
        <v>0.005</v>
      </c>
      <c r="C452" s="10">
        <v>1.0</v>
      </c>
      <c r="D452" s="10">
        <f t="shared" si="229"/>
        <v>0.005</v>
      </c>
      <c r="E452" s="10">
        <f>B452*A449</f>
        <v>0.125</v>
      </c>
      <c r="F452" s="10">
        <f t="shared" si="230"/>
        <v>0.125</v>
      </c>
      <c r="G452" s="34"/>
      <c r="H452" s="10">
        <v>1.125</v>
      </c>
      <c r="I452" s="10">
        <f t="shared" si="231"/>
        <v>0.140625</v>
      </c>
      <c r="J452" s="37">
        <f>'Listado de Insumos'!F64</f>
        <v>6000</v>
      </c>
      <c r="K452" s="38">
        <f t="shared" si="232"/>
        <v>843.75</v>
      </c>
      <c r="L452" s="38"/>
      <c r="M452" s="4"/>
      <c r="N452" s="8" t="s">
        <v>149</v>
      </c>
      <c r="O452" s="10">
        <v>0.09</v>
      </c>
      <c r="P452" s="10">
        <v>1.0</v>
      </c>
      <c r="Q452" s="10">
        <f t="shared" si="233"/>
        <v>0.09</v>
      </c>
      <c r="R452" s="10">
        <f>O452*N449</f>
        <v>2.25</v>
      </c>
      <c r="S452" s="10">
        <f t="shared" si="234"/>
        <v>2.25</v>
      </c>
      <c r="T452" s="34"/>
      <c r="U452" s="10">
        <v>1.0</v>
      </c>
      <c r="V452" s="10">
        <f t="shared" si="235"/>
        <v>2.25</v>
      </c>
      <c r="W452" s="37"/>
      <c r="X452" s="38">
        <f t="shared" si="236"/>
        <v>0</v>
      </c>
      <c r="Y452" s="38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ht="15.75" customHeight="1">
      <c r="A453" s="8" t="s">
        <v>139</v>
      </c>
      <c r="B453" s="10">
        <v>0.005</v>
      </c>
      <c r="C453" s="10">
        <v>1.0</v>
      </c>
      <c r="D453" s="10">
        <f t="shared" si="229"/>
        <v>0.005</v>
      </c>
      <c r="E453" s="10">
        <f>B453*A449</f>
        <v>0.125</v>
      </c>
      <c r="F453" s="10">
        <f t="shared" si="230"/>
        <v>0.125</v>
      </c>
      <c r="G453" s="41" t="s">
        <v>127</v>
      </c>
      <c r="H453" s="10">
        <v>1.125</v>
      </c>
      <c r="I453" s="10">
        <f t="shared" si="231"/>
        <v>0.140625</v>
      </c>
      <c r="J453" s="37">
        <f>'Listado de Insumos'!F66</f>
        <v>4900</v>
      </c>
      <c r="K453" s="38">
        <f t="shared" si="232"/>
        <v>689.0625</v>
      </c>
      <c r="L453" s="38"/>
      <c r="M453" s="4"/>
      <c r="N453" s="8" t="s">
        <v>152</v>
      </c>
      <c r="O453" s="10">
        <v>0.002</v>
      </c>
      <c r="P453" s="10">
        <v>1.0</v>
      </c>
      <c r="Q453" s="10">
        <f t="shared" si="233"/>
        <v>0.002</v>
      </c>
      <c r="R453" s="10">
        <f>O453*N449</f>
        <v>0.05</v>
      </c>
      <c r="S453" s="10">
        <f t="shared" si="234"/>
        <v>0.05</v>
      </c>
      <c r="T453" s="41" t="s">
        <v>127</v>
      </c>
      <c r="U453" s="10">
        <v>1.0</v>
      </c>
      <c r="V453" s="10">
        <f t="shared" si="235"/>
        <v>0.05</v>
      </c>
      <c r="W453" s="37">
        <f>'Listado de Insumos'!F26</f>
        <v>3400</v>
      </c>
      <c r="X453" s="38">
        <f t="shared" si="236"/>
        <v>170</v>
      </c>
      <c r="Y453" s="38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ht="15.75" customHeight="1">
      <c r="A454" s="8" t="s">
        <v>147</v>
      </c>
      <c r="B454" s="10">
        <v>0.005</v>
      </c>
      <c r="C454" s="10">
        <v>1.0</v>
      </c>
      <c r="D454" s="10">
        <f t="shared" si="229"/>
        <v>0.005</v>
      </c>
      <c r="E454" s="10">
        <f>B454*A449</f>
        <v>0.125</v>
      </c>
      <c r="F454" s="10">
        <f t="shared" si="230"/>
        <v>0.125</v>
      </c>
      <c r="G454" s="46"/>
      <c r="H454" s="10">
        <v>1.2</v>
      </c>
      <c r="I454" s="10">
        <f t="shared" si="231"/>
        <v>0.15</v>
      </c>
      <c r="J454" s="37">
        <f>'Listado de Insumos'!F67</f>
        <v>5000</v>
      </c>
      <c r="K454" s="38">
        <f t="shared" si="232"/>
        <v>750</v>
      </c>
      <c r="L454" s="38"/>
      <c r="M454" s="4"/>
      <c r="N454" s="8" t="s">
        <v>153</v>
      </c>
      <c r="O454" s="10">
        <v>5.0E-4</v>
      </c>
      <c r="P454" s="10">
        <v>1.0</v>
      </c>
      <c r="Q454" s="10">
        <f t="shared" si="233"/>
        <v>0.0005</v>
      </c>
      <c r="R454" s="10">
        <f>O454*N449</f>
        <v>0.0125</v>
      </c>
      <c r="S454" s="10">
        <f t="shared" si="234"/>
        <v>0.0125</v>
      </c>
      <c r="T454" s="46"/>
      <c r="U454" s="10">
        <v>1.0</v>
      </c>
      <c r="V454" s="10">
        <f t="shared" si="235"/>
        <v>0.0125</v>
      </c>
      <c r="W454" s="37">
        <f>'Listado de Insumos'!F24</f>
        <v>54250</v>
      </c>
      <c r="X454" s="38">
        <f t="shared" si="236"/>
        <v>678.125</v>
      </c>
      <c r="Y454" s="38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ht="15.75" customHeight="1">
      <c r="A455" s="8" t="s">
        <v>185</v>
      </c>
      <c r="B455" s="10">
        <v>0.005</v>
      </c>
      <c r="C455" s="10">
        <v>1.0</v>
      </c>
      <c r="D455" s="10">
        <f t="shared" si="229"/>
        <v>0.005</v>
      </c>
      <c r="E455" s="10">
        <f>B455*A449</f>
        <v>0.125</v>
      </c>
      <c r="F455" s="10">
        <f t="shared" si="230"/>
        <v>0.125</v>
      </c>
      <c r="G455" s="46"/>
      <c r="H455" s="10">
        <v>1.0</v>
      </c>
      <c r="I455" s="10">
        <f t="shared" si="231"/>
        <v>0.125</v>
      </c>
      <c r="J455" s="37">
        <f>'Listado de Insumos'!F44</f>
        <v>18700</v>
      </c>
      <c r="K455" s="38">
        <f t="shared" si="232"/>
        <v>2337.5</v>
      </c>
      <c r="L455" s="38"/>
      <c r="M455" s="4"/>
      <c r="N455" s="8" t="s">
        <v>166</v>
      </c>
      <c r="O455" s="10">
        <v>0.02</v>
      </c>
      <c r="P455" s="10">
        <v>1.0</v>
      </c>
      <c r="Q455" s="10">
        <f t="shared" si="233"/>
        <v>0.02</v>
      </c>
      <c r="R455" s="10">
        <f>O455*N449</f>
        <v>0.5</v>
      </c>
      <c r="S455" s="10">
        <f t="shared" si="234"/>
        <v>0.5</v>
      </c>
      <c r="T455" s="46"/>
      <c r="U455" s="10">
        <v>1.0</v>
      </c>
      <c r="V455" s="10">
        <f t="shared" si="235"/>
        <v>0.5</v>
      </c>
      <c r="W455" s="37">
        <f>'Listado de Insumos'!F32</f>
        <v>26250</v>
      </c>
      <c r="X455" s="38">
        <f t="shared" si="236"/>
        <v>13125</v>
      </c>
      <c r="Y455" s="38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ht="15.75" customHeight="1">
      <c r="A456" s="8" t="s">
        <v>125</v>
      </c>
      <c r="B456" s="10">
        <v>0.015</v>
      </c>
      <c r="C456" s="10">
        <v>1.0</v>
      </c>
      <c r="D456" s="10">
        <f t="shared" si="229"/>
        <v>0.015</v>
      </c>
      <c r="E456" s="10">
        <f>B456*A449</f>
        <v>0.375</v>
      </c>
      <c r="F456" s="10">
        <f t="shared" si="230"/>
        <v>0.375</v>
      </c>
      <c r="G456" s="34"/>
      <c r="H456" s="10">
        <v>1.0</v>
      </c>
      <c r="I456" s="10">
        <f t="shared" si="231"/>
        <v>0.375</v>
      </c>
      <c r="J456" s="37">
        <f>'Listado de Insumos'!F28</f>
        <v>13200</v>
      </c>
      <c r="K456" s="38">
        <f t="shared" si="232"/>
        <v>4950</v>
      </c>
      <c r="L456" s="38"/>
      <c r="M456" s="4"/>
      <c r="N456" s="8" t="s">
        <v>135</v>
      </c>
      <c r="O456" s="10">
        <v>0.01</v>
      </c>
      <c r="P456" s="10">
        <v>1.0</v>
      </c>
      <c r="Q456" s="10">
        <f t="shared" si="233"/>
        <v>0.01</v>
      </c>
      <c r="R456" s="10">
        <f>O456*N449</f>
        <v>0.25</v>
      </c>
      <c r="S456" s="10">
        <f t="shared" si="234"/>
        <v>0.25</v>
      </c>
      <c r="T456" s="34"/>
      <c r="U456" s="10">
        <v>1.0</v>
      </c>
      <c r="V456" s="10">
        <f t="shared" si="235"/>
        <v>0.25</v>
      </c>
      <c r="W456" s="37">
        <f>'Listado de Insumos'!F62</f>
        <v>6500</v>
      </c>
      <c r="X456" s="38">
        <f t="shared" si="236"/>
        <v>1625</v>
      </c>
      <c r="Y456" s="38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ht="15.75" customHeight="1">
      <c r="A457" s="8" t="s">
        <v>152</v>
      </c>
      <c r="B457" s="10">
        <v>0.002</v>
      </c>
      <c r="C457" s="10">
        <v>1.0</v>
      </c>
      <c r="D457" s="10">
        <f t="shared" si="229"/>
        <v>0.002</v>
      </c>
      <c r="E457" s="10">
        <f>B457*A449</f>
        <v>0.05</v>
      </c>
      <c r="F457" s="10">
        <f t="shared" si="230"/>
        <v>0.05</v>
      </c>
      <c r="G457" s="54"/>
      <c r="H457" s="10">
        <v>1.0</v>
      </c>
      <c r="I457" s="10">
        <f t="shared" si="231"/>
        <v>0.05</v>
      </c>
      <c r="J457" s="37">
        <f>'Listado de Insumos'!F26</f>
        <v>3400</v>
      </c>
      <c r="K457" s="38">
        <f t="shared" si="232"/>
        <v>170</v>
      </c>
      <c r="L457" s="38"/>
      <c r="M457" s="4"/>
      <c r="N457" s="8" t="s">
        <v>212</v>
      </c>
      <c r="O457" s="10">
        <v>0.005</v>
      </c>
      <c r="P457" s="10">
        <v>1.0</v>
      </c>
      <c r="Q457" s="10">
        <f t="shared" si="233"/>
        <v>0.005</v>
      </c>
      <c r="R457" s="10">
        <f>O457*N449</f>
        <v>0.125</v>
      </c>
      <c r="S457" s="10">
        <f t="shared" si="234"/>
        <v>0.125</v>
      </c>
      <c r="T457" s="54"/>
      <c r="U457" s="10">
        <v>1.0</v>
      </c>
      <c r="V457" s="10">
        <f t="shared" si="235"/>
        <v>0.125</v>
      </c>
      <c r="W457" s="37">
        <f>'Listado de Insumos'!F20</f>
        <v>10900</v>
      </c>
      <c r="X457" s="38">
        <f t="shared" si="236"/>
        <v>1362.5</v>
      </c>
      <c r="Y457" s="38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ht="15.75" customHeight="1">
      <c r="A458" s="39" t="s">
        <v>142</v>
      </c>
      <c r="B458" s="10">
        <v>0.04</v>
      </c>
      <c r="C458" s="10">
        <v>3.0</v>
      </c>
      <c r="D458" s="10">
        <f t="shared" si="229"/>
        <v>0.12</v>
      </c>
      <c r="E458" s="10">
        <f>B458*A449</f>
        <v>1</v>
      </c>
      <c r="F458" s="10">
        <f t="shared" si="230"/>
        <v>3</v>
      </c>
      <c r="G458" s="41" t="s">
        <v>148</v>
      </c>
      <c r="H458" s="10">
        <v>1.0</v>
      </c>
      <c r="I458" s="10">
        <f t="shared" si="231"/>
        <v>1</v>
      </c>
      <c r="J458" s="37">
        <f>'Listado de Insumos'!F12</f>
        <v>3020</v>
      </c>
      <c r="K458" s="38">
        <f t="shared" si="232"/>
        <v>3020</v>
      </c>
      <c r="L458" s="38"/>
      <c r="M458" s="4"/>
      <c r="N458" s="8" t="s">
        <v>432</v>
      </c>
      <c r="O458" s="10">
        <v>0.085</v>
      </c>
      <c r="P458" s="10">
        <v>1.0</v>
      </c>
      <c r="Q458" s="10">
        <f t="shared" si="233"/>
        <v>0.085</v>
      </c>
      <c r="R458" s="10">
        <f>O458*N449</f>
        <v>2.125</v>
      </c>
      <c r="S458" s="10">
        <f t="shared" si="234"/>
        <v>2.125</v>
      </c>
      <c r="T458" s="41" t="s">
        <v>148</v>
      </c>
      <c r="U458" s="10">
        <v>1.0</v>
      </c>
      <c r="V458" s="10">
        <f t="shared" si="235"/>
        <v>2.125</v>
      </c>
      <c r="W458" s="37">
        <f>'Listado de Insumos'!F5</f>
        <v>24500</v>
      </c>
      <c r="X458" s="38">
        <f t="shared" si="236"/>
        <v>52062.5</v>
      </c>
      <c r="Y458" s="38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ht="15.75" customHeight="1">
      <c r="A459" s="8" t="s">
        <v>149</v>
      </c>
      <c r="B459" s="10">
        <v>0.08</v>
      </c>
      <c r="C459" s="10">
        <v>1.0</v>
      </c>
      <c r="D459" s="10">
        <f t="shared" si="229"/>
        <v>0.08</v>
      </c>
      <c r="E459" s="10">
        <f>B459*A449</f>
        <v>2</v>
      </c>
      <c r="F459" s="10">
        <f t="shared" si="230"/>
        <v>2</v>
      </c>
      <c r="G459" s="46"/>
      <c r="H459" s="10">
        <v>1.0</v>
      </c>
      <c r="I459" s="10">
        <f t="shared" si="231"/>
        <v>2</v>
      </c>
      <c r="J459" s="37"/>
      <c r="K459" s="38">
        <f t="shared" si="232"/>
        <v>0</v>
      </c>
      <c r="L459" s="38"/>
      <c r="M459" s="4"/>
      <c r="N459" s="8"/>
      <c r="O459" s="10"/>
      <c r="P459" s="10"/>
      <c r="Q459" s="10">
        <f t="shared" si="233"/>
        <v>0</v>
      </c>
      <c r="R459" s="10">
        <f>O459*N449</f>
        <v>0</v>
      </c>
      <c r="S459" s="10">
        <f t="shared" si="234"/>
        <v>0</v>
      </c>
      <c r="T459" s="46"/>
      <c r="U459" s="10"/>
      <c r="V459" s="10">
        <f t="shared" si="235"/>
        <v>0</v>
      </c>
      <c r="W459" s="37"/>
      <c r="X459" s="38">
        <f t="shared" si="236"/>
        <v>0</v>
      </c>
      <c r="Y459" s="38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ht="15.75" customHeight="1">
      <c r="A460" s="8" t="s">
        <v>152</v>
      </c>
      <c r="B460" s="10">
        <v>0.002</v>
      </c>
      <c r="C460" s="10">
        <v>1.0</v>
      </c>
      <c r="D460" s="10">
        <f t="shared" si="229"/>
        <v>0.002</v>
      </c>
      <c r="E460" s="10">
        <f>B460*A449</f>
        <v>0.05</v>
      </c>
      <c r="F460" s="10">
        <f t="shared" si="230"/>
        <v>0.05</v>
      </c>
      <c r="G460" s="46"/>
      <c r="H460" s="10">
        <v>1.0</v>
      </c>
      <c r="I460" s="10">
        <f t="shared" si="231"/>
        <v>0.05</v>
      </c>
      <c r="J460" s="37">
        <f>'Listado de Insumos'!F26</f>
        <v>3400</v>
      </c>
      <c r="K460" s="38">
        <f t="shared" si="232"/>
        <v>170</v>
      </c>
      <c r="L460" s="38"/>
      <c r="M460" s="4"/>
      <c r="N460" s="8"/>
      <c r="O460" s="10"/>
      <c r="P460" s="10"/>
      <c r="Q460" s="10">
        <f t="shared" si="233"/>
        <v>0</v>
      </c>
      <c r="R460" s="10">
        <f>O460*N449</f>
        <v>0</v>
      </c>
      <c r="S460" s="10">
        <f t="shared" si="234"/>
        <v>0</v>
      </c>
      <c r="T460" s="46"/>
      <c r="U460" s="10"/>
      <c r="V460" s="10">
        <f t="shared" si="235"/>
        <v>0</v>
      </c>
      <c r="W460" s="37"/>
      <c r="X460" s="38">
        <f t="shared" si="236"/>
        <v>0</v>
      </c>
      <c r="Y460" s="38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ht="15.75" customHeight="1">
      <c r="A461" s="8" t="s">
        <v>119</v>
      </c>
      <c r="B461" s="10">
        <v>0.005</v>
      </c>
      <c r="C461" s="10">
        <v>1.0</v>
      </c>
      <c r="D461" s="10">
        <f t="shared" si="229"/>
        <v>0.005</v>
      </c>
      <c r="E461" s="10">
        <f>B461*A449</f>
        <v>0.125</v>
      </c>
      <c r="F461" s="10">
        <f t="shared" si="230"/>
        <v>0.125</v>
      </c>
      <c r="G461" s="46"/>
      <c r="H461" s="10">
        <v>1.0</v>
      </c>
      <c r="I461" s="10">
        <f t="shared" si="231"/>
        <v>0.125</v>
      </c>
      <c r="J461" s="37">
        <f>'Listado de Insumos'!F16</f>
        <v>12844</v>
      </c>
      <c r="K461" s="38">
        <f t="shared" si="232"/>
        <v>1605.5</v>
      </c>
      <c r="L461" s="38"/>
      <c r="M461" s="4"/>
      <c r="N461" s="5"/>
      <c r="O461" s="10"/>
      <c r="P461" s="10"/>
      <c r="Q461" s="10">
        <f t="shared" si="233"/>
        <v>0</v>
      </c>
      <c r="R461" s="10">
        <f>O461*N449</f>
        <v>0</v>
      </c>
      <c r="S461" s="10">
        <f t="shared" si="234"/>
        <v>0</v>
      </c>
      <c r="T461" s="46"/>
      <c r="U461" s="10"/>
      <c r="V461" s="10">
        <f t="shared" si="235"/>
        <v>0</v>
      </c>
      <c r="W461" s="37"/>
      <c r="X461" s="38">
        <f t="shared" si="236"/>
        <v>0</v>
      </c>
      <c r="Y461" s="38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ht="15.75" customHeight="1">
      <c r="A462" s="8"/>
      <c r="B462" s="10"/>
      <c r="C462" s="10"/>
      <c r="D462" s="29">
        <f t="shared" si="229"/>
        <v>0</v>
      </c>
      <c r="E462" s="29">
        <f>B462*A449</f>
        <v>0</v>
      </c>
      <c r="F462" s="10">
        <f t="shared" si="230"/>
        <v>0</v>
      </c>
      <c r="G462" s="34"/>
      <c r="H462" s="10"/>
      <c r="I462" s="10">
        <f t="shared" si="231"/>
        <v>0</v>
      </c>
      <c r="J462" s="56"/>
      <c r="K462" s="38">
        <f t="shared" si="232"/>
        <v>0</v>
      </c>
      <c r="L462" s="38"/>
      <c r="M462" s="4"/>
      <c r="N462" s="8"/>
      <c r="O462" s="10"/>
      <c r="P462" s="10"/>
      <c r="Q462" s="29">
        <f t="shared" si="233"/>
        <v>0</v>
      </c>
      <c r="R462" s="29">
        <f>O462*N449</f>
        <v>0</v>
      </c>
      <c r="S462" s="10">
        <f t="shared" si="234"/>
        <v>0</v>
      </c>
      <c r="T462" s="34"/>
      <c r="U462" s="10"/>
      <c r="V462" s="10">
        <f t="shared" si="235"/>
        <v>0</v>
      </c>
      <c r="W462" s="56"/>
      <c r="X462" s="38">
        <f t="shared" si="236"/>
        <v>0</v>
      </c>
      <c r="Y462" s="38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ht="15.75" customHeight="1">
      <c r="A463" s="8"/>
      <c r="B463" s="10"/>
      <c r="C463" s="10"/>
      <c r="D463" s="10">
        <f t="shared" si="229"/>
        <v>0</v>
      </c>
      <c r="E463" s="10">
        <f>B463*A449</f>
        <v>0</v>
      </c>
      <c r="F463" s="10">
        <f t="shared" si="230"/>
        <v>0</v>
      </c>
      <c r="G463" s="57">
        <f>F465/A449</f>
        <v>0.284</v>
      </c>
      <c r="H463" s="10"/>
      <c r="I463" s="10">
        <f t="shared" si="231"/>
        <v>0</v>
      </c>
      <c r="J463" s="38"/>
      <c r="K463" s="38">
        <f t="shared" si="232"/>
        <v>0</v>
      </c>
      <c r="L463" s="38"/>
      <c r="M463" s="4"/>
      <c r="N463" s="8"/>
      <c r="O463" s="10"/>
      <c r="P463" s="10"/>
      <c r="Q463" s="10">
        <f t="shared" si="233"/>
        <v>0</v>
      </c>
      <c r="R463" s="10">
        <f>O463*N449</f>
        <v>0</v>
      </c>
      <c r="S463" s="10">
        <f t="shared" si="234"/>
        <v>0</v>
      </c>
      <c r="T463" s="57">
        <f>S465/N449</f>
        <v>0.2725</v>
      </c>
      <c r="U463" s="10"/>
      <c r="V463" s="10">
        <f t="shared" si="235"/>
        <v>0</v>
      </c>
      <c r="W463" s="38"/>
      <c r="X463" s="38">
        <f t="shared" si="236"/>
        <v>0</v>
      </c>
      <c r="Y463" s="38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ht="15.75" customHeight="1">
      <c r="A464" s="8"/>
      <c r="B464" s="10"/>
      <c r="C464" s="10"/>
      <c r="D464" s="10">
        <f t="shared" si="229"/>
        <v>0</v>
      </c>
      <c r="E464" s="10">
        <f>B464*A449</f>
        <v>0</v>
      </c>
      <c r="F464" s="10">
        <f t="shared" si="230"/>
        <v>0</v>
      </c>
      <c r="G464" s="46"/>
      <c r="H464" s="10"/>
      <c r="I464" s="10">
        <f t="shared" si="231"/>
        <v>0</v>
      </c>
      <c r="J464" s="38"/>
      <c r="K464" s="38">
        <f t="shared" si="232"/>
        <v>0</v>
      </c>
      <c r="L464" s="38"/>
      <c r="M464" s="4"/>
      <c r="N464" s="8"/>
      <c r="O464" s="10"/>
      <c r="P464" s="10"/>
      <c r="Q464" s="10">
        <f t="shared" si="233"/>
        <v>0</v>
      </c>
      <c r="R464" s="10">
        <f>O464*N449</f>
        <v>0</v>
      </c>
      <c r="S464" s="10">
        <f t="shared" si="234"/>
        <v>0</v>
      </c>
      <c r="T464" s="46"/>
      <c r="U464" s="10"/>
      <c r="V464" s="10">
        <f t="shared" si="235"/>
        <v>0</v>
      </c>
      <c r="W464" s="38"/>
      <c r="X464" s="38">
        <f t="shared" si="236"/>
        <v>0</v>
      </c>
      <c r="Y464" s="38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ht="15.75" customHeight="1">
      <c r="A465" s="3" t="s">
        <v>155</v>
      </c>
      <c r="B465" s="55">
        <f>SUM(B451:B464)</f>
        <v>0.214</v>
      </c>
      <c r="C465" s="55"/>
      <c r="D465" s="55">
        <f t="shared" ref="D465:F465" si="237">SUM(D451:D464)</f>
        <v>0.284</v>
      </c>
      <c r="E465" s="55">
        <f t="shared" si="237"/>
        <v>5.35</v>
      </c>
      <c r="F465" s="55">
        <f t="shared" si="237"/>
        <v>7.1</v>
      </c>
      <c r="G465" s="34"/>
      <c r="H465" s="55"/>
      <c r="I465" s="55">
        <f t="shared" ref="I465:L465" si="238">SUM(I451:I464)</f>
        <v>5.53125</v>
      </c>
      <c r="J465" s="58">
        <f t="shared" si="238"/>
        <v>91464</v>
      </c>
      <c r="K465" s="58">
        <f t="shared" si="238"/>
        <v>43410.8125</v>
      </c>
      <c r="L465" s="58">
        <f t="shared" si="238"/>
        <v>0</v>
      </c>
      <c r="M465" s="4"/>
      <c r="N465" s="3" t="s">
        <v>155</v>
      </c>
      <c r="O465" s="55">
        <f>SUM(O451:O464)</f>
        <v>0.2725</v>
      </c>
      <c r="P465" s="55"/>
      <c r="Q465" s="55">
        <f t="shared" ref="Q465:S465" si="239">SUM(Q451:Q464)</f>
        <v>0.2725</v>
      </c>
      <c r="R465" s="55">
        <f t="shared" si="239"/>
        <v>6.8125</v>
      </c>
      <c r="S465" s="55">
        <f t="shared" si="239"/>
        <v>6.8125</v>
      </c>
      <c r="T465" s="34"/>
      <c r="U465" s="55"/>
      <c r="V465" s="55">
        <f t="shared" ref="V465:Y465" si="240">SUM(V451:V464)</f>
        <v>6.8125</v>
      </c>
      <c r="W465" s="58">
        <f t="shared" si="240"/>
        <v>133300</v>
      </c>
      <c r="X465" s="58">
        <f t="shared" si="240"/>
        <v>80273.125</v>
      </c>
      <c r="Y465" s="58">
        <f t="shared" si="240"/>
        <v>0</v>
      </c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ht="15.75" customHeight="1">
      <c r="A466" s="4"/>
      <c r="B466" s="14"/>
      <c r="C466" s="14"/>
      <c r="D466" s="14"/>
      <c r="E466" s="14"/>
      <c r="F466" s="14"/>
      <c r="G466" s="14"/>
      <c r="H466" s="14"/>
      <c r="I466" s="59" t="s">
        <v>157</v>
      </c>
      <c r="J466" s="14"/>
      <c r="K466" s="14"/>
      <c r="L466" s="59" t="s">
        <v>158</v>
      </c>
      <c r="M466" s="4"/>
      <c r="N466" s="4"/>
      <c r="O466" s="14"/>
      <c r="P466" s="14"/>
      <c r="Q466" s="14"/>
      <c r="R466" s="14"/>
      <c r="S466" s="14"/>
      <c r="T466" s="14"/>
      <c r="U466" s="14"/>
      <c r="V466" s="59" t="s">
        <v>157</v>
      </c>
      <c r="W466" s="14"/>
      <c r="X466" s="14"/>
      <c r="Y466" s="59" t="s">
        <v>158</v>
      </c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ht="15.75" customHeight="1">
      <c r="A467" s="4"/>
      <c r="B467" s="14"/>
      <c r="C467" s="14"/>
      <c r="D467" s="14"/>
      <c r="E467" s="14"/>
      <c r="F467" s="14"/>
      <c r="G467" s="14"/>
      <c r="H467" s="14"/>
      <c r="I467" s="60">
        <f>G463*A449</f>
        <v>7.1</v>
      </c>
      <c r="J467" s="14"/>
      <c r="K467" s="14"/>
      <c r="L467" s="60"/>
      <c r="M467" s="4"/>
      <c r="N467" s="4"/>
      <c r="O467" s="14"/>
      <c r="P467" s="14"/>
      <c r="Q467" s="14"/>
      <c r="R467" s="14"/>
      <c r="S467" s="14"/>
      <c r="T467" s="14"/>
      <c r="U467" s="14"/>
      <c r="V467" s="60">
        <f>T463*N449</f>
        <v>6.8125</v>
      </c>
      <c r="W467" s="14"/>
      <c r="X467" s="14"/>
      <c r="Y467" s="60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ht="15.75" customHeight="1">
      <c r="A470" s="22" t="str">
        <f>'Menú Almuerzo y Cena'!C22</f>
        <v>TALLARIN DE POLLO</v>
      </c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4"/>
      <c r="M470" s="4"/>
      <c r="N470" s="22" t="str">
        <f>'Menú Almuerzo y Cena'!H22</f>
        <v>MANDIO CHYRYRY CON CARNE</v>
      </c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ht="15.75" customHeight="1">
      <c r="A471" s="25" t="s">
        <v>66</v>
      </c>
      <c r="B471" s="22" t="s">
        <v>58</v>
      </c>
      <c r="C471" s="23"/>
      <c r="D471" s="24"/>
      <c r="E471" s="26" t="s">
        <v>59</v>
      </c>
      <c r="F471" s="23"/>
      <c r="G471" s="24"/>
      <c r="H471" s="22" t="s">
        <v>62</v>
      </c>
      <c r="I471" s="23"/>
      <c r="J471" s="23"/>
      <c r="K471" s="23"/>
      <c r="L471" s="24"/>
      <c r="M471" s="4"/>
      <c r="N471" s="25" t="s">
        <v>56</v>
      </c>
      <c r="O471" s="22" t="s">
        <v>58</v>
      </c>
      <c r="P471" s="23"/>
      <c r="Q471" s="24"/>
      <c r="R471" s="26" t="s">
        <v>59</v>
      </c>
      <c r="S471" s="23"/>
      <c r="T471" s="24"/>
      <c r="U471" s="22" t="s">
        <v>62</v>
      </c>
      <c r="V471" s="23"/>
      <c r="W471" s="23"/>
      <c r="X471" s="23"/>
      <c r="Y471" s="2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ht="15.75" customHeight="1">
      <c r="A472" s="32">
        <f>'Menú Almuerzo y Cena'!D22</f>
        <v>25</v>
      </c>
      <c r="B472" s="28" t="s">
        <v>70</v>
      </c>
      <c r="C472" s="28" t="s">
        <v>91</v>
      </c>
      <c r="D472" s="28" t="s">
        <v>73</v>
      </c>
      <c r="E472" s="28" t="s">
        <v>75</v>
      </c>
      <c r="F472" s="28" t="s">
        <v>73</v>
      </c>
      <c r="G472" s="28" t="s">
        <v>76</v>
      </c>
      <c r="H472" s="28" t="s">
        <v>78</v>
      </c>
      <c r="I472" s="28" t="s">
        <v>79</v>
      </c>
      <c r="J472" s="30" t="s">
        <v>80</v>
      </c>
      <c r="K472" s="31" t="s">
        <v>82</v>
      </c>
      <c r="L472" s="31" t="s">
        <v>86</v>
      </c>
      <c r="M472" s="4"/>
      <c r="N472" s="32">
        <f>'Menú Almuerzo y Cena'!I22</f>
        <v>25</v>
      </c>
      <c r="O472" s="28" t="s">
        <v>70</v>
      </c>
      <c r="P472" s="28" t="s">
        <v>72</v>
      </c>
      <c r="Q472" s="28" t="s">
        <v>73</v>
      </c>
      <c r="R472" s="28" t="s">
        <v>75</v>
      </c>
      <c r="S472" s="28" t="s">
        <v>73</v>
      </c>
      <c r="T472" s="28" t="s">
        <v>76</v>
      </c>
      <c r="U472" s="28" t="s">
        <v>78</v>
      </c>
      <c r="V472" s="28" t="s">
        <v>79</v>
      </c>
      <c r="W472" s="30" t="s">
        <v>80</v>
      </c>
      <c r="X472" s="31" t="s">
        <v>82</v>
      </c>
      <c r="Y472" s="31" t="s">
        <v>86</v>
      </c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ht="15.75" customHeight="1">
      <c r="A473" s="25" t="s">
        <v>103</v>
      </c>
      <c r="B473" s="34"/>
      <c r="C473" s="34"/>
      <c r="D473" s="34"/>
      <c r="E473" s="34"/>
      <c r="F473" s="34"/>
      <c r="G473" s="34"/>
      <c r="H473" s="34"/>
      <c r="I473" s="34"/>
      <c r="J473" s="35"/>
      <c r="K473" s="34"/>
      <c r="L473" s="34"/>
      <c r="M473" s="4"/>
      <c r="N473" s="25" t="s">
        <v>103</v>
      </c>
      <c r="O473" s="34"/>
      <c r="P473" s="34"/>
      <c r="Q473" s="34"/>
      <c r="R473" s="34"/>
      <c r="S473" s="34"/>
      <c r="T473" s="34"/>
      <c r="U473" s="34"/>
      <c r="V473" s="34"/>
      <c r="W473" s="35"/>
      <c r="X473" s="34"/>
      <c r="Y473" s="3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ht="15.75" customHeight="1">
      <c r="A474" s="39" t="s">
        <v>204</v>
      </c>
      <c r="B474" s="10">
        <v>0.05</v>
      </c>
      <c r="C474" s="10">
        <v>2.0</v>
      </c>
      <c r="D474" s="10">
        <f t="shared" ref="D474:D487" si="241">C474*B474</f>
        <v>0.1</v>
      </c>
      <c r="E474" s="10">
        <f>B474*A472</f>
        <v>1.25</v>
      </c>
      <c r="F474" s="10">
        <f t="shared" ref="F474:F487" si="242">E474*C474</f>
        <v>2.5</v>
      </c>
      <c r="G474" s="36">
        <v>0.0</v>
      </c>
      <c r="H474" s="10">
        <v>1.0</v>
      </c>
      <c r="I474" s="10">
        <f t="shared" ref="I474:I487" si="243">H474*E474</f>
        <v>1.25</v>
      </c>
      <c r="J474" s="37">
        <f>'Listado de Insumos'!F58</f>
        <v>7750</v>
      </c>
      <c r="K474" s="38">
        <f t="shared" ref="K474:K487" si="244">J474*I474</f>
        <v>9687.5</v>
      </c>
      <c r="L474" s="38"/>
      <c r="M474" s="4"/>
      <c r="N474" s="8" t="s">
        <v>207</v>
      </c>
      <c r="O474" s="10">
        <v>0.12</v>
      </c>
      <c r="P474" s="10">
        <v>1.0</v>
      </c>
      <c r="Q474" s="10">
        <f t="shared" ref="Q474:Q487" si="245">P474*O474</f>
        <v>0.12</v>
      </c>
      <c r="R474" s="10">
        <f>O474*N472</f>
        <v>3</v>
      </c>
      <c r="S474" s="10">
        <f t="shared" ref="S474:S487" si="246">R474*P474</f>
        <v>3</v>
      </c>
      <c r="T474" s="36">
        <v>0.0</v>
      </c>
      <c r="U474" s="10">
        <v>1.2</v>
      </c>
      <c r="V474" s="10">
        <f t="shared" ref="V474:V487" si="247">U474*R474</f>
        <v>3.6</v>
      </c>
      <c r="W474" s="37">
        <f>'Listado de Insumos'!F63</f>
        <v>2950</v>
      </c>
      <c r="X474" s="38">
        <f t="shared" ref="X474:X487" si="248">W474*V474</f>
        <v>10620</v>
      </c>
      <c r="Y474" s="38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ht="15.75" customHeight="1">
      <c r="A475" s="8" t="s">
        <v>125</v>
      </c>
      <c r="B475" s="10">
        <v>0.03</v>
      </c>
      <c r="C475" s="10">
        <v>1.0</v>
      </c>
      <c r="D475" s="10">
        <f t="shared" si="241"/>
        <v>0.03</v>
      </c>
      <c r="E475" s="10">
        <f>B475*A472</f>
        <v>0.75</v>
      </c>
      <c r="F475" s="10">
        <f t="shared" si="242"/>
        <v>0.75</v>
      </c>
      <c r="G475" s="34"/>
      <c r="H475" s="10">
        <v>1.0</v>
      </c>
      <c r="I475" s="10">
        <f t="shared" si="243"/>
        <v>0.75</v>
      </c>
      <c r="J475" s="37">
        <f>'Listado de Insumos'!F28</f>
        <v>13200</v>
      </c>
      <c r="K475" s="38">
        <f t="shared" si="244"/>
        <v>9900</v>
      </c>
      <c r="L475" s="38"/>
      <c r="M475" s="4"/>
      <c r="N475" s="8" t="s">
        <v>131</v>
      </c>
      <c r="O475" s="10">
        <v>0.02</v>
      </c>
      <c r="P475" s="10">
        <v>1.0</v>
      </c>
      <c r="Q475" s="10">
        <f t="shared" si="245"/>
        <v>0.02</v>
      </c>
      <c r="R475" s="10">
        <f>O475*N472</f>
        <v>0.5</v>
      </c>
      <c r="S475" s="10">
        <f t="shared" si="246"/>
        <v>0.5</v>
      </c>
      <c r="T475" s="34"/>
      <c r="U475" s="10">
        <v>1.0</v>
      </c>
      <c r="V475" s="10">
        <f t="shared" si="247"/>
        <v>0.5</v>
      </c>
      <c r="W475" s="37">
        <f>'Listado de Insumos'!F42</f>
        <v>27900</v>
      </c>
      <c r="X475" s="38">
        <f t="shared" si="248"/>
        <v>13950</v>
      </c>
      <c r="Y475" s="38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ht="15.75" customHeight="1">
      <c r="A476" s="8" t="s">
        <v>50</v>
      </c>
      <c r="B476" s="10">
        <v>0.04</v>
      </c>
      <c r="C476" s="10">
        <v>1.0</v>
      </c>
      <c r="D476" s="10">
        <f t="shared" si="241"/>
        <v>0.04</v>
      </c>
      <c r="E476" s="10">
        <f>B476*A472</f>
        <v>1</v>
      </c>
      <c r="F476" s="10">
        <f t="shared" si="242"/>
        <v>1</v>
      </c>
      <c r="G476" s="41" t="s">
        <v>127</v>
      </c>
      <c r="H476" s="10">
        <v>1.0</v>
      </c>
      <c r="I476" s="10">
        <f t="shared" si="243"/>
        <v>1</v>
      </c>
      <c r="J476" s="37">
        <f>'Listado de Insumos'!F5</f>
        <v>24500</v>
      </c>
      <c r="K476" s="38">
        <f t="shared" si="244"/>
        <v>24500</v>
      </c>
      <c r="L476" s="38"/>
      <c r="M476" s="4"/>
      <c r="N476" s="8" t="s">
        <v>210</v>
      </c>
      <c r="O476" s="10">
        <v>0.005</v>
      </c>
      <c r="P476" s="10">
        <v>1.0</v>
      </c>
      <c r="Q476" s="10">
        <f t="shared" si="245"/>
        <v>0.005</v>
      </c>
      <c r="R476" s="10">
        <f>O476*N472</f>
        <v>0.125</v>
      </c>
      <c r="S476" s="10">
        <f t="shared" si="246"/>
        <v>0.125</v>
      </c>
      <c r="T476" s="41" t="s">
        <v>127</v>
      </c>
      <c r="U476" s="10">
        <v>1.125</v>
      </c>
      <c r="V476" s="10">
        <f t="shared" si="247"/>
        <v>0.140625</v>
      </c>
      <c r="W476" s="37">
        <f>'Listado de Insumos'!F68</f>
        <v>62222</v>
      </c>
      <c r="X476" s="38">
        <f t="shared" si="248"/>
        <v>8749.96875</v>
      </c>
      <c r="Y476" s="38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ht="15.75" customHeight="1">
      <c r="A477" s="8" t="s">
        <v>152</v>
      </c>
      <c r="B477" s="10">
        <v>0.002</v>
      </c>
      <c r="C477" s="10">
        <v>1.0</v>
      </c>
      <c r="D477" s="10">
        <f t="shared" si="241"/>
        <v>0.002</v>
      </c>
      <c r="E477" s="10">
        <f>B477*A472</f>
        <v>0.05</v>
      </c>
      <c r="F477" s="10">
        <f t="shared" si="242"/>
        <v>0.05</v>
      </c>
      <c r="G477" s="46"/>
      <c r="H477" s="10">
        <v>1.0</v>
      </c>
      <c r="I477" s="10">
        <f t="shared" si="243"/>
        <v>0.05</v>
      </c>
      <c r="J477" s="37">
        <f>'Listado de Insumos'!F26</f>
        <v>3400</v>
      </c>
      <c r="K477" s="38">
        <f t="shared" si="244"/>
        <v>170</v>
      </c>
      <c r="L477" s="38"/>
      <c r="M477" s="4"/>
      <c r="N477" s="8" t="s">
        <v>129</v>
      </c>
      <c r="O477" s="10">
        <v>0.03</v>
      </c>
      <c r="P477" s="10">
        <v>1.0</v>
      </c>
      <c r="Q477" s="10">
        <f t="shared" si="245"/>
        <v>0.03</v>
      </c>
      <c r="R477" s="10">
        <f>O477*N472</f>
        <v>0.75</v>
      </c>
      <c r="S477" s="10">
        <f t="shared" si="246"/>
        <v>0.75</v>
      </c>
      <c r="T477" s="46"/>
      <c r="U477" s="10">
        <v>1.175</v>
      </c>
      <c r="V477" s="10">
        <f t="shared" si="247"/>
        <v>0.88125</v>
      </c>
      <c r="W477" s="37">
        <f>'Listado de Insumos'!F61</f>
        <v>6500</v>
      </c>
      <c r="X477" s="38">
        <f t="shared" si="248"/>
        <v>5728.125</v>
      </c>
      <c r="Y477" s="38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ht="15.75" customHeight="1">
      <c r="A478" s="8" t="s">
        <v>153</v>
      </c>
      <c r="B478" s="10">
        <v>5.0E-4</v>
      </c>
      <c r="C478" s="10">
        <v>1.0</v>
      </c>
      <c r="D478" s="10">
        <f t="shared" si="241"/>
        <v>0.0005</v>
      </c>
      <c r="E478" s="10">
        <f>B478*A472</f>
        <v>0.0125</v>
      </c>
      <c r="F478" s="10">
        <f t="shared" si="242"/>
        <v>0.0125</v>
      </c>
      <c r="G478" s="46"/>
      <c r="H478" s="10">
        <v>1.0</v>
      </c>
      <c r="I478" s="10">
        <f t="shared" si="243"/>
        <v>0.0125</v>
      </c>
      <c r="J478" s="37">
        <f>'Listado de Insumos'!F24</f>
        <v>54250</v>
      </c>
      <c r="K478" s="38">
        <f t="shared" si="244"/>
        <v>678.125</v>
      </c>
      <c r="L478" s="38"/>
      <c r="M478" s="4"/>
      <c r="N478" s="8" t="s">
        <v>64</v>
      </c>
      <c r="O478" s="10">
        <v>0.09</v>
      </c>
      <c r="P478" s="10">
        <v>0.8</v>
      </c>
      <c r="Q478" s="10">
        <f t="shared" si="245"/>
        <v>0.072</v>
      </c>
      <c r="R478" s="10">
        <f>O478*N472</f>
        <v>2.25</v>
      </c>
      <c r="S478" s="10">
        <f t="shared" si="246"/>
        <v>1.8</v>
      </c>
      <c r="T478" s="46"/>
      <c r="U478" s="10">
        <v>1.1</v>
      </c>
      <c r="V478" s="10">
        <f t="shared" si="247"/>
        <v>2.475</v>
      </c>
      <c r="W478" s="37">
        <f>'Listado de Insumos'!F6</f>
        <v>21000</v>
      </c>
      <c r="X478" s="38">
        <f t="shared" si="248"/>
        <v>51975</v>
      </c>
      <c r="Y478" s="38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ht="15.75" customHeight="1">
      <c r="A479" s="8" t="s">
        <v>149</v>
      </c>
      <c r="B479" s="10">
        <v>0.08</v>
      </c>
      <c r="C479" s="10">
        <v>1.0</v>
      </c>
      <c r="D479" s="10">
        <f t="shared" si="241"/>
        <v>0.08</v>
      </c>
      <c r="E479" s="10">
        <f>B479*A472</f>
        <v>2</v>
      </c>
      <c r="F479" s="10">
        <f t="shared" si="242"/>
        <v>2</v>
      </c>
      <c r="G479" s="34"/>
      <c r="H479" s="10">
        <v>1.0</v>
      </c>
      <c r="I479" s="10">
        <f t="shared" si="243"/>
        <v>2</v>
      </c>
      <c r="J479" s="37"/>
      <c r="K479" s="38">
        <f t="shared" si="244"/>
        <v>0</v>
      </c>
      <c r="L479" s="38"/>
      <c r="M479" s="4"/>
      <c r="N479" s="8" t="s">
        <v>176</v>
      </c>
      <c r="O479" s="10">
        <v>0.025</v>
      </c>
      <c r="P479" s="10">
        <v>1.0</v>
      </c>
      <c r="Q479" s="10">
        <f t="shared" si="245"/>
        <v>0.025</v>
      </c>
      <c r="R479" s="10">
        <f>O479*N472</f>
        <v>0.625</v>
      </c>
      <c r="S479" s="10">
        <f t="shared" si="246"/>
        <v>0.625</v>
      </c>
      <c r="T479" s="34"/>
      <c r="U479" s="10">
        <v>1.0</v>
      </c>
      <c r="V479" s="10">
        <f t="shared" si="247"/>
        <v>0.625</v>
      </c>
      <c r="W479" s="37">
        <f>'Listado de Insumos'!F38</f>
        <v>11520</v>
      </c>
      <c r="X479" s="38">
        <f t="shared" si="248"/>
        <v>7200</v>
      </c>
      <c r="Y479" s="38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ht="15.75" customHeight="1">
      <c r="A480" s="7" t="s">
        <v>150</v>
      </c>
      <c r="B480" s="10">
        <v>0.01</v>
      </c>
      <c r="C480" s="10">
        <v>1.0</v>
      </c>
      <c r="D480" s="10">
        <f t="shared" si="241"/>
        <v>0.01</v>
      </c>
      <c r="E480" s="10">
        <f>B480*A472</f>
        <v>0.25</v>
      </c>
      <c r="F480" s="10">
        <f t="shared" si="242"/>
        <v>0.25</v>
      </c>
      <c r="G480" s="54"/>
      <c r="H480" s="10">
        <v>1.125</v>
      </c>
      <c r="I480" s="10">
        <f t="shared" si="243"/>
        <v>0.28125</v>
      </c>
      <c r="J480" s="37">
        <f>'Listado de Insumos'!F64</f>
        <v>6000</v>
      </c>
      <c r="K480" s="38">
        <f t="shared" si="244"/>
        <v>1687.5</v>
      </c>
      <c r="L480" s="38"/>
      <c r="M480" s="4"/>
      <c r="N480" s="8"/>
      <c r="O480" s="10"/>
      <c r="P480" s="10">
        <v>1.0</v>
      </c>
      <c r="Q480" s="10">
        <f t="shared" si="245"/>
        <v>0</v>
      </c>
      <c r="R480" s="10">
        <f>O480*N472</f>
        <v>0</v>
      </c>
      <c r="S480" s="10">
        <f t="shared" si="246"/>
        <v>0</v>
      </c>
      <c r="T480" s="54"/>
      <c r="U480" s="10">
        <v>1.0</v>
      </c>
      <c r="V480" s="10">
        <f t="shared" si="247"/>
        <v>0</v>
      </c>
      <c r="W480" s="37"/>
      <c r="X480" s="38">
        <f t="shared" si="248"/>
        <v>0</v>
      </c>
      <c r="Y480" s="38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ht="15.75" customHeight="1">
      <c r="A481" s="7" t="s">
        <v>147</v>
      </c>
      <c r="B481" s="10">
        <v>0.01</v>
      </c>
      <c r="C481" s="10">
        <v>1.0</v>
      </c>
      <c r="D481" s="10">
        <f t="shared" si="241"/>
        <v>0.01</v>
      </c>
      <c r="E481" s="10">
        <f>B481*A472</f>
        <v>0.25</v>
      </c>
      <c r="F481" s="10">
        <f t="shared" si="242"/>
        <v>0.25</v>
      </c>
      <c r="G481" s="41" t="s">
        <v>148</v>
      </c>
      <c r="H481" s="10">
        <v>1.175</v>
      </c>
      <c r="I481" s="10">
        <f t="shared" si="243"/>
        <v>0.29375</v>
      </c>
      <c r="J481" s="37">
        <f>'Listado de Insumos'!F67</f>
        <v>5000</v>
      </c>
      <c r="K481" s="38">
        <f t="shared" si="244"/>
        <v>1468.75</v>
      </c>
      <c r="L481" s="38"/>
      <c r="M481" s="4"/>
      <c r="N481" s="8"/>
      <c r="O481" s="10"/>
      <c r="P481" s="10">
        <v>1.0</v>
      </c>
      <c r="Q481" s="10">
        <f t="shared" si="245"/>
        <v>0</v>
      </c>
      <c r="R481" s="10">
        <f>O481*N472</f>
        <v>0</v>
      </c>
      <c r="S481" s="10">
        <f t="shared" si="246"/>
        <v>0</v>
      </c>
      <c r="T481" s="41" t="s">
        <v>148</v>
      </c>
      <c r="U481" s="10">
        <v>1.0</v>
      </c>
      <c r="V481" s="10">
        <f t="shared" si="247"/>
        <v>0</v>
      </c>
      <c r="W481" s="37"/>
      <c r="X481" s="38">
        <f t="shared" si="248"/>
        <v>0</v>
      </c>
      <c r="Y481" s="38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ht="15.75" customHeight="1">
      <c r="A482" s="7"/>
      <c r="B482" s="10"/>
      <c r="C482" s="10"/>
      <c r="D482" s="10">
        <f t="shared" si="241"/>
        <v>0</v>
      </c>
      <c r="E482" s="10">
        <f>B482*A472</f>
        <v>0</v>
      </c>
      <c r="F482" s="10">
        <f t="shared" si="242"/>
        <v>0</v>
      </c>
      <c r="G482" s="46"/>
      <c r="H482" s="10"/>
      <c r="I482" s="10">
        <f t="shared" si="243"/>
        <v>0</v>
      </c>
      <c r="J482" s="37"/>
      <c r="K482" s="38">
        <f t="shared" si="244"/>
        <v>0</v>
      </c>
      <c r="L482" s="38"/>
      <c r="M482" s="4"/>
      <c r="N482" s="8"/>
      <c r="O482" s="10"/>
      <c r="P482" s="10">
        <v>1.0</v>
      </c>
      <c r="Q482" s="10">
        <f t="shared" si="245"/>
        <v>0</v>
      </c>
      <c r="R482" s="10">
        <f>O482*N472</f>
        <v>0</v>
      </c>
      <c r="S482" s="10">
        <f t="shared" si="246"/>
        <v>0</v>
      </c>
      <c r="T482" s="46"/>
      <c r="U482" s="10">
        <v>1.0</v>
      </c>
      <c r="V482" s="10">
        <f t="shared" si="247"/>
        <v>0</v>
      </c>
      <c r="W482" s="37"/>
      <c r="X482" s="38">
        <f t="shared" si="248"/>
        <v>0</v>
      </c>
      <c r="Y482" s="38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ht="15.75" customHeight="1">
      <c r="A483" s="5"/>
      <c r="B483" s="10"/>
      <c r="C483" s="10"/>
      <c r="D483" s="10">
        <f t="shared" si="241"/>
        <v>0</v>
      </c>
      <c r="E483" s="10">
        <f>B483*A472</f>
        <v>0</v>
      </c>
      <c r="F483" s="10">
        <f t="shared" si="242"/>
        <v>0</v>
      </c>
      <c r="G483" s="46"/>
      <c r="H483" s="10"/>
      <c r="I483" s="10">
        <f t="shared" si="243"/>
        <v>0</v>
      </c>
      <c r="J483" s="37"/>
      <c r="K483" s="38">
        <f t="shared" si="244"/>
        <v>0</v>
      </c>
      <c r="L483" s="38"/>
      <c r="M483" s="4"/>
      <c r="N483" s="8"/>
      <c r="O483" s="10"/>
      <c r="P483" s="10">
        <v>1.0</v>
      </c>
      <c r="Q483" s="10">
        <f t="shared" si="245"/>
        <v>0</v>
      </c>
      <c r="R483" s="10">
        <f>O483*N472</f>
        <v>0</v>
      </c>
      <c r="S483" s="10">
        <f t="shared" si="246"/>
        <v>0</v>
      </c>
      <c r="T483" s="46"/>
      <c r="U483" s="10">
        <v>1.0</v>
      </c>
      <c r="V483" s="10">
        <f t="shared" si="247"/>
        <v>0</v>
      </c>
      <c r="W483" s="37"/>
      <c r="X483" s="38">
        <f t="shared" si="248"/>
        <v>0</v>
      </c>
      <c r="Y483" s="38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ht="15.75" customHeight="1">
      <c r="A484" s="5"/>
      <c r="B484" s="10"/>
      <c r="C484" s="10"/>
      <c r="D484" s="10">
        <f t="shared" si="241"/>
        <v>0</v>
      </c>
      <c r="E484" s="10">
        <f>B484*A472</f>
        <v>0</v>
      </c>
      <c r="F484" s="10">
        <f t="shared" si="242"/>
        <v>0</v>
      </c>
      <c r="G484" s="46"/>
      <c r="H484" s="10"/>
      <c r="I484" s="10">
        <f t="shared" si="243"/>
        <v>0</v>
      </c>
      <c r="J484" s="37"/>
      <c r="K484" s="38">
        <f t="shared" si="244"/>
        <v>0</v>
      </c>
      <c r="L484" s="38"/>
      <c r="M484" s="4"/>
      <c r="N484" s="8"/>
      <c r="O484" s="10"/>
      <c r="P484" s="10">
        <v>1.0</v>
      </c>
      <c r="Q484" s="10">
        <f t="shared" si="245"/>
        <v>0</v>
      </c>
      <c r="R484" s="10">
        <f>O484*N472</f>
        <v>0</v>
      </c>
      <c r="S484" s="10">
        <f t="shared" si="246"/>
        <v>0</v>
      </c>
      <c r="T484" s="46"/>
      <c r="U484" s="10">
        <v>1.0</v>
      </c>
      <c r="V484" s="10">
        <f t="shared" si="247"/>
        <v>0</v>
      </c>
      <c r="W484" s="37"/>
      <c r="X484" s="38">
        <f t="shared" si="248"/>
        <v>0</v>
      </c>
      <c r="Y484" s="38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ht="15.75" customHeight="1">
      <c r="A485" s="8"/>
      <c r="B485" s="10"/>
      <c r="C485" s="10"/>
      <c r="D485" s="29">
        <f t="shared" si="241"/>
        <v>0</v>
      </c>
      <c r="E485" s="29">
        <f>B485*A472</f>
        <v>0</v>
      </c>
      <c r="F485" s="10">
        <f t="shared" si="242"/>
        <v>0</v>
      </c>
      <c r="G485" s="34"/>
      <c r="H485" s="10"/>
      <c r="I485" s="10">
        <f t="shared" si="243"/>
        <v>0</v>
      </c>
      <c r="J485" s="56"/>
      <c r="K485" s="38">
        <f t="shared" si="244"/>
        <v>0</v>
      </c>
      <c r="L485" s="38"/>
      <c r="M485" s="4"/>
      <c r="N485" s="8"/>
      <c r="O485" s="10"/>
      <c r="P485" s="10">
        <v>1.0</v>
      </c>
      <c r="Q485" s="29">
        <f t="shared" si="245"/>
        <v>0</v>
      </c>
      <c r="R485" s="29">
        <f>O485*N472</f>
        <v>0</v>
      </c>
      <c r="S485" s="10">
        <f t="shared" si="246"/>
        <v>0</v>
      </c>
      <c r="T485" s="34"/>
      <c r="U485" s="10">
        <v>1.0</v>
      </c>
      <c r="V485" s="10">
        <f t="shared" si="247"/>
        <v>0</v>
      </c>
      <c r="W485" s="56"/>
      <c r="X485" s="38">
        <f t="shared" si="248"/>
        <v>0</v>
      </c>
      <c r="Y485" s="38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ht="15.75" customHeight="1">
      <c r="A486" s="8"/>
      <c r="B486" s="10"/>
      <c r="C486" s="10"/>
      <c r="D486" s="10">
        <f t="shared" si="241"/>
        <v>0</v>
      </c>
      <c r="E486" s="10">
        <f>B486*A472</f>
        <v>0</v>
      </c>
      <c r="F486" s="10">
        <f t="shared" si="242"/>
        <v>0</v>
      </c>
      <c r="G486" s="57">
        <f>F488/A472</f>
        <v>0.2725</v>
      </c>
      <c r="H486" s="10"/>
      <c r="I486" s="10">
        <f t="shared" si="243"/>
        <v>0</v>
      </c>
      <c r="J486" s="38"/>
      <c r="K486" s="38">
        <f t="shared" si="244"/>
        <v>0</v>
      </c>
      <c r="L486" s="38"/>
      <c r="M486" s="4"/>
      <c r="N486" s="8"/>
      <c r="O486" s="10"/>
      <c r="P486" s="10">
        <v>1.0</v>
      </c>
      <c r="Q486" s="10">
        <f t="shared" si="245"/>
        <v>0</v>
      </c>
      <c r="R486" s="10">
        <f>O486*N472</f>
        <v>0</v>
      </c>
      <c r="S486" s="10">
        <f t="shared" si="246"/>
        <v>0</v>
      </c>
      <c r="T486" s="57">
        <f>S488/N472</f>
        <v>0.272</v>
      </c>
      <c r="U486" s="10">
        <v>1.0</v>
      </c>
      <c r="V486" s="10">
        <f t="shared" si="247"/>
        <v>0</v>
      </c>
      <c r="W486" s="38"/>
      <c r="X486" s="38">
        <f t="shared" si="248"/>
        <v>0</v>
      </c>
      <c r="Y486" s="38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ht="15.75" customHeight="1">
      <c r="A487" s="8"/>
      <c r="B487" s="10"/>
      <c r="C487" s="10"/>
      <c r="D487" s="10">
        <f t="shared" si="241"/>
        <v>0</v>
      </c>
      <c r="E487" s="10">
        <f>B487*A472</f>
        <v>0</v>
      </c>
      <c r="F487" s="10">
        <f t="shared" si="242"/>
        <v>0</v>
      </c>
      <c r="G487" s="46"/>
      <c r="H487" s="10"/>
      <c r="I487" s="10">
        <f t="shared" si="243"/>
        <v>0</v>
      </c>
      <c r="J487" s="38"/>
      <c r="K487" s="38">
        <f t="shared" si="244"/>
        <v>0</v>
      </c>
      <c r="L487" s="38"/>
      <c r="M487" s="4"/>
      <c r="N487" s="8"/>
      <c r="O487" s="10"/>
      <c r="P487" s="10">
        <v>1.0</v>
      </c>
      <c r="Q487" s="10">
        <f t="shared" si="245"/>
        <v>0</v>
      </c>
      <c r="R487" s="10">
        <f>O487*N472</f>
        <v>0</v>
      </c>
      <c r="S487" s="10">
        <f t="shared" si="246"/>
        <v>0</v>
      </c>
      <c r="T487" s="46"/>
      <c r="U487" s="10">
        <v>1.0</v>
      </c>
      <c r="V487" s="10">
        <f t="shared" si="247"/>
        <v>0</v>
      </c>
      <c r="W487" s="38"/>
      <c r="X487" s="38">
        <f t="shared" si="248"/>
        <v>0</v>
      </c>
      <c r="Y487" s="38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ht="15.75" customHeight="1">
      <c r="A488" s="3" t="s">
        <v>155</v>
      </c>
      <c r="B488" s="55">
        <f>SUM(B474:B487)</f>
        <v>0.2225</v>
      </c>
      <c r="C488" s="55"/>
      <c r="D488" s="55">
        <f t="shared" ref="D488:F488" si="249">SUM(D474:D487)</f>
        <v>0.2725</v>
      </c>
      <c r="E488" s="55">
        <f t="shared" si="249"/>
        <v>5.5625</v>
      </c>
      <c r="F488" s="55">
        <f t="shared" si="249"/>
        <v>6.8125</v>
      </c>
      <c r="G488" s="34"/>
      <c r="H488" s="55"/>
      <c r="I488" s="55">
        <f t="shared" ref="I488:L488" si="250">SUM(I474:I487)</f>
        <v>5.6375</v>
      </c>
      <c r="J488" s="58">
        <f t="shared" si="250"/>
        <v>114100</v>
      </c>
      <c r="K488" s="58">
        <f t="shared" si="250"/>
        <v>48091.875</v>
      </c>
      <c r="L488" s="58">
        <f t="shared" si="250"/>
        <v>0</v>
      </c>
      <c r="M488" s="4"/>
      <c r="N488" s="3" t="s">
        <v>155</v>
      </c>
      <c r="O488" s="55">
        <f>SUM(O474:O487)</f>
        <v>0.29</v>
      </c>
      <c r="P488" s="55"/>
      <c r="Q488" s="55">
        <f t="shared" ref="Q488:S488" si="251">SUM(Q474:Q487)</f>
        <v>0.272</v>
      </c>
      <c r="R488" s="55">
        <f t="shared" si="251"/>
        <v>7.25</v>
      </c>
      <c r="S488" s="55">
        <f t="shared" si="251"/>
        <v>6.8</v>
      </c>
      <c r="T488" s="34"/>
      <c r="U488" s="55"/>
      <c r="V488" s="55">
        <f t="shared" ref="V488:Y488" si="252">SUM(V474:V487)</f>
        <v>8.221875</v>
      </c>
      <c r="W488" s="58">
        <f t="shared" si="252"/>
        <v>132092</v>
      </c>
      <c r="X488" s="58">
        <f t="shared" si="252"/>
        <v>98223.09375</v>
      </c>
      <c r="Y488" s="58">
        <f t="shared" si="252"/>
        <v>0</v>
      </c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ht="15.75" customHeight="1">
      <c r="A489" s="4"/>
      <c r="B489" s="14"/>
      <c r="C489" s="14"/>
      <c r="D489" s="14"/>
      <c r="E489" s="14"/>
      <c r="F489" s="14"/>
      <c r="G489" s="14"/>
      <c r="H489" s="14"/>
      <c r="I489" s="59" t="s">
        <v>157</v>
      </c>
      <c r="J489" s="14"/>
      <c r="K489" s="14"/>
      <c r="L489" s="59" t="s">
        <v>158</v>
      </c>
      <c r="M489" s="4"/>
      <c r="N489" s="4"/>
      <c r="O489" s="14"/>
      <c r="P489" s="14"/>
      <c r="Q489" s="14"/>
      <c r="R489" s="14"/>
      <c r="S489" s="14"/>
      <c r="T489" s="14"/>
      <c r="U489" s="14"/>
      <c r="V489" s="59" t="s">
        <v>157</v>
      </c>
      <c r="W489" s="14"/>
      <c r="X489" s="14"/>
      <c r="Y489" s="59" t="s">
        <v>158</v>
      </c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ht="15.75" customHeight="1">
      <c r="A490" s="4"/>
      <c r="B490" s="14"/>
      <c r="C490" s="14"/>
      <c r="D490" s="14"/>
      <c r="E490" s="14"/>
      <c r="F490" s="14"/>
      <c r="G490" s="14"/>
      <c r="H490" s="14"/>
      <c r="I490" s="60">
        <f>G486*A472</f>
        <v>6.8125</v>
      </c>
      <c r="J490" s="14"/>
      <c r="K490" s="14"/>
      <c r="L490" s="60"/>
      <c r="M490" s="4"/>
      <c r="N490" s="4"/>
      <c r="O490" s="14"/>
      <c r="P490" s="14"/>
      <c r="Q490" s="14"/>
      <c r="R490" s="14"/>
      <c r="S490" s="14"/>
      <c r="T490" s="14"/>
      <c r="U490" s="14"/>
      <c r="V490" s="60">
        <f>T486*N472</f>
        <v>6.8</v>
      </c>
      <c r="W490" s="14"/>
      <c r="X490" s="14"/>
      <c r="Y490" s="60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mergeCells count="800">
    <mergeCell ref="U284:U285"/>
    <mergeCell ref="X284:X285"/>
    <mergeCell ref="Y284:Y285"/>
    <mergeCell ref="V284:V285"/>
    <mergeCell ref="W284:W285"/>
    <mergeCell ref="O284:O285"/>
    <mergeCell ref="P284:P285"/>
    <mergeCell ref="U283:Y283"/>
    <mergeCell ref="N282:Y282"/>
    <mergeCell ref="I284:I285"/>
    <mergeCell ref="H284:H285"/>
    <mergeCell ref="R284:R285"/>
    <mergeCell ref="R283:T283"/>
    <mergeCell ref="T284:T285"/>
    <mergeCell ref="S284:S285"/>
    <mergeCell ref="Q284:Q285"/>
    <mergeCell ref="T270:T274"/>
    <mergeCell ref="T275:T278"/>
    <mergeCell ref="T265:T268"/>
    <mergeCell ref="O283:Q283"/>
    <mergeCell ref="H283:L283"/>
    <mergeCell ref="L284:L285"/>
    <mergeCell ref="J284:J285"/>
    <mergeCell ref="D284:D285"/>
    <mergeCell ref="K284:K285"/>
    <mergeCell ref="D192:D193"/>
    <mergeCell ref="I192:I193"/>
    <mergeCell ref="H192:H193"/>
    <mergeCell ref="J192:J193"/>
    <mergeCell ref="L192:L193"/>
    <mergeCell ref="K192:K193"/>
    <mergeCell ref="R192:R193"/>
    <mergeCell ref="R238:R239"/>
    <mergeCell ref="S238:S239"/>
    <mergeCell ref="G238:G239"/>
    <mergeCell ref="F238:F239"/>
    <mergeCell ref="X238:X239"/>
    <mergeCell ref="U237:Y237"/>
    <mergeCell ref="U238:U239"/>
    <mergeCell ref="Y238:Y239"/>
    <mergeCell ref="T192:T193"/>
    <mergeCell ref="T201:T205"/>
    <mergeCell ref="T196:T199"/>
    <mergeCell ref="T194:T195"/>
    <mergeCell ref="T206:T208"/>
    <mergeCell ref="T217:T218"/>
    <mergeCell ref="O214:Q214"/>
    <mergeCell ref="R214:T214"/>
    <mergeCell ref="T229:T231"/>
    <mergeCell ref="T224:T228"/>
    <mergeCell ref="V215:V216"/>
    <mergeCell ref="N213:Y213"/>
    <mergeCell ref="P192:P193"/>
    <mergeCell ref="O192:O193"/>
    <mergeCell ref="R237:T237"/>
    <mergeCell ref="V238:V239"/>
    <mergeCell ref="W215:W216"/>
    <mergeCell ref="U215:U216"/>
    <mergeCell ref="N236:Y236"/>
    <mergeCell ref="O145:Q145"/>
    <mergeCell ref="N144:Y144"/>
    <mergeCell ref="V146:V147"/>
    <mergeCell ref="W146:W147"/>
    <mergeCell ref="R145:T145"/>
    <mergeCell ref="E145:G145"/>
    <mergeCell ref="G146:G147"/>
    <mergeCell ref="G148:G149"/>
    <mergeCell ref="G150:G153"/>
    <mergeCell ref="G155:G159"/>
    <mergeCell ref="G160:G162"/>
    <mergeCell ref="R168:T168"/>
    <mergeCell ref="G171:G172"/>
    <mergeCell ref="G252:G254"/>
    <mergeCell ref="G169:G170"/>
    <mergeCell ref="G240:G241"/>
    <mergeCell ref="E169:E170"/>
    <mergeCell ref="G201:G205"/>
    <mergeCell ref="E191:G191"/>
    <mergeCell ref="G173:G176"/>
    <mergeCell ref="O168:Q168"/>
    <mergeCell ref="O169:O170"/>
    <mergeCell ref="U168:Y168"/>
    <mergeCell ref="N167:Y167"/>
    <mergeCell ref="D169:D170"/>
    <mergeCell ref="N190:Y190"/>
    <mergeCell ref="U191:Y191"/>
    <mergeCell ref="H191:L191"/>
    <mergeCell ref="R191:T191"/>
    <mergeCell ref="O191:Q191"/>
    <mergeCell ref="T238:T239"/>
    <mergeCell ref="Q238:Q239"/>
    <mergeCell ref="K261:K262"/>
    <mergeCell ref="O261:O262"/>
    <mergeCell ref="T263:T264"/>
    <mergeCell ref="H261:H262"/>
    <mergeCell ref="I261:I262"/>
    <mergeCell ref="J261:J262"/>
    <mergeCell ref="D261:D262"/>
    <mergeCell ref="W261:W262"/>
    <mergeCell ref="V261:V262"/>
    <mergeCell ref="R261:R262"/>
    <mergeCell ref="T173:T176"/>
    <mergeCell ref="T178:T182"/>
    <mergeCell ref="T183:T185"/>
    <mergeCell ref="O215:O216"/>
    <mergeCell ref="T219:T222"/>
    <mergeCell ref="T215:T216"/>
    <mergeCell ref="G206:G208"/>
    <mergeCell ref="U192:U193"/>
    <mergeCell ref="Y192:Y193"/>
    <mergeCell ref="V192:V193"/>
    <mergeCell ref="D238:D239"/>
    <mergeCell ref="H237:L237"/>
    <mergeCell ref="W238:W239"/>
    <mergeCell ref="U214:Y214"/>
    <mergeCell ref="H214:L214"/>
    <mergeCell ref="U260:Y260"/>
    <mergeCell ref="T252:T254"/>
    <mergeCell ref="T247:T251"/>
    <mergeCell ref="T242:T245"/>
    <mergeCell ref="T240:T241"/>
    <mergeCell ref="R260:T260"/>
    <mergeCell ref="N259:Y259"/>
    <mergeCell ref="O237:Q237"/>
    <mergeCell ref="O238:O239"/>
    <mergeCell ref="P238:P239"/>
    <mergeCell ref="O260:Q260"/>
    <mergeCell ref="P215:P216"/>
    <mergeCell ref="Q215:Q216"/>
    <mergeCell ref="X215:X216"/>
    <mergeCell ref="Y215:Y216"/>
    <mergeCell ref="S215:S216"/>
    <mergeCell ref="R215:R216"/>
    <mergeCell ref="S192:S193"/>
    <mergeCell ref="Q192:Q193"/>
    <mergeCell ref="U27:U28"/>
    <mergeCell ref="T27:T28"/>
    <mergeCell ref="R27:R28"/>
    <mergeCell ref="S27:S28"/>
    <mergeCell ref="U26:Y26"/>
    <mergeCell ref="N25:Y25"/>
    <mergeCell ref="X27:X28"/>
    <mergeCell ref="Y27:Y28"/>
    <mergeCell ref="V27:V28"/>
    <mergeCell ref="W27:W28"/>
    <mergeCell ref="R26:T26"/>
    <mergeCell ref="O27:O28"/>
    <mergeCell ref="T4:T5"/>
    <mergeCell ref="R3:T3"/>
    <mergeCell ref="R4:R5"/>
    <mergeCell ref="S4:S5"/>
    <mergeCell ref="T13:T17"/>
    <mergeCell ref="T18:T20"/>
    <mergeCell ref="T8:T11"/>
    <mergeCell ref="T6:T7"/>
    <mergeCell ref="U3:Y3"/>
    <mergeCell ref="O3:Q3"/>
    <mergeCell ref="E3:G3"/>
    <mergeCell ref="H3:L3"/>
    <mergeCell ref="B3:D3"/>
    <mergeCell ref="X4:X5"/>
    <mergeCell ref="Y4:Y5"/>
    <mergeCell ref="W4:W5"/>
    <mergeCell ref="V4:V5"/>
    <mergeCell ref="N2:Y2"/>
    <mergeCell ref="N1:Y1"/>
    <mergeCell ref="U4:U5"/>
    <mergeCell ref="Q4:Q5"/>
    <mergeCell ref="G13:G17"/>
    <mergeCell ref="G18:G20"/>
    <mergeCell ref="G27:G28"/>
    <mergeCell ref="J4:J5"/>
    <mergeCell ref="K4:K5"/>
    <mergeCell ref="G6:G7"/>
    <mergeCell ref="L4:L5"/>
    <mergeCell ref="G8:G11"/>
    <mergeCell ref="I4:I5"/>
    <mergeCell ref="H4:H5"/>
    <mergeCell ref="B26:D26"/>
    <mergeCell ref="B27:B28"/>
    <mergeCell ref="A1:L1"/>
    <mergeCell ref="A2:L2"/>
    <mergeCell ref="O4:O5"/>
    <mergeCell ref="P4:P5"/>
    <mergeCell ref="B4:B5"/>
    <mergeCell ref="C4:C5"/>
    <mergeCell ref="F4:F5"/>
    <mergeCell ref="G4:G5"/>
    <mergeCell ref="E4:E5"/>
    <mergeCell ref="D4:D5"/>
    <mergeCell ref="J449:J450"/>
    <mergeCell ref="H425:L425"/>
    <mergeCell ref="H448:L448"/>
    <mergeCell ref="G430:G433"/>
    <mergeCell ref="T453:T456"/>
    <mergeCell ref="T451:T452"/>
    <mergeCell ref="T449:T450"/>
    <mergeCell ref="Q449:Q450"/>
    <mergeCell ref="R449:R450"/>
    <mergeCell ref="S426:S427"/>
    <mergeCell ref="O426:O427"/>
    <mergeCell ref="R426:R427"/>
    <mergeCell ref="F376:F377"/>
    <mergeCell ref="Q376:Q377"/>
    <mergeCell ref="O376:O377"/>
    <mergeCell ref="P376:P377"/>
    <mergeCell ref="Q330:Q331"/>
    <mergeCell ref="O330:O331"/>
    <mergeCell ref="P330:P331"/>
    <mergeCell ref="F330:F331"/>
    <mergeCell ref="G367:G369"/>
    <mergeCell ref="F353:F354"/>
    <mergeCell ref="G330:G331"/>
    <mergeCell ref="T458:T462"/>
    <mergeCell ref="T440:T442"/>
    <mergeCell ref="T463:T465"/>
    <mergeCell ref="S353:S354"/>
    <mergeCell ref="R330:R331"/>
    <mergeCell ref="O352:Q352"/>
    <mergeCell ref="O425:Q425"/>
    <mergeCell ref="T405:T408"/>
    <mergeCell ref="T411:T415"/>
    <mergeCell ref="T435:T439"/>
    <mergeCell ref="T428:T429"/>
    <mergeCell ref="O448:Q448"/>
    <mergeCell ref="R448:T448"/>
    <mergeCell ref="T416:T419"/>
    <mergeCell ref="R400:T400"/>
    <mergeCell ref="T344:T346"/>
    <mergeCell ref="T339:T343"/>
    <mergeCell ref="T330:T331"/>
    <mergeCell ref="T357:T360"/>
    <mergeCell ref="P426:P427"/>
    <mergeCell ref="R425:T425"/>
    <mergeCell ref="V426:V427"/>
    <mergeCell ref="Q426:Q427"/>
    <mergeCell ref="U426:U427"/>
    <mergeCell ref="U425:Y425"/>
    <mergeCell ref="N424:Y424"/>
    <mergeCell ref="Y426:Y427"/>
    <mergeCell ref="X426:X427"/>
    <mergeCell ref="W426:W427"/>
    <mergeCell ref="N399:Y399"/>
    <mergeCell ref="W376:W377"/>
    <mergeCell ref="O471:Q471"/>
    <mergeCell ref="Q472:Q473"/>
    <mergeCell ref="P472:P473"/>
    <mergeCell ref="G476:G479"/>
    <mergeCell ref="N470:Y470"/>
    <mergeCell ref="U471:Y471"/>
    <mergeCell ref="X472:X473"/>
    <mergeCell ref="Y472:Y473"/>
    <mergeCell ref="R471:T471"/>
    <mergeCell ref="W472:W473"/>
    <mergeCell ref="V472:V473"/>
    <mergeCell ref="S472:S473"/>
    <mergeCell ref="U448:Y448"/>
    <mergeCell ref="N447:Y447"/>
    <mergeCell ref="O449:O450"/>
    <mergeCell ref="K472:K473"/>
    <mergeCell ref="J472:J473"/>
    <mergeCell ref="H471:L471"/>
    <mergeCell ref="L472:L473"/>
    <mergeCell ref="H472:H473"/>
    <mergeCell ref="I472:I473"/>
    <mergeCell ref="O472:O473"/>
    <mergeCell ref="P449:P450"/>
    <mergeCell ref="W449:W450"/>
    <mergeCell ref="X449:X450"/>
    <mergeCell ref="U449:U450"/>
    <mergeCell ref="V449:V450"/>
    <mergeCell ref="S449:S450"/>
    <mergeCell ref="Y449:Y450"/>
    <mergeCell ref="H306:L306"/>
    <mergeCell ref="N305:Y305"/>
    <mergeCell ref="W307:W308"/>
    <mergeCell ref="T430:T433"/>
    <mergeCell ref="T426:T427"/>
    <mergeCell ref="T472:T473"/>
    <mergeCell ref="T476:T479"/>
    <mergeCell ref="T474:T475"/>
    <mergeCell ref="T481:T485"/>
    <mergeCell ref="T486:T488"/>
    <mergeCell ref="U472:U473"/>
    <mergeCell ref="R472:R473"/>
    <mergeCell ref="U329:Y329"/>
    <mergeCell ref="Y330:Y331"/>
    <mergeCell ref="T311:T314"/>
    <mergeCell ref="T316:T320"/>
    <mergeCell ref="R329:T329"/>
    <mergeCell ref="O329:Q329"/>
    <mergeCell ref="U352:Y352"/>
    <mergeCell ref="N351:Y351"/>
    <mergeCell ref="N328:Y328"/>
    <mergeCell ref="G453:G456"/>
    <mergeCell ref="A470:L470"/>
    <mergeCell ref="E448:G448"/>
    <mergeCell ref="G451:G452"/>
    <mergeCell ref="F449:F450"/>
    <mergeCell ref="G449:G450"/>
    <mergeCell ref="D449:D450"/>
    <mergeCell ref="B448:D448"/>
    <mergeCell ref="E449:E450"/>
    <mergeCell ref="B426:B427"/>
    <mergeCell ref="B425:D425"/>
    <mergeCell ref="L426:L427"/>
    <mergeCell ref="E426:E427"/>
    <mergeCell ref="C449:C450"/>
    <mergeCell ref="B449:B450"/>
    <mergeCell ref="A447:L447"/>
    <mergeCell ref="L449:L450"/>
    <mergeCell ref="K449:K450"/>
    <mergeCell ref="A399:L399"/>
    <mergeCell ref="A424:L424"/>
    <mergeCell ref="E306:G306"/>
    <mergeCell ref="B306:D306"/>
    <mergeCell ref="G293:G297"/>
    <mergeCell ref="G298:G300"/>
    <mergeCell ref="F307:F308"/>
    <mergeCell ref="E307:E308"/>
    <mergeCell ref="G307:G308"/>
    <mergeCell ref="B307:B308"/>
    <mergeCell ref="D307:D308"/>
    <mergeCell ref="C307:C308"/>
    <mergeCell ref="J353:J354"/>
    <mergeCell ref="J426:J427"/>
    <mergeCell ref="K426:K427"/>
    <mergeCell ref="H426:H427"/>
    <mergeCell ref="I426:I427"/>
    <mergeCell ref="H449:H450"/>
    <mergeCell ref="I449:I450"/>
    <mergeCell ref="I353:I354"/>
    <mergeCell ref="H352:L352"/>
    <mergeCell ref="K353:K354"/>
    <mergeCell ref="H353:H354"/>
    <mergeCell ref="L353:L354"/>
    <mergeCell ref="A351:L351"/>
    <mergeCell ref="I330:I331"/>
    <mergeCell ref="H330:H331"/>
    <mergeCell ref="A328:L328"/>
    <mergeCell ref="K330:K331"/>
    <mergeCell ref="J330:J331"/>
    <mergeCell ref="L330:L331"/>
    <mergeCell ref="I376:I377"/>
    <mergeCell ref="H376:H377"/>
    <mergeCell ref="H375:L375"/>
    <mergeCell ref="L376:L377"/>
    <mergeCell ref="A374:L374"/>
    <mergeCell ref="E376:E377"/>
    <mergeCell ref="T288:T291"/>
    <mergeCell ref="T286:T287"/>
    <mergeCell ref="T367:T369"/>
    <mergeCell ref="T362:T366"/>
    <mergeCell ref="T321:T323"/>
    <mergeCell ref="T332:T333"/>
    <mergeCell ref="T309:T310"/>
    <mergeCell ref="T298:T300"/>
    <mergeCell ref="T334:T337"/>
    <mergeCell ref="T293:T297"/>
    <mergeCell ref="X401:X402"/>
    <mergeCell ref="W401:W402"/>
    <mergeCell ref="H400:L400"/>
    <mergeCell ref="K401:K402"/>
    <mergeCell ref="J401:J402"/>
    <mergeCell ref="I401:I402"/>
    <mergeCell ref="H401:H402"/>
    <mergeCell ref="L401:L402"/>
    <mergeCell ref="Y401:Y402"/>
    <mergeCell ref="U400:Y400"/>
    <mergeCell ref="G286:G287"/>
    <mergeCell ref="G288:G291"/>
    <mergeCell ref="G435:G439"/>
    <mergeCell ref="E425:G425"/>
    <mergeCell ref="F426:F427"/>
    <mergeCell ref="G428:G429"/>
    <mergeCell ref="G334:G337"/>
    <mergeCell ref="H307:H308"/>
    <mergeCell ref="J376:J377"/>
    <mergeCell ref="K376:K377"/>
    <mergeCell ref="J307:J308"/>
    <mergeCell ref="H329:L329"/>
    <mergeCell ref="I307:I308"/>
    <mergeCell ref="L307:L308"/>
    <mergeCell ref="K307:K308"/>
    <mergeCell ref="B352:D352"/>
    <mergeCell ref="E352:G352"/>
    <mergeCell ref="G332:G333"/>
    <mergeCell ref="D353:D354"/>
    <mergeCell ref="B353:B354"/>
    <mergeCell ref="C353:C354"/>
    <mergeCell ref="D330:D331"/>
    <mergeCell ref="E375:G375"/>
    <mergeCell ref="E353:E354"/>
    <mergeCell ref="G321:G323"/>
    <mergeCell ref="G311:G314"/>
    <mergeCell ref="G316:G320"/>
    <mergeCell ref="G309:G310"/>
    <mergeCell ref="G426:G427"/>
    <mergeCell ref="G405:G408"/>
    <mergeCell ref="G417:G419"/>
    <mergeCell ref="G410:G416"/>
    <mergeCell ref="G440:G442"/>
    <mergeCell ref="G463:G465"/>
    <mergeCell ref="G458:G462"/>
    <mergeCell ref="B401:B402"/>
    <mergeCell ref="C401:C402"/>
    <mergeCell ref="B400:D400"/>
    <mergeCell ref="B375:D375"/>
    <mergeCell ref="B376:B377"/>
    <mergeCell ref="C426:C427"/>
    <mergeCell ref="D426:D427"/>
    <mergeCell ref="B330:B331"/>
    <mergeCell ref="C330:C331"/>
    <mergeCell ref="B329:D329"/>
    <mergeCell ref="G472:G473"/>
    <mergeCell ref="G474:G475"/>
    <mergeCell ref="E330:E331"/>
    <mergeCell ref="E329:G329"/>
    <mergeCell ref="F472:F473"/>
    <mergeCell ref="E472:E473"/>
    <mergeCell ref="G486:G488"/>
    <mergeCell ref="G481:G485"/>
    <mergeCell ref="E471:G471"/>
    <mergeCell ref="B471:D471"/>
    <mergeCell ref="B472:B473"/>
    <mergeCell ref="C472:C473"/>
    <mergeCell ref="D472:D473"/>
    <mergeCell ref="T73:T74"/>
    <mergeCell ref="T64:T66"/>
    <mergeCell ref="T110:T112"/>
    <mergeCell ref="T100:T103"/>
    <mergeCell ref="T98:T99"/>
    <mergeCell ref="Q73:Q74"/>
    <mergeCell ref="R72:T72"/>
    <mergeCell ref="O72:Q72"/>
    <mergeCell ref="L73:L74"/>
    <mergeCell ref="T36:T40"/>
    <mergeCell ref="T41:T43"/>
    <mergeCell ref="O26:Q26"/>
    <mergeCell ref="Q27:Q28"/>
    <mergeCell ref="P27:P28"/>
    <mergeCell ref="K169:K170"/>
    <mergeCell ref="H168:L168"/>
    <mergeCell ref="J169:J170"/>
    <mergeCell ref="L169:L170"/>
    <mergeCell ref="Q146:Q147"/>
    <mergeCell ref="O146:O147"/>
    <mergeCell ref="P146:P147"/>
    <mergeCell ref="O50:O51"/>
    <mergeCell ref="P50:P51"/>
    <mergeCell ref="L50:L51"/>
    <mergeCell ref="U50:U51"/>
    <mergeCell ref="T50:T51"/>
    <mergeCell ref="R50:R51"/>
    <mergeCell ref="S50:S51"/>
    <mergeCell ref="O49:Q49"/>
    <mergeCell ref="R49:T49"/>
    <mergeCell ref="Q50:Q51"/>
    <mergeCell ref="T146:T147"/>
    <mergeCell ref="U145:Y145"/>
    <mergeCell ref="S146:S147"/>
    <mergeCell ref="R146:R147"/>
    <mergeCell ref="U146:U147"/>
    <mergeCell ref="Y146:Y147"/>
    <mergeCell ref="X146:X147"/>
    <mergeCell ref="V169:V170"/>
    <mergeCell ref="W169:W170"/>
    <mergeCell ref="R169:R170"/>
    <mergeCell ref="S169:S170"/>
    <mergeCell ref="P169:P170"/>
    <mergeCell ref="Q169:Q170"/>
    <mergeCell ref="T29:T30"/>
    <mergeCell ref="T31:T34"/>
    <mergeCell ref="T128:T132"/>
    <mergeCell ref="T133:T135"/>
    <mergeCell ref="U118:Y118"/>
    <mergeCell ref="Y169:Y170"/>
    <mergeCell ref="X169:X170"/>
    <mergeCell ref="N117:Y117"/>
    <mergeCell ref="Q119:Q120"/>
    <mergeCell ref="V73:V74"/>
    <mergeCell ref="W73:W74"/>
    <mergeCell ref="U49:Y49"/>
    <mergeCell ref="N48:Y48"/>
    <mergeCell ref="K50:K51"/>
    <mergeCell ref="I50:I51"/>
    <mergeCell ref="J50:J51"/>
    <mergeCell ref="X50:X51"/>
    <mergeCell ref="Y50:Y51"/>
    <mergeCell ref="V50:V51"/>
    <mergeCell ref="W50:W51"/>
    <mergeCell ref="H118:L118"/>
    <mergeCell ref="H119:H120"/>
    <mergeCell ref="K119:K120"/>
    <mergeCell ref="L119:L120"/>
    <mergeCell ref="J119:J120"/>
    <mergeCell ref="I119:I120"/>
    <mergeCell ref="J146:J147"/>
    <mergeCell ref="K146:K147"/>
    <mergeCell ref="K96:K97"/>
    <mergeCell ref="H96:H97"/>
    <mergeCell ref="I146:I147"/>
    <mergeCell ref="H146:H147"/>
    <mergeCell ref="H145:L145"/>
    <mergeCell ref="H169:H170"/>
    <mergeCell ref="I169:I170"/>
    <mergeCell ref="L146:L147"/>
    <mergeCell ref="T171:T172"/>
    <mergeCell ref="T150:T153"/>
    <mergeCell ref="T155:T159"/>
    <mergeCell ref="T160:T162"/>
    <mergeCell ref="T169:T170"/>
    <mergeCell ref="X119:X120"/>
    <mergeCell ref="W119:W120"/>
    <mergeCell ref="T123:T126"/>
    <mergeCell ref="U169:U170"/>
    <mergeCell ref="V119:V120"/>
    <mergeCell ref="U119:U120"/>
    <mergeCell ref="Y119:Y120"/>
    <mergeCell ref="T121:T122"/>
    <mergeCell ref="T148:T149"/>
    <mergeCell ref="U73:U74"/>
    <mergeCell ref="H72:L72"/>
    <mergeCell ref="I73:I74"/>
    <mergeCell ref="J73:J74"/>
    <mergeCell ref="K73:K74"/>
    <mergeCell ref="H73:H74"/>
    <mergeCell ref="S73:S74"/>
    <mergeCell ref="U96:U97"/>
    <mergeCell ref="H26:L26"/>
    <mergeCell ref="H49:L49"/>
    <mergeCell ref="H50:H51"/>
    <mergeCell ref="J27:J28"/>
    <mergeCell ref="T59:T63"/>
    <mergeCell ref="T77:T80"/>
    <mergeCell ref="L27:L28"/>
    <mergeCell ref="K27:K28"/>
    <mergeCell ref="H27:H28"/>
    <mergeCell ref="I27:I28"/>
    <mergeCell ref="H95:L95"/>
    <mergeCell ref="L96:L97"/>
    <mergeCell ref="I96:I97"/>
    <mergeCell ref="J96:J97"/>
    <mergeCell ref="T96:T97"/>
    <mergeCell ref="T82:T86"/>
    <mergeCell ref="T87:T89"/>
    <mergeCell ref="T52:T53"/>
    <mergeCell ref="T54:T57"/>
    <mergeCell ref="R73:R74"/>
    <mergeCell ref="O73:O74"/>
    <mergeCell ref="T75:T76"/>
    <mergeCell ref="P73:P74"/>
    <mergeCell ref="O96:O97"/>
    <mergeCell ref="R95:T95"/>
    <mergeCell ref="O119:O120"/>
    <mergeCell ref="P119:P120"/>
    <mergeCell ref="R119:R120"/>
    <mergeCell ref="S119:S120"/>
    <mergeCell ref="T119:T120"/>
    <mergeCell ref="R118:T118"/>
    <mergeCell ref="O118:Q118"/>
    <mergeCell ref="R96:R97"/>
    <mergeCell ref="S96:S97"/>
    <mergeCell ref="W96:W97"/>
    <mergeCell ref="U95:Y95"/>
    <mergeCell ref="Y96:Y97"/>
    <mergeCell ref="X96:X97"/>
    <mergeCell ref="Q96:Q97"/>
    <mergeCell ref="V96:V97"/>
    <mergeCell ref="T105:T109"/>
    <mergeCell ref="U72:Y72"/>
    <mergeCell ref="N71:Y71"/>
    <mergeCell ref="N94:Y94"/>
    <mergeCell ref="Y73:Y74"/>
    <mergeCell ref="P96:P97"/>
    <mergeCell ref="O95:Q95"/>
    <mergeCell ref="U375:Y375"/>
    <mergeCell ref="N374:Y374"/>
    <mergeCell ref="V376:V377"/>
    <mergeCell ref="U376:U377"/>
    <mergeCell ref="T376:T377"/>
    <mergeCell ref="S376:S377"/>
    <mergeCell ref="G362:G366"/>
    <mergeCell ref="G357:G360"/>
    <mergeCell ref="C376:C377"/>
    <mergeCell ref="D376:D377"/>
    <mergeCell ref="Y376:Y377"/>
    <mergeCell ref="R375:T375"/>
    <mergeCell ref="O375:Q375"/>
    <mergeCell ref="R376:R377"/>
    <mergeCell ref="G403:G404"/>
    <mergeCell ref="G376:G377"/>
    <mergeCell ref="G380:G383"/>
    <mergeCell ref="G378:G379"/>
    <mergeCell ref="G401:G402"/>
    <mergeCell ref="G385:G389"/>
    <mergeCell ref="D401:D402"/>
    <mergeCell ref="X376:X377"/>
    <mergeCell ref="W330:W331"/>
    <mergeCell ref="X330:X331"/>
    <mergeCell ref="U330:U331"/>
    <mergeCell ref="S330:S331"/>
    <mergeCell ref="V330:V331"/>
    <mergeCell ref="X353:X354"/>
    <mergeCell ref="Q401:Q402"/>
    <mergeCell ref="R401:R402"/>
    <mergeCell ref="O401:O402"/>
    <mergeCell ref="O400:Q400"/>
    <mergeCell ref="Q353:Q354"/>
    <mergeCell ref="R353:R354"/>
    <mergeCell ref="R352:T352"/>
    <mergeCell ref="T353:T354"/>
    <mergeCell ref="W353:W354"/>
    <mergeCell ref="U353:U354"/>
    <mergeCell ref="V353:V354"/>
    <mergeCell ref="Y353:Y354"/>
    <mergeCell ref="O353:O354"/>
    <mergeCell ref="P353:P354"/>
    <mergeCell ref="T378:T379"/>
    <mergeCell ref="T380:T383"/>
    <mergeCell ref="G275:G277"/>
    <mergeCell ref="G270:G274"/>
    <mergeCell ref="G263:G264"/>
    <mergeCell ref="G265:G268"/>
    <mergeCell ref="G261:G262"/>
    <mergeCell ref="F261:F262"/>
    <mergeCell ref="G194:G195"/>
    <mergeCell ref="E192:E193"/>
    <mergeCell ref="F192:F193"/>
    <mergeCell ref="G284:G285"/>
    <mergeCell ref="E283:G283"/>
    <mergeCell ref="G390:G392"/>
    <mergeCell ref="F401:F402"/>
    <mergeCell ref="G355:G356"/>
    <mergeCell ref="G339:G343"/>
    <mergeCell ref="G353:G354"/>
    <mergeCell ref="G344:G346"/>
    <mergeCell ref="E401:E402"/>
    <mergeCell ref="E400:G400"/>
    <mergeCell ref="G217:G218"/>
    <mergeCell ref="G215:G216"/>
    <mergeCell ref="F215:F216"/>
    <mergeCell ref="E215:E216"/>
    <mergeCell ref="G247:G251"/>
    <mergeCell ref="G242:G245"/>
    <mergeCell ref="G224:G228"/>
    <mergeCell ref="G229:G231"/>
    <mergeCell ref="E238:E239"/>
    <mergeCell ref="E237:G237"/>
    <mergeCell ref="G219:G222"/>
    <mergeCell ref="B119:B120"/>
    <mergeCell ref="B118:D118"/>
    <mergeCell ref="B168:D168"/>
    <mergeCell ref="B169:B170"/>
    <mergeCell ref="A167:L167"/>
    <mergeCell ref="C169:C170"/>
    <mergeCell ref="G123:G126"/>
    <mergeCell ref="G128:G134"/>
    <mergeCell ref="G135:G137"/>
    <mergeCell ref="B146:B147"/>
    <mergeCell ref="B145:D145"/>
    <mergeCell ref="C146:C147"/>
    <mergeCell ref="A144:L144"/>
    <mergeCell ref="G105:G109"/>
    <mergeCell ref="G100:G103"/>
    <mergeCell ref="B96:B97"/>
    <mergeCell ref="C96:C97"/>
    <mergeCell ref="A94:L94"/>
    <mergeCell ref="B95:D95"/>
    <mergeCell ref="A117:L117"/>
    <mergeCell ref="D96:D97"/>
    <mergeCell ref="E96:E97"/>
    <mergeCell ref="E95:G95"/>
    <mergeCell ref="G98:G99"/>
    <mergeCell ref="G96:G97"/>
    <mergeCell ref="E119:E120"/>
    <mergeCell ref="G119:G120"/>
    <mergeCell ref="F119:F120"/>
    <mergeCell ref="G121:G122"/>
    <mergeCell ref="E118:G118"/>
    <mergeCell ref="G110:G112"/>
    <mergeCell ref="F96:F97"/>
    <mergeCell ref="W192:W193"/>
    <mergeCell ref="X192:X193"/>
    <mergeCell ref="A190:L190"/>
    <mergeCell ref="B191:D191"/>
    <mergeCell ref="C192:C193"/>
    <mergeCell ref="B192:B193"/>
    <mergeCell ref="B214:D214"/>
    <mergeCell ref="C215:C216"/>
    <mergeCell ref="D215:D216"/>
    <mergeCell ref="B215:B216"/>
    <mergeCell ref="E214:G214"/>
    <mergeCell ref="H215:H216"/>
    <mergeCell ref="A213:L213"/>
    <mergeCell ref="I215:I216"/>
    <mergeCell ref="J215:J216"/>
    <mergeCell ref="K215:K216"/>
    <mergeCell ref="L215:L216"/>
    <mergeCell ref="L238:L239"/>
    <mergeCell ref="J238:J239"/>
    <mergeCell ref="K238:K239"/>
    <mergeCell ref="A236:L236"/>
    <mergeCell ref="B238:B239"/>
    <mergeCell ref="B237:D237"/>
    <mergeCell ref="H238:H239"/>
    <mergeCell ref="I238:I239"/>
    <mergeCell ref="B260:D260"/>
    <mergeCell ref="B261:B262"/>
    <mergeCell ref="C261:C262"/>
    <mergeCell ref="L261:L262"/>
    <mergeCell ref="H260:L260"/>
    <mergeCell ref="A282:L282"/>
    <mergeCell ref="B284:B285"/>
    <mergeCell ref="A259:L259"/>
    <mergeCell ref="A305:L305"/>
    <mergeCell ref="B283:D283"/>
    <mergeCell ref="C284:C285"/>
    <mergeCell ref="P261:P262"/>
    <mergeCell ref="S261:S262"/>
    <mergeCell ref="Y261:Y262"/>
    <mergeCell ref="X261:X262"/>
    <mergeCell ref="U261:U262"/>
    <mergeCell ref="Q261:Q262"/>
    <mergeCell ref="T261:T262"/>
    <mergeCell ref="O307:O308"/>
    <mergeCell ref="P307:P308"/>
    <mergeCell ref="U307:U308"/>
    <mergeCell ref="V307:V308"/>
    <mergeCell ref="Y307:Y308"/>
    <mergeCell ref="X307:X308"/>
    <mergeCell ref="U306:Y306"/>
    <mergeCell ref="S307:S308"/>
    <mergeCell ref="T307:T308"/>
    <mergeCell ref="Q307:Q308"/>
    <mergeCell ref="R307:R308"/>
    <mergeCell ref="O306:Q306"/>
    <mergeCell ref="R306:T306"/>
    <mergeCell ref="G31:G34"/>
    <mergeCell ref="G29:G30"/>
    <mergeCell ref="A48:L48"/>
    <mergeCell ref="A25:L25"/>
    <mergeCell ref="B49:D49"/>
    <mergeCell ref="G36:G40"/>
    <mergeCell ref="G41:G43"/>
    <mergeCell ref="F50:F51"/>
    <mergeCell ref="D50:D51"/>
    <mergeCell ref="B50:B51"/>
    <mergeCell ref="C50:C51"/>
    <mergeCell ref="E50:E51"/>
    <mergeCell ref="F73:F74"/>
    <mergeCell ref="E73:E74"/>
    <mergeCell ref="E72:G72"/>
    <mergeCell ref="B72:D72"/>
    <mergeCell ref="A71:L71"/>
    <mergeCell ref="B73:B74"/>
    <mergeCell ref="C73:C74"/>
    <mergeCell ref="D73:D74"/>
    <mergeCell ref="X73:X74"/>
    <mergeCell ref="G73:G74"/>
    <mergeCell ref="G52:G53"/>
    <mergeCell ref="G54:G57"/>
    <mergeCell ref="C27:C28"/>
    <mergeCell ref="G50:G51"/>
    <mergeCell ref="E49:G49"/>
    <mergeCell ref="G59:G63"/>
    <mergeCell ref="E26:G26"/>
    <mergeCell ref="F27:F28"/>
    <mergeCell ref="G64:G66"/>
    <mergeCell ref="G178:G182"/>
    <mergeCell ref="G183:G185"/>
    <mergeCell ref="G82:G86"/>
    <mergeCell ref="G87:G89"/>
    <mergeCell ref="G77:G80"/>
    <mergeCell ref="G75:G76"/>
    <mergeCell ref="F284:F285"/>
    <mergeCell ref="E284:E285"/>
    <mergeCell ref="F169:F170"/>
    <mergeCell ref="E168:G168"/>
    <mergeCell ref="E146:E147"/>
    <mergeCell ref="F146:F147"/>
    <mergeCell ref="D146:D147"/>
    <mergeCell ref="D119:D120"/>
    <mergeCell ref="C119:C120"/>
    <mergeCell ref="G196:G199"/>
    <mergeCell ref="G192:G193"/>
    <mergeCell ref="E260:G260"/>
    <mergeCell ref="E261:E262"/>
    <mergeCell ref="C238:C239"/>
    <mergeCell ref="D27:D28"/>
    <mergeCell ref="E27:E28"/>
    <mergeCell ref="T385:T391"/>
    <mergeCell ref="T392:T394"/>
    <mergeCell ref="T355:T356"/>
    <mergeCell ref="T403:T404"/>
    <mergeCell ref="P401:P402"/>
    <mergeCell ref="U401:U402"/>
    <mergeCell ref="V401:V402"/>
    <mergeCell ref="T401:T402"/>
    <mergeCell ref="S401:S40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0"/>
  <cols>
    <col customWidth="1" min="1" max="1" width="8.0"/>
    <col customWidth="1" min="2" max="2" width="15.71"/>
    <col customWidth="1" min="3" max="3" width="30.71"/>
    <col customWidth="1" min="4" max="4" width="8.29"/>
    <col customWidth="1" min="5" max="5" width="16.43"/>
    <col customWidth="1" min="6" max="6" width="14.57"/>
    <col customWidth="1" min="7" max="15" width="10.14"/>
    <col customWidth="1" min="16" max="27" width="11.29"/>
    <col customWidth="1" min="28" max="37" width="11.43"/>
  </cols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22</v>
      </c>
      <c r="U1" s="2" t="s">
        <v>25</v>
      </c>
      <c r="V1" s="2" t="s">
        <v>27</v>
      </c>
      <c r="W1" s="2" t="s">
        <v>29</v>
      </c>
      <c r="X1" s="2" t="s">
        <v>31</v>
      </c>
      <c r="Y1" s="2" t="s">
        <v>32</v>
      </c>
      <c r="Z1" s="2" t="s">
        <v>33</v>
      </c>
      <c r="AA1" s="2" t="s">
        <v>34</v>
      </c>
      <c r="AB1" s="4"/>
      <c r="AC1" s="4"/>
      <c r="AD1" s="4"/>
      <c r="AE1" s="4"/>
      <c r="AF1" s="4"/>
      <c r="AG1" s="4"/>
      <c r="AH1" s="4"/>
      <c r="AI1" s="4"/>
      <c r="AJ1" s="4"/>
      <c r="AK1" s="4"/>
    </row>
    <row r="2">
      <c r="A2" s="5">
        <v>1.0</v>
      </c>
      <c r="B2" s="6" t="s">
        <v>36</v>
      </c>
      <c r="C2" s="8" t="s">
        <v>38</v>
      </c>
      <c r="D2" s="5" t="s">
        <v>24</v>
      </c>
      <c r="E2" s="5"/>
      <c r="F2" s="9">
        <v>17000.0</v>
      </c>
      <c r="G2" s="10"/>
      <c r="H2" s="10"/>
      <c r="I2" s="10"/>
      <c r="J2" s="10"/>
      <c r="K2" s="10"/>
      <c r="L2" s="10"/>
      <c r="M2" s="10"/>
      <c r="N2" s="10"/>
      <c r="O2" s="10">
        <f>Recetas!I194</f>
        <v>3.575</v>
      </c>
      <c r="P2" s="10"/>
      <c r="Q2" s="10"/>
      <c r="R2" s="10"/>
      <c r="S2" s="10"/>
      <c r="T2" s="10"/>
      <c r="U2" s="10"/>
      <c r="V2" s="10"/>
      <c r="W2" s="10"/>
      <c r="X2" s="10"/>
      <c r="Y2" s="10">
        <f>Recetas!I428</f>
        <v>3.3</v>
      </c>
      <c r="Z2" s="10"/>
      <c r="AA2" s="10"/>
      <c r="AB2" s="14">
        <f t="shared" ref="AB2:AB5" si="1">sum(G2:AA2)</f>
        <v>6.875</v>
      </c>
      <c r="AC2" s="4"/>
      <c r="AD2" s="4"/>
      <c r="AE2" s="4"/>
      <c r="AF2" s="4"/>
      <c r="AG2" s="4"/>
      <c r="AH2" s="4"/>
      <c r="AI2" s="4"/>
      <c r="AJ2" s="4"/>
      <c r="AK2" s="4"/>
    </row>
    <row r="3">
      <c r="A3" s="5">
        <v>2.0</v>
      </c>
      <c r="B3" s="6" t="s">
        <v>36</v>
      </c>
      <c r="C3" s="7" t="s">
        <v>40</v>
      </c>
      <c r="D3" s="5" t="s">
        <v>24</v>
      </c>
      <c r="E3" s="5"/>
      <c r="F3" s="16">
        <v>17950.0</v>
      </c>
      <c r="G3" s="10"/>
      <c r="H3" s="10">
        <f>Recetas!I31</f>
        <v>0.055</v>
      </c>
      <c r="I3" s="10"/>
      <c r="J3" s="10"/>
      <c r="K3" s="10"/>
      <c r="L3" s="10"/>
      <c r="M3" s="10"/>
      <c r="N3" s="10"/>
      <c r="O3" s="10"/>
      <c r="P3" s="10">
        <f>Recetas!I218</f>
        <v>1.65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4">
        <f t="shared" si="1"/>
        <v>1.705</v>
      </c>
      <c r="AC3" s="4"/>
      <c r="AD3" s="4"/>
      <c r="AE3" s="4"/>
      <c r="AF3" s="4"/>
      <c r="AG3" s="4"/>
      <c r="AH3" s="4"/>
      <c r="AI3" s="4"/>
      <c r="AJ3" s="4"/>
      <c r="AK3" s="4"/>
    </row>
    <row r="4">
      <c r="A4" s="5">
        <v>3.0</v>
      </c>
      <c r="B4" s="6" t="s">
        <v>36</v>
      </c>
      <c r="C4" s="8" t="s">
        <v>46</v>
      </c>
      <c r="D4" s="5" t="s">
        <v>24</v>
      </c>
      <c r="E4" s="5"/>
      <c r="F4" s="16">
        <v>34100.0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>
        <f>Recetas!I359</f>
        <v>0.15</v>
      </c>
      <c r="W4" s="10"/>
      <c r="X4" s="10"/>
      <c r="Y4" s="10"/>
      <c r="Z4" s="10"/>
      <c r="AA4" s="10"/>
      <c r="AB4" s="14">
        <f t="shared" si="1"/>
        <v>0.15</v>
      </c>
      <c r="AC4" s="4"/>
      <c r="AD4" s="4"/>
      <c r="AE4" s="4"/>
      <c r="AF4" s="4"/>
      <c r="AG4" s="4"/>
      <c r="AH4" s="4"/>
      <c r="AI4" s="4"/>
      <c r="AJ4" s="4"/>
      <c r="AK4" s="4"/>
    </row>
    <row r="5">
      <c r="A5" s="5">
        <v>4.0</v>
      </c>
      <c r="B5" s="6" t="s">
        <v>36</v>
      </c>
      <c r="C5" s="8" t="s">
        <v>50</v>
      </c>
      <c r="D5" s="5" t="s">
        <v>24</v>
      </c>
      <c r="E5" s="5"/>
      <c r="F5" s="16">
        <v>24500.0</v>
      </c>
      <c r="G5" s="10"/>
      <c r="H5" s="10"/>
      <c r="I5" s="10">
        <f>Recetas!V57</f>
        <v>1.925</v>
      </c>
      <c r="J5" s="10"/>
      <c r="K5" s="10">
        <f>Recetas!I99</f>
        <v>1.375</v>
      </c>
      <c r="L5" s="10"/>
      <c r="M5" s="10"/>
      <c r="N5" s="10">
        <f>Recetas!V171</f>
        <v>1.925</v>
      </c>
      <c r="O5" s="10"/>
      <c r="P5" s="10">
        <f>Recetas!V225</f>
        <v>0.875</v>
      </c>
      <c r="Q5" s="10"/>
      <c r="R5" s="10">
        <f>Recetas!I263</f>
        <v>1.375</v>
      </c>
      <c r="S5" s="10"/>
      <c r="T5" s="10"/>
      <c r="U5" s="10"/>
      <c r="V5" s="10">
        <f>Recetas!V356</f>
        <v>1.2375</v>
      </c>
      <c r="W5" s="10"/>
      <c r="X5" s="10">
        <f>Recetas!V413</f>
        <v>1.2375</v>
      </c>
      <c r="Y5" s="10"/>
      <c r="Z5" s="10">
        <f>Recetas!V458</f>
        <v>2.125</v>
      </c>
      <c r="AA5" s="10">
        <f>Recetas!I476</f>
        <v>1</v>
      </c>
      <c r="AB5" s="14">
        <f t="shared" si="1"/>
        <v>13.075</v>
      </c>
      <c r="AC5" s="4"/>
      <c r="AD5" s="4"/>
      <c r="AE5" s="4"/>
      <c r="AF5" s="4"/>
      <c r="AG5" s="4"/>
      <c r="AH5" s="4"/>
      <c r="AI5" s="4"/>
      <c r="AJ5" s="4"/>
      <c r="AK5" s="4"/>
    </row>
    <row r="6">
      <c r="A6" s="5">
        <v>5.0</v>
      </c>
      <c r="B6" s="6" t="s">
        <v>63</v>
      </c>
      <c r="C6" s="8" t="s">
        <v>64</v>
      </c>
      <c r="D6" s="5" t="s">
        <v>24</v>
      </c>
      <c r="E6" s="5"/>
      <c r="F6" s="16">
        <v>21000.0</v>
      </c>
      <c r="G6" s="10">
        <f>Recetas!V6</f>
        <v>1.925</v>
      </c>
      <c r="H6" s="10"/>
      <c r="I6" s="10">
        <f>Recetas!I52</f>
        <v>2.2</v>
      </c>
      <c r="J6" s="10"/>
      <c r="K6" s="10"/>
      <c r="L6" s="10"/>
      <c r="M6" s="10">
        <f>Recetas!I150</f>
        <v>1.5</v>
      </c>
      <c r="N6" s="10"/>
      <c r="O6" s="10"/>
      <c r="P6" s="10"/>
      <c r="Q6" s="10">
        <f>Recetas!I240</f>
        <v>1.925</v>
      </c>
      <c r="R6" s="10"/>
      <c r="S6" s="10"/>
      <c r="T6" s="10"/>
      <c r="U6" s="10"/>
      <c r="V6" s="29"/>
      <c r="W6" s="10">
        <f>Recetas!I378+Recetas!V378</f>
        <v>4.125</v>
      </c>
      <c r="X6" s="10"/>
      <c r="Y6" s="10"/>
      <c r="Z6" s="10">
        <f>Recetas!I451</f>
        <v>1.375</v>
      </c>
      <c r="AA6" s="10">
        <f>Recetas!V478</f>
        <v>2.475</v>
      </c>
      <c r="AB6" s="4"/>
      <c r="AC6" s="4"/>
      <c r="AD6" s="4"/>
      <c r="AE6" s="4"/>
      <c r="AF6" s="4"/>
      <c r="AG6" s="4"/>
      <c r="AH6" s="4"/>
      <c r="AI6" s="4"/>
      <c r="AJ6" s="4"/>
      <c r="AK6" s="4"/>
    </row>
    <row r="7">
      <c r="A7" s="5">
        <v>6.0</v>
      </c>
      <c r="B7" s="6" t="s">
        <v>63</v>
      </c>
      <c r="C7" s="8" t="s">
        <v>84</v>
      </c>
      <c r="D7" s="5" t="s">
        <v>24</v>
      </c>
      <c r="E7" s="5"/>
      <c r="F7" s="16">
        <v>16500.0</v>
      </c>
      <c r="G7" s="10"/>
      <c r="H7" s="10">
        <f>Recetas!V29</f>
        <v>2.2</v>
      </c>
      <c r="I7" s="10"/>
      <c r="J7" s="10"/>
      <c r="K7" s="10"/>
      <c r="L7" s="10"/>
      <c r="M7" s="10">
        <f>Recetas!V148</f>
        <v>1.925</v>
      </c>
      <c r="N7" s="10"/>
      <c r="O7" s="10"/>
      <c r="P7" s="10"/>
      <c r="Q7" s="10"/>
      <c r="R7" s="10">
        <f>Recetas!V273</f>
        <v>1.125</v>
      </c>
      <c r="S7" s="10">
        <f>Recetas!V287</f>
        <v>2.25</v>
      </c>
      <c r="T7" s="10"/>
      <c r="U7" s="10">
        <f>Recetas!V332</f>
        <v>2.2</v>
      </c>
      <c r="V7" s="10"/>
      <c r="W7" s="10"/>
      <c r="X7" s="10"/>
      <c r="Y7" s="10"/>
      <c r="Z7" s="10"/>
      <c r="AA7" s="10"/>
      <c r="AB7" s="4"/>
      <c r="AC7" s="4"/>
      <c r="AD7" s="4"/>
      <c r="AE7" s="4"/>
      <c r="AF7" s="4"/>
      <c r="AG7" s="4"/>
      <c r="AH7" s="4"/>
      <c r="AI7" s="4"/>
      <c r="AJ7" s="4"/>
      <c r="AK7" s="4"/>
    </row>
    <row r="8">
      <c r="A8" s="5">
        <v>7.0</v>
      </c>
      <c r="B8" s="6" t="s">
        <v>63</v>
      </c>
      <c r="C8" s="8" t="s">
        <v>88</v>
      </c>
      <c r="D8" s="5" t="s">
        <v>24</v>
      </c>
      <c r="E8" s="5"/>
      <c r="F8" s="16">
        <v>21000.0</v>
      </c>
      <c r="G8" s="10"/>
      <c r="H8" s="10"/>
      <c r="I8" s="10"/>
      <c r="J8" s="10"/>
      <c r="K8" s="10"/>
      <c r="L8" s="10">
        <f>Recetas!I121</f>
        <v>2.2</v>
      </c>
      <c r="M8" s="10"/>
      <c r="N8" s="10"/>
      <c r="O8" s="10"/>
      <c r="P8" s="10"/>
      <c r="Q8" s="10"/>
      <c r="R8" s="10"/>
      <c r="S8" s="10"/>
      <c r="T8" s="10">
        <f>Recetas!I309</f>
        <v>2.2</v>
      </c>
      <c r="U8" s="10"/>
      <c r="V8" s="33"/>
      <c r="W8" s="10"/>
      <c r="X8" s="10"/>
      <c r="Y8" s="10"/>
      <c r="Z8" s="10"/>
      <c r="AA8" s="10"/>
      <c r="AB8" s="4"/>
      <c r="AC8" s="4"/>
      <c r="AD8" s="4"/>
      <c r="AE8" s="4"/>
      <c r="AF8" s="4"/>
      <c r="AG8" s="4"/>
      <c r="AH8" s="4"/>
      <c r="AI8" s="4"/>
      <c r="AJ8" s="4"/>
      <c r="AK8" s="4"/>
    </row>
    <row r="9">
      <c r="A9" s="5">
        <v>8.0</v>
      </c>
      <c r="B9" s="6" t="s">
        <v>63</v>
      </c>
      <c r="C9" s="8" t="s">
        <v>92</v>
      </c>
      <c r="D9" s="5" t="s">
        <v>24</v>
      </c>
      <c r="E9" s="5"/>
      <c r="F9" s="16">
        <v>21500.0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>
        <f>Recetas!I286</f>
        <v>3.1625</v>
      </c>
      <c r="T9" s="10"/>
      <c r="U9" s="10"/>
      <c r="V9" s="10"/>
      <c r="W9" s="10"/>
      <c r="X9" s="10"/>
      <c r="Y9" s="10"/>
      <c r="Z9" s="10"/>
      <c r="AA9" s="10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>
      <c r="A10" s="5">
        <v>9.0</v>
      </c>
      <c r="B10" s="6" t="s">
        <v>63</v>
      </c>
      <c r="C10" s="7" t="s">
        <v>95</v>
      </c>
      <c r="D10" s="5" t="s">
        <v>24</v>
      </c>
      <c r="E10" s="5"/>
      <c r="F10" s="16">
        <v>12000.0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>
        <f>Recetas!I332</f>
        <v>2.2</v>
      </c>
      <c r="V10" s="10"/>
      <c r="W10" s="10"/>
      <c r="X10" s="10"/>
      <c r="Y10" s="10"/>
      <c r="Z10" s="10"/>
      <c r="AA10" s="10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s="5">
        <v>10.0</v>
      </c>
      <c r="B11" s="6" t="s">
        <v>97</v>
      </c>
      <c r="C11" s="7" t="s">
        <v>98</v>
      </c>
      <c r="D11" s="5" t="s">
        <v>24</v>
      </c>
      <c r="E11" s="5" t="s">
        <v>99</v>
      </c>
      <c r="F11" s="16">
        <v>4850.0</v>
      </c>
      <c r="G11" s="10"/>
      <c r="H11" s="10"/>
      <c r="I11" s="10"/>
      <c r="J11" s="10"/>
      <c r="K11" s="10"/>
      <c r="L11" s="10"/>
      <c r="M11" s="10"/>
      <c r="N11" s="10">
        <f>Recetas!I180</f>
        <v>1.25</v>
      </c>
      <c r="O11" s="10"/>
      <c r="P11" s="10"/>
      <c r="Q11" s="10"/>
      <c r="R11" s="10"/>
      <c r="S11" s="10"/>
      <c r="T11" s="10"/>
      <c r="U11" s="10"/>
      <c r="V11" s="29"/>
      <c r="W11" s="10"/>
      <c r="X11" s="10"/>
      <c r="Y11" s="10"/>
      <c r="Z11" s="10"/>
      <c r="AA11" s="10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>
      <c r="A12" s="5">
        <v>11.0</v>
      </c>
      <c r="B12" s="6" t="s">
        <v>97</v>
      </c>
      <c r="C12" s="8" t="s">
        <v>102</v>
      </c>
      <c r="D12" s="5" t="s">
        <v>24</v>
      </c>
      <c r="E12" s="5"/>
      <c r="F12" s="16">
        <v>3020.0</v>
      </c>
      <c r="G12" s="10">
        <f>Recetas!V11</f>
        <v>0.75</v>
      </c>
      <c r="H12" s="10">
        <f>Recetas!I29</f>
        <v>0.03</v>
      </c>
      <c r="I12" s="10">
        <f>Recetas!V63</f>
        <v>0.75</v>
      </c>
      <c r="J12" s="10">
        <f>Recetas!I75</f>
        <v>0.75</v>
      </c>
      <c r="K12" s="10">
        <f>Recetas!V102</f>
        <v>0.75</v>
      </c>
      <c r="L12" s="10">
        <f>Recetas!I131</f>
        <v>0.75</v>
      </c>
      <c r="M12" s="10">
        <f>Recetas!V155</f>
        <v>0.75</v>
      </c>
      <c r="N12" s="10"/>
      <c r="O12" s="10">
        <f>Recetas!I198</f>
        <v>1.2</v>
      </c>
      <c r="P12" s="10">
        <f>Recetas!I217</f>
        <v>0.75</v>
      </c>
      <c r="Q12" s="10">
        <f>Recetas!I249</f>
        <v>0.75</v>
      </c>
      <c r="R12" s="10">
        <f>Recetas!V276</f>
        <v>0.75</v>
      </c>
      <c r="S12" s="10">
        <f>Recetas!V286</f>
        <v>0.75</v>
      </c>
      <c r="T12" s="10"/>
      <c r="U12" s="10">
        <f>Recetas!V340</f>
        <v>0.75</v>
      </c>
      <c r="V12" s="10">
        <f>Recetas!I363</f>
        <v>1</v>
      </c>
      <c r="W12" s="10">
        <f>Recetas!V387</f>
        <v>0.75</v>
      </c>
      <c r="X12" s="10">
        <f>Recetas!I407</f>
        <v>0.75</v>
      </c>
      <c r="Y12" s="10">
        <f>Recetas!V438</f>
        <v>0.75</v>
      </c>
      <c r="Z12" s="10">
        <f>Recetas!I458</f>
        <v>1</v>
      </c>
      <c r="AA12" s="10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>
      <c r="A13" s="5">
        <v>12.0</v>
      </c>
      <c r="B13" s="6" t="s">
        <v>97</v>
      </c>
      <c r="C13" s="8" t="s">
        <v>108</v>
      </c>
      <c r="D13" s="5" t="s">
        <v>24</v>
      </c>
      <c r="E13" s="5"/>
      <c r="F13" s="16">
        <v>5700.0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>
        <f>Recetas!V314</f>
        <v>0.75</v>
      </c>
      <c r="U13" s="10"/>
      <c r="V13" s="33"/>
      <c r="W13" s="10"/>
      <c r="X13" s="10"/>
      <c r="Y13" s="10"/>
      <c r="Z13" s="10"/>
      <c r="AA13" s="10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>
      <c r="A14" s="5">
        <v>13.0</v>
      </c>
      <c r="B14" s="6" t="s">
        <v>97</v>
      </c>
      <c r="C14" s="7" t="s">
        <v>110</v>
      </c>
      <c r="D14" s="5" t="s">
        <v>24</v>
      </c>
      <c r="E14" s="5" t="s">
        <v>112</v>
      </c>
      <c r="F14" s="16">
        <v>2940.0</v>
      </c>
      <c r="G14" s="10">
        <f>Recetas!I8</f>
        <v>0.02</v>
      </c>
      <c r="H14" s="10"/>
      <c r="I14" s="10"/>
      <c r="J14" s="10"/>
      <c r="K14" s="10"/>
      <c r="L14" s="10"/>
      <c r="M14" s="10"/>
      <c r="N14" s="10"/>
      <c r="O14" s="10"/>
      <c r="P14" s="10"/>
      <c r="Q14" s="10">
        <f>Recetas!V243</f>
        <v>0.875</v>
      </c>
      <c r="R14" s="10"/>
      <c r="S14" s="10"/>
      <c r="T14" s="10">
        <f>Recetas!I315</f>
        <v>1.25</v>
      </c>
      <c r="U14" s="10"/>
      <c r="V14" s="10"/>
      <c r="W14" s="10"/>
      <c r="X14" s="10"/>
      <c r="Y14" s="10">
        <f>Recetas!V435</f>
        <v>0.25</v>
      </c>
      <c r="Z14" s="10"/>
      <c r="AA14" s="10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>
      <c r="A15" s="5">
        <v>14.0</v>
      </c>
      <c r="B15" s="6" t="s">
        <v>97</v>
      </c>
      <c r="C15" s="8" t="s">
        <v>115</v>
      </c>
      <c r="D15" s="5" t="s">
        <v>24</v>
      </c>
      <c r="E15" s="5"/>
      <c r="F15" s="16">
        <v>5500.0</v>
      </c>
      <c r="G15" s="10">
        <f>Recetas!I7</f>
        <v>0.1</v>
      </c>
      <c r="H15" s="10"/>
      <c r="I15" s="10"/>
      <c r="J15" s="10"/>
      <c r="K15" s="10"/>
      <c r="L15" s="10"/>
      <c r="M15" s="10"/>
      <c r="N15" s="10">
        <f>Recetas!I179</f>
        <v>0.375</v>
      </c>
      <c r="O15" s="10"/>
      <c r="P15" s="10"/>
      <c r="Q15" s="10"/>
      <c r="R15" s="10">
        <f>Recetas!V266</f>
        <v>0.75</v>
      </c>
      <c r="S15" s="10"/>
      <c r="T15" s="10"/>
      <c r="U15" s="10"/>
      <c r="V15" s="10"/>
      <c r="W15" s="10">
        <f>Recetas!I387</f>
        <v>1</v>
      </c>
      <c r="X15" s="10">
        <f>Recetas!V406</f>
        <v>0.75</v>
      </c>
      <c r="Y15" s="10"/>
      <c r="Z15" s="10"/>
      <c r="AA15" s="10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>
      <c r="A16" s="5">
        <v>15.0</v>
      </c>
      <c r="B16" s="6" t="s">
        <v>118</v>
      </c>
      <c r="C16" s="7" t="s">
        <v>119</v>
      </c>
      <c r="D16" s="5" t="s">
        <v>120</v>
      </c>
      <c r="E16" s="5"/>
      <c r="F16" s="16">
        <v>12844.0</v>
      </c>
      <c r="G16" s="10">
        <f>Recetas!I16+Recetas!V12</f>
        <v>0.133</v>
      </c>
      <c r="H16" s="10">
        <f>Recetas!I38+Recetas!V31</f>
        <v>0.13</v>
      </c>
      <c r="I16" s="10">
        <f>Recetas!V61</f>
        <v>0.025</v>
      </c>
      <c r="J16" s="10">
        <f>Recetas!I78+Recetas!I86+Recetas!V82</f>
        <v>0.15</v>
      </c>
      <c r="K16" s="10">
        <f>Recetas!I105</f>
        <v>0.025</v>
      </c>
      <c r="L16" s="10">
        <f>Recetas!I126</f>
        <v>0.125</v>
      </c>
      <c r="M16" s="10">
        <f>Recetas!V156</f>
        <v>0.125</v>
      </c>
      <c r="N16" s="10">
        <f>Recetas!I177+Recetas!V180</f>
        <v>0.25</v>
      </c>
      <c r="O16" s="10">
        <f>Recetas!I201</f>
        <v>0.0625</v>
      </c>
      <c r="P16" s="10">
        <f>Recetas!I223+Recetas!V224</f>
        <v>0.15</v>
      </c>
      <c r="Q16" s="10">
        <f>Recetas!I248</f>
        <v>0.125</v>
      </c>
      <c r="R16" s="10">
        <f>Recetas!I272+Recetas!V264</f>
        <v>0.25</v>
      </c>
      <c r="S16" s="10">
        <f>Recetas!V295</f>
        <v>0.125</v>
      </c>
      <c r="T16" s="10">
        <f>Recetas!I316</f>
        <v>0.25</v>
      </c>
      <c r="U16" s="10">
        <f>Recetas!I340</f>
        <v>0.025</v>
      </c>
      <c r="V16" s="10">
        <f>Recetas!V362</f>
        <v>0.025</v>
      </c>
      <c r="W16" s="10">
        <f>Recetas!I386+Recetas!V386</f>
        <v>0.25</v>
      </c>
      <c r="X16" s="10">
        <f>Recetas!I406+Recetas!V404</f>
        <v>0.375</v>
      </c>
      <c r="Y16" s="10">
        <f>Recetas!I436+Recetas!V437</f>
        <v>0.375</v>
      </c>
      <c r="Z16" s="10">
        <f>Recetas!I461</f>
        <v>0.125</v>
      </c>
      <c r="AA16" s="10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>
      <c r="A17" s="5">
        <v>16.0</v>
      </c>
      <c r="B17" s="6" t="s">
        <v>118</v>
      </c>
      <c r="C17" s="8" t="s">
        <v>132</v>
      </c>
      <c r="D17" s="5" t="s">
        <v>24</v>
      </c>
      <c r="E17" s="5"/>
      <c r="F17" s="16">
        <v>148000.0</v>
      </c>
      <c r="G17" s="10"/>
      <c r="H17" s="10"/>
      <c r="I17" s="10"/>
      <c r="J17" s="10">
        <f>Recetas!V81</f>
        <v>0.0125</v>
      </c>
      <c r="K17" s="10"/>
      <c r="L17" s="10"/>
      <c r="M17" s="10"/>
      <c r="N17" s="10"/>
      <c r="O17" s="10"/>
      <c r="P17" s="10">
        <f>Recetas!V223</f>
        <v>0.0125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>
      <c r="A18" s="5">
        <v>17.0</v>
      </c>
      <c r="B18" s="6" t="s">
        <v>118</v>
      </c>
      <c r="C18" s="8" t="s">
        <v>134</v>
      </c>
      <c r="D18" s="5" t="s">
        <v>24</v>
      </c>
      <c r="E18" s="5"/>
      <c r="F18" s="16">
        <v>13529.0</v>
      </c>
      <c r="G18" s="10"/>
      <c r="H18" s="10"/>
      <c r="I18" s="10"/>
      <c r="J18" s="10"/>
      <c r="K18" s="10"/>
      <c r="L18" s="10"/>
      <c r="M18" s="10"/>
      <c r="N18" s="10"/>
      <c r="O18" s="10">
        <f>Recetas!V197</f>
        <v>0.125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>
      <c r="A19" s="5">
        <v>18.0</v>
      </c>
      <c r="B19" s="6" t="s">
        <v>118</v>
      </c>
      <c r="C19" s="49" t="s">
        <v>137</v>
      </c>
      <c r="D19" s="5" t="s">
        <v>24</v>
      </c>
      <c r="E19" s="5"/>
      <c r="F19" s="16">
        <v>53333.0</v>
      </c>
      <c r="G19" s="10"/>
      <c r="H19" s="10">
        <f>Recetas!V38</f>
        <v>0.0025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>
      <c r="A20" s="5">
        <v>19.0</v>
      </c>
      <c r="B20" s="6" t="s">
        <v>118</v>
      </c>
      <c r="C20" s="8" t="s">
        <v>140</v>
      </c>
      <c r="D20" s="5" t="s">
        <v>24</v>
      </c>
      <c r="E20" s="5" t="s">
        <v>141</v>
      </c>
      <c r="F20" s="16">
        <v>10900.0</v>
      </c>
      <c r="G20" s="10"/>
      <c r="H20" s="10"/>
      <c r="I20" s="10">
        <f>Recetas!I60</f>
        <v>0.125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>
        <f>Recetas!V457</f>
        <v>0.125</v>
      </c>
      <c r="AA20" s="10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>
      <c r="A21" s="5">
        <v>20.0</v>
      </c>
      <c r="B21" s="6" t="s">
        <v>118</v>
      </c>
      <c r="C21" s="53" t="s">
        <v>143</v>
      </c>
      <c r="D21" s="5" t="s">
        <v>24</v>
      </c>
      <c r="E21" s="5" t="s">
        <v>144</v>
      </c>
      <c r="F21" s="16">
        <v>16053.0</v>
      </c>
      <c r="G21" s="10"/>
      <c r="H21" s="10"/>
      <c r="I21" s="10"/>
      <c r="J21" s="10"/>
      <c r="K21" s="10"/>
      <c r="L21" s="10"/>
      <c r="M21" s="10"/>
      <c r="N21" s="10"/>
      <c r="O21" s="10">
        <f>Recetas!V196</f>
        <v>0.125</v>
      </c>
      <c r="P21" s="10"/>
      <c r="Q21" s="10"/>
      <c r="R21" s="10"/>
      <c r="S21" s="10">
        <f>Recetas!I293</f>
        <v>0.375</v>
      </c>
      <c r="T21" s="10">
        <f>Recetas!I319</f>
        <v>0.25</v>
      </c>
      <c r="U21" s="10"/>
      <c r="V21" s="10"/>
      <c r="W21" s="10"/>
      <c r="X21" s="10"/>
      <c r="Y21" s="10"/>
      <c r="Z21" s="10"/>
      <c r="AA21" s="10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>
      <c r="A22" s="5">
        <v>21.0</v>
      </c>
      <c r="B22" s="6" t="s">
        <v>118</v>
      </c>
      <c r="C22" s="8" t="s">
        <v>145</v>
      </c>
      <c r="D22" s="5" t="s">
        <v>24</v>
      </c>
      <c r="E22" s="5" t="s">
        <v>144</v>
      </c>
      <c r="F22" s="16">
        <v>23800.0</v>
      </c>
      <c r="G22" s="10"/>
      <c r="H22" s="10"/>
      <c r="I22" s="10"/>
      <c r="J22" s="10"/>
      <c r="K22" s="10"/>
      <c r="L22" s="10"/>
      <c r="M22" s="10"/>
      <c r="N22" s="10"/>
      <c r="O22" s="10">
        <f>Recetas!I196</f>
        <v>0.125</v>
      </c>
      <c r="P22" s="10"/>
      <c r="Q22" s="10"/>
      <c r="R22" s="10"/>
      <c r="S22" s="10"/>
      <c r="T22" s="10">
        <f>Recetas!I311</f>
        <v>0.125</v>
      </c>
      <c r="U22" s="10"/>
      <c r="V22" s="10"/>
      <c r="W22" s="10"/>
      <c r="X22" s="10"/>
      <c r="Y22" s="10">
        <f>Recetas!I430+Recetas!V429</f>
        <v>0.25</v>
      </c>
      <c r="Z22" s="10"/>
      <c r="AA22" s="10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>
      <c r="A23" s="5">
        <v>22.0</v>
      </c>
      <c r="B23" s="6" t="s">
        <v>118</v>
      </c>
      <c r="C23" s="8" t="s">
        <v>146</v>
      </c>
      <c r="D23" s="5" t="s">
        <v>24</v>
      </c>
      <c r="E23" s="5"/>
      <c r="F23" s="16">
        <v>99000.0</v>
      </c>
      <c r="G23" s="10">
        <f>Recetas!I18</f>
        <v>0.002</v>
      </c>
      <c r="H23" s="10">
        <f>Recetas!I39+Recetas!V34</f>
        <v>0.0155</v>
      </c>
      <c r="I23" s="10"/>
      <c r="J23" s="10">
        <f>Recetas!V78</f>
        <v>0.0125</v>
      </c>
      <c r="K23" s="10">
        <f>Recetas!V105</f>
        <v>0.025</v>
      </c>
      <c r="L23" s="10"/>
      <c r="M23" s="10">
        <f>Recetas!V154</f>
        <v>0.025</v>
      </c>
      <c r="N23" s="10"/>
      <c r="O23" s="10"/>
      <c r="P23" s="10">
        <f>Recetas!I224+Recetas!V220</f>
        <v>0.025</v>
      </c>
      <c r="Q23" s="10"/>
      <c r="R23" s="10">
        <f>Recetas!V274</f>
        <v>0.0125</v>
      </c>
      <c r="S23" s="10">
        <f>Recetas!V296</f>
        <v>0.0125</v>
      </c>
      <c r="T23" s="10">
        <f>Recetas!V320</f>
        <v>0.125</v>
      </c>
      <c r="U23" s="10"/>
      <c r="V23" s="10"/>
      <c r="W23" s="10"/>
      <c r="X23" s="10">
        <f>Recetas!V414</f>
        <v>0.0125</v>
      </c>
      <c r="Y23" s="10"/>
      <c r="Z23" s="10"/>
      <c r="AA23" s="10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>
      <c r="A24" s="5">
        <v>23.0</v>
      </c>
      <c r="B24" s="6" t="s">
        <v>118</v>
      </c>
      <c r="C24" s="8" t="s">
        <v>151</v>
      </c>
      <c r="D24" s="5" t="s">
        <v>24</v>
      </c>
      <c r="E24" s="5"/>
      <c r="F24" s="16">
        <v>54250.0</v>
      </c>
      <c r="G24" s="10">
        <f>Recetas!V15</f>
        <v>0.0125</v>
      </c>
      <c r="H24" s="10">
        <f>Recetas!V36</f>
        <v>0.0025</v>
      </c>
      <c r="I24" s="10">
        <f>Recetas!I56</f>
        <v>0.0025</v>
      </c>
      <c r="J24" s="10"/>
      <c r="K24" s="10">
        <f>Recetas!V106</f>
        <v>0.0125</v>
      </c>
      <c r="L24" s="10">
        <f>Recetas!I123</f>
        <v>0.0125</v>
      </c>
      <c r="M24" s="10">
        <f>Recetas!I152+Recetas!V150</f>
        <v>0.0375</v>
      </c>
      <c r="N24" s="10">
        <f>Recetas!V177</f>
        <v>0.0125</v>
      </c>
      <c r="O24" s="10"/>
      <c r="P24" s="10"/>
      <c r="Q24" s="10">
        <f>Recetas!I247</f>
        <v>0.0025</v>
      </c>
      <c r="R24" s="10"/>
      <c r="S24" s="10">
        <f>Recetas!I289+Recetas!I295</f>
        <v>0.0275</v>
      </c>
      <c r="T24" s="10">
        <f>Recetas!I314+Recetas!I321</f>
        <v>0.005</v>
      </c>
      <c r="U24" s="10"/>
      <c r="V24" s="10">
        <f>Recetas!I362</f>
        <v>0.0025</v>
      </c>
      <c r="W24" s="10">
        <f>Recetas!I385</f>
        <v>0.0025</v>
      </c>
      <c r="X24" s="10"/>
      <c r="Y24" s="10">
        <f>Recetas!V432</f>
        <v>0.0125</v>
      </c>
      <c r="Z24" s="10">
        <f>Recetas!V454</f>
        <v>0.0125</v>
      </c>
      <c r="AA24" s="10">
        <f>Recetas!I478</f>
        <v>0.0125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>
      <c r="A25" s="5">
        <v>24.0</v>
      </c>
      <c r="B25" s="6" t="s">
        <v>118</v>
      </c>
      <c r="C25" s="8" t="s">
        <v>154</v>
      </c>
      <c r="D25" s="5" t="s">
        <v>24</v>
      </c>
      <c r="E25" s="5"/>
      <c r="F25" s="16">
        <v>35000.0</v>
      </c>
      <c r="G25" s="10"/>
      <c r="H25" s="10"/>
      <c r="I25" s="10"/>
      <c r="J25" s="10"/>
      <c r="K25" s="10"/>
      <c r="L25" s="10"/>
      <c r="M25" s="10"/>
      <c r="N25" s="10"/>
      <c r="O25" s="10">
        <f>Recetas!V198</f>
        <v>0.125</v>
      </c>
      <c r="P25" s="10"/>
      <c r="Q25" s="10"/>
      <c r="R25" s="10"/>
      <c r="S25" s="10"/>
      <c r="T25" s="10"/>
      <c r="U25" s="10"/>
      <c r="V25" s="29"/>
      <c r="W25" s="10"/>
      <c r="X25" s="10"/>
      <c r="Y25" s="10"/>
      <c r="Z25" s="10"/>
      <c r="AA25" s="10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>
      <c r="A26" s="5">
        <v>25.0</v>
      </c>
      <c r="B26" s="6" t="s">
        <v>118</v>
      </c>
      <c r="C26" s="7" t="s">
        <v>152</v>
      </c>
      <c r="D26" s="5" t="s">
        <v>24</v>
      </c>
      <c r="E26" s="5"/>
      <c r="F26" s="16">
        <v>3400.0</v>
      </c>
      <c r="G26" s="10">
        <f>Recetas!I17+Recetas!V14</f>
        <v>0.052</v>
      </c>
      <c r="H26" s="10">
        <f>Recetas!I40+Recetas!V37</f>
        <v>0.0505</v>
      </c>
      <c r="I26" s="10">
        <f>Recetas!I55+Recetas!I61+Recetas!V62</f>
        <v>0.1125</v>
      </c>
      <c r="J26" s="10">
        <f>Recetas!I77+Recetas!I85+Recetas!V79</f>
        <v>0.075</v>
      </c>
      <c r="K26" s="10">
        <f>Recetas!I106+Recetas!V104</f>
        <v>0.0625</v>
      </c>
      <c r="L26" s="10">
        <f>Recetas!I125+Recetas!I134</f>
        <v>0.1</v>
      </c>
      <c r="M26" s="10">
        <f>Recetas!I151+Recetas!V149+Recetas!V158</f>
        <v>0.225</v>
      </c>
      <c r="N26" s="10">
        <f>Recetas!I175+Recetas!V176</f>
        <v>0.1</v>
      </c>
      <c r="O26" s="10">
        <f>Recetas!I195+Recetas!I200</f>
        <v>0.0625</v>
      </c>
      <c r="P26" s="10">
        <f>Recetas!I225+Recetas!V221</f>
        <v>0.025</v>
      </c>
      <c r="Q26" s="10">
        <f>Recetas!I246+Recetas!I252</f>
        <v>0.1</v>
      </c>
      <c r="R26" s="10">
        <f>Recetas!I268+Recetas!V275</f>
        <v>0.0625</v>
      </c>
      <c r="S26" s="10">
        <f>Recetas!I290+Recetas!I294+Recetas!V297</f>
        <v>0.1125</v>
      </c>
      <c r="T26" s="10">
        <f>Recetas!I313+Recetas!I320+Recetas!V319</f>
        <v>0.15</v>
      </c>
      <c r="U26" s="10">
        <f>Recetas!I341+Recetas!V339</f>
        <v>0.0625</v>
      </c>
      <c r="V26" s="10">
        <f>Recetas!I361+Recetas!I365+Recetas!V363</f>
        <v>0.1125</v>
      </c>
      <c r="W26" s="10">
        <f>Recetas!I384+Recetas!I390+Recetas!V385+Recetas!V391</f>
        <v>0.2</v>
      </c>
      <c r="X26" s="10">
        <f>Recetas!I405+Recetas!I411+Recetas!V415</f>
        <v>0.11375</v>
      </c>
      <c r="Y26" s="10">
        <f>Recetas!I429+Recetas!I435+Recetas!V431+Recetas!V441</f>
        <v>0.2</v>
      </c>
      <c r="Z26" s="10">
        <f>Recetas!I457+Recetas!I460+Recetas!V453</f>
        <v>0.15</v>
      </c>
      <c r="AA26" s="10">
        <f>Recetas!I477</f>
        <v>0.05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>
      <c r="A27" s="5">
        <v>26.0</v>
      </c>
      <c r="B27" s="6" t="s">
        <v>118</v>
      </c>
      <c r="C27" s="8" t="s">
        <v>156</v>
      </c>
      <c r="D27" s="5" t="s">
        <v>120</v>
      </c>
      <c r="E27" s="5"/>
      <c r="F27" s="16">
        <v>7550.0</v>
      </c>
      <c r="G27" s="10"/>
      <c r="H27" s="10"/>
      <c r="I27" s="10">
        <f>Recetas!I54</f>
        <v>0.25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33"/>
      <c r="W27" s="10"/>
      <c r="X27" s="10"/>
      <c r="Y27" s="10"/>
      <c r="Z27" s="10"/>
      <c r="AA27" s="10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>
      <c r="A28" s="5">
        <v>27.0</v>
      </c>
      <c r="B28" s="6" t="s">
        <v>118</v>
      </c>
      <c r="C28" s="8" t="s">
        <v>125</v>
      </c>
      <c r="D28" s="5" t="s">
        <v>24</v>
      </c>
      <c r="E28" s="5"/>
      <c r="F28" s="16">
        <v>13200.0</v>
      </c>
      <c r="G28" s="10">
        <f>Recetas!V7</f>
        <v>0.75</v>
      </c>
      <c r="H28" s="10">
        <f>Recetas!V33</f>
        <v>0.440625</v>
      </c>
      <c r="I28" s="10"/>
      <c r="J28" s="10">
        <f>Recetas!I82+Recetas!V77</f>
        <v>3.1</v>
      </c>
      <c r="K28" s="10">
        <f>Recetas!I102</f>
        <v>0.440625</v>
      </c>
      <c r="L28" s="10"/>
      <c r="M28" s="10">
        <f>Recetas!I149+Recetas!V153</f>
        <v>1.75</v>
      </c>
      <c r="N28" s="10"/>
      <c r="O28" s="10"/>
      <c r="P28" s="10">
        <f>Recetas!V219</f>
        <v>1.5</v>
      </c>
      <c r="Q28" s="10">
        <f>Recetas!I241</f>
        <v>0.375</v>
      </c>
      <c r="R28" s="10"/>
      <c r="S28" s="10">
        <f>Recetas!V289</f>
        <v>0.440625</v>
      </c>
      <c r="T28" s="10"/>
      <c r="U28" s="10"/>
      <c r="V28" s="10">
        <f>Recetas!V359</f>
        <v>0.440625</v>
      </c>
      <c r="W28" s="10">
        <f>Recetas!I379</f>
        <v>0.421875</v>
      </c>
      <c r="X28" s="10"/>
      <c r="Y28" s="10"/>
      <c r="Z28" s="10">
        <f>Recetas!I456</f>
        <v>0.375</v>
      </c>
      <c r="AA28" s="10">
        <f>Recetas!I475</f>
        <v>0.75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>
      <c r="A29" s="5">
        <v>28.0</v>
      </c>
      <c r="B29" s="6" t="s">
        <v>118</v>
      </c>
      <c r="C29" s="8" t="s">
        <v>159</v>
      </c>
      <c r="D29" s="5" t="s">
        <v>120</v>
      </c>
      <c r="E29" s="5"/>
      <c r="F29" s="16">
        <v>6333.0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>
        <f>Recetas!V433</f>
        <v>0.125</v>
      </c>
      <c r="Z29" s="10"/>
      <c r="AA29" s="10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>
      <c r="A30" s="5">
        <v>29.0</v>
      </c>
      <c r="B30" s="6" t="s">
        <v>160</v>
      </c>
      <c r="C30" s="49" t="s">
        <v>161</v>
      </c>
      <c r="D30" s="5" t="s">
        <v>24</v>
      </c>
      <c r="E30" s="5" t="s">
        <v>162</v>
      </c>
      <c r="F30" s="16">
        <v>7160.0</v>
      </c>
      <c r="G30" s="10"/>
      <c r="H30" s="10">
        <f>Recetas!V39</f>
        <v>0.025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>
      <c r="A31" s="5">
        <v>30.0</v>
      </c>
      <c r="B31" s="6" t="s">
        <v>163</v>
      </c>
      <c r="C31" s="8" t="s">
        <v>164</v>
      </c>
      <c r="D31" s="5" t="s">
        <v>24</v>
      </c>
      <c r="E31" s="5" t="s">
        <v>165</v>
      </c>
      <c r="F31" s="16">
        <v>15400.0</v>
      </c>
      <c r="G31" s="10"/>
      <c r="H31" s="10"/>
      <c r="I31" s="10"/>
      <c r="J31" s="10"/>
      <c r="K31" s="10"/>
      <c r="L31" s="10">
        <f>Recetas!V125</f>
        <v>1.25</v>
      </c>
      <c r="M31" s="10"/>
      <c r="N31" s="10"/>
      <c r="O31" s="10"/>
      <c r="P31" s="10"/>
      <c r="Q31" s="10"/>
      <c r="R31" s="10"/>
      <c r="S31" s="10"/>
      <c r="T31" s="10"/>
      <c r="U31" s="10"/>
      <c r="V31" s="10">
        <f>Recetas!I358</f>
        <v>0.55</v>
      </c>
      <c r="W31" s="10"/>
      <c r="X31" s="10"/>
      <c r="Y31" s="10"/>
      <c r="Z31" s="10"/>
      <c r="AA31" s="10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>
      <c r="A32" s="5">
        <v>31.0</v>
      </c>
      <c r="B32" s="6" t="s">
        <v>163</v>
      </c>
      <c r="C32" s="8" t="s">
        <v>166</v>
      </c>
      <c r="D32" s="5" t="s">
        <v>24</v>
      </c>
      <c r="E32" s="5" t="s">
        <v>167</v>
      </c>
      <c r="F32" s="16">
        <v>26250.0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>
        <f>Recetas!V311</f>
        <v>0.5</v>
      </c>
      <c r="U32" s="10"/>
      <c r="V32" s="10"/>
      <c r="W32" s="10"/>
      <c r="X32" s="10"/>
      <c r="Y32" s="10"/>
      <c r="Z32" s="10">
        <f>Recetas!V455</f>
        <v>0.5</v>
      </c>
      <c r="AA32" s="10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>
      <c r="A33" s="5">
        <v>32.0</v>
      </c>
      <c r="B33" s="6" t="s">
        <v>163</v>
      </c>
      <c r="C33" s="8" t="s">
        <v>168</v>
      </c>
      <c r="D33" s="5" t="s">
        <v>24</v>
      </c>
      <c r="E33" s="5" t="s">
        <v>165</v>
      </c>
      <c r="F33" s="16">
        <v>26250.0</v>
      </c>
      <c r="G33" s="10"/>
      <c r="H33" s="10"/>
      <c r="I33" s="10"/>
      <c r="J33" s="10"/>
      <c r="K33" s="10">
        <f>Recetas!V98</f>
        <v>2</v>
      </c>
      <c r="L33" s="6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>
      <c r="A34" s="5">
        <v>33.0</v>
      </c>
      <c r="B34" s="6" t="s">
        <v>163</v>
      </c>
      <c r="C34" s="8" t="s">
        <v>81</v>
      </c>
      <c r="D34" s="5" t="s">
        <v>24</v>
      </c>
      <c r="E34" s="5"/>
      <c r="F34" s="16">
        <v>26250.0</v>
      </c>
      <c r="G34" s="10"/>
      <c r="H34" s="10"/>
      <c r="I34" s="10"/>
      <c r="J34" s="10"/>
      <c r="K34" s="10"/>
      <c r="L34" s="10"/>
      <c r="M34" s="10"/>
      <c r="N34" s="10"/>
      <c r="O34" s="10">
        <f>Recetas!V194</f>
        <v>3.75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>
      <c r="A35" s="5">
        <v>34.0</v>
      </c>
      <c r="B35" s="6" t="s">
        <v>169</v>
      </c>
      <c r="C35" s="8" t="s">
        <v>170</v>
      </c>
      <c r="D35" s="5" t="s">
        <v>24</v>
      </c>
      <c r="E35" s="5" t="s">
        <v>171</v>
      </c>
      <c r="F35" s="16">
        <v>7666.0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>
        <f>Recetas!V317</f>
        <v>0.25</v>
      </c>
      <c r="U35" s="10"/>
      <c r="V35" s="10"/>
      <c r="W35" s="10"/>
      <c r="X35" s="10"/>
      <c r="Y35" s="10"/>
      <c r="Z35" s="10"/>
      <c r="AA35" s="10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>
      <c r="A36" s="5">
        <v>35.0</v>
      </c>
      <c r="B36" s="6" t="s">
        <v>169</v>
      </c>
      <c r="C36" s="8" t="s">
        <v>172</v>
      </c>
      <c r="D36" s="5" t="s">
        <v>24</v>
      </c>
      <c r="E36" s="5"/>
      <c r="F36" s="16">
        <v>16000.0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>
        <f>Recetas!V316</f>
        <v>0.25</v>
      </c>
      <c r="U36" s="10"/>
      <c r="V36" s="10"/>
      <c r="W36" s="10"/>
      <c r="X36" s="10"/>
      <c r="Y36" s="10"/>
      <c r="Z36" s="10"/>
      <c r="AA36" s="10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>
      <c r="A37" s="5">
        <v>36.0</v>
      </c>
      <c r="B37" s="6" t="s">
        <v>173</v>
      </c>
      <c r="C37" s="8" t="s">
        <v>174</v>
      </c>
      <c r="D37" s="5" t="s">
        <v>24</v>
      </c>
      <c r="E37" s="5"/>
      <c r="F37" s="16">
        <v>3650.0</v>
      </c>
      <c r="G37" s="10"/>
      <c r="H37" s="10"/>
      <c r="I37" s="10"/>
      <c r="J37" s="10"/>
      <c r="K37" s="10"/>
      <c r="L37" s="10"/>
      <c r="M37" s="10"/>
      <c r="N37" s="10"/>
      <c r="O37" s="10">
        <f>Recetas!I197</f>
        <v>0.125</v>
      </c>
      <c r="P37" s="10"/>
      <c r="Q37" s="10"/>
      <c r="R37" s="10"/>
      <c r="S37" s="10">
        <f>Recetas!I288</f>
        <v>0.25</v>
      </c>
      <c r="T37" s="10"/>
      <c r="U37" s="10"/>
      <c r="V37" s="10"/>
      <c r="W37" s="10"/>
      <c r="X37" s="10"/>
      <c r="Y37" s="10">
        <f>Recetas!I431</f>
        <v>0.125</v>
      </c>
      <c r="Z37" s="10"/>
      <c r="AA37" s="10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>
      <c r="A38" s="5">
        <v>37.0</v>
      </c>
      <c r="B38" s="6" t="s">
        <v>175</v>
      </c>
      <c r="C38" s="7" t="s">
        <v>176</v>
      </c>
      <c r="D38" s="5" t="s">
        <v>24</v>
      </c>
      <c r="E38" s="5"/>
      <c r="F38" s="16">
        <v>11520.0</v>
      </c>
      <c r="G38" s="10"/>
      <c r="H38" s="10"/>
      <c r="I38" s="10">
        <f>Recetas!V60</f>
        <v>0.25</v>
      </c>
      <c r="J38" s="10"/>
      <c r="K38" s="10">
        <f>Recetas!V101</f>
        <v>0.375</v>
      </c>
      <c r="L38" s="10">
        <f>Recetas!V126</f>
        <v>0.625</v>
      </c>
      <c r="M38" s="10"/>
      <c r="N38" s="10"/>
      <c r="O38" s="10"/>
      <c r="P38" s="10"/>
      <c r="Q38" s="10">
        <f>Recetas!I245+Recetas!V241</f>
        <v>0.875</v>
      </c>
      <c r="R38" s="10">
        <f>Recetas!V265+Recetas!V272</f>
        <v>0.625</v>
      </c>
      <c r="S38" s="10"/>
      <c r="T38" s="10">
        <f>Recetas!V313</f>
        <v>0.625</v>
      </c>
      <c r="U38" s="10">
        <f>Recetas!V333</f>
        <v>0.5</v>
      </c>
      <c r="V38" s="10"/>
      <c r="W38" s="10">
        <f>Recetas!I383+Recetas!V384</f>
        <v>0.875</v>
      </c>
      <c r="X38" s="10">
        <f>Recetas!V405+Recetas!V412</f>
        <v>0.625</v>
      </c>
      <c r="Y38" s="10">
        <f>Recetas!V434</f>
        <v>0.25</v>
      </c>
      <c r="Z38" s="10"/>
      <c r="AA38" s="10">
        <f>Recetas!V479</f>
        <v>0.625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>
      <c r="A39" s="5">
        <v>38.0</v>
      </c>
      <c r="B39" s="6" t="s">
        <v>177</v>
      </c>
      <c r="C39" s="8" t="s">
        <v>178</v>
      </c>
      <c r="D39" s="5" t="s">
        <v>120</v>
      </c>
      <c r="E39" s="5" t="s">
        <v>179</v>
      </c>
      <c r="F39" s="16">
        <v>16450.0</v>
      </c>
      <c r="G39" s="10"/>
      <c r="H39" s="10"/>
      <c r="I39" s="10">
        <f>Recetas!V58</f>
        <v>0.125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>
      <c r="A40" s="5">
        <v>39.0</v>
      </c>
      <c r="B40" s="6" t="s">
        <v>177</v>
      </c>
      <c r="C40" s="8" t="s">
        <v>180</v>
      </c>
      <c r="D40" s="5" t="s">
        <v>120</v>
      </c>
      <c r="E40" s="5" t="s">
        <v>181</v>
      </c>
      <c r="F40" s="16">
        <v>3917.0</v>
      </c>
      <c r="G40" s="10"/>
      <c r="H40" s="10"/>
      <c r="I40" s="10"/>
      <c r="J40" s="10"/>
      <c r="K40" s="10"/>
      <c r="L40" s="10"/>
      <c r="M40" s="10"/>
      <c r="N40" s="10">
        <f>Recetas!I181</f>
        <v>0.125</v>
      </c>
      <c r="O40" s="10"/>
      <c r="P40" s="10"/>
      <c r="Q40" s="10">
        <f>Recetas!V244</f>
        <v>0.875</v>
      </c>
      <c r="R40" s="10">
        <f>Recetas!V267</f>
        <v>0.5</v>
      </c>
      <c r="S40" s="10"/>
      <c r="T40" s="10"/>
      <c r="U40" s="10"/>
      <c r="V40" s="10"/>
      <c r="W40" s="10"/>
      <c r="X40" s="10">
        <f>Recetas!V407</f>
        <v>0.5</v>
      </c>
      <c r="Y40" s="10"/>
      <c r="Z40" s="10"/>
      <c r="AA40" s="10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>
      <c r="A41" s="5">
        <v>40.0</v>
      </c>
      <c r="B41" s="6" t="s">
        <v>177</v>
      </c>
      <c r="C41" s="8" t="s">
        <v>182</v>
      </c>
      <c r="D41" s="5" t="s">
        <v>24</v>
      </c>
      <c r="E41" s="5"/>
      <c r="F41" s="16">
        <v>39950.0</v>
      </c>
      <c r="G41" s="10"/>
      <c r="H41" s="10"/>
      <c r="I41" s="10"/>
      <c r="J41" s="10">
        <f>Recetas!V80</f>
        <v>1.5</v>
      </c>
      <c r="K41" s="10"/>
      <c r="L41" s="10"/>
      <c r="M41" s="10"/>
      <c r="N41" s="10"/>
      <c r="O41" s="10"/>
      <c r="P41" s="10">
        <f>Recetas!V222</f>
        <v>1.5</v>
      </c>
      <c r="Q41" s="10"/>
      <c r="R41" s="10"/>
      <c r="S41" s="10"/>
      <c r="T41" s="10">
        <f>Recetas!V312</f>
        <v>0.5</v>
      </c>
      <c r="U41" s="10"/>
      <c r="V41" s="10"/>
      <c r="W41" s="10"/>
      <c r="X41" s="10"/>
      <c r="Y41" s="10"/>
      <c r="Z41" s="10"/>
      <c r="AA41" s="10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>
      <c r="A42" s="5">
        <v>41.0</v>
      </c>
      <c r="B42" s="6" t="s">
        <v>177</v>
      </c>
      <c r="C42" s="8" t="s">
        <v>131</v>
      </c>
      <c r="D42" s="5" t="s">
        <v>24</v>
      </c>
      <c r="E42" s="5"/>
      <c r="F42" s="16">
        <v>27900.0</v>
      </c>
      <c r="G42" s="10">
        <f>Recetas!I9</f>
        <v>0.02</v>
      </c>
      <c r="H42" s="10"/>
      <c r="I42" s="10">
        <f>Recetas!V64</f>
        <v>0.125</v>
      </c>
      <c r="J42" s="10"/>
      <c r="K42" s="10">
        <f>Recetas!V103</f>
        <v>1.75</v>
      </c>
      <c r="L42" s="10">
        <f>Recetas!I133+Recetas!V122</f>
        <v>0.625</v>
      </c>
      <c r="M42" s="10"/>
      <c r="N42" s="10">
        <f>Recetas!I174+Recetas!I182</f>
        <v>0.625</v>
      </c>
      <c r="O42" s="10"/>
      <c r="P42" s="10"/>
      <c r="Q42" s="10">
        <f>Recetas!I251+Recetas!V245</f>
        <v>0.25</v>
      </c>
      <c r="R42" s="10"/>
      <c r="S42" s="10"/>
      <c r="T42" s="10"/>
      <c r="U42" s="10"/>
      <c r="V42" s="10"/>
      <c r="W42" s="10">
        <f>Recetas!I389+Recetas!V390</f>
        <v>0.375</v>
      </c>
      <c r="X42" s="10">
        <f>Recetas!I410</f>
        <v>0.5</v>
      </c>
      <c r="Y42" s="10">
        <f>Recetas!V440</f>
        <v>0.125</v>
      </c>
      <c r="Z42" s="10"/>
      <c r="AA42" s="10">
        <f>Recetas!V475</f>
        <v>0.5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>
      <c r="A43" s="5">
        <v>42.0</v>
      </c>
      <c r="B43" s="6" t="s">
        <v>183</v>
      </c>
      <c r="C43" s="8" t="s">
        <v>184</v>
      </c>
      <c r="D43" s="5" t="s">
        <v>24</v>
      </c>
      <c r="E43" s="5"/>
      <c r="F43" s="16">
        <v>25100.0</v>
      </c>
      <c r="G43" s="10"/>
      <c r="H43" s="10"/>
      <c r="I43" s="10"/>
      <c r="J43" s="10"/>
      <c r="K43" s="10"/>
      <c r="L43" s="10"/>
      <c r="M43" s="10"/>
      <c r="N43" s="10"/>
      <c r="O43" s="10"/>
      <c r="P43" s="10">
        <f>Recetas!I222</f>
        <v>0.375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>
      <c r="A44" s="5">
        <v>43.0</v>
      </c>
      <c r="B44" s="6" t="s">
        <v>183</v>
      </c>
      <c r="C44" s="8" t="s">
        <v>185</v>
      </c>
      <c r="D44" s="5" t="s">
        <v>24</v>
      </c>
      <c r="E44" s="5"/>
      <c r="F44" s="16">
        <v>18700.0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>
        <f>Recetas!V342</f>
        <v>0.125</v>
      </c>
      <c r="V44" s="10"/>
      <c r="W44" s="10"/>
      <c r="X44" s="10"/>
      <c r="Y44" s="10"/>
      <c r="Z44" s="10">
        <f>Recetas!I455</f>
        <v>0.125</v>
      </c>
      <c r="AA44" s="10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>
      <c r="A45" s="5">
        <v>44.0</v>
      </c>
      <c r="B45" s="6" t="s">
        <v>183</v>
      </c>
      <c r="C45" s="8" t="s">
        <v>186</v>
      </c>
      <c r="D45" s="5" t="s">
        <v>24</v>
      </c>
      <c r="E45" s="5"/>
      <c r="F45" s="16">
        <v>17800.0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>
        <f>Recetas!I355</f>
        <v>0.75</v>
      </c>
      <c r="W45" s="10"/>
      <c r="X45" s="10"/>
      <c r="Y45" s="10"/>
      <c r="Z45" s="10"/>
      <c r="AA45" s="10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>
      <c r="A46" s="5">
        <v>45.0</v>
      </c>
      <c r="B46" s="6" t="s">
        <v>183</v>
      </c>
      <c r="C46" s="8" t="s">
        <v>187</v>
      </c>
      <c r="D46" s="5" t="s">
        <v>24</v>
      </c>
      <c r="E46" s="5"/>
      <c r="F46" s="16">
        <v>19600.0</v>
      </c>
      <c r="G46" s="10"/>
      <c r="H46" s="10"/>
      <c r="I46" s="10"/>
      <c r="J46" s="10"/>
      <c r="K46" s="10"/>
      <c r="L46" s="10"/>
      <c r="M46" s="10"/>
      <c r="N46" s="10">
        <f>Recetas!I172</f>
        <v>1.40625</v>
      </c>
      <c r="O46" s="10"/>
      <c r="P46" s="10"/>
      <c r="Q46" s="10">
        <f>Recetas!V246</f>
        <v>1</v>
      </c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>
      <c r="A47" s="5">
        <v>46.0</v>
      </c>
      <c r="B47" s="6" t="s">
        <v>188</v>
      </c>
      <c r="C47" s="7" t="s">
        <v>189</v>
      </c>
      <c r="D47" s="5" t="s">
        <v>24</v>
      </c>
      <c r="E47" s="5"/>
      <c r="F47" s="16">
        <v>11450.0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>
        <f>Recetas!I403</f>
        <v>2.5</v>
      </c>
      <c r="Y47" s="10"/>
      <c r="Z47" s="10"/>
      <c r="AA47" s="10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>
      <c r="A48" s="5">
        <v>47.0</v>
      </c>
      <c r="B48" s="6" t="s">
        <v>188</v>
      </c>
      <c r="C48" s="8" t="s">
        <v>190</v>
      </c>
      <c r="D48" s="5" t="s">
        <v>24</v>
      </c>
      <c r="E48" s="5"/>
      <c r="F48" s="16">
        <v>23500.0</v>
      </c>
      <c r="G48" s="10"/>
      <c r="H48" s="10"/>
      <c r="I48" s="10"/>
      <c r="J48" s="10">
        <f>Recetas!I81</f>
        <v>2.2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>
      <c r="A49" s="5">
        <v>48.0</v>
      </c>
      <c r="B49" s="6" t="s">
        <v>188</v>
      </c>
      <c r="C49" s="53" t="s">
        <v>191</v>
      </c>
      <c r="D49" s="5" t="s">
        <v>24</v>
      </c>
      <c r="E49" s="5"/>
      <c r="F49" s="16">
        <v>14450.0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>
        <f>Recetas!V428</f>
        <v>1.75</v>
      </c>
      <c r="Z49" s="10"/>
      <c r="AA49" s="10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>
      <c r="A50" s="5">
        <v>49.0</v>
      </c>
      <c r="B50" s="6" t="s">
        <v>188</v>
      </c>
      <c r="C50" s="7" t="s">
        <v>106</v>
      </c>
      <c r="D50" s="5" t="s">
        <v>24</v>
      </c>
      <c r="E50" s="5"/>
      <c r="F50" s="16">
        <v>4700.0</v>
      </c>
      <c r="G50" s="10">
        <f>Recetas!I6</f>
        <v>0.352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>
      <c r="A51" s="5">
        <v>50.0</v>
      </c>
      <c r="B51" s="6" t="s">
        <v>193</v>
      </c>
      <c r="C51" s="8" t="s">
        <v>194</v>
      </c>
      <c r="D51" s="5" t="s">
        <v>24</v>
      </c>
      <c r="E51" s="5"/>
      <c r="F51" s="16">
        <v>6875.0</v>
      </c>
      <c r="G51" s="10"/>
      <c r="H51" s="10"/>
      <c r="I51" s="10"/>
      <c r="J51" s="10"/>
      <c r="K51" s="10"/>
      <c r="L51" s="10"/>
      <c r="M51" s="10">
        <f>Recetas!V151</f>
        <v>0.125</v>
      </c>
      <c r="N51" s="10"/>
      <c r="O51" s="10"/>
      <c r="P51" s="10"/>
      <c r="Q51" s="10"/>
      <c r="R51" s="10"/>
      <c r="S51" s="10"/>
      <c r="T51" s="10"/>
      <c r="U51" s="10">
        <f>Recetas!V334</f>
        <v>0.5</v>
      </c>
      <c r="V51" s="10"/>
      <c r="W51" s="10"/>
      <c r="X51" s="10"/>
      <c r="Y51" s="10">
        <f>Recetas!V436</f>
        <v>0.25</v>
      </c>
      <c r="Z51" s="10"/>
      <c r="AA51" s="10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>
      <c r="A52" s="5">
        <v>51.0</v>
      </c>
      <c r="B52" s="6" t="s">
        <v>193</v>
      </c>
      <c r="C52" s="8" t="s">
        <v>196</v>
      </c>
      <c r="D52" s="5" t="s">
        <v>24</v>
      </c>
      <c r="E52" s="5"/>
      <c r="F52" s="16">
        <v>21750.0</v>
      </c>
      <c r="G52" s="10"/>
      <c r="H52" s="10"/>
      <c r="I52" s="10"/>
      <c r="J52" s="10">
        <f>Recetas!V75</f>
        <v>1.5</v>
      </c>
      <c r="K52" s="10"/>
      <c r="L52" s="10"/>
      <c r="M52" s="10"/>
      <c r="N52" s="10"/>
      <c r="O52" s="10"/>
      <c r="P52" s="10">
        <f>Recetas!V217</f>
        <v>1.5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>
      <c r="A53" s="5">
        <v>52.0</v>
      </c>
      <c r="B53" s="6" t="s">
        <v>193</v>
      </c>
      <c r="C53" s="8" t="s">
        <v>197</v>
      </c>
      <c r="D53" s="5" t="s">
        <v>24</v>
      </c>
      <c r="E53" s="5"/>
      <c r="F53" s="16">
        <v>18333.0</v>
      </c>
      <c r="G53" s="10"/>
      <c r="H53" s="10"/>
      <c r="I53" s="10"/>
      <c r="J53" s="10"/>
      <c r="K53" s="10"/>
      <c r="L53" s="10"/>
      <c r="M53" s="10"/>
      <c r="N53" s="10"/>
      <c r="O53" s="10">
        <f>Recetas!V195</f>
        <v>2.5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>
      <c r="A54" s="5">
        <v>53.0</v>
      </c>
      <c r="B54" s="6" t="s">
        <v>198</v>
      </c>
      <c r="C54" s="8" t="s">
        <v>199</v>
      </c>
      <c r="D54" s="5" t="s">
        <v>24</v>
      </c>
      <c r="E54" s="5"/>
      <c r="F54" s="16">
        <v>15208.0</v>
      </c>
      <c r="G54" s="10"/>
      <c r="H54" s="10"/>
      <c r="I54" s="10">
        <f>Recetas!V52</f>
        <v>1.25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>
        <f>Recetas!V309</f>
        <v>1.25</v>
      </c>
      <c r="U54" s="10"/>
      <c r="V54" s="10"/>
      <c r="W54" s="10"/>
      <c r="X54" s="10"/>
      <c r="Y54" s="10"/>
      <c r="Z54" s="10"/>
      <c r="AA54" s="10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>
      <c r="A55" s="5">
        <v>54.0</v>
      </c>
      <c r="B55" s="6" t="s">
        <v>200</v>
      </c>
      <c r="C55" s="8" t="s">
        <v>201</v>
      </c>
      <c r="D55" s="5" t="s">
        <v>24</v>
      </c>
      <c r="E55" s="5"/>
      <c r="F55" s="16">
        <v>7500.0</v>
      </c>
      <c r="G55" s="10"/>
      <c r="H55" s="10"/>
      <c r="I55" s="10">
        <f>Recetas!I59</f>
        <v>1.25</v>
      </c>
      <c r="J55" s="61"/>
      <c r="K55" s="10">
        <f>Recetas!I98</f>
        <v>1.25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>
        <f>Recetas!V355</f>
        <v>1.25</v>
      </c>
      <c r="W55" s="10"/>
      <c r="X55" s="10">
        <f>Recetas!V416</f>
        <v>0.75</v>
      </c>
      <c r="Y55" s="10"/>
      <c r="Z55" s="10">
        <f>Recetas!V451</f>
        <v>1.5</v>
      </c>
      <c r="AA55" s="10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>
      <c r="A56" s="5">
        <v>55.0</v>
      </c>
      <c r="B56" s="6" t="s">
        <v>200</v>
      </c>
      <c r="C56" s="7" t="s">
        <v>202</v>
      </c>
      <c r="D56" s="5" t="s">
        <v>24</v>
      </c>
      <c r="E56" s="5"/>
      <c r="F56" s="16">
        <v>7500.0</v>
      </c>
      <c r="G56" s="10"/>
      <c r="H56" s="10"/>
      <c r="I56" s="10"/>
      <c r="J56" s="10"/>
      <c r="K56" s="10"/>
      <c r="L56" s="10"/>
      <c r="M56" s="10"/>
      <c r="N56" s="10">
        <f>Recetas!I178</f>
        <v>0.375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>
      <c r="A57" s="5">
        <v>56.0</v>
      </c>
      <c r="B57" s="6" t="s">
        <v>200</v>
      </c>
      <c r="C57" s="8" t="s">
        <v>203</v>
      </c>
      <c r="D57" s="5" t="s">
        <v>24</v>
      </c>
      <c r="E57" s="5"/>
      <c r="F57" s="16">
        <v>7500.0</v>
      </c>
      <c r="G57" s="10"/>
      <c r="H57" s="10">
        <f>Recetas!V40</f>
        <v>1</v>
      </c>
      <c r="I57" s="10"/>
      <c r="J57" s="10"/>
      <c r="K57" s="10"/>
      <c r="L57" s="10"/>
      <c r="M57" s="10"/>
      <c r="N57" s="10">
        <f>Recetas!V178</f>
        <v>1.25</v>
      </c>
      <c r="O57" s="10"/>
      <c r="P57" s="10"/>
      <c r="Q57" s="10"/>
      <c r="R57" s="10">
        <f>Recetas!I270</f>
        <v>1.25</v>
      </c>
      <c r="S57" s="10"/>
      <c r="T57" s="10"/>
      <c r="U57" s="10"/>
      <c r="V57" s="10"/>
      <c r="W57" s="10"/>
      <c r="X57" s="10"/>
      <c r="Y57" s="10">
        <f>Recetas!I433</f>
        <v>1.25</v>
      </c>
      <c r="Z57" s="10"/>
      <c r="AA57" s="10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>
      <c r="A58" s="5">
        <v>57.0</v>
      </c>
      <c r="B58" s="6" t="s">
        <v>200</v>
      </c>
      <c r="C58" s="8" t="s">
        <v>204</v>
      </c>
      <c r="D58" s="5" t="s">
        <v>24</v>
      </c>
      <c r="E58" s="5"/>
      <c r="F58" s="16">
        <v>7750.0</v>
      </c>
      <c r="G58" s="10"/>
      <c r="H58" s="10"/>
      <c r="I58" s="10"/>
      <c r="J58" s="10"/>
      <c r="K58" s="10"/>
      <c r="L58" s="10"/>
      <c r="M58" s="10">
        <f>Recetas!I148</f>
        <v>1.25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>
        <f>Recetas!I474</f>
        <v>1.25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>
      <c r="A59" s="5">
        <v>58.0</v>
      </c>
      <c r="B59" s="6" t="s">
        <v>205</v>
      </c>
      <c r="C59" s="8" t="s">
        <v>195</v>
      </c>
      <c r="D59" s="5" t="s">
        <v>24</v>
      </c>
      <c r="E59" s="5"/>
      <c r="F59" s="16">
        <v>50000.0</v>
      </c>
      <c r="G59" s="10"/>
      <c r="H59" s="10">
        <f>Recetas!V35</f>
        <v>0.015</v>
      </c>
      <c r="I59" s="10">
        <f>Recetas!I53+Recetas!V56</f>
        <v>0.0625</v>
      </c>
      <c r="J59" s="10"/>
      <c r="K59" s="10"/>
      <c r="L59" s="10">
        <f>Recetas!I124</f>
        <v>0.06</v>
      </c>
      <c r="M59" s="10"/>
      <c r="N59" s="10"/>
      <c r="O59" s="10"/>
      <c r="P59" s="10"/>
      <c r="Q59" s="10"/>
      <c r="R59" s="10"/>
      <c r="S59" s="10"/>
      <c r="T59" s="10">
        <f>Recetas!I310</f>
        <v>0.05</v>
      </c>
      <c r="U59" s="10">
        <f>Recetas!V335</f>
        <v>0.029375</v>
      </c>
      <c r="V59" s="10">
        <f>Recetas!I357</f>
        <v>0.029375</v>
      </c>
      <c r="W59" s="10">
        <f>Recetas!V381</f>
        <v>0.05625</v>
      </c>
      <c r="X59" s="10"/>
      <c r="Y59" s="10">
        <f>Recetas!V430</f>
        <v>0.075</v>
      </c>
      <c r="Z59" s="10"/>
      <c r="AA59" s="10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>
      <c r="A60" s="5">
        <v>59.0</v>
      </c>
      <c r="B60" s="6" t="s">
        <v>205</v>
      </c>
      <c r="C60" s="7" t="s">
        <v>192</v>
      </c>
      <c r="D60" s="5" t="s">
        <v>24</v>
      </c>
      <c r="E60" s="5"/>
      <c r="F60" s="16">
        <v>8400.0</v>
      </c>
      <c r="G60" s="10"/>
      <c r="H60" s="10">
        <f>Recetas!I35</f>
        <v>0.01225</v>
      </c>
      <c r="I60" s="10"/>
      <c r="J60" s="10"/>
      <c r="K60" s="10"/>
      <c r="L60" s="10"/>
      <c r="M60" s="10"/>
      <c r="N60" s="10"/>
      <c r="O60" s="10">
        <f>Recetas!I202</f>
        <v>1.6875</v>
      </c>
      <c r="P60" s="10">
        <f>Recetas!I221</f>
        <v>0.28125</v>
      </c>
      <c r="Q60" s="10"/>
      <c r="R60" s="10"/>
      <c r="S60" s="10">
        <f>Recetas!V292</f>
        <v>0.30625</v>
      </c>
      <c r="T60" s="10"/>
      <c r="U60" s="10"/>
      <c r="V60" s="10"/>
      <c r="W60" s="10"/>
      <c r="X60" s="10"/>
      <c r="Y60" s="10">
        <f>Recetas!I432</f>
        <v>0.6</v>
      </c>
      <c r="Z60" s="10"/>
      <c r="AA60" s="10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>
      <c r="A61" s="5">
        <v>60.0</v>
      </c>
      <c r="B61" s="6" t="s">
        <v>205</v>
      </c>
      <c r="C61" s="7" t="s">
        <v>129</v>
      </c>
      <c r="D61" s="5" t="s">
        <v>24</v>
      </c>
      <c r="E61" s="5"/>
      <c r="F61" s="16">
        <v>6500.0</v>
      </c>
      <c r="G61" s="10">
        <f>Recetas!I11+Recetas!V8</f>
        <v>0.34075</v>
      </c>
      <c r="H61" s="10">
        <f>Recetas!I33+Recetas!V30</f>
        <v>0.45825</v>
      </c>
      <c r="I61" s="10">
        <f>Recetas!I58+Recetas!V54</f>
        <v>0.428125</v>
      </c>
      <c r="J61" s="10">
        <f>Recetas!I79+Recetas!I83+Recetas!V76</f>
        <v>1.46875</v>
      </c>
      <c r="K61" s="10">
        <f>Recetas!I101+Recetas!V99</f>
        <v>0.54375</v>
      </c>
      <c r="L61" s="10">
        <f>Recetas!I122+Recetas!V124</f>
        <v>1.46875</v>
      </c>
      <c r="M61" s="10"/>
      <c r="N61" s="10">
        <f>Recetas!I171+Recetas!V174</f>
        <v>0.5875</v>
      </c>
      <c r="O61" s="10"/>
      <c r="P61" s="10">
        <f>Recetas!I219+Recetas!V218</f>
        <v>1.29375</v>
      </c>
      <c r="Q61" s="10">
        <f>Recetas!I242+Recetas!V242</f>
        <v>0.271875</v>
      </c>
      <c r="R61" s="10">
        <f>Recetas!I266+Recetas!V263+Recetas!V268</f>
        <v>0.88125</v>
      </c>
      <c r="S61" s="10">
        <f>Recetas!I292+Recetas!V290</f>
        <v>1.028125</v>
      </c>
      <c r="T61" s="10">
        <f>Recetas!I318</f>
        <v>0.5875</v>
      </c>
      <c r="U61" s="10">
        <f>Recetas!I337</f>
        <v>0.25</v>
      </c>
      <c r="V61" s="29">
        <f>Recetas!I356+Recetas!V358</f>
        <v>0.734375</v>
      </c>
      <c r="W61" s="10">
        <f>Recetas!I380+Recetas!V379+Recetas!V389</f>
        <v>0.5875</v>
      </c>
      <c r="X61" s="10">
        <f>Recetas!I404+Recetas!I409+Recetas!V403+Recetas!V408</f>
        <v>1.571875</v>
      </c>
      <c r="Y61" s="10"/>
      <c r="Z61" s="10"/>
      <c r="AA61" s="10">
        <f>Recetas!V477</f>
        <v>0.88125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>
      <c r="A62" s="5">
        <v>61.0</v>
      </c>
      <c r="B62" s="6" t="s">
        <v>205</v>
      </c>
      <c r="C62" s="8" t="s">
        <v>135</v>
      </c>
      <c r="D62" s="5" t="s">
        <v>24</v>
      </c>
      <c r="E62" s="5"/>
      <c r="F62" s="16">
        <v>6500.0</v>
      </c>
      <c r="G62" s="10">
        <f>Recetas!V9</f>
        <v>0.29375</v>
      </c>
      <c r="H62" s="10">
        <f>Recetas!I34</f>
        <v>0.005625</v>
      </c>
      <c r="I62" s="10">
        <f>Recetas!I57+Recetas!V55</f>
        <v>0.421875</v>
      </c>
      <c r="J62" s="10"/>
      <c r="K62" s="10">
        <f>Recetas!I100</f>
        <v>0.140625</v>
      </c>
      <c r="L62" s="10"/>
      <c r="M62" s="10"/>
      <c r="N62" s="10">
        <f>Recetas!V175</f>
        <v>0.140625</v>
      </c>
      <c r="O62" s="10"/>
      <c r="P62" s="10"/>
      <c r="Q62" s="10"/>
      <c r="R62" s="10">
        <f>Recetas!I267+Recetas!V270</f>
        <v>0.421875</v>
      </c>
      <c r="S62" s="10">
        <f>Recetas!V291</f>
        <v>0.140625</v>
      </c>
      <c r="T62" s="10"/>
      <c r="U62" s="10">
        <f>Recetas!I338+Recetas!V337</f>
        <v>0.271875</v>
      </c>
      <c r="V62" s="10">
        <f>Recetas!V357</f>
        <v>0.140625</v>
      </c>
      <c r="W62" s="10">
        <f>Recetas!V380</f>
        <v>0.140625</v>
      </c>
      <c r="X62" s="10">
        <f>Recetas!V410</f>
        <v>0.146875</v>
      </c>
      <c r="Y62" s="10"/>
      <c r="Z62" s="10">
        <f>Recetas!V456</f>
        <v>0.25</v>
      </c>
      <c r="AA62" s="10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>
      <c r="A63" s="5">
        <v>62.0</v>
      </c>
      <c r="B63" s="6" t="s">
        <v>205</v>
      </c>
      <c r="C63" s="8" t="s">
        <v>207</v>
      </c>
      <c r="D63" s="5" t="s">
        <v>24</v>
      </c>
      <c r="E63" s="5"/>
      <c r="F63" s="16">
        <v>2950.0</v>
      </c>
      <c r="G63" s="10"/>
      <c r="H63" s="10"/>
      <c r="I63" s="10"/>
      <c r="J63" s="10"/>
      <c r="K63" s="10"/>
      <c r="L63" s="10">
        <f>Recetas!V121</f>
        <v>3.6</v>
      </c>
      <c r="M63" s="10"/>
      <c r="N63" s="10"/>
      <c r="O63" s="10"/>
      <c r="P63" s="10"/>
      <c r="Q63" s="10"/>
      <c r="R63" s="10"/>
      <c r="S63" s="10">
        <f>Recetas!I287</f>
        <v>1.625</v>
      </c>
      <c r="T63" s="10"/>
      <c r="U63" s="10"/>
      <c r="V63" s="33"/>
      <c r="W63" s="10"/>
      <c r="X63" s="10"/>
      <c r="Y63" s="10"/>
      <c r="Z63" s="10"/>
      <c r="AA63" s="10">
        <f>Recetas!V474</f>
        <v>3.6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>
      <c r="A64" s="5">
        <v>63.0</v>
      </c>
      <c r="B64" s="6" t="s">
        <v>205</v>
      </c>
      <c r="C64" s="7" t="s">
        <v>150</v>
      </c>
      <c r="D64" s="5" t="s">
        <v>24</v>
      </c>
      <c r="E64" s="5"/>
      <c r="F64" s="16">
        <v>6000.0</v>
      </c>
      <c r="G64" s="10">
        <f>Recetas!I14</f>
        <v>0.047</v>
      </c>
      <c r="H64" s="10"/>
      <c r="I64" s="10"/>
      <c r="J64" s="10">
        <f>Recetas!I84</f>
        <v>0.146875</v>
      </c>
      <c r="K64" s="10">
        <f>Recetas!I103</f>
        <v>0.440625</v>
      </c>
      <c r="L64" s="10"/>
      <c r="M64" s="10"/>
      <c r="N64" s="10">
        <f>Recetas!V172</f>
        <v>0.29375</v>
      </c>
      <c r="O64" s="10"/>
      <c r="P64" s="10"/>
      <c r="Q64" s="10">
        <f>Recetas!I243+Recetas!V240</f>
        <v>1.396875</v>
      </c>
      <c r="R64" s="10">
        <f>Recetas!I264</f>
        <v>0.29375</v>
      </c>
      <c r="S64" s="10">
        <f>Recetas!I291</f>
        <v>2.25</v>
      </c>
      <c r="T64" s="10">
        <f>Recetas!I317</f>
        <v>2.25</v>
      </c>
      <c r="U64" s="10">
        <f>Recetas!I334</f>
        <v>0.88125</v>
      </c>
      <c r="V64" s="10">
        <f>Recetas!V360</f>
        <v>0.440625</v>
      </c>
      <c r="W64" s="10">
        <f>Recetas!I381+Recetas!V383</f>
        <v>0.29375</v>
      </c>
      <c r="X64" s="10"/>
      <c r="Y64" s="10"/>
      <c r="Z64" s="10">
        <f>Recetas!I452</f>
        <v>0.140625</v>
      </c>
      <c r="AA64" s="10">
        <f>Recetas!I480</f>
        <v>0.28125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>
      <c r="A65" s="5">
        <v>64.0</v>
      </c>
      <c r="B65" s="6" t="s">
        <v>205</v>
      </c>
      <c r="C65" s="7" t="s">
        <v>136</v>
      </c>
      <c r="D65" s="5" t="s">
        <v>24</v>
      </c>
      <c r="E65" s="5" t="s">
        <v>208</v>
      </c>
      <c r="F65" s="16">
        <v>11900.0</v>
      </c>
      <c r="G65" s="10">
        <f>Recetas!I10</f>
        <v>0.047</v>
      </c>
      <c r="H65" s="10">
        <f>Recetas!I32</f>
        <v>0.017625</v>
      </c>
      <c r="I65" s="10">
        <f>Recetas!V53</f>
        <v>0.29375</v>
      </c>
      <c r="J65" s="10"/>
      <c r="K65" s="10"/>
      <c r="L65" s="10"/>
      <c r="M65" s="10"/>
      <c r="N65" s="10">
        <f>Recetas!I176</f>
        <v>0.125</v>
      </c>
      <c r="O65" s="10"/>
      <c r="P65" s="10">
        <f>Recetas!I220</f>
        <v>0.29375</v>
      </c>
      <c r="Q65" s="10"/>
      <c r="R65" s="10">
        <f>Recetas!V269</f>
        <v>0.29375</v>
      </c>
      <c r="S65" s="10"/>
      <c r="T65" s="10">
        <f>Recetas!V310</f>
        <v>0.5</v>
      </c>
      <c r="U65" s="10"/>
      <c r="V65" s="10"/>
      <c r="W65" s="10">
        <f>Recetas!V382</f>
        <v>0.25</v>
      </c>
      <c r="X65" s="10">
        <f>Recetas!V409</f>
        <v>0.29375</v>
      </c>
      <c r="Y65" s="10"/>
      <c r="Z65" s="10"/>
      <c r="AA65" s="10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>
      <c r="A66" s="5">
        <v>65.0</v>
      </c>
      <c r="B66" s="6" t="s">
        <v>205</v>
      </c>
      <c r="C66" s="7" t="s">
        <v>139</v>
      </c>
      <c r="D66" s="5" t="s">
        <v>24</v>
      </c>
      <c r="E66" s="5"/>
      <c r="F66" s="16">
        <v>4900.0</v>
      </c>
      <c r="G66" s="10">
        <f>Recetas!I12+Recetas!V10</f>
        <v>0.297</v>
      </c>
      <c r="H66" s="10">
        <f>Recetas!I36</f>
        <v>0.005</v>
      </c>
      <c r="I66" s="10"/>
      <c r="J66" s="10"/>
      <c r="K66" s="10"/>
      <c r="L66" s="10"/>
      <c r="M66" s="10"/>
      <c r="N66" s="10">
        <f>Recetas!V173</f>
        <v>0.146875</v>
      </c>
      <c r="O66" s="10"/>
      <c r="P66" s="10"/>
      <c r="Q66" s="10"/>
      <c r="R66" s="10">
        <f>Recetas!I265</f>
        <v>0.29375</v>
      </c>
      <c r="S66" s="10">
        <f>Recetas!V293</f>
        <v>0.140625</v>
      </c>
      <c r="T66" s="10">
        <f>Recetas!V318</f>
        <v>0.25</v>
      </c>
      <c r="U66" s="10">
        <f>Recetas!I335</f>
        <v>0.28125</v>
      </c>
      <c r="V66" s="10"/>
      <c r="W66" s="10"/>
      <c r="X66" s="10"/>
      <c r="Y66" s="10"/>
      <c r="Z66" s="10">
        <f>Recetas!I453</f>
        <v>0.140625</v>
      </c>
      <c r="AA66" s="10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>
      <c r="A67" s="5">
        <v>66.0</v>
      </c>
      <c r="B67" s="6" t="s">
        <v>205</v>
      </c>
      <c r="C67" s="7" t="s">
        <v>147</v>
      </c>
      <c r="D67" s="5" t="s">
        <v>24</v>
      </c>
      <c r="E67" s="5"/>
      <c r="F67" s="16">
        <v>5000.0</v>
      </c>
      <c r="G67" s="10">
        <f>Recetas!I13</f>
        <v>0.048</v>
      </c>
      <c r="H67" s="10">
        <f>Recetas!I37+Recetas!V32</f>
        <v>0.28625</v>
      </c>
      <c r="I67" s="10"/>
      <c r="J67" s="10"/>
      <c r="K67" s="10"/>
      <c r="L67" s="10"/>
      <c r="M67" s="10"/>
      <c r="N67" s="10"/>
      <c r="O67" s="10"/>
      <c r="P67" s="10"/>
      <c r="Q67" s="10">
        <f>Recetas!I244</f>
        <v>0.140625</v>
      </c>
      <c r="R67" s="10"/>
      <c r="S67" s="10">
        <f>Recetas!V294</f>
        <v>0.153125</v>
      </c>
      <c r="T67" s="10"/>
      <c r="U67" s="10">
        <f>Recetas!I336</f>
        <v>0.5</v>
      </c>
      <c r="V67" s="29"/>
      <c r="W67" s="10">
        <f>Recetas!I382</f>
        <v>0.125</v>
      </c>
      <c r="X67" s="10"/>
      <c r="Y67" s="10"/>
      <c r="Z67" s="10">
        <f>Recetas!I454</f>
        <v>0.15</v>
      </c>
      <c r="AA67" s="10">
        <f>Recetas!I481</f>
        <v>0.29375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>
      <c r="A68" s="5">
        <v>67.0</v>
      </c>
      <c r="B68" s="6" t="s">
        <v>209</v>
      </c>
      <c r="C68" s="8" t="s">
        <v>210</v>
      </c>
      <c r="D68" s="5" t="s">
        <v>24</v>
      </c>
      <c r="E68" s="5"/>
      <c r="F68" s="16">
        <v>62222.0</v>
      </c>
      <c r="G68" s="10"/>
      <c r="H68" s="10"/>
      <c r="I68" s="10"/>
      <c r="J68" s="10"/>
      <c r="K68" s="10">
        <f>Recetas!I104+Recetas!V100</f>
        <v>0.2875</v>
      </c>
      <c r="L68" s="10">
        <f>Recetas!V123</f>
        <v>0.140625</v>
      </c>
      <c r="M68" s="10"/>
      <c r="N68" s="10"/>
      <c r="O68" s="10"/>
      <c r="P68" s="10"/>
      <c r="Q68" s="10">
        <f>Recetas!V247</f>
        <v>2</v>
      </c>
      <c r="R68" s="10">
        <f>Recetas!V271</f>
        <v>0.028125</v>
      </c>
      <c r="S68" s="10"/>
      <c r="T68" s="10"/>
      <c r="U68" s="10">
        <f>Recetas!V338</f>
        <v>0.06</v>
      </c>
      <c r="V68" s="10">
        <f>Recetas!V361</f>
        <v>0.1625</v>
      </c>
      <c r="W68" s="10"/>
      <c r="X68" s="10">
        <f>Recetas!V411</f>
        <v>0.028125</v>
      </c>
      <c r="Y68" s="10"/>
      <c r="Z68" s="10"/>
      <c r="AA68" s="10">
        <f>Recetas!V476</f>
        <v>0.140625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>
      <c r="A69" s="5">
        <v>68.0</v>
      </c>
      <c r="B69" s="6" t="s">
        <v>209</v>
      </c>
      <c r="C69" s="8" t="s">
        <v>211</v>
      </c>
      <c r="D69" s="5" t="s">
        <v>24</v>
      </c>
      <c r="E69" s="5"/>
      <c r="F69" s="16">
        <v>66667.0</v>
      </c>
      <c r="G69" s="10"/>
      <c r="H69" s="10"/>
      <c r="I69" s="10"/>
      <c r="J69" s="10"/>
      <c r="K69" s="10"/>
      <c r="L69" s="10"/>
      <c r="M69" s="10">
        <f>Recetas!V152</f>
        <v>0.03</v>
      </c>
      <c r="N69" s="10"/>
      <c r="O69" s="10"/>
      <c r="P69" s="10"/>
      <c r="Q69" s="10"/>
      <c r="R69" s="10"/>
      <c r="S69" s="10"/>
      <c r="T69" s="10"/>
      <c r="U69" s="10">
        <f>Recetas!V336</f>
        <v>0.01875</v>
      </c>
      <c r="V69" s="10"/>
      <c r="W69" s="10"/>
      <c r="X69" s="10"/>
      <c r="Y69" s="10"/>
      <c r="Z69" s="10"/>
      <c r="AA69" s="10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>
      <c r="A70" s="5">
        <v>69.0</v>
      </c>
      <c r="B70" s="6"/>
      <c r="C70" s="7"/>
      <c r="D70" s="5"/>
      <c r="E70" s="5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>
      <c r="A71" s="5">
        <v>70.0</v>
      </c>
      <c r="B71" s="6"/>
      <c r="C71" s="7"/>
      <c r="D71" s="5"/>
      <c r="E71" s="5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>
      <c r="A72" s="5">
        <v>71.0</v>
      </c>
      <c r="B72" s="6"/>
      <c r="C72" s="8"/>
      <c r="D72" s="5"/>
      <c r="E72" s="5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33"/>
      <c r="W72" s="10"/>
      <c r="X72" s="10"/>
      <c r="Y72" s="10"/>
      <c r="Z72" s="10"/>
      <c r="AA72" s="10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>
      <c r="A73" s="5">
        <v>72.0</v>
      </c>
      <c r="B73" s="6"/>
      <c r="C73" s="8"/>
      <c r="D73" s="5"/>
      <c r="E73" s="5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>
      <c r="A74" s="5">
        <v>73.0</v>
      </c>
      <c r="B74" s="6"/>
      <c r="C74" s="49"/>
      <c r="D74" s="5"/>
      <c r="E74" s="5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>
      <c r="A75" s="5">
        <v>74.0</v>
      </c>
      <c r="B75" s="6"/>
      <c r="C75" s="7"/>
      <c r="D75" s="5"/>
      <c r="E75" s="5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>
      <c r="A76" s="5">
        <v>75.0</v>
      </c>
      <c r="B76" s="6"/>
      <c r="C76" s="8"/>
      <c r="D76" s="5"/>
      <c r="E76" s="5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>
      <c r="A77" s="5">
        <v>76.0</v>
      </c>
      <c r="B77" s="6"/>
      <c r="C77" s="8"/>
      <c r="D77" s="5"/>
      <c r="E77" s="5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>
      <c r="A78" s="5">
        <v>77.0</v>
      </c>
      <c r="B78" s="6"/>
      <c r="C78" s="8"/>
      <c r="D78" s="5"/>
      <c r="E78" s="5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>
      <c r="A79" s="40"/>
      <c r="B79" s="40"/>
      <c r="C79" s="4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>
      <c r="A80" s="40"/>
      <c r="B80" s="40"/>
      <c r="C80" s="4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>
      <c r="A81" s="40"/>
      <c r="B81" s="40"/>
      <c r="C81" s="4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>
      <c r="A82" s="40"/>
      <c r="B82" s="40"/>
      <c r="C82" s="4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>
      <c r="A83" s="40"/>
      <c r="B83" s="40"/>
      <c r="C83" s="4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>
      <c r="A84" s="40"/>
      <c r="B84" s="40"/>
      <c r="C84" s="4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>
      <c r="A85" s="40"/>
      <c r="B85" s="40"/>
      <c r="C85" s="4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>
      <c r="A86" s="40"/>
      <c r="B86" s="40"/>
      <c r="C86" s="4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>
      <c r="A87" s="40"/>
      <c r="B87" s="40"/>
      <c r="C87" s="4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>
      <c r="A88" s="40"/>
      <c r="B88" s="40"/>
      <c r="C88" s="4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>
      <c r="A89" s="40"/>
      <c r="B89" s="40"/>
      <c r="C89" s="4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>
      <c r="A90" s="40"/>
      <c r="B90" s="40"/>
      <c r="C90" s="4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>
      <c r="A91" s="40"/>
      <c r="B91" s="40"/>
      <c r="C91" s="4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>
      <c r="A92" s="40"/>
      <c r="B92" s="40"/>
      <c r="C92" s="4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>
      <c r="A93" s="40"/>
      <c r="B93" s="40"/>
      <c r="C93" s="4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>
      <c r="A94" s="40"/>
      <c r="B94" s="40"/>
      <c r="C94" s="4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>
      <c r="A95" s="40"/>
      <c r="B95" s="40"/>
      <c r="C95" s="4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>
      <c r="A96" s="40"/>
      <c r="B96" s="40"/>
      <c r="C96" s="4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>
      <c r="A97" s="40"/>
      <c r="B97" s="40"/>
      <c r="C97" s="4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>
      <c r="A98" s="40"/>
      <c r="B98" s="40"/>
      <c r="C98" s="4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>
      <c r="A99" s="40"/>
      <c r="B99" s="40"/>
      <c r="C99" s="4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>
      <c r="A100" s="40"/>
      <c r="B100" s="40"/>
      <c r="C100" s="4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>
      <c r="A101" s="40"/>
      <c r="B101" s="40"/>
      <c r="C101" s="4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>
      <c r="A102" s="40"/>
      <c r="B102" s="40"/>
      <c r="C102" s="4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>
      <c r="A103" s="40"/>
      <c r="B103" s="40"/>
      <c r="C103" s="4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>
      <c r="A104" s="40"/>
      <c r="B104" s="40"/>
      <c r="C104" s="4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>
      <c r="A105" s="40"/>
      <c r="B105" s="40"/>
      <c r="C105" s="4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>
      <c r="A106" s="40"/>
      <c r="B106" s="40"/>
      <c r="C106" s="4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>
      <c r="A107" s="40"/>
      <c r="B107" s="40"/>
      <c r="C107" s="4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>
      <c r="A108" s="40"/>
      <c r="B108" s="40"/>
      <c r="C108" s="4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>
      <c r="A109" s="40"/>
      <c r="B109" s="40"/>
      <c r="C109" s="4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>
      <c r="A110" s="40"/>
      <c r="B110" s="40"/>
      <c r="C110" s="4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>
      <c r="A111" s="40"/>
      <c r="B111" s="40"/>
      <c r="C111" s="4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>
      <c r="A112" s="40"/>
      <c r="B112" s="40"/>
      <c r="C112" s="4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>
      <c r="A113" s="40"/>
      <c r="B113" s="40"/>
      <c r="C113" s="4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>
      <c r="A114" s="40"/>
      <c r="B114" s="40"/>
      <c r="C114" s="4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>
      <c r="A115" s="40"/>
      <c r="B115" s="40"/>
      <c r="C115" s="4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>
      <c r="A116" s="40"/>
      <c r="B116" s="40"/>
      <c r="C116" s="4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>
      <c r="A117" s="40"/>
      <c r="B117" s="40"/>
      <c r="C117" s="4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>
      <c r="A118" s="40"/>
      <c r="B118" s="40"/>
      <c r="C118" s="4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>
      <c r="A119" s="40"/>
      <c r="B119" s="40"/>
      <c r="C119" s="4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>
      <c r="A120" s="40"/>
      <c r="B120" s="40"/>
      <c r="C120" s="4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>
      <c r="A121" s="40"/>
      <c r="B121" s="40"/>
      <c r="C121" s="4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>
      <c r="A122" s="40"/>
      <c r="B122" s="40"/>
      <c r="C122" s="4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>
      <c r="A123" s="40"/>
      <c r="B123" s="40"/>
      <c r="C123" s="4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>
      <c r="A124" s="40"/>
      <c r="B124" s="40"/>
      <c r="C124" s="4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>
      <c r="A125" s="40"/>
      <c r="B125" s="40"/>
      <c r="C125" s="4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>
      <c r="A126" s="40"/>
      <c r="B126" s="40"/>
      <c r="C126" s="4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>
      <c r="A127" s="40"/>
      <c r="B127" s="40"/>
      <c r="C127" s="4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>
      <c r="A128" s="40"/>
      <c r="B128" s="40"/>
      <c r="C128" s="4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>
      <c r="A129" s="40"/>
      <c r="B129" s="40"/>
      <c r="C129" s="4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>
      <c r="A130" s="40"/>
      <c r="B130" s="40"/>
      <c r="C130" s="4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>
      <c r="A131" s="40"/>
      <c r="B131" s="40"/>
      <c r="C131" s="4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>
      <c r="A132" s="40"/>
      <c r="B132" s="40"/>
      <c r="C132" s="4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>
      <c r="A133" s="40"/>
      <c r="B133" s="40"/>
      <c r="C133" s="4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>
      <c r="A134" s="40"/>
      <c r="B134" s="40"/>
      <c r="C134" s="4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>
      <c r="A135" s="40"/>
      <c r="B135" s="40"/>
      <c r="C135" s="4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>
      <c r="A136" s="40"/>
      <c r="B136" s="40"/>
      <c r="C136" s="4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>
      <c r="A137" s="40"/>
      <c r="B137" s="40"/>
      <c r="C137" s="4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>
      <c r="A138" s="40"/>
      <c r="B138" s="40"/>
      <c r="C138" s="4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>
      <c r="A139" s="40"/>
      <c r="B139" s="40"/>
      <c r="C139" s="4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>
      <c r="A140" s="40"/>
      <c r="B140" s="40"/>
      <c r="C140" s="4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>
      <c r="A141" s="40"/>
      <c r="B141" s="40"/>
      <c r="C141" s="4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>
      <c r="A142" s="40"/>
      <c r="B142" s="40"/>
      <c r="C142" s="4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>
      <c r="A143" s="40"/>
      <c r="B143" s="40"/>
      <c r="C143" s="4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>
      <c r="A144" s="40"/>
      <c r="B144" s="40"/>
      <c r="C144" s="4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>
      <c r="A145" s="40"/>
      <c r="B145" s="40"/>
      <c r="C145" s="4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>
      <c r="A146" s="40"/>
      <c r="B146" s="40"/>
      <c r="C146" s="4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>
      <c r="A147" s="40"/>
      <c r="B147" s="40"/>
      <c r="C147" s="4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>
      <c r="A148" s="40"/>
      <c r="B148" s="40"/>
      <c r="C148" s="4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>
      <c r="A149" s="40"/>
      <c r="B149" s="40"/>
      <c r="C149" s="4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>
      <c r="A150" s="40"/>
      <c r="B150" s="40"/>
      <c r="C150" s="4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>
      <c r="A151" s="40"/>
      <c r="B151" s="40"/>
      <c r="C151" s="4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>
      <c r="A152" s="40"/>
      <c r="B152" s="40"/>
      <c r="C152" s="4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>
      <c r="A153" s="40"/>
      <c r="B153" s="40"/>
      <c r="C153" s="4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>
      <c r="A154" s="40"/>
      <c r="B154" s="40"/>
      <c r="C154" s="4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>
      <c r="A155" s="40"/>
      <c r="B155" s="40"/>
      <c r="C155" s="4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>
      <c r="A156" s="40"/>
      <c r="B156" s="40"/>
      <c r="C156" s="4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>
      <c r="A157" s="40"/>
      <c r="B157" s="40"/>
      <c r="C157" s="4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>
      <c r="A158" s="40"/>
      <c r="B158" s="40"/>
      <c r="C158" s="4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>
      <c r="A159" s="40"/>
      <c r="B159" s="40"/>
      <c r="C159" s="4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>
      <c r="A160" s="40"/>
      <c r="B160" s="40"/>
      <c r="C160" s="4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>
      <c r="A161" s="40"/>
      <c r="B161" s="40"/>
      <c r="C161" s="4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>
      <c r="A162" s="40"/>
      <c r="B162" s="40"/>
      <c r="C162" s="4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>
      <c r="A163" s="40"/>
      <c r="B163" s="40"/>
      <c r="C163" s="4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>
      <c r="A164" s="40"/>
      <c r="B164" s="40"/>
      <c r="C164" s="4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>
      <c r="A165" s="40"/>
      <c r="B165" s="40"/>
      <c r="C165" s="4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>
      <c r="A166" s="40"/>
      <c r="B166" s="40"/>
      <c r="C166" s="4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>
      <c r="A167" s="40"/>
      <c r="B167" s="40"/>
      <c r="C167" s="4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>
      <c r="A168" s="40"/>
      <c r="B168" s="40"/>
      <c r="C168" s="4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>
      <c r="A169" s="40"/>
      <c r="B169" s="40"/>
      <c r="C169" s="4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>
      <c r="A170" s="40"/>
      <c r="B170" s="40"/>
      <c r="C170" s="4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>
      <c r="A171" s="40"/>
      <c r="B171" s="40"/>
      <c r="C171" s="4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>
      <c r="A172" s="40"/>
      <c r="B172" s="40"/>
      <c r="C172" s="4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>
      <c r="A173" s="40"/>
      <c r="B173" s="40"/>
      <c r="C173" s="4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>
      <c r="A174" s="40"/>
      <c r="B174" s="40"/>
      <c r="C174" s="4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>
      <c r="A175" s="40"/>
      <c r="B175" s="40"/>
      <c r="C175" s="4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>
      <c r="A176" s="40"/>
      <c r="B176" s="40"/>
      <c r="C176" s="4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>
      <c r="A177" s="40"/>
      <c r="B177" s="40"/>
      <c r="C177" s="4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>
      <c r="A178" s="40"/>
      <c r="B178" s="40"/>
      <c r="C178" s="4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>
      <c r="A179" s="40"/>
      <c r="B179" s="40"/>
      <c r="C179" s="4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>
      <c r="A180" s="40"/>
      <c r="B180" s="40"/>
      <c r="C180" s="4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>
      <c r="A181" s="40"/>
      <c r="B181" s="40"/>
      <c r="C181" s="4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>
      <c r="A182" s="40"/>
      <c r="B182" s="40"/>
      <c r="C182" s="4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>
      <c r="A183" s="40"/>
      <c r="B183" s="40"/>
      <c r="C183" s="4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>
      <c r="A184" s="40"/>
      <c r="B184" s="40"/>
      <c r="C184" s="4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>
      <c r="A185" s="40"/>
      <c r="B185" s="40"/>
      <c r="C185" s="4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>
      <c r="A186" s="40"/>
      <c r="B186" s="40"/>
      <c r="C186" s="4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>
      <c r="A187" s="40"/>
      <c r="B187" s="40"/>
      <c r="C187" s="4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>
      <c r="A188" s="40"/>
      <c r="B188" s="40"/>
      <c r="C188" s="4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>
      <c r="A189" s="40"/>
      <c r="B189" s="40"/>
      <c r="C189" s="4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>
      <c r="A190" s="40"/>
      <c r="B190" s="40"/>
      <c r="C190" s="4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>
      <c r="A191" s="40"/>
      <c r="B191" s="40"/>
      <c r="C191" s="4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>
      <c r="A192" s="40"/>
      <c r="B192" s="40"/>
      <c r="C192" s="4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>
      <c r="A193" s="40"/>
      <c r="B193" s="40"/>
      <c r="C193" s="4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>
      <c r="A194" s="40"/>
      <c r="B194" s="40"/>
      <c r="C194" s="4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>
      <c r="A195" s="40"/>
      <c r="B195" s="40"/>
      <c r="C195" s="4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>
      <c r="A196" s="40"/>
      <c r="B196" s="40"/>
      <c r="C196" s="4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>
      <c r="A197" s="40"/>
      <c r="B197" s="40"/>
      <c r="C197" s="4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>
      <c r="A198" s="40"/>
      <c r="B198" s="40"/>
      <c r="C198" s="4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>
      <c r="A199" s="40"/>
      <c r="B199" s="40"/>
      <c r="C199" s="4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>
      <c r="A200" s="40"/>
      <c r="B200" s="40"/>
      <c r="C200" s="4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>
      <c r="A201" s="40"/>
      <c r="B201" s="40"/>
      <c r="C201" s="4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>
      <c r="A202" s="40"/>
      <c r="B202" s="40"/>
      <c r="C202" s="4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>
      <c r="A203" s="40"/>
      <c r="B203" s="40"/>
      <c r="C203" s="4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>
      <c r="A204" s="40"/>
      <c r="B204" s="40"/>
      <c r="C204" s="4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>
      <c r="A205" s="40"/>
      <c r="B205" s="40"/>
      <c r="C205" s="4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>
      <c r="A206" s="40"/>
      <c r="B206" s="40"/>
      <c r="C206" s="4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>
      <c r="A207" s="40"/>
      <c r="B207" s="40"/>
      <c r="C207" s="4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>
      <c r="A208" s="40"/>
      <c r="B208" s="40"/>
      <c r="C208" s="4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>
      <c r="A209" s="40"/>
      <c r="B209" s="40"/>
      <c r="C209" s="4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>
      <c r="A210" s="40"/>
      <c r="B210" s="40"/>
      <c r="C210" s="4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>
      <c r="A211" s="40"/>
      <c r="B211" s="40"/>
      <c r="C211" s="4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>
      <c r="A212" s="40"/>
      <c r="B212" s="40"/>
      <c r="C212" s="4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>
      <c r="A213" s="40"/>
      <c r="B213" s="40"/>
      <c r="C213" s="4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>
      <c r="A214" s="40"/>
      <c r="B214" s="40"/>
      <c r="C214" s="4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>
      <c r="A215" s="40"/>
      <c r="B215" s="40"/>
      <c r="C215" s="4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>
      <c r="A216" s="40"/>
      <c r="B216" s="40"/>
      <c r="C216" s="4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>
      <c r="A217" s="40"/>
      <c r="B217" s="40"/>
      <c r="C217" s="4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>
      <c r="A218" s="40"/>
      <c r="B218" s="40"/>
      <c r="C218" s="4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>
      <c r="A219" s="40"/>
      <c r="B219" s="40"/>
      <c r="C219" s="4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>
      <c r="A220" s="40"/>
      <c r="B220" s="40"/>
      <c r="C220" s="4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>
      <c r="A221" s="40"/>
      <c r="B221" s="40"/>
      <c r="C221" s="4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>
      <c r="A222" s="40"/>
      <c r="B222" s="40"/>
      <c r="C222" s="4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>
      <c r="A223" s="40"/>
      <c r="B223" s="40"/>
      <c r="C223" s="4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>
      <c r="A224" s="40"/>
      <c r="B224" s="40"/>
      <c r="C224" s="4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>
      <c r="A225" s="40"/>
      <c r="B225" s="40"/>
      <c r="C225" s="4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>
      <c r="A226" s="40"/>
      <c r="B226" s="40"/>
      <c r="C226" s="4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>
      <c r="A227" s="40"/>
      <c r="B227" s="40"/>
      <c r="C227" s="4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>
      <c r="A228" s="40"/>
      <c r="B228" s="40"/>
      <c r="C228" s="4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>
      <c r="A229" s="40"/>
      <c r="B229" s="40"/>
      <c r="C229" s="4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>
      <c r="A230" s="40"/>
      <c r="B230" s="40"/>
      <c r="C230" s="4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>
      <c r="A231" s="40"/>
      <c r="B231" s="40"/>
      <c r="C231" s="4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>
      <c r="A232" s="40"/>
      <c r="B232" s="40"/>
      <c r="C232" s="4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>
      <c r="A233" s="40"/>
      <c r="B233" s="40"/>
      <c r="C233" s="4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>
      <c r="A234" s="40"/>
      <c r="B234" s="40"/>
      <c r="C234" s="4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>
      <c r="A235" s="40"/>
      <c r="B235" s="40"/>
      <c r="C235" s="4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>
      <c r="A236" s="40"/>
      <c r="B236" s="40"/>
      <c r="C236" s="4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>
      <c r="A237" s="40"/>
      <c r="B237" s="40"/>
      <c r="C237" s="4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>
      <c r="A238" s="40"/>
      <c r="B238" s="40"/>
      <c r="C238" s="4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>
      <c r="A239" s="40"/>
      <c r="B239" s="40"/>
      <c r="C239" s="4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>
      <c r="A240" s="40"/>
      <c r="B240" s="40"/>
      <c r="C240" s="4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>
      <c r="A241" s="40"/>
      <c r="B241" s="40"/>
      <c r="C241" s="4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>
      <c r="A242" s="40"/>
      <c r="B242" s="40"/>
      <c r="C242" s="4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>
      <c r="A243" s="40"/>
      <c r="B243" s="40"/>
      <c r="C243" s="4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>
      <c r="A244" s="40"/>
      <c r="B244" s="40"/>
      <c r="C244" s="4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>
      <c r="A245" s="40"/>
      <c r="B245" s="40"/>
      <c r="C245" s="4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>
      <c r="A246" s="40"/>
      <c r="B246" s="40"/>
      <c r="C246" s="4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>
      <c r="A247" s="40"/>
      <c r="B247" s="40"/>
      <c r="C247" s="4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>
      <c r="A248" s="40"/>
      <c r="B248" s="40"/>
      <c r="C248" s="4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>
      <c r="A249" s="40"/>
      <c r="B249" s="40"/>
      <c r="C249" s="4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>
      <c r="A250" s="40"/>
      <c r="B250" s="40"/>
      <c r="C250" s="4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>
      <c r="A251" s="40"/>
      <c r="B251" s="40"/>
      <c r="C251" s="4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>
      <c r="A252" s="40"/>
      <c r="B252" s="40"/>
      <c r="C252" s="4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>
      <c r="A253" s="40"/>
      <c r="B253" s="40"/>
      <c r="C253" s="4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>
      <c r="A254" s="40"/>
      <c r="B254" s="40"/>
      <c r="C254" s="4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>
      <c r="A255" s="40"/>
      <c r="B255" s="40"/>
      <c r="C255" s="4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>
      <c r="A256" s="40"/>
      <c r="B256" s="40"/>
      <c r="C256" s="4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>
      <c r="A257" s="40"/>
      <c r="B257" s="40"/>
      <c r="C257" s="4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>
      <c r="A258" s="40"/>
      <c r="B258" s="40"/>
      <c r="C258" s="4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>
      <c r="A259" s="40"/>
      <c r="B259" s="40"/>
      <c r="C259" s="4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>
      <c r="A260" s="40"/>
      <c r="B260" s="40"/>
      <c r="C260" s="4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>
      <c r="A261" s="40"/>
      <c r="B261" s="40"/>
      <c r="C261" s="4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>
      <c r="A262" s="40"/>
      <c r="B262" s="40"/>
      <c r="C262" s="4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>
      <c r="A263" s="40"/>
      <c r="B263" s="40"/>
      <c r="C263" s="4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>
      <c r="A264" s="40"/>
      <c r="B264" s="40"/>
      <c r="C264" s="4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>
      <c r="A265" s="40"/>
      <c r="B265" s="40"/>
      <c r="C265" s="4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>
      <c r="A266" s="40"/>
      <c r="B266" s="40"/>
      <c r="C266" s="4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>
      <c r="A267" s="40"/>
      <c r="B267" s="40"/>
      <c r="C267" s="4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>
      <c r="A268" s="40"/>
      <c r="B268" s="40"/>
      <c r="C268" s="4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>
      <c r="A269" s="40"/>
      <c r="B269" s="40"/>
      <c r="C269" s="4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>
      <c r="A270" s="40"/>
      <c r="B270" s="40"/>
      <c r="C270" s="4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>
      <c r="A271" s="40"/>
      <c r="B271" s="40"/>
      <c r="C271" s="4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>
      <c r="A272" s="40"/>
      <c r="B272" s="40"/>
      <c r="C272" s="4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>
      <c r="A273" s="40"/>
      <c r="B273" s="40"/>
      <c r="C273" s="4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>
      <c r="A274" s="40"/>
      <c r="B274" s="40"/>
      <c r="C274" s="4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>
      <c r="A275" s="40"/>
      <c r="B275" s="40"/>
      <c r="C275" s="4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>
      <c r="A276" s="40"/>
      <c r="B276" s="40"/>
      <c r="C276" s="4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>
      <c r="A277" s="40"/>
      <c r="B277" s="40"/>
      <c r="C277" s="4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>
      <c r="A278" s="40"/>
      <c r="B278" s="40"/>
      <c r="C278" s="4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>
      <c r="A279" s="40"/>
      <c r="B279" s="40"/>
      <c r="C279" s="4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>
      <c r="A280" s="40"/>
      <c r="B280" s="40"/>
      <c r="C280" s="4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>
      <c r="A281" s="40"/>
      <c r="B281" s="40"/>
      <c r="C281" s="4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>
      <c r="A282" s="40"/>
      <c r="B282" s="40"/>
      <c r="C282" s="4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>
      <c r="A283" s="40"/>
      <c r="B283" s="40"/>
      <c r="C283" s="4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>
      <c r="A284" s="40"/>
      <c r="B284" s="40"/>
      <c r="C284" s="4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>
      <c r="A285" s="40"/>
      <c r="B285" s="40"/>
      <c r="C285" s="4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>
      <c r="A286" s="40"/>
      <c r="B286" s="40"/>
      <c r="C286" s="4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>
      <c r="A287" s="40"/>
      <c r="B287" s="40"/>
      <c r="C287" s="4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>
      <c r="A288" s="40"/>
      <c r="B288" s="40"/>
      <c r="C288" s="4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>
      <c r="A289" s="40"/>
      <c r="B289" s="40"/>
      <c r="C289" s="4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>
      <c r="A290" s="40"/>
      <c r="B290" s="40"/>
      <c r="C290" s="4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>
      <c r="A291" s="40"/>
      <c r="B291" s="40"/>
      <c r="C291" s="4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>
      <c r="A292" s="40"/>
      <c r="B292" s="40"/>
      <c r="C292" s="4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>
      <c r="A293" s="40"/>
      <c r="B293" s="40"/>
      <c r="C293" s="4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>
      <c r="A294" s="40"/>
      <c r="B294" s="40"/>
      <c r="C294" s="4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>
      <c r="A295" s="40"/>
      <c r="B295" s="40"/>
      <c r="C295" s="4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>
      <c r="A296" s="40"/>
      <c r="B296" s="40"/>
      <c r="C296" s="4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>
      <c r="A297" s="40"/>
      <c r="B297" s="40"/>
      <c r="C297" s="4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>
      <c r="A298" s="40"/>
      <c r="B298" s="40"/>
      <c r="C298" s="4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>
      <c r="A299" s="40"/>
      <c r="B299" s="40"/>
      <c r="C299" s="4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>
      <c r="A300" s="40"/>
      <c r="B300" s="40"/>
      <c r="C300" s="4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>
      <c r="A301" s="40"/>
      <c r="B301" s="40"/>
      <c r="C301" s="4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>
      <c r="A302" s="40"/>
      <c r="B302" s="40"/>
      <c r="C302" s="4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>
      <c r="A303" s="40"/>
      <c r="B303" s="40"/>
      <c r="C303" s="4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>
      <c r="A304" s="40"/>
      <c r="B304" s="40"/>
      <c r="C304" s="4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>
      <c r="A305" s="40"/>
      <c r="B305" s="40"/>
      <c r="C305" s="4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>
      <c r="A306" s="40"/>
      <c r="B306" s="40"/>
      <c r="C306" s="4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>
      <c r="A307" s="40"/>
      <c r="B307" s="40"/>
      <c r="C307" s="4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>
      <c r="A308" s="40"/>
      <c r="B308" s="40"/>
      <c r="C308" s="4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>
      <c r="A309" s="40"/>
      <c r="B309" s="40"/>
      <c r="C309" s="4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>
      <c r="A310" s="40"/>
      <c r="B310" s="40"/>
      <c r="C310" s="4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>
      <c r="A311" s="40"/>
      <c r="B311" s="40"/>
      <c r="C311" s="4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>
      <c r="A312" s="40"/>
      <c r="B312" s="40"/>
      <c r="C312" s="4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>
      <c r="A313" s="40"/>
      <c r="B313" s="40"/>
      <c r="C313" s="4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>
      <c r="A314" s="40"/>
      <c r="B314" s="40"/>
      <c r="C314" s="4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>
      <c r="A315" s="40"/>
      <c r="B315" s="40"/>
      <c r="C315" s="4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>
      <c r="A316" s="40"/>
      <c r="B316" s="40"/>
      <c r="C316" s="4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>
      <c r="A317" s="40"/>
      <c r="B317" s="40"/>
      <c r="C317" s="4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>
      <c r="A318" s="40"/>
      <c r="B318" s="40"/>
      <c r="C318" s="4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>
      <c r="A319" s="40"/>
      <c r="B319" s="40"/>
      <c r="C319" s="4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>
      <c r="A320" s="40"/>
      <c r="B320" s="40"/>
      <c r="C320" s="4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>
      <c r="A321" s="40"/>
      <c r="B321" s="40"/>
      <c r="C321" s="4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>
      <c r="A322" s="40"/>
      <c r="B322" s="40"/>
      <c r="C322" s="4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>
      <c r="A323" s="40"/>
      <c r="B323" s="40"/>
      <c r="C323" s="4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>
      <c r="A324" s="40"/>
      <c r="B324" s="40"/>
      <c r="C324" s="4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>
      <c r="A325" s="40"/>
      <c r="B325" s="40"/>
      <c r="C325" s="4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>
      <c r="A326" s="40"/>
      <c r="B326" s="40"/>
      <c r="C326" s="4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>
      <c r="A327" s="40"/>
      <c r="B327" s="40"/>
      <c r="C327" s="4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>
      <c r="A328" s="40"/>
      <c r="B328" s="40"/>
      <c r="C328" s="4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>
      <c r="A329" s="40"/>
      <c r="B329" s="40"/>
      <c r="C329" s="4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>
      <c r="A330" s="40"/>
      <c r="B330" s="40"/>
      <c r="C330" s="4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>
      <c r="A331" s="40"/>
      <c r="B331" s="40"/>
      <c r="C331" s="4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>
      <c r="A332" s="40"/>
      <c r="B332" s="40"/>
      <c r="C332" s="4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>
      <c r="A333" s="40"/>
      <c r="B333" s="40"/>
      <c r="C333" s="4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>
      <c r="A334" s="40"/>
      <c r="B334" s="40"/>
      <c r="C334" s="4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>
      <c r="A335" s="40"/>
      <c r="B335" s="40"/>
      <c r="C335" s="4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>
      <c r="A336" s="40"/>
      <c r="B336" s="40"/>
      <c r="C336" s="4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>
      <c r="A337" s="40"/>
      <c r="B337" s="40"/>
      <c r="C337" s="4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>
      <c r="A338" s="40"/>
      <c r="B338" s="40"/>
      <c r="C338" s="4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>
      <c r="A339" s="40"/>
      <c r="B339" s="40"/>
      <c r="C339" s="4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>
      <c r="A340" s="40"/>
      <c r="B340" s="40"/>
      <c r="C340" s="4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>
      <c r="A341" s="40"/>
      <c r="B341" s="40"/>
      <c r="C341" s="4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>
      <c r="A342" s="40"/>
      <c r="B342" s="40"/>
      <c r="C342" s="4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>
      <c r="A343" s="40"/>
      <c r="B343" s="40"/>
      <c r="C343" s="4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>
      <c r="A344" s="40"/>
      <c r="B344" s="40"/>
      <c r="C344" s="4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>
      <c r="A345" s="40"/>
      <c r="B345" s="40"/>
      <c r="C345" s="4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>
      <c r="A346" s="40"/>
      <c r="B346" s="40"/>
      <c r="C346" s="4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>
      <c r="A347" s="40"/>
      <c r="B347" s="40"/>
      <c r="C347" s="4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>
      <c r="A348" s="40"/>
      <c r="B348" s="40"/>
      <c r="C348" s="4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>
      <c r="A349" s="40"/>
      <c r="B349" s="40"/>
      <c r="C349" s="4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>
      <c r="A350" s="40"/>
      <c r="B350" s="40"/>
      <c r="C350" s="4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>
      <c r="A351" s="40"/>
      <c r="B351" s="40"/>
      <c r="C351" s="4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>
      <c r="A352" s="40"/>
      <c r="B352" s="40"/>
      <c r="C352" s="4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>
      <c r="A353" s="40"/>
      <c r="B353" s="40"/>
      <c r="C353" s="4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>
      <c r="A354" s="40"/>
      <c r="B354" s="40"/>
      <c r="C354" s="4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>
      <c r="A355" s="40"/>
      <c r="B355" s="40"/>
      <c r="C355" s="4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>
      <c r="A356" s="40"/>
      <c r="B356" s="40"/>
      <c r="C356" s="4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>
      <c r="A357" s="40"/>
      <c r="B357" s="40"/>
      <c r="C357" s="4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>
      <c r="A358" s="40"/>
      <c r="B358" s="40"/>
      <c r="C358" s="4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>
      <c r="A359" s="40"/>
      <c r="B359" s="40"/>
      <c r="C359" s="4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>
      <c r="A360" s="40"/>
      <c r="B360" s="40"/>
      <c r="C360" s="4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>
      <c r="A361" s="40"/>
      <c r="B361" s="40"/>
      <c r="C361" s="4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>
      <c r="A362" s="40"/>
      <c r="B362" s="40"/>
      <c r="C362" s="4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>
      <c r="A363" s="40"/>
      <c r="B363" s="40"/>
      <c r="C363" s="4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>
      <c r="A364" s="40"/>
      <c r="B364" s="40"/>
      <c r="C364" s="4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>
      <c r="A365" s="40"/>
      <c r="B365" s="40"/>
      <c r="C365" s="4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>
      <c r="A366" s="40"/>
      <c r="B366" s="40"/>
      <c r="C366" s="4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>
      <c r="A367" s="40"/>
      <c r="B367" s="40"/>
      <c r="C367" s="4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>
      <c r="A368" s="40"/>
      <c r="B368" s="40"/>
      <c r="C368" s="4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>
      <c r="A369" s="40"/>
      <c r="B369" s="40"/>
      <c r="C369" s="4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>
      <c r="A370" s="40"/>
      <c r="B370" s="40"/>
      <c r="C370" s="4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>
      <c r="A371" s="40"/>
      <c r="B371" s="40"/>
      <c r="C371" s="4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>
      <c r="A372" s="40"/>
      <c r="B372" s="40"/>
      <c r="C372" s="4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>
      <c r="A373" s="40"/>
      <c r="B373" s="40"/>
      <c r="C373" s="4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>
      <c r="A374" s="40"/>
      <c r="B374" s="40"/>
      <c r="C374" s="4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>
      <c r="A375" s="40"/>
      <c r="B375" s="40"/>
      <c r="C375" s="4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>
      <c r="A376" s="40"/>
      <c r="B376" s="40"/>
      <c r="C376" s="4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>
      <c r="A377" s="40"/>
      <c r="B377" s="40"/>
      <c r="C377" s="4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>
      <c r="A378" s="40"/>
      <c r="B378" s="40"/>
      <c r="C378" s="4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>
      <c r="A379" s="40"/>
      <c r="B379" s="40"/>
      <c r="C379" s="4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>
      <c r="A380" s="40"/>
      <c r="B380" s="40"/>
      <c r="C380" s="4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>
      <c r="A381" s="40"/>
      <c r="B381" s="40"/>
      <c r="C381" s="4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>
      <c r="A382" s="40"/>
      <c r="B382" s="40"/>
      <c r="C382" s="4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>
      <c r="A383" s="40"/>
      <c r="B383" s="40"/>
      <c r="C383" s="4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>
      <c r="A384" s="40"/>
      <c r="B384" s="40"/>
      <c r="C384" s="4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>
      <c r="A385" s="40"/>
      <c r="B385" s="40"/>
      <c r="C385" s="4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>
      <c r="A386" s="40"/>
      <c r="B386" s="40"/>
      <c r="C386" s="4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>
      <c r="A387" s="40"/>
      <c r="B387" s="40"/>
      <c r="C387" s="4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>
      <c r="A388" s="40"/>
      <c r="B388" s="40"/>
      <c r="C388" s="4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>
      <c r="A389" s="40"/>
      <c r="B389" s="40"/>
      <c r="C389" s="4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>
      <c r="A390" s="40"/>
      <c r="B390" s="40"/>
      <c r="C390" s="4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>
      <c r="A391" s="40"/>
      <c r="B391" s="40"/>
      <c r="C391" s="4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>
      <c r="A392" s="40"/>
      <c r="B392" s="40"/>
      <c r="C392" s="4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>
      <c r="A393" s="40"/>
      <c r="B393" s="40"/>
      <c r="C393" s="4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>
      <c r="A394" s="40"/>
      <c r="B394" s="40"/>
      <c r="C394" s="4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>
      <c r="A395" s="40"/>
      <c r="B395" s="40"/>
      <c r="C395" s="4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>
      <c r="A396" s="40"/>
      <c r="B396" s="40"/>
      <c r="C396" s="4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>
      <c r="A397" s="40"/>
      <c r="B397" s="40"/>
      <c r="C397" s="4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>
      <c r="A398" s="40"/>
      <c r="B398" s="40"/>
      <c r="C398" s="4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>
      <c r="A399" s="40"/>
      <c r="B399" s="40"/>
      <c r="C399" s="4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>
      <c r="A400" s="40"/>
      <c r="B400" s="40"/>
      <c r="C400" s="4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>
      <c r="A401" s="40"/>
      <c r="B401" s="40"/>
      <c r="C401" s="4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>
      <c r="A402" s="40"/>
      <c r="B402" s="40"/>
      <c r="C402" s="4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>
      <c r="A403" s="40"/>
      <c r="B403" s="40"/>
      <c r="C403" s="4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>
      <c r="A404" s="40"/>
      <c r="B404" s="40"/>
      <c r="C404" s="4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>
      <c r="A405" s="40"/>
      <c r="B405" s="40"/>
      <c r="C405" s="4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>
      <c r="A406" s="40"/>
      <c r="B406" s="40"/>
      <c r="C406" s="4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>
      <c r="A407" s="40"/>
      <c r="B407" s="40"/>
      <c r="C407" s="4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>
      <c r="A408" s="40"/>
      <c r="B408" s="40"/>
      <c r="C408" s="4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>
      <c r="A409" s="40"/>
      <c r="B409" s="40"/>
      <c r="C409" s="4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>
      <c r="A410" s="40"/>
      <c r="B410" s="40"/>
      <c r="C410" s="4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>
      <c r="A411" s="40"/>
      <c r="B411" s="40"/>
      <c r="C411" s="4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>
      <c r="A412" s="40"/>
      <c r="B412" s="40"/>
      <c r="C412" s="4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>
      <c r="A413" s="40"/>
      <c r="B413" s="40"/>
      <c r="C413" s="4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>
      <c r="A414" s="40"/>
      <c r="B414" s="40"/>
      <c r="C414" s="4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>
      <c r="A415" s="40"/>
      <c r="B415" s="40"/>
      <c r="C415" s="4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>
      <c r="A416" s="40"/>
      <c r="B416" s="40"/>
      <c r="C416" s="4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>
      <c r="A417" s="40"/>
      <c r="B417" s="40"/>
      <c r="C417" s="4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>
      <c r="A418" s="40"/>
      <c r="B418" s="40"/>
      <c r="C418" s="4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>
      <c r="A419" s="40"/>
      <c r="B419" s="40"/>
      <c r="C419" s="4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>
      <c r="A420" s="40"/>
      <c r="B420" s="40"/>
      <c r="C420" s="4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>
      <c r="A421" s="40"/>
      <c r="B421" s="40"/>
      <c r="C421" s="4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>
      <c r="A422" s="40"/>
      <c r="B422" s="40"/>
      <c r="C422" s="4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>
      <c r="A423" s="40"/>
      <c r="B423" s="40"/>
      <c r="C423" s="4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>
      <c r="A424" s="40"/>
      <c r="B424" s="40"/>
      <c r="C424" s="4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>
      <c r="A425" s="40"/>
      <c r="B425" s="40"/>
      <c r="C425" s="4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>
      <c r="A426" s="40"/>
      <c r="B426" s="40"/>
      <c r="C426" s="4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>
      <c r="A427" s="40"/>
      <c r="B427" s="40"/>
      <c r="C427" s="4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>
      <c r="A428" s="40"/>
      <c r="B428" s="40"/>
      <c r="C428" s="4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>
      <c r="A429" s="40"/>
      <c r="B429" s="40"/>
      <c r="C429" s="4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>
      <c r="A430" s="40"/>
      <c r="B430" s="40"/>
      <c r="C430" s="4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>
      <c r="A431" s="40"/>
      <c r="B431" s="40"/>
      <c r="C431" s="4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>
      <c r="A432" s="40"/>
      <c r="B432" s="40"/>
      <c r="C432" s="4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>
      <c r="A433" s="40"/>
      <c r="B433" s="40"/>
      <c r="C433" s="4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>
      <c r="A434" s="40"/>
      <c r="B434" s="40"/>
      <c r="C434" s="4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>
      <c r="A435" s="40"/>
      <c r="B435" s="40"/>
      <c r="C435" s="4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>
      <c r="A436" s="40"/>
      <c r="B436" s="40"/>
      <c r="C436" s="4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>
      <c r="A437" s="40"/>
      <c r="B437" s="40"/>
      <c r="C437" s="4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>
      <c r="A438" s="40"/>
      <c r="B438" s="40"/>
      <c r="C438" s="4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>
      <c r="A439" s="40"/>
      <c r="B439" s="40"/>
      <c r="C439" s="4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>
      <c r="A440" s="40"/>
      <c r="B440" s="40"/>
      <c r="C440" s="4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>
      <c r="A441" s="40"/>
      <c r="B441" s="40"/>
      <c r="C441" s="4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>
      <c r="A442" s="40"/>
      <c r="B442" s="40"/>
      <c r="C442" s="4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>
      <c r="A443" s="40"/>
      <c r="B443" s="40"/>
      <c r="C443" s="4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>
      <c r="A444" s="40"/>
      <c r="B444" s="40"/>
      <c r="C444" s="4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>
      <c r="A445" s="40"/>
      <c r="B445" s="40"/>
      <c r="C445" s="4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>
      <c r="A446" s="40"/>
      <c r="B446" s="40"/>
      <c r="C446" s="4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>
      <c r="A447" s="40"/>
      <c r="B447" s="40"/>
      <c r="C447" s="4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>
      <c r="A448" s="40"/>
      <c r="B448" s="40"/>
      <c r="C448" s="4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>
      <c r="A449" s="40"/>
      <c r="B449" s="40"/>
      <c r="C449" s="4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>
      <c r="A450" s="40"/>
      <c r="B450" s="40"/>
      <c r="C450" s="4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>
      <c r="A451" s="40"/>
      <c r="B451" s="40"/>
      <c r="C451" s="4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>
      <c r="A452" s="40"/>
      <c r="B452" s="40"/>
      <c r="C452" s="4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>
      <c r="A453" s="40"/>
      <c r="B453" s="40"/>
      <c r="C453" s="4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>
      <c r="A454" s="40"/>
      <c r="B454" s="40"/>
      <c r="C454" s="4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>
      <c r="A455" s="40"/>
      <c r="B455" s="40"/>
      <c r="C455" s="4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>
      <c r="A456" s="40"/>
      <c r="B456" s="40"/>
      <c r="C456" s="4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>
      <c r="A457" s="40"/>
      <c r="B457" s="40"/>
      <c r="C457" s="4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>
      <c r="A458" s="40"/>
      <c r="B458" s="40"/>
      <c r="C458" s="4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>
      <c r="A459" s="40"/>
      <c r="B459" s="40"/>
      <c r="C459" s="4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>
      <c r="A460" s="40"/>
      <c r="B460" s="40"/>
      <c r="C460" s="4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>
      <c r="A461" s="40"/>
      <c r="B461" s="40"/>
      <c r="C461" s="4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>
      <c r="A462" s="40"/>
      <c r="B462" s="40"/>
      <c r="C462" s="4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>
      <c r="A463" s="40"/>
      <c r="B463" s="40"/>
      <c r="C463" s="4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>
      <c r="A464" s="40"/>
      <c r="B464" s="40"/>
      <c r="C464" s="4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>
      <c r="A465" s="40"/>
      <c r="B465" s="40"/>
      <c r="C465" s="4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>
      <c r="A466" s="40"/>
      <c r="B466" s="40"/>
      <c r="C466" s="4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>
      <c r="A467" s="40"/>
      <c r="B467" s="40"/>
      <c r="C467" s="4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>
      <c r="A468" s="40"/>
      <c r="B468" s="40"/>
      <c r="C468" s="4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>
      <c r="A469" s="40"/>
      <c r="B469" s="40"/>
      <c r="C469" s="4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>
      <c r="A470" s="40"/>
      <c r="B470" s="40"/>
      <c r="C470" s="4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>
      <c r="A471" s="40"/>
      <c r="B471" s="40"/>
      <c r="C471" s="4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>
      <c r="A472" s="40"/>
      <c r="B472" s="40"/>
      <c r="C472" s="4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>
      <c r="A473" s="40"/>
      <c r="B473" s="40"/>
      <c r="C473" s="4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>
      <c r="A474" s="40"/>
      <c r="B474" s="40"/>
      <c r="C474" s="4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>
      <c r="A475" s="40"/>
      <c r="B475" s="40"/>
      <c r="C475" s="4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>
      <c r="A476" s="40"/>
      <c r="B476" s="40"/>
      <c r="C476" s="4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>
      <c r="A477" s="40"/>
      <c r="B477" s="40"/>
      <c r="C477" s="4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>
      <c r="A478" s="40"/>
      <c r="B478" s="40"/>
      <c r="C478" s="4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>
      <c r="A479" s="40"/>
      <c r="B479" s="40"/>
      <c r="C479" s="4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>
      <c r="A480" s="40"/>
      <c r="B480" s="40"/>
      <c r="C480" s="4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>
      <c r="A481" s="40"/>
      <c r="B481" s="40"/>
      <c r="C481" s="4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>
      <c r="A482" s="40"/>
      <c r="B482" s="40"/>
      <c r="C482" s="4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>
      <c r="A483" s="40"/>
      <c r="B483" s="40"/>
      <c r="C483" s="4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>
      <c r="A484" s="40"/>
      <c r="B484" s="40"/>
      <c r="C484" s="4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>
      <c r="A485" s="40"/>
      <c r="B485" s="40"/>
      <c r="C485" s="4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>
      <c r="A486" s="40"/>
      <c r="B486" s="40"/>
      <c r="C486" s="4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>
      <c r="A487" s="40"/>
      <c r="B487" s="40"/>
      <c r="C487" s="4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>
      <c r="A488" s="40"/>
      <c r="B488" s="40"/>
      <c r="C488" s="4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>
      <c r="A489" s="40"/>
      <c r="B489" s="40"/>
      <c r="C489" s="4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>
      <c r="A490" s="40"/>
      <c r="B490" s="40"/>
      <c r="C490" s="4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>
      <c r="A491" s="40"/>
      <c r="B491" s="40"/>
      <c r="C491" s="4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>
      <c r="A492" s="40"/>
      <c r="B492" s="40"/>
      <c r="C492" s="4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>
      <c r="A493" s="40"/>
      <c r="B493" s="40"/>
      <c r="C493" s="4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>
      <c r="A494" s="40"/>
      <c r="B494" s="40"/>
      <c r="C494" s="4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>
      <c r="A495" s="40"/>
      <c r="B495" s="40"/>
      <c r="C495" s="4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>
      <c r="A496" s="40"/>
      <c r="B496" s="40"/>
      <c r="C496" s="4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>
      <c r="A497" s="40"/>
      <c r="B497" s="40"/>
      <c r="C497" s="4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>
      <c r="A498" s="40"/>
      <c r="B498" s="40"/>
      <c r="C498" s="4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>
      <c r="A499" s="40"/>
      <c r="B499" s="40"/>
      <c r="C499" s="4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>
      <c r="A500" s="40"/>
      <c r="B500" s="40"/>
      <c r="C500" s="4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>
      <c r="A501" s="40"/>
      <c r="B501" s="40"/>
      <c r="C501" s="4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>
      <c r="A502" s="40"/>
      <c r="B502" s="40"/>
      <c r="C502" s="4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>
      <c r="A503" s="40"/>
      <c r="B503" s="40"/>
      <c r="C503" s="4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>
      <c r="A504" s="40"/>
      <c r="B504" s="40"/>
      <c r="C504" s="4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>
      <c r="A505" s="40"/>
      <c r="B505" s="40"/>
      <c r="C505" s="4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>
      <c r="A506" s="40"/>
      <c r="B506" s="40"/>
      <c r="C506" s="4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>
      <c r="A507" s="40"/>
      <c r="B507" s="40"/>
      <c r="C507" s="4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>
      <c r="A508" s="40"/>
      <c r="B508" s="40"/>
      <c r="C508" s="4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>
      <c r="A509" s="40"/>
      <c r="B509" s="40"/>
      <c r="C509" s="4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>
      <c r="A510" s="40"/>
      <c r="B510" s="40"/>
      <c r="C510" s="4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>
      <c r="A511" s="40"/>
      <c r="B511" s="40"/>
      <c r="C511" s="4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>
      <c r="A512" s="40"/>
      <c r="B512" s="40"/>
      <c r="C512" s="4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>
      <c r="A513" s="40"/>
      <c r="B513" s="40"/>
      <c r="C513" s="4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>
      <c r="A514" s="40"/>
      <c r="B514" s="40"/>
      <c r="C514" s="4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>
      <c r="A515" s="40"/>
      <c r="B515" s="40"/>
      <c r="C515" s="4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>
      <c r="A516" s="40"/>
      <c r="B516" s="40"/>
      <c r="C516" s="4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>
      <c r="A517" s="40"/>
      <c r="B517" s="40"/>
      <c r="C517" s="4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>
      <c r="A518" s="40"/>
      <c r="B518" s="40"/>
      <c r="C518" s="4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>
      <c r="A519" s="40"/>
      <c r="B519" s="40"/>
      <c r="C519" s="4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>
      <c r="A520" s="40"/>
      <c r="B520" s="40"/>
      <c r="C520" s="4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>
      <c r="A521" s="40"/>
      <c r="B521" s="40"/>
      <c r="C521" s="4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>
      <c r="A522" s="40"/>
      <c r="B522" s="40"/>
      <c r="C522" s="4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>
      <c r="A523" s="40"/>
      <c r="B523" s="40"/>
      <c r="C523" s="4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>
      <c r="A524" s="40"/>
      <c r="B524" s="40"/>
      <c r="C524" s="4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>
      <c r="A525" s="40"/>
      <c r="B525" s="40"/>
      <c r="C525" s="4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>
      <c r="A526" s="40"/>
      <c r="B526" s="40"/>
      <c r="C526" s="4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>
      <c r="A527" s="40"/>
      <c r="B527" s="40"/>
      <c r="C527" s="4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>
      <c r="A528" s="40"/>
      <c r="B528" s="40"/>
      <c r="C528" s="4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>
      <c r="A529" s="40"/>
      <c r="B529" s="40"/>
      <c r="C529" s="4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>
      <c r="A530" s="40"/>
      <c r="B530" s="40"/>
      <c r="C530" s="4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>
      <c r="A531" s="40"/>
      <c r="B531" s="40"/>
      <c r="C531" s="4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>
      <c r="A532" s="40"/>
      <c r="B532" s="40"/>
      <c r="C532" s="4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>
      <c r="A533" s="40"/>
      <c r="B533" s="40"/>
      <c r="C533" s="4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>
      <c r="A534" s="40"/>
      <c r="B534" s="40"/>
      <c r="C534" s="4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>
      <c r="A535" s="40"/>
      <c r="B535" s="40"/>
      <c r="C535" s="4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>
      <c r="A536" s="40"/>
      <c r="B536" s="40"/>
      <c r="C536" s="4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>
      <c r="A537" s="40"/>
      <c r="B537" s="40"/>
      <c r="C537" s="4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>
      <c r="A538" s="40"/>
      <c r="B538" s="40"/>
      <c r="C538" s="4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>
      <c r="A539" s="40"/>
      <c r="B539" s="40"/>
      <c r="C539" s="4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>
      <c r="A540" s="40"/>
      <c r="B540" s="40"/>
      <c r="C540" s="4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>
      <c r="A541" s="40"/>
      <c r="B541" s="40"/>
      <c r="C541" s="4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>
      <c r="A542" s="40"/>
      <c r="B542" s="40"/>
      <c r="C542" s="4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>
      <c r="A543" s="40"/>
      <c r="B543" s="40"/>
      <c r="C543" s="4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>
      <c r="A544" s="40"/>
      <c r="B544" s="40"/>
      <c r="C544" s="4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>
      <c r="A545" s="40"/>
      <c r="B545" s="40"/>
      <c r="C545" s="4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>
      <c r="A546" s="40"/>
      <c r="B546" s="40"/>
      <c r="C546" s="4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>
      <c r="A547" s="40"/>
      <c r="B547" s="40"/>
      <c r="C547" s="4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>
      <c r="A548" s="40"/>
      <c r="B548" s="40"/>
      <c r="C548" s="4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>
      <c r="A549" s="40"/>
      <c r="B549" s="40"/>
      <c r="C549" s="4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>
      <c r="A550" s="40"/>
      <c r="B550" s="40"/>
      <c r="C550" s="4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>
      <c r="A551" s="40"/>
      <c r="B551" s="40"/>
      <c r="C551" s="4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>
      <c r="A552" s="40"/>
      <c r="B552" s="40"/>
      <c r="C552" s="4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>
      <c r="A553" s="40"/>
      <c r="B553" s="40"/>
      <c r="C553" s="4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>
      <c r="A554" s="40"/>
      <c r="B554" s="40"/>
      <c r="C554" s="4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>
      <c r="A555" s="40"/>
      <c r="B555" s="40"/>
      <c r="C555" s="4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>
      <c r="A556" s="40"/>
      <c r="B556" s="40"/>
      <c r="C556" s="4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>
      <c r="A557" s="40"/>
      <c r="B557" s="40"/>
      <c r="C557" s="4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>
      <c r="A558" s="40"/>
      <c r="B558" s="40"/>
      <c r="C558" s="4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>
      <c r="A559" s="40"/>
      <c r="B559" s="40"/>
      <c r="C559" s="4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>
      <c r="A560" s="40"/>
      <c r="B560" s="40"/>
      <c r="C560" s="4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>
      <c r="A561" s="40"/>
      <c r="B561" s="40"/>
      <c r="C561" s="4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>
      <c r="A562" s="40"/>
      <c r="B562" s="40"/>
      <c r="C562" s="4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>
      <c r="A563" s="40"/>
      <c r="B563" s="40"/>
      <c r="C563" s="4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>
      <c r="A564" s="40"/>
      <c r="B564" s="40"/>
      <c r="C564" s="4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>
      <c r="A565" s="40"/>
      <c r="B565" s="40"/>
      <c r="C565" s="4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>
      <c r="A566" s="40"/>
      <c r="B566" s="40"/>
      <c r="C566" s="4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>
      <c r="A567" s="40"/>
      <c r="B567" s="40"/>
      <c r="C567" s="4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>
      <c r="A568" s="40"/>
      <c r="B568" s="40"/>
      <c r="C568" s="4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>
      <c r="A569" s="40"/>
      <c r="B569" s="40"/>
      <c r="C569" s="4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>
      <c r="A570" s="40"/>
      <c r="B570" s="40"/>
      <c r="C570" s="4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>
      <c r="A571" s="40"/>
      <c r="B571" s="40"/>
      <c r="C571" s="4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>
      <c r="A572" s="40"/>
      <c r="B572" s="40"/>
      <c r="C572" s="4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>
      <c r="A573" s="40"/>
      <c r="B573" s="40"/>
      <c r="C573" s="4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>
      <c r="A574" s="40"/>
      <c r="B574" s="40"/>
      <c r="C574" s="4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>
      <c r="A575" s="40"/>
      <c r="B575" s="40"/>
      <c r="C575" s="4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>
      <c r="A576" s="40"/>
      <c r="B576" s="40"/>
      <c r="C576" s="4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>
      <c r="A577" s="40"/>
      <c r="B577" s="40"/>
      <c r="C577" s="4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>
      <c r="A578" s="40"/>
      <c r="B578" s="40"/>
      <c r="C578" s="4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>
      <c r="A579" s="40"/>
      <c r="B579" s="40"/>
      <c r="C579" s="4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>
      <c r="A580" s="40"/>
      <c r="B580" s="40"/>
      <c r="C580" s="4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>
      <c r="A581" s="40"/>
      <c r="B581" s="40"/>
      <c r="C581" s="4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>
      <c r="A582" s="40"/>
      <c r="B582" s="40"/>
      <c r="C582" s="4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>
      <c r="A583" s="40"/>
      <c r="B583" s="40"/>
      <c r="C583" s="4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>
      <c r="A584" s="40"/>
      <c r="B584" s="40"/>
      <c r="C584" s="4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>
      <c r="A585" s="40"/>
      <c r="B585" s="40"/>
      <c r="C585" s="4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>
      <c r="A586" s="40"/>
      <c r="B586" s="40"/>
      <c r="C586" s="4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>
      <c r="A587" s="40"/>
      <c r="B587" s="40"/>
      <c r="C587" s="4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>
      <c r="A588" s="40"/>
      <c r="B588" s="40"/>
      <c r="C588" s="4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>
      <c r="A589" s="40"/>
      <c r="B589" s="40"/>
      <c r="C589" s="4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>
      <c r="A590" s="40"/>
      <c r="B590" s="40"/>
      <c r="C590" s="4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>
      <c r="A591" s="40"/>
      <c r="B591" s="40"/>
      <c r="C591" s="4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>
      <c r="A592" s="40"/>
      <c r="B592" s="40"/>
      <c r="C592" s="4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>
      <c r="A593" s="40"/>
      <c r="B593" s="40"/>
      <c r="C593" s="4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>
      <c r="A594" s="40"/>
      <c r="B594" s="40"/>
      <c r="C594" s="4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>
      <c r="A595" s="40"/>
      <c r="B595" s="40"/>
      <c r="C595" s="4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>
      <c r="A596" s="40"/>
      <c r="B596" s="40"/>
      <c r="C596" s="4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>
      <c r="A597" s="40"/>
      <c r="B597" s="40"/>
      <c r="C597" s="4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>
      <c r="A598" s="40"/>
      <c r="B598" s="40"/>
      <c r="C598" s="4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>
      <c r="A599" s="40"/>
      <c r="B599" s="40"/>
      <c r="C599" s="4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>
      <c r="A600" s="40"/>
      <c r="B600" s="40"/>
      <c r="C600" s="4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>
      <c r="A601" s="40"/>
      <c r="B601" s="40"/>
      <c r="C601" s="4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>
      <c r="A602" s="40"/>
      <c r="B602" s="40"/>
      <c r="C602" s="4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>
      <c r="A603" s="40"/>
      <c r="B603" s="40"/>
      <c r="C603" s="4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>
      <c r="A604" s="40"/>
      <c r="B604" s="40"/>
      <c r="C604" s="4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>
      <c r="A605" s="40"/>
      <c r="B605" s="40"/>
      <c r="C605" s="4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>
      <c r="A606" s="40"/>
      <c r="B606" s="40"/>
      <c r="C606" s="4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>
      <c r="A607" s="40"/>
      <c r="B607" s="40"/>
      <c r="C607" s="4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>
      <c r="A608" s="40"/>
      <c r="B608" s="40"/>
      <c r="C608" s="4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>
      <c r="A609" s="40"/>
      <c r="B609" s="40"/>
      <c r="C609" s="4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>
      <c r="A610" s="40"/>
      <c r="B610" s="40"/>
      <c r="C610" s="4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>
      <c r="A611" s="40"/>
      <c r="B611" s="40"/>
      <c r="C611" s="4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>
      <c r="A612" s="40"/>
      <c r="B612" s="40"/>
      <c r="C612" s="4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>
      <c r="A613" s="40"/>
      <c r="B613" s="40"/>
      <c r="C613" s="4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>
      <c r="A614" s="40"/>
      <c r="B614" s="40"/>
      <c r="C614" s="4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>
      <c r="A615" s="40"/>
      <c r="B615" s="40"/>
      <c r="C615" s="4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>
      <c r="A616" s="40"/>
      <c r="B616" s="40"/>
      <c r="C616" s="4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>
      <c r="A617" s="40"/>
      <c r="B617" s="40"/>
      <c r="C617" s="4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>
      <c r="A618" s="40"/>
      <c r="B618" s="40"/>
      <c r="C618" s="4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>
      <c r="A619" s="40"/>
      <c r="B619" s="40"/>
      <c r="C619" s="4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>
      <c r="A620" s="40"/>
      <c r="B620" s="40"/>
      <c r="C620" s="4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>
      <c r="A621" s="40"/>
      <c r="B621" s="40"/>
      <c r="C621" s="4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>
      <c r="A622" s="40"/>
      <c r="B622" s="40"/>
      <c r="C622" s="4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>
      <c r="A623" s="40"/>
      <c r="B623" s="40"/>
      <c r="C623" s="4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>
      <c r="A624" s="40"/>
      <c r="B624" s="40"/>
      <c r="C624" s="4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>
      <c r="A625" s="40"/>
      <c r="B625" s="40"/>
      <c r="C625" s="4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>
      <c r="A626" s="40"/>
      <c r="B626" s="40"/>
      <c r="C626" s="4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>
      <c r="A627" s="40"/>
      <c r="B627" s="40"/>
      <c r="C627" s="4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>
      <c r="A628" s="40"/>
      <c r="B628" s="40"/>
      <c r="C628" s="4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>
      <c r="A629" s="40"/>
      <c r="B629" s="40"/>
      <c r="C629" s="4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>
      <c r="A630" s="40"/>
      <c r="B630" s="40"/>
      <c r="C630" s="4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>
      <c r="A631" s="40"/>
      <c r="B631" s="40"/>
      <c r="C631" s="4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>
      <c r="A632" s="40"/>
      <c r="B632" s="40"/>
      <c r="C632" s="4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>
      <c r="A633" s="40"/>
      <c r="B633" s="40"/>
      <c r="C633" s="4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>
      <c r="A634" s="40"/>
      <c r="B634" s="40"/>
      <c r="C634" s="4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>
      <c r="A635" s="40"/>
      <c r="B635" s="40"/>
      <c r="C635" s="4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>
      <c r="A636" s="40"/>
      <c r="B636" s="40"/>
      <c r="C636" s="4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>
      <c r="A637" s="40"/>
      <c r="B637" s="40"/>
      <c r="C637" s="4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>
      <c r="A638" s="40"/>
      <c r="B638" s="40"/>
      <c r="C638" s="4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>
      <c r="A639" s="40"/>
      <c r="B639" s="40"/>
      <c r="C639" s="4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>
      <c r="A640" s="40"/>
      <c r="B640" s="40"/>
      <c r="C640" s="4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>
      <c r="A641" s="40"/>
      <c r="B641" s="40"/>
      <c r="C641" s="4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>
      <c r="A642" s="40"/>
      <c r="B642" s="40"/>
      <c r="C642" s="4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>
      <c r="A643" s="40"/>
      <c r="B643" s="40"/>
      <c r="C643" s="4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>
      <c r="A644" s="40"/>
      <c r="B644" s="40"/>
      <c r="C644" s="4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>
      <c r="A645" s="40"/>
      <c r="B645" s="40"/>
      <c r="C645" s="4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>
      <c r="A646" s="40"/>
      <c r="B646" s="40"/>
      <c r="C646" s="4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>
      <c r="A647" s="40"/>
      <c r="B647" s="40"/>
      <c r="C647" s="4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>
      <c r="A648" s="40"/>
      <c r="B648" s="40"/>
      <c r="C648" s="4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>
      <c r="A649" s="40"/>
      <c r="B649" s="40"/>
      <c r="C649" s="4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>
      <c r="A650" s="40"/>
      <c r="B650" s="40"/>
      <c r="C650" s="4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>
      <c r="A651" s="40"/>
      <c r="B651" s="40"/>
      <c r="C651" s="4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>
      <c r="A652" s="40"/>
      <c r="B652" s="40"/>
      <c r="C652" s="4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>
      <c r="A653" s="40"/>
      <c r="B653" s="40"/>
      <c r="C653" s="4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>
      <c r="A654" s="40"/>
      <c r="B654" s="40"/>
      <c r="C654" s="4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>
      <c r="A655" s="40"/>
      <c r="B655" s="40"/>
      <c r="C655" s="4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>
      <c r="A656" s="40"/>
      <c r="B656" s="40"/>
      <c r="C656" s="4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>
      <c r="A657" s="40"/>
      <c r="B657" s="40"/>
      <c r="C657" s="4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>
      <c r="A658" s="40"/>
      <c r="B658" s="40"/>
      <c r="C658" s="4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>
      <c r="A659" s="40"/>
      <c r="B659" s="40"/>
      <c r="C659" s="4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>
      <c r="A660" s="40"/>
      <c r="B660" s="40"/>
      <c r="C660" s="4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>
      <c r="A661" s="40"/>
      <c r="B661" s="40"/>
      <c r="C661" s="4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>
      <c r="A662" s="40"/>
      <c r="B662" s="40"/>
      <c r="C662" s="4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>
      <c r="A663" s="40"/>
      <c r="B663" s="40"/>
      <c r="C663" s="4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>
      <c r="A664" s="40"/>
      <c r="B664" s="40"/>
      <c r="C664" s="4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>
      <c r="A665" s="40"/>
      <c r="B665" s="40"/>
      <c r="C665" s="4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>
      <c r="A666" s="40"/>
      <c r="B666" s="40"/>
      <c r="C666" s="4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>
      <c r="A667" s="40"/>
      <c r="B667" s="40"/>
      <c r="C667" s="4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>
      <c r="A668" s="40"/>
      <c r="B668" s="40"/>
      <c r="C668" s="4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>
      <c r="A669" s="40"/>
      <c r="B669" s="40"/>
      <c r="C669" s="4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>
      <c r="A670" s="40"/>
      <c r="B670" s="40"/>
      <c r="C670" s="4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>
      <c r="A671" s="40"/>
      <c r="B671" s="40"/>
      <c r="C671" s="4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>
      <c r="A672" s="40"/>
      <c r="B672" s="40"/>
      <c r="C672" s="4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>
      <c r="A673" s="40"/>
      <c r="B673" s="40"/>
      <c r="C673" s="4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>
      <c r="A674" s="40"/>
      <c r="B674" s="40"/>
      <c r="C674" s="4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>
      <c r="A675" s="40"/>
      <c r="B675" s="40"/>
      <c r="C675" s="4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>
      <c r="A676" s="40"/>
      <c r="B676" s="40"/>
      <c r="C676" s="4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>
      <c r="A677" s="40"/>
      <c r="B677" s="40"/>
      <c r="C677" s="4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>
      <c r="A678" s="40"/>
      <c r="B678" s="40"/>
      <c r="C678" s="4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>
      <c r="A679" s="40"/>
      <c r="B679" s="40"/>
      <c r="C679" s="4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>
      <c r="A680" s="40"/>
      <c r="B680" s="40"/>
      <c r="C680" s="4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>
      <c r="A681" s="40"/>
      <c r="B681" s="40"/>
      <c r="C681" s="4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>
      <c r="A682" s="40"/>
      <c r="B682" s="40"/>
      <c r="C682" s="4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>
      <c r="A683" s="40"/>
      <c r="B683" s="40"/>
      <c r="C683" s="4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>
      <c r="A684" s="40"/>
      <c r="B684" s="40"/>
      <c r="C684" s="4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>
      <c r="A685" s="40"/>
      <c r="B685" s="40"/>
      <c r="C685" s="4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>
      <c r="A686" s="40"/>
      <c r="B686" s="40"/>
      <c r="C686" s="4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>
      <c r="A687" s="40"/>
      <c r="B687" s="40"/>
      <c r="C687" s="4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>
      <c r="A688" s="40"/>
      <c r="B688" s="40"/>
      <c r="C688" s="4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>
      <c r="A689" s="40"/>
      <c r="B689" s="40"/>
      <c r="C689" s="4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>
      <c r="A690" s="40"/>
      <c r="B690" s="40"/>
      <c r="C690" s="4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>
      <c r="A691" s="40"/>
      <c r="B691" s="40"/>
      <c r="C691" s="4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>
      <c r="A692" s="40"/>
      <c r="B692" s="40"/>
      <c r="C692" s="4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>
      <c r="A693" s="40"/>
      <c r="B693" s="40"/>
      <c r="C693" s="4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>
      <c r="A694" s="40"/>
      <c r="B694" s="40"/>
      <c r="C694" s="4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>
      <c r="A695" s="40"/>
      <c r="B695" s="40"/>
      <c r="C695" s="4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>
      <c r="A696" s="40"/>
      <c r="B696" s="40"/>
      <c r="C696" s="4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>
      <c r="A697" s="40"/>
      <c r="B697" s="40"/>
      <c r="C697" s="4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>
      <c r="A698" s="40"/>
      <c r="B698" s="40"/>
      <c r="C698" s="4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>
      <c r="A699" s="40"/>
      <c r="B699" s="40"/>
      <c r="C699" s="4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>
      <c r="A700" s="40"/>
      <c r="B700" s="40"/>
      <c r="C700" s="4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>
      <c r="A701" s="40"/>
      <c r="B701" s="40"/>
      <c r="C701" s="4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>
      <c r="A702" s="40"/>
      <c r="B702" s="40"/>
      <c r="C702" s="4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>
      <c r="A703" s="40"/>
      <c r="B703" s="40"/>
      <c r="C703" s="4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>
      <c r="A704" s="40"/>
      <c r="B704" s="40"/>
      <c r="C704" s="4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>
      <c r="A705" s="40"/>
      <c r="B705" s="40"/>
      <c r="C705" s="4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>
      <c r="A706" s="40"/>
      <c r="B706" s="40"/>
      <c r="C706" s="4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>
      <c r="A707" s="40"/>
      <c r="B707" s="40"/>
      <c r="C707" s="4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>
      <c r="A708" s="40"/>
      <c r="B708" s="40"/>
      <c r="C708" s="4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>
      <c r="A709" s="40"/>
      <c r="B709" s="40"/>
      <c r="C709" s="4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>
      <c r="A710" s="40"/>
      <c r="B710" s="40"/>
      <c r="C710" s="4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>
      <c r="A711" s="40"/>
      <c r="B711" s="40"/>
      <c r="C711" s="4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>
      <c r="A712" s="40"/>
      <c r="B712" s="40"/>
      <c r="C712" s="4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>
      <c r="A713" s="40"/>
      <c r="B713" s="40"/>
      <c r="C713" s="4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>
      <c r="A714" s="40"/>
      <c r="B714" s="40"/>
      <c r="C714" s="4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>
      <c r="A715" s="40"/>
      <c r="B715" s="40"/>
      <c r="C715" s="4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>
      <c r="A716" s="40"/>
      <c r="B716" s="40"/>
      <c r="C716" s="4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>
      <c r="A717" s="40"/>
      <c r="B717" s="40"/>
      <c r="C717" s="4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>
      <c r="A718" s="40"/>
      <c r="B718" s="40"/>
      <c r="C718" s="4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>
      <c r="A719" s="40"/>
      <c r="B719" s="40"/>
      <c r="C719" s="4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>
      <c r="A720" s="40"/>
      <c r="B720" s="40"/>
      <c r="C720" s="4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>
      <c r="A721" s="40"/>
      <c r="B721" s="40"/>
      <c r="C721" s="4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>
      <c r="A722" s="40"/>
      <c r="B722" s="40"/>
      <c r="C722" s="4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>
      <c r="A723" s="40"/>
      <c r="B723" s="40"/>
      <c r="C723" s="4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>
      <c r="A724" s="40"/>
      <c r="B724" s="40"/>
      <c r="C724" s="4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>
      <c r="A725" s="40"/>
      <c r="B725" s="40"/>
      <c r="C725" s="4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>
      <c r="A726" s="40"/>
      <c r="B726" s="40"/>
      <c r="C726" s="4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>
      <c r="A727" s="40"/>
      <c r="B727" s="40"/>
      <c r="C727" s="4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>
      <c r="A728" s="40"/>
      <c r="B728" s="40"/>
      <c r="C728" s="4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>
      <c r="A729" s="40"/>
      <c r="B729" s="40"/>
      <c r="C729" s="4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>
      <c r="A730" s="40"/>
      <c r="B730" s="40"/>
      <c r="C730" s="4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>
      <c r="A731" s="40"/>
      <c r="B731" s="40"/>
      <c r="C731" s="4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>
      <c r="A732" s="40"/>
      <c r="B732" s="40"/>
      <c r="C732" s="4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>
      <c r="A733" s="40"/>
      <c r="B733" s="40"/>
      <c r="C733" s="4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>
      <c r="A734" s="40"/>
      <c r="B734" s="40"/>
      <c r="C734" s="4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>
      <c r="A735" s="40"/>
      <c r="B735" s="40"/>
      <c r="C735" s="4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>
      <c r="A736" s="40"/>
      <c r="B736" s="40"/>
      <c r="C736" s="4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>
      <c r="A737" s="40"/>
      <c r="B737" s="40"/>
      <c r="C737" s="4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>
      <c r="A738" s="40"/>
      <c r="B738" s="40"/>
      <c r="C738" s="4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>
      <c r="A739" s="40"/>
      <c r="B739" s="40"/>
      <c r="C739" s="4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>
      <c r="A740" s="40"/>
      <c r="B740" s="40"/>
      <c r="C740" s="4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>
      <c r="A741" s="40"/>
      <c r="B741" s="40"/>
      <c r="C741" s="4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>
      <c r="A742" s="40"/>
      <c r="B742" s="40"/>
      <c r="C742" s="4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>
      <c r="A743" s="40"/>
      <c r="B743" s="40"/>
      <c r="C743" s="4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>
      <c r="A744" s="40"/>
      <c r="B744" s="40"/>
      <c r="C744" s="4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>
      <c r="A745" s="40"/>
      <c r="B745" s="40"/>
      <c r="C745" s="4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>
      <c r="A746" s="40"/>
      <c r="B746" s="40"/>
      <c r="C746" s="4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>
      <c r="A747" s="40"/>
      <c r="B747" s="40"/>
      <c r="C747" s="4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>
      <c r="A748" s="40"/>
      <c r="B748" s="40"/>
      <c r="C748" s="4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>
      <c r="A749" s="40"/>
      <c r="B749" s="40"/>
      <c r="C749" s="4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>
      <c r="A750" s="40"/>
      <c r="B750" s="40"/>
      <c r="C750" s="4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>
      <c r="A751" s="40"/>
      <c r="B751" s="40"/>
      <c r="C751" s="4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>
      <c r="A752" s="40"/>
      <c r="B752" s="40"/>
      <c r="C752" s="4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>
      <c r="A753" s="40"/>
      <c r="B753" s="40"/>
      <c r="C753" s="4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>
      <c r="A754" s="40"/>
      <c r="B754" s="40"/>
      <c r="C754" s="4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>
      <c r="A755" s="40"/>
      <c r="B755" s="40"/>
      <c r="C755" s="4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>
      <c r="A756" s="40"/>
      <c r="B756" s="40"/>
      <c r="C756" s="4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>
      <c r="A757" s="40"/>
      <c r="B757" s="40"/>
      <c r="C757" s="4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>
      <c r="A758" s="40"/>
      <c r="B758" s="40"/>
      <c r="C758" s="4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>
      <c r="A759" s="40"/>
      <c r="B759" s="40"/>
      <c r="C759" s="4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>
      <c r="A760" s="40"/>
      <c r="B760" s="40"/>
      <c r="C760" s="4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>
      <c r="A761" s="40"/>
      <c r="B761" s="40"/>
      <c r="C761" s="4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>
      <c r="A762" s="40"/>
      <c r="B762" s="40"/>
      <c r="C762" s="4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>
      <c r="A763" s="40"/>
      <c r="B763" s="40"/>
      <c r="C763" s="4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>
      <c r="A764" s="40"/>
      <c r="B764" s="40"/>
      <c r="C764" s="4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>
      <c r="A765" s="40"/>
      <c r="B765" s="40"/>
      <c r="C765" s="4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>
      <c r="A766" s="40"/>
      <c r="B766" s="40"/>
      <c r="C766" s="4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>
      <c r="A767" s="40"/>
      <c r="B767" s="40"/>
      <c r="C767" s="4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>
      <c r="A768" s="40"/>
      <c r="B768" s="40"/>
      <c r="C768" s="4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>
      <c r="A769" s="40"/>
      <c r="B769" s="40"/>
      <c r="C769" s="4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>
      <c r="A770" s="40"/>
      <c r="B770" s="40"/>
      <c r="C770" s="4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>
      <c r="A771" s="40"/>
      <c r="B771" s="40"/>
      <c r="C771" s="4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>
      <c r="A772" s="40"/>
      <c r="B772" s="40"/>
      <c r="C772" s="4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>
      <c r="A773" s="40"/>
      <c r="B773" s="40"/>
      <c r="C773" s="4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>
      <c r="A774" s="40"/>
      <c r="B774" s="40"/>
      <c r="C774" s="4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>
      <c r="A775" s="40"/>
      <c r="B775" s="40"/>
      <c r="C775" s="4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>
      <c r="A776" s="40"/>
      <c r="B776" s="40"/>
      <c r="C776" s="4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>
      <c r="A777" s="40"/>
      <c r="B777" s="40"/>
      <c r="C777" s="4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>
      <c r="A778" s="40"/>
      <c r="B778" s="40"/>
      <c r="C778" s="4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>
      <c r="A779" s="40"/>
      <c r="B779" s="40"/>
      <c r="C779" s="4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>
      <c r="A780" s="40"/>
      <c r="B780" s="40"/>
      <c r="C780" s="4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>
      <c r="A781" s="40"/>
      <c r="B781" s="40"/>
      <c r="C781" s="4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>
      <c r="A782" s="40"/>
      <c r="B782" s="40"/>
      <c r="C782" s="4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>
      <c r="A783" s="40"/>
      <c r="B783" s="40"/>
      <c r="C783" s="4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>
      <c r="A784" s="40"/>
      <c r="B784" s="40"/>
      <c r="C784" s="4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>
      <c r="A785" s="40"/>
      <c r="B785" s="40"/>
      <c r="C785" s="4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>
      <c r="A786" s="40"/>
      <c r="B786" s="40"/>
      <c r="C786" s="4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>
      <c r="A787" s="40"/>
      <c r="B787" s="40"/>
      <c r="C787" s="4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>
      <c r="A788" s="40"/>
      <c r="B788" s="40"/>
      <c r="C788" s="4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>
      <c r="A789" s="40"/>
      <c r="B789" s="40"/>
      <c r="C789" s="4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>
      <c r="A790" s="40"/>
      <c r="B790" s="40"/>
      <c r="C790" s="4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>
      <c r="A791" s="40"/>
      <c r="B791" s="40"/>
      <c r="C791" s="4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>
      <c r="A792" s="40"/>
      <c r="B792" s="40"/>
      <c r="C792" s="4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>
      <c r="A793" s="40"/>
      <c r="B793" s="40"/>
      <c r="C793" s="4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>
      <c r="A794" s="40"/>
      <c r="B794" s="40"/>
      <c r="C794" s="4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>
      <c r="A795" s="40"/>
      <c r="B795" s="40"/>
      <c r="C795" s="4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>
      <c r="A796" s="40"/>
      <c r="B796" s="40"/>
      <c r="C796" s="4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>
      <c r="A797" s="40"/>
      <c r="B797" s="40"/>
      <c r="C797" s="4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>
      <c r="A798" s="40"/>
      <c r="B798" s="40"/>
      <c r="C798" s="4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>
      <c r="A799" s="40"/>
      <c r="B799" s="40"/>
      <c r="C799" s="4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>
      <c r="A800" s="40"/>
      <c r="B800" s="40"/>
      <c r="C800" s="4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>
      <c r="A801" s="40"/>
      <c r="B801" s="40"/>
      <c r="C801" s="4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>
      <c r="A802" s="40"/>
      <c r="B802" s="40"/>
      <c r="C802" s="4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>
      <c r="A803" s="40"/>
      <c r="B803" s="40"/>
      <c r="C803" s="4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>
      <c r="A804" s="40"/>
      <c r="B804" s="40"/>
      <c r="C804" s="4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>
      <c r="A805" s="40"/>
      <c r="B805" s="40"/>
      <c r="C805" s="4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>
      <c r="A806" s="40"/>
      <c r="B806" s="40"/>
      <c r="C806" s="4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>
      <c r="A807" s="40"/>
      <c r="B807" s="40"/>
      <c r="C807" s="4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>
      <c r="A808" s="40"/>
      <c r="B808" s="40"/>
      <c r="C808" s="4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>
      <c r="A809" s="40"/>
      <c r="B809" s="40"/>
      <c r="C809" s="4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>
      <c r="A810" s="40"/>
      <c r="B810" s="40"/>
      <c r="C810" s="4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>
      <c r="A811" s="40"/>
      <c r="B811" s="40"/>
      <c r="C811" s="4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>
      <c r="A812" s="40"/>
      <c r="B812" s="40"/>
      <c r="C812" s="4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>
      <c r="A813" s="40"/>
      <c r="B813" s="40"/>
      <c r="C813" s="4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>
      <c r="A814" s="40"/>
      <c r="B814" s="40"/>
      <c r="C814" s="4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>
      <c r="A815" s="40"/>
      <c r="B815" s="40"/>
      <c r="C815" s="4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>
      <c r="A816" s="40"/>
      <c r="B816" s="40"/>
      <c r="C816" s="4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>
      <c r="A817" s="40"/>
      <c r="B817" s="40"/>
      <c r="C817" s="4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>
      <c r="A818" s="40"/>
      <c r="B818" s="40"/>
      <c r="C818" s="4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>
      <c r="A819" s="40"/>
      <c r="B819" s="40"/>
      <c r="C819" s="4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>
      <c r="A820" s="40"/>
      <c r="B820" s="40"/>
      <c r="C820" s="4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>
      <c r="A821" s="40"/>
      <c r="B821" s="40"/>
      <c r="C821" s="4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>
      <c r="A822" s="40"/>
      <c r="B822" s="40"/>
      <c r="C822" s="4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>
      <c r="A823" s="40"/>
      <c r="B823" s="40"/>
      <c r="C823" s="4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>
      <c r="A824" s="40"/>
      <c r="B824" s="40"/>
      <c r="C824" s="4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>
      <c r="A825" s="40"/>
      <c r="B825" s="40"/>
      <c r="C825" s="4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>
      <c r="A826" s="40"/>
      <c r="B826" s="40"/>
      <c r="C826" s="4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>
      <c r="A827" s="40"/>
      <c r="B827" s="40"/>
      <c r="C827" s="4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>
      <c r="A828" s="40"/>
      <c r="B828" s="40"/>
      <c r="C828" s="4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>
      <c r="A829" s="40"/>
      <c r="B829" s="40"/>
      <c r="C829" s="4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>
      <c r="A830" s="40"/>
      <c r="B830" s="40"/>
      <c r="C830" s="4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>
      <c r="A831" s="40"/>
      <c r="B831" s="40"/>
      <c r="C831" s="4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>
      <c r="A832" s="40"/>
      <c r="B832" s="40"/>
      <c r="C832" s="4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>
      <c r="A833" s="40"/>
      <c r="B833" s="40"/>
      <c r="C833" s="4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>
      <c r="A834" s="40"/>
      <c r="B834" s="40"/>
      <c r="C834" s="4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>
      <c r="A835" s="40"/>
      <c r="B835" s="40"/>
      <c r="C835" s="4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>
      <c r="A836" s="40"/>
      <c r="B836" s="40"/>
      <c r="C836" s="4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>
      <c r="A837" s="40"/>
      <c r="B837" s="40"/>
      <c r="C837" s="4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>
      <c r="A838" s="40"/>
      <c r="B838" s="40"/>
      <c r="C838" s="4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>
      <c r="A839" s="40"/>
      <c r="B839" s="40"/>
      <c r="C839" s="4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>
      <c r="A840" s="40"/>
      <c r="B840" s="40"/>
      <c r="C840" s="4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>
      <c r="A841" s="40"/>
      <c r="B841" s="40"/>
      <c r="C841" s="4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>
      <c r="A842" s="40"/>
      <c r="B842" s="40"/>
      <c r="C842" s="4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>
      <c r="A843" s="40"/>
      <c r="B843" s="40"/>
      <c r="C843" s="4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>
      <c r="A844" s="40"/>
      <c r="B844" s="40"/>
      <c r="C844" s="4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>
      <c r="A845" s="40"/>
      <c r="B845" s="40"/>
      <c r="C845" s="4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>
      <c r="A846" s="40"/>
      <c r="B846" s="40"/>
      <c r="C846" s="4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>
      <c r="A847" s="40"/>
      <c r="B847" s="40"/>
      <c r="C847" s="4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>
      <c r="A848" s="40"/>
      <c r="B848" s="40"/>
      <c r="C848" s="4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>
      <c r="A849" s="40"/>
      <c r="B849" s="40"/>
      <c r="C849" s="4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>
      <c r="A850" s="40"/>
      <c r="B850" s="40"/>
      <c r="C850" s="4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>
      <c r="A851" s="40"/>
      <c r="B851" s="40"/>
      <c r="C851" s="4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>
      <c r="A852" s="40"/>
      <c r="B852" s="40"/>
      <c r="C852" s="4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>
      <c r="A853" s="40"/>
      <c r="B853" s="40"/>
      <c r="C853" s="4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>
      <c r="A854" s="40"/>
      <c r="B854" s="40"/>
      <c r="C854" s="4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>
      <c r="A855" s="40"/>
      <c r="B855" s="40"/>
      <c r="C855" s="4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>
      <c r="A856" s="40"/>
      <c r="B856" s="40"/>
      <c r="C856" s="4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>
      <c r="A857" s="40"/>
      <c r="B857" s="40"/>
      <c r="C857" s="4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>
      <c r="A858" s="40"/>
      <c r="B858" s="40"/>
      <c r="C858" s="4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>
      <c r="A859" s="40"/>
      <c r="B859" s="40"/>
      <c r="C859" s="4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>
      <c r="A860" s="40"/>
      <c r="B860" s="40"/>
      <c r="C860" s="4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>
      <c r="A861" s="40"/>
      <c r="B861" s="40"/>
      <c r="C861" s="4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>
      <c r="A862" s="40"/>
      <c r="B862" s="40"/>
      <c r="C862" s="4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>
      <c r="A863" s="40"/>
      <c r="B863" s="40"/>
      <c r="C863" s="4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>
      <c r="A864" s="40"/>
      <c r="B864" s="40"/>
      <c r="C864" s="4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>
      <c r="A865" s="40"/>
      <c r="B865" s="40"/>
      <c r="C865" s="4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>
      <c r="A866" s="40"/>
      <c r="B866" s="40"/>
      <c r="C866" s="4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>
      <c r="A867" s="40"/>
      <c r="B867" s="40"/>
      <c r="C867" s="4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>
      <c r="A868" s="40"/>
      <c r="B868" s="40"/>
      <c r="C868" s="4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>
      <c r="A869" s="40"/>
      <c r="B869" s="40"/>
      <c r="C869" s="4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>
      <c r="A870" s="40"/>
      <c r="B870" s="40"/>
      <c r="C870" s="4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>
      <c r="A871" s="40"/>
      <c r="B871" s="40"/>
      <c r="C871" s="4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>
      <c r="A872" s="40"/>
      <c r="B872" s="40"/>
      <c r="C872" s="4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>
      <c r="A873" s="40"/>
      <c r="B873" s="40"/>
      <c r="C873" s="4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>
      <c r="A874" s="40"/>
      <c r="B874" s="40"/>
      <c r="C874" s="4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>
      <c r="A875" s="40"/>
      <c r="B875" s="40"/>
      <c r="C875" s="4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>
      <c r="A876" s="40"/>
      <c r="B876" s="40"/>
      <c r="C876" s="4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>
      <c r="A877" s="40"/>
      <c r="B877" s="40"/>
      <c r="C877" s="4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>
      <c r="A878" s="40"/>
      <c r="B878" s="40"/>
      <c r="C878" s="4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>
      <c r="A879" s="40"/>
      <c r="B879" s="40"/>
      <c r="C879" s="4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>
      <c r="A880" s="40"/>
      <c r="B880" s="40"/>
      <c r="C880" s="4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>
      <c r="A881" s="40"/>
      <c r="B881" s="40"/>
      <c r="C881" s="4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>
      <c r="A882" s="40"/>
      <c r="B882" s="40"/>
      <c r="C882" s="4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>
      <c r="A883" s="40"/>
      <c r="B883" s="40"/>
      <c r="C883" s="4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>
      <c r="A884" s="40"/>
      <c r="B884" s="40"/>
      <c r="C884" s="4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>
      <c r="A885" s="40"/>
      <c r="B885" s="40"/>
      <c r="C885" s="4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>
      <c r="A886" s="40"/>
      <c r="B886" s="40"/>
      <c r="C886" s="4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>
      <c r="A887" s="40"/>
      <c r="B887" s="40"/>
      <c r="C887" s="4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>
      <c r="A888" s="40"/>
      <c r="B888" s="40"/>
      <c r="C888" s="4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>
      <c r="A889" s="40"/>
      <c r="B889" s="40"/>
      <c r="C889" s="4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>
      <c r="A890" s="40"/>
      <c r="B890" s="40"/>
      <c r="C890" s="4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>
      <c r="A891" s="40"/>
      <c r="B891" s="40"/>
      <c r="C891" s="4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>
      <c r="A892" s="40"/>
      <c r="B892" s="40"/>
      <c r="C892" s="4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>
      <c r="A893" s="40"/>
      <c r="B893" s="40"/>
      <c r="C893" s="4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>
      <c r="A894" s="40"/>
      <c r="B894" s="40"/>
      <c r="C894" s="4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>
      <c r="A895" s="40"/>
      <c r="B895" s="40"/>
      <c r="C895" s="4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>
      <c r="A896" s="40"/>
      <c r="B896" s="40"/>
      <c r="C896" s="4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>
      <c r="A897" s="40"/>
      <c r="B897" s="40"/>
      <c r="C897" s="4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>
      <c r="A898" s="40"/>
      <c r="B898" s="40"/>
      <c r="C898" s="4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>
      <c r="A899" s="40"/>
      <c r="B899" s="40"/>
      <c r="C899" s="4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>
      <c r="A900" s="40"/>
      <c r="B900" s="40"/>
      <c r="C900" s="4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>
      <c r="A901" s="40"/>
      <c r="B901" s="40"/>
      <c r="C901" s="4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>
      <c r="A902" s="40"/>
      <c r="B902" s="40"/>
      <c r="C902" s="4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>
      <c r="A903" s="40"/>
      <c r="B903" s="40"/>
      <c r="C903" s="4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>
      <c r="A904" s="40"/>
      <c r="B904" s="40"/>
      <c r="C904" s="4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>
      <c r="A905" s="40"/>
      <c r="B905" s="40"/>
      <c r="C905" s="4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>
      <c r="A906" s="40"/>
      <c r="B906" s="40"/>
      <c r="C906" s="4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>
      <c r="A907" s="40"/>
      <c r="B907" s="40"/>
      <c r="C907" s="4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>
      <c r="A908" s="40"/>
      <c r="B908" s="40"/>
      <c r="C908" s="4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>
      <c r="A909" s="40"/>
      <c r="B909" s="40"/>
      <c r="C909" s="4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>
      <c r="A910" s="40"/>
      <c r="B910" s="40"/>
      <c r="C910" s="4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>
      <c r="A911" s="40"/>
      <c r="B911" s="40"/>
      <c r="C911" s="4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>
      <c r="A912" s="40"/>
      <c r="B912" s="40"/>
      <c r="C912" s="4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>
      <c r="A913" s="40"/>
      <c r="B913" s="40"/>
      <c r="C913" s="4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>
      <c r="A914" s="40"/>
      <c r="B914" s="40"/>
      <c r="C914" s="4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>
      <c r="A915" s="40"/>
      <c r="B915" s="40"/>
      <c r="C915" s="4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>
      <c r="A916" s="40"/>
      <c r="B916" s="40"/>
      <c r="C916" s="4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>
      <c r="A917" s="40"/>
      <c r="B917" s="40"/>
      <c r="C917" s="4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>
      <c r="A918" s="40"/>
      <c r="B918" s="40"/>
      <c r="C918" s="4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>
      <c r="A919" s="40"/>
      <c r="B919" s="40"/>
      <c r="C919" s="4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>
      <c r="A920" s="40"/>
      <c r="B920" s="40"/>
      <c r="C920" s="4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>
      <c r="A921" s="40"/>
      <c r="B921" s="40"/>
      <c r="C921" s="4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>
      <c r="A922" s="40"/>
      <c r="B922" s="40"/>
      <c r="C922" s="4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>
      <c r="A923" s="40"/>
      <c r="B923" s="40"/>
      <c r="C923" s="4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>
      <c r="A924" s="40"/>
      <c r="B924" s="40"/>
      <c r="C924" s="4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>
      <c r="A925" s="40"/>
      <c r="B925" s="40"/>
      <c r="C925" s="4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>
      <c r="A926" s="40"/>
      <c r="B926" s="40"/>
      <c r="C926" s="4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>
      <c r="A927" s="40"/>
      <c r="B927" s="40"/>
      <c r="C927" s="4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>
      <c r="A928" s="40"/>
      <c r="B928" s="40"/>
      <c r="C928" s="4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>
      <c r="A929" s="40"/>
      <c r="B929" s="40"/>
      <c r="C929" s="4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>
      <c r="A930" s="40"/>
      <c r="B930" s="40"/>
      <c r="C930" s="4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>
      <c r="A931" s="40"/>
      <c r="B931" s="40"/>
      <c r="C931" s="4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>
      <c r="A932" s="40"/>
      <c r="B932" s="40"/>
      <c r="C932" s="4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>
      <c r="A933" s="40"/>
      <c r="B933" s="40"/>
      <c r="C933" s="4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>
      <c r="A934" s="40"/>
      <c r="B934" s="40"/>
      <c r="C934" s="4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>
      <c r="A935" s="40"/>
      <c r="B935" s="40"/>
      <c r="C935" s="4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>
      <c r="A936" s="40"/>
      <c r="B936" s="40"/>
      <c r="C936" s="4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>
      <c r="A937" s="40"/>
      <c r="B937" s="40"/>
      <c r="C937" s="4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>
      <c r="A938" s="40"/>
      <c r="B938" s="40"/>
      <c r="C938" s="4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>
      <c r="A939" s="40"/>
      <c r="B939" s="40"/>
      <c r="C939" s="4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>
      <c r="A940" s="40"/>
      <c r="B940" s="40"/>
      <c r="C940" s="4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>
      <c r="A941" s="40"/>
      <c r="B941" s="40"/>
      <c r="C941" s="4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>
      <c r="A942" s="40"/>
      <c r="B942" s="40"/>
      <c r="C942" s="4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>
      <c r="A943" s="40"/>
      <c r="B943" s="40"/>
      <c r="C943" s="4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>
      <c r="A944" s="40"/>
      <c r="B944" s="40"/>
      <c r="C944" s="4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>
      <c r="A945" s="40"/>
      <c r="B945" s="40"/>
      <c r="C945" s="4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>
      <c r="A946" s="40"/>
      <c r="B946" s="40"/>
      <c r="C946" s="4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>
      <c r="A947" s="40"/>
      <c r="B947" s="40"/>
      <c r="C947" s="4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>
      <c r="A948" s="40"/>
      <c r="B948" s="40"/>
      <c r="C948" s="4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>
      <c r="A949" s="40"/>
      <c r="B949" s="40"/>
      <c r="C949" s="4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>
      <c r="A950" s="40"/>
      <c r="B950" s="40"/>
      <c r="C950" s="4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>
      <c r="A951" s="40"/>
      <c r="B951" s="40"/>
      <c r="C951" s="4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>
      <c r="A952" s="40"/>
      <c r="B952" s="40"/>
      <c r="C952" s="4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>
      <c r="A953" s="40"/>
      <c r="B953" s="40"/>
      <c r="C953" s="4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>
      <c r="A954" s="40"/>
      <c r="B954" s="40"/>
      <c r="C954" s="4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>
      <c r="A955" s="40"/>
      <c r="B955" s="40"/>
      <c r="C955" s="4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>
      <c r="A956" s="40"/>
      <c r="B956" s="40"/>
      <c r="C956" s="4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>
      <c r="A957" s="40"/>
      <c r="B957" s="40"/>
      <c r="C957" s="4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>
      <c r="A958" s="40"/>
      <c r="B958" s="40"/>
      <c r="C958" s="4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>
      <c r="A959" s="40"/>
      <c r="B959" s="40"/>
      <c r="C959" s="4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>
      <c r="A960" s="40"/>
      <c r="B960" s="40"/>
      <c r="C960" s="4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>
      <c r="A961" s="40"/>
      <c r="B961" s="40"/>
      <c r="C961" s="4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>
      <c r="A962" s="40"/>
      <c r="B962" s="40"/>
      <c r="C962" s="4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>
      <c r="A963" s="40"/>
      <c r="B963" s="40"/>
      <c r="C963" s="4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>
      <c r="A964" s="40"/>
      <c r="B964" s="40"/>
      <c r="C964" s="4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>
      <c r="A965" s="40"/>
      <c r="B965" s="40"/>
      <c r="C965" s="4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>
      <c r="A966" s="40"/>
      <c r="B966" s="40"/>
      <c r="C966" s="4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>
      <c r="A967" s="40"/>
      <c r="B967" s="40"/>
      <c r="C967" s="4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>
      <c r="A968" s="40"/>
      <c r="B968" s="40"/>
      <c r="C968" s="4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>
      <c r="A969" s="40"/>
      <c r="B969" s="40"/>
      <c r="C969" s="4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>
      <c r="A970" s="40"/>
      <c r="B970" s="40"/>
      <c r="C970" s="4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>
      <c r="A971" s="40"/>
      <c r="B971" s="40"/>
      <c r="C971" s="4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>
      <c r="A972" s="40"/>
      <c r="B972" s="40"/>
      <c r="C972" s="4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>
      <c r="A973" s="40"/>
      <c r="B973" s="40"/>
      <c r="C973" s="4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>
      <c r="A974" s="40"/>
      <c r="B974" s="40"/>
      <c r="C974" s="4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>
      <c r="A975" s="40"/>
      <c r="B975" s="40"/>
      <c r="C975" s="4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>
      <c r="A976" s="40"/>
      <c r="B976" s="40"/>
      <c r="C976" s="4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>
      <c r="A977" s="40"/>
      <c r="B977" s="40"/>
      <c r="C977" s="4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>
      <c r="A978" s="40"/>
      <c r="B978" s="40"/>
      <c r="C978" s="4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>
      <c r="A979" s="40"/>
      <c r="B979" s="40"/>
      <c r="C979" s="4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>
      <c r="A980" s="40"/>
      <c r="B980" s="40"/>
      <c r="C980" s="4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>
      <c r="A981" s="40"/>
      <c r="B981" s="40"/>
      <c r="C981" s="4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>
      <c r="A982" s="40"/>
      <c r="B982" s="40"/>
      <c r="C982" s="4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>
      <c r="A983" s="40"/>
      <c r="B983" s="40"/>
      <c r="C983" s="4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>
      <c r="A984" s="40"/>
      <c r="B984" s="40"/>
      <c r="C984" s="4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>
      <c r="A985" s="40"/>
      <c r="B985" s="40"/>
      <c r="C985" s="4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>
      <c r="A986" s="40"/>
      <c r="B986" s="40"/>
      <c r="C986" s="4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>
      <c r="A987" s="40"/>
      <c r="B987" s="40"/>
      <c r="C987" s="4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>
      <c r="A988" s="40"/>
      <c r="B988" s="40"/>
      <c r="C988" s="4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>
      <c r="A989" s="40"/>
      <c r="B989" s="40"/>
      <c r="C989" s="4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>
      <c r="A990" s="40"/>
      <c r="B990" s="40"/>
      <c r="C990" s="4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>
      <c r="A991" s="40"/>
      <c r="B991" s="40"/>
      <c r="C991" s="4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>
      <c r="A992" s="40"/>
      <c r="B992" s="40"/>
      <c r="C992" s="4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>
      <c r="A993" s="40"/>
      <c r="B993" s="40"/>
      <c r="C993" s="4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>
      <c r="A994" s="40"/>
      <c r="B994" s="40"/>
      <c r="C994" s="4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>
      <c r="A995" s="40"/>
      <c r="B995" s="40"/>
      <c r="C995" s="4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>
      <c r="A996" s="40"/>
      <c r="B996" s="40"/>
      <c r="C996" s="4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>
      <c r="A997" s="40"/>
      <c r="B997" s="40"/>
      <c r="C997" s="4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>
      <c r="A998" s="40"/>
      <c r="B998" s="40"/>
      <c r="C998" s="4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>
      <c r="A999" s="40"/>
      <c r="B999" s="40"/>
      <c r="C999" s="4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>
      <c r="A1000" s="40"/>
      <c r="B1000" s="40"/>
      <c r="C1000" s="4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autoFilter ref="$A$1:$AA$6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.43"/>
    <col customWidth="1" min="2" max="2" width="9.86"/>
    <col customWidth="1" min="3" max="3" width="38.29"/>
    <col customWidth="1" min="4" max="4" width="17.71"/>
    <col customWidth="1" min="5" max="5" width="15.86"/>
    <col customWidth="1" min="6" max="6" width="11.14"/>
    <col customWidth="1" min="7" max="7" width="6.86"/>
    <col customWidth="1" min="8" max="8" width="11.14"/>
    <col customWidth="1" min="9" max="9" width="6.86"/>
    <col customWidth="1" min="10" max="10" width="11.14"/>
    <col customWidth="1" min="11" max="11" width="6.86"/>
    <col customWidth="1" min="12" max="12" width="11.14"/>
    <col customWidth="1" min="13" max="13" width="6.86"/>
    <col customWidth="1" min="14" max="14" width="11.14"/>
    <col customWidth="1" min="15" max="15" width="6.86"/>
  </cols>
  <sheetData>
    <row r="1" ht="15.75" customHeight="1">
      <c r="A1" s="2" t="s">
        <v>0</v>
      </c>
      <c r="B1" s="2" t="s">
        <v>3</v>
      </c>
      <c r="C1" s="2" t="s">
        <v>215</v>
      </c>
      <c r="D1" s="2" t="s">
        <v>216</v>
      </c>
      <c r="E1" s="2" t="s">
        <v>28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5" t="s">
        <v>217</v>
      </c>
      <c r="C2" s="7" t="s">
        <v>218</v>
      </c>
      <c r="D2" s="5">
        <v>4.0</v>
      </c>
      <c r="E2" s="63">
        <f>'Recetas 2'!K20</f>
        <v>19185.36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>
        <v>2.0</v>
      </c>
      <c r="B3" s="5" t="s">
        <v>217</v>
      </c>
      <c r="C3" s="7" t="s">
        <v>219</v>
      </c>
      <c r="D3" s="5">
        <v>7.0</v>
      </c>
      <c r="E3" s="63">
        <f>'Recetas 2'!K43</f>
        <v>13519.198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3.0</v>
      </c>
      <c r="B4" s="5" t="s">
        <v>217</v>
      </c>
      <c r="C4" s="7" t="s">
        <v>220</v>
      </c>
      <c r="D4" s="5">
        <v>12.0</v>
      </c>
      <c r="E4" s="63">
        <f>'Recetas 2'!K66</f>
        <v>18605.376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>
        <v>4.0</v>
      </c>
      <c r="B5" s="5" t="s">
        <v>217</v>
      </c>
      <c r="C5" s="7" t="s">
        <v>221</v>
      </c>
      <c r="D5" s="5">
        <v>4.0</v>
      </c>
      <c r="E5" s="63">
        <f>'Recetas 2'!K89</f>
        <v>6217.7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5.0</v>
      </c>
      <c r="B6" s="5" t="s">
        <v>217</v>
      </c>
      <c r="C6" s="7" t="s">
        <v>222</v>
      </c>
      <c r="D6" s="5">
        <v>4.0</v>
      </c>
      <c r="E6" s="63">
        <f>'Recetas 2'!K112</f>
        <v>16578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>
        <v>6.0</v>
      </c>
      <c r="B7" s="5" t="s">
        <v>217</v>
      </c>
      <c r="C7" s="7" t="s">
        <v>223</v>
      </c>
      <c r="D7" s="5">
        <v>4.0</v>
      </c>
      <c r="E7" s="63">
        <f>'Recetas 2'!K135</f>
        <v>7955.072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7.0</v>
      </c>
      <c r="B8" s="5" t="s">
        <v>217</v>
      </c>
      <c r="C8" s="7" t="s">
        <v>224</v>
      </c>
      <c r="D8" s="5">
        <v>2.0</v>
      </c>
      <c r="E8" s="63">
        <f>'Recetas 2'!K158</f>
        <v>3883.68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>
        <v>8.0</v>
      </c>
      <c r="B9" s="5" t="s">
        <v>225</v>
      </c>
      <c r="C9" s="7" t="s">
        <v>226</v>
      </c>
      <c r="D9" s="5">
        <v>24.0</v>
      </c>
      <c r="E9" s="63">
        <f>'Recetas 2'!K181</f>
        <v>28046.568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9.0</v>
      </c>
      <c r="B10" s="5" t="s">
        <v>225</v>
      </c>
      <c r="C10" s="7" t="s">
        <v>227</v>
      </c>
      <c r="D10" s="5">
        <v>5.0</v>
      </c>
      <c r="E10" s="63">
        <f>'Recetas 2'!K204</f>
        <v>14825.95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10.0</v>
      </c>
      <c r="B11" s="5" t="s">
        <v>225</v>
      </c>
      <c r="C11" s="7" t="s">
        <v>228</v>
      </c>
      <c r="D11" s="5">
        <v>4.0</v>
      </c>
      <c r="E11" s="63">
        <f>'Recetas 2'!K228</f>
        <v>5209.72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>
        <v>11.0</v>
      </c>
      <c r="B12" s="5" t="s">
        <v>225</v>
      </c>
      <c r="C12" s="7" t="s">
        <v>229</v>
      </c>
      <c r="D12" s="5">
        <v>4.0</v>
      </c>
      <c r="E12" s="63">
        <f>'Recetas 2'!K252</f>
        <v>8614.7044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12.0</v>
      </c>
      <c r="B13" s="5" t="s">
        <v>230</v>
      </c>
      <c r="C13" s="7" t="s">
        <v>231</v>
      </c>
      <c r="D13" s="5">
        <v>5.0</v>
      </c>
      <c r="E13" s="63">
        <f>'Recetas 2'!K275</f>
        <v>7727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>
        <v>13.0</v>
      </c>
      <c r="B14" s="5" t="s">
        <v>230</v>
      </c>
      <c r="C14" s="7" t="s">
        <v>232</v>
      </c>
      <c r="D14" s="5">
        <v>4.0</v>
      </c>
      <c r="E14" s="63">
        <f>'Recetas 2'!K298</f>
        <v>3875.46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14.0</v>
      </c>
      <c r="B15" s="5" t="s">
        <v>230</v>
      </c>
      <c r="C15" s="7" t="s">
        <v>233</v>
      </c>
      <c r="D15" s="5">
        <v>4.0</v>
      </c>
      <c r="E15" s="65">
        <f>'Recetas 2'!K321</f>
        <v>3289.1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0"/>
      <c r="B16" s="40"/>
      <c r="C16" s="4"/>
      <c r="D16" s="40"/>
      <c r="E16" s="66">
        <f>SUM(E2:E15)</f>
        <v>157532.8884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0"/>
      <c r="B17" s="40"/>
      <c r="C17" s="4"/>
      <c r="D17" s="4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0"/>
      <c r="B18" s="40"/>
      <c r="C18" s="4"/>
      <c r="D18" s="4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0"/>
      <c r="B19" s="40"/>
      <c r="C19" s="4"/>
      <c r="D19" s="40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0"/>
      <c r="B20" s="40"/>
      <c r="C20" s="4"/>
      <c r="D20" s="4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0"/>
      <c r="B21" s="40"/>
      <c r="C21" s="4"/>
      <c r="D21" s="4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0"/>
      <c r="B22" s="40"/>
      <c r="C22" s="4"/>
      <c r="D22" s="4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0"/>
      <c r="B23" s="40"/>
      <c r="C23" s="4"/>
      <c r="D23" s="4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0"/>
      <c r="B24" s="40"/>
      <c r="C24" s="4"/>
      <c r="D24" s="4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0"/>
      <c r="B25" s="40"/>
      <c r="C25" s="4"/>
      <c r="D25" s="4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0"/>
      <c r="B26" s="40"/>
      <c r="C26" s="4"/>
      <c r="D26" s="4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0"/>
      <c r="B27" s="40"/>
      <c r="C27" s="4"/>
      <c r="D27" s="4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0"/>
      <c r="B28" s="40"/>
      <c r="C28" s="4"/>
      <c r="D28" s="4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0"/>
      <c r="B29" s="40"/>
      <c r="C29" s="4"/>
      <c r="D29" s="4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0"/>
      <c r="B30" s="40"/>
      <c r="C30" s="4"/>
      <c r="D30" s="4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0"/>
      <c r="B31" s="40"/>
      <c r="C31" s="4"/>
      <c r="D31" s="4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0"/>
      <c r="B32" s="40"/>
      <c r="C32" s="4"/>
      <c r="D32" s="4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0"/>
      <c r="B33" s="40"/>
      <c r="C33" s="4"/>
      <c r="D33" s="4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0"/>
      <c r="B34" s="40"/>
      <c r="C34" s="4"/>
      <c r="D34" s="4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0"/>
      <c r="C35" s="4"/>
      <c r="D35" s="4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0"/>
      <c r="B36" s="40"/>
      <c r="C36" s="4"/>
      <c r="D36" s="4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0"/>
      <c r="B37" s="40"/>
      <c r="C37" s="4"/>
      <c r="D37" s="4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0"/>
      <c r="B38" s="40"/>
      <c r="C38" s="4"/>
      <c r="D38" s="4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0"/>
      <c r="B39" s="40"/>
      <c r="C39" s="4"/>
      <c r="D39" s="4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0"/>
      <c r="B40" s="40"/>
      <c r="C40" s="4"/>
      <c r="D40" s="4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0"/>
      <c r="B41" s="40"/>
      <c r="C41" s="4"/>
      <c r="D41" s="40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0"/>
      <c r="B42" s="40"/>
      <c r="C42" s="4"/>
      <c r="D42" s="4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0"/>
      <c r="B43" s="40"/>
      <c r="C43" s="4"/>
      <c r="D43" s="4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0"/>
      <c r="B44" s="40"/>
      <c r="C44" s="4"/>
      <c r="D44" s="4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0"/>
      <c r="B45" s="40"/>
      <c r="C45" s="4"/>
      <c r="D45" s="4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0"/>
      <c r="B46" s="40"/>
      <c r="C46" s="4"/>
      <c r="D46" s="4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0"/>
      <c r="B47" s="40"/>
      <c r="C47" s="4"/>
      <c r="D47" s="4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0"/>
      <c r="B48" s="40"/>
      <c r="C48" s="4"/>
      <c r="D48" s="4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0"/>
      <c r="B49" s="40"/>
      <c r="C49" s="4"/>
      <c r="D49" s="4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0"/>
      <c r="B50" s="40"/>
      <c r="C50" s="4"/>
      <c r="D50" s="4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0"/>
      <c r="B51" s="40"/>
      <c r="C51" s="4"/>
      <c r="D51" s="4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0"/>
      <c r="B52" s="40"/>
      <c r="C52" s="4"/>
      <c r="D52" s="4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0"/>
      <c r="B53" s="40"/>
      <c r="C53" s="4"/>
      <c r="D53" s="4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0"/>
      <c r="B54" s="40"/>
      <c r="C54" s="4"/>
      <c r="D54" s="4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0"/>
      <c r="B55" s="40"/>
      <c r="C55" s="4"/>
      <c r="D55" s="4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0"/>
      <c r="C56" s="4"/>
      <c r="D56" s="4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0"/>
      <c r="C57" s="4"/>
      <c r="D57" s="4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0"/>
      <c r="B58" s="40"/>
      <c r="C58" s="4"/>
      <c r="D58" s="4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0"/>
      <c r="B59" s="40"/>
      <c r="C59" s="4"/>
      <c r="D59" s="4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0"/>
      <c r="B60" s="40"/>
      <c r="C60" s="4"/>
      <c r="D60" s="4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0"/>
      <c r="B61" s="40"/>
      <c r="C61" s="4"/>
      <c r="D61" s="4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0"/>
      <c r="B62" s="40"/>
      <c r="C62" s="4"/>
      <c r="D62" s="4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0"/>
      <c r="B63" s="40"/>
      <c r="C63" s="4"/>
      <c r="D63" s="4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0"/>
      <c r="B64" s="40"/>
      <c r="C64" s="4"/>
      <c r="D64" s="4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0"/>
      <c r="B65" s="40"/>
      <c r="C65" s="4"/>
      <c r="D65" s="4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0"/>
      <c r="B66" s="40"/>
      <c r="C66" s="4"/>
      <c r="D66" s="4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0"/>
      <c r="B67" s="40"/>
      <c r="C67" s="4"/>
      <c r="D67" s="4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0"/>
      <c r="B68" s="40"/>
      <c r="C68" s="4"/>
      <c r="D68" s="4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0"/>
      <c r="B69" s="40"/>
      <c r="C69" s="4"/>
      <c r="D69" s="4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0"/>
      <c r="B70" s="40"/>
      <c r="C70" s="4"/>
      <c r="D70" s="4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0"/>
      <c r="B71" s="40"/>
      <c r="C71" s="4"/>
      <c r="D71" s="4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0"/>
      <c r="B72" s="40"/>
      <c r="C72" s="4"/>
      <c r="D72" s="4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0"/>
      <c r="B73" s="40"/>
      <c r="C73" s="4"/>
      <c r="D73" s="4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0"/>
      <c r="B74" s="40"/>
      <c r="C74" s="4"/>
      <c r="D74" s="4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0"/>
      <c r="B75" s="40"/>
      <c r="C75" s="4"/>
      <c r="D75" s="4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0"/>
      <c r="B76" s="40"/>
      <c r="C76" s="4"/>
      <c r="D76" s="4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0"/>
      <c r="B77" s="40"/>
      <c r="C77" s="4"/>
      <c r="D77" s="4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0"/>
      <c r="B78" s="40"/>
      <c r="C78" s="4"/>
      <c r="D78" s="4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0"/>
      <c r="B79" s="40"/>
      <c r="C79" s="4"/>
      <c r="D79" s="4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0"/>
      <c r="B80" s="40"/>
      <c r="C80" s="4"/>
      <c r="D80" s="4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0"/>
      <c r="B81" s="40"/>
      <c r="C81" s="4"/>
      <c r="D81" s="4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0"/>
      <c r="B82" s="40"/>
      <c r="C82" s="4"/>
      <c r="D82" s="4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0"/>
      <c r="B83" s="40"/>
      <c r="C83" s="4"/>
      <c r="D83" s="4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0"/>
      <c r="B84" s="40"/>
      <c r="C84" s="4"/>
      <c r="D84" s="4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0"/>
      <c r="B85" s="40"/>
      <c r="C85" s="4"/>
      <c r="D85" s="4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0"/>
      <c r="B86" s="40"/>
      <c r="C86" s="4"/>
      <c r="D86" s="4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0"/>
      <c r="B87" s="40"/>
      <c r="C87" s="4"/>
      <c r="D87" s="4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0"/>
      <c r="B88" s="40"/>
      <c r="C88" s="4"/>
      <c r="D88" s="4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0"/>
      <c r="B89" s="40"/>
      <c r="C89" s="4"/>
      <c r="D89" s="4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0"/>
      <c r="B90" s="40"/>
      <c r="C90" s="4"/>
      <c r="D90" s="4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0"/>
      <c r="B91" s="40"/>
      <c r="C91" s="4"/>
      <c r="D91" s="4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0"/>
      <c r="B92" s="40"/>
      <c r="C92" s="4"/>
      <c r="D92" s="4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0"/>
      <c r="B93" s="40"/>
      <c r="C93" s="4"/>
      <c r="D93" s="4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0"/>
      <c r="B94" s="40"/>
      <c r="C94" s="4"/>
      <c r="D94" s="4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0"/>
      <c r="B95" s="40"/>
      <c r="C95" s="4"/>
      <c r="D95" s="4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0"/>
      <c r="B96" s="40"/>
      <c r="C96" s="4"/>
      <c r="D96" s="4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0"/>
      <c r="B97" s="40"/>
      <c r="C97" s="4"/>
      <c r="D97" s="4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0"/>
      <c r="B98" s="40"/>
      <c r="C98" s="4"/>
      <c r="D98" s="4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0"/>
      <c r="B99" s="40"/>
      <c r="C99" s="4"/>
      <c r="D99" s="4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0"/>
      <c r="B100" s="40"/>
      <c r="C100" s="4"/>
      <c r="D100" s="4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0"/>
      <c r="B101" s="40"/>
      <c r="C101" s="4"/>
      <c r="D101" s="4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0"/>
      <c r="B102" s="40"/>
      <c r="C102" s="4"/>
      <c r="D102" s="4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0"/>
      <c r="B103" s="40"/>
      <c r="C103" s="4"/>
      <c r="D103" s="4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0"/>
      <c r="B104" s="40"/>
      <c r="C104" s="4"/>
      <c r="D104" s="4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0"/>
      <c r="B105" s="40"/>
      <c r="C105" s="4"/>
      <c r="D105" s="4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0"/>
      <c r="B106" s="40"/>
      <c r="C106" s="4"/>
      <c r="D106" s="4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0"/>
      <c r="B107" s="40"/>
      <c r="C107" s="4"/>
      <c r="D107" s="4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0"/>
      <c r="B108" s="40"/>
      <c r="C108" s="4"/>
      <c r="D108" s="4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0"/>
      <c r="B109" s="40"/>
      <c r="C109" s="4"/>
      <c r="D109" s="4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0"/>
      <c r="B110" s="40"/>
      <c r="C110" s="4"/>
      <c r="D110" s="4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0"/>
      <c r="B111" s="40"/>
      <c r="C111" s="4"/>
      <c r="D111" s="4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0"/>
      <c r="B112" s="40"/>
      <c r="C112" s="4"/>
      <c r="D112" s="4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0"/>
      <c r="B113" s="40"/>
      <c r="C113" s="4"/>
      <c r="D113" s="4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0"/>
      <c r="B114" s="40"/>
      <c r="C114" s="4"/>
      <c r="D114" s="4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0"/>
      <c r="B115" s="40"/>
      <c r="C115" s="4"/>
      <c r="D115" s="4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0"/>
      <c r="B116" s="40"/>
      <c r="C116" s="4"/>
      <c r="D116" s="4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0"/>
      <c r="B117" s="40"/>
      <c r="C117" s="4"/>
      <c r="D117" s="4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0"/>
      <c r="B118" s="40"/>
      <c r="C118" s="4"/>
      <c r="D118" s="4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0"/>
      <c r="B119" s="40"/>
      <c r="C119" s="4"/>
      <c r="D119" s="4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0"/>
      <c r="B120" s="40"/>
      <c r="C120" s="4"/>
      <c r="D120" s="4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0"/>
      <c r="B121" s="40"/>
      <c r="C121" s="4"/>
      <c r="D121" s="4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0"/>
      <c r="B122" s="40"/>
      <c r="C122" s="4"/>
      <c r="D122" s="4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0"/>
      <c r="B123" s="40"/>
      <c r="C123" s="4"/>
      <c r="D123" s="4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0"/>
      <c r="B124" s="40"/>
      <c r="C124" s="4"/>
      <c r="D124" s="4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0"/>
      <c r="B125" s="40"/>
      <c r="C125" s="4"/>
      <c r="D125" s="4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0"/>
      <c r="B126" s="40"/>
      <c r="C126" s="4"/>
      <c r="D126" s="4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0"/>
      <c r="B127" s="40"/>
      <c r="C127" s="4"/>
      <c r="D127" s="4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0"/>
      <c r="B128" s="40"/>
      <c r="C128" s="4"/>
      <c r="D128" s="4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0"/>
      <c r="B129" s="40"/>
      <c r="C129" s="4"/>
      <c r="D129" s="4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0"/>
      <c r="B130" s="40"/>
      <c r="C130" s="4"/>
      <c r="D130" s="4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0"/>
      <c r="B131" s="40"/>
      <c r="C131" s="4"/>
      <c r="D131" s="4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0"/>
      <c r="B132" s="40"/>
      <c r="C132" s="4"/>
      <c r="D132" s="4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0"/>
      <c r="B133" s="40"/>
      <c r="C133" s="4"/>
      <c r="D133" s="4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0"/>
      <c r="B134" s="40"/>
      <c r="C134" s="4"/>
      <c r="D134" s="4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0"/>
      <c r="B135" s="40"/>
      <c r="C135" s="4"/>
      <c r="D135" s="4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0"/>
      <c r="B136" s="40"/>
      <c r="C136" s="4"/>
      <c r="D136" s="4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0"/>
      <c r="B137" s="40"/>
      <c r="C137" s="4"/>
      <c r="D137" s="4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0"/>
      <c r="B138" s="40"/>
      <c r="C138" s="4"/>
      <c r="D138" s="4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0"/>
      <c r="B139" s="40"/>
      <c r="C139" s="4"/>
      <c r="D139" s="4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0"/>
      <c r="B140" s="40"/>
      <c r="C140" s="4"/>
      <c r="D140" s="4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0"/>
      <c r="B141" s="40"/>
      <c r="C141" s="4"/>
      <c r="D141" s="4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0"/>
      <c r="B142" s="40"/>
      <c r="C142" s="4"/>
      <c r="D142" s="4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0"/>
      <c r="B143" s="40"/>
      <c r="C143" s="4"/>
      <c r="D143" s="4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0"/>
      <c r="B144" s="40"/>
      <c r="C144" s="4"/>
      <c r="D144" s="4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0"/>
      <c r="B145" s="40"/>
      <c r="C145" s="4"/>
      <c r="D145" s="4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0"/>
      <c r="B146" s="40"/>
      <c r="C146" s="4"/>
      <c r="D146" s="4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0"/>
      <c r="B147" s="40"/>
      <c r="C147" s="4"/>
      <c r="D147" s="4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0"/>
      <c r="B148" s="40"/>
      <c r="C148" s="4"/>
      <c r="D148" s="4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0"/>
      <c r="B149" s="40"/>
      <c r="C149" s="4"/>
      <c r="D149" s="4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0"/>
      <c r="B150" s="40"/>
      <c r="C150" s="4"/>
      <c r="D150" s="4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0"/>
      <c r="B151" s="40"/>
      <c r="C151" s="4"/>
      <c r="D151" s="4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0"/>
      <c r="B152" s="40"/>
      <c r="C152" s="4"/>
      <c r="D152" s="4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0"/>
      <c r="B153" s="40"/>
      <c r="C153" s="4"/>
      <c r="D153" s="4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0"/>
      <c r="B154" s="40"/>
      <c r="C154" s="4"/>
      <c r="D154" s="4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0"/>
      <c r="B155" s="40"/>
      <c r="C155" s="4"/>
      <c r="D155" s="4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0"/>
      <c r="C156" s="4"/>
      <c r="D156" s="4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0"/>
      <c r="B157" s="40"/>
      <c r="C157" s="4"/>
      <c r="D157" s="4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0"/>
      <c r="B158" s="40"/>
      <c r="C158" s="4"/>
      <c r="D158" s="4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0"/>
      <c r="B159" s="40"/>
      <c r="C159" s="4"/>
      <c r="D159" s="4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0"/>
      <c r="C160" s="4"/>
      <c r="D160" s="4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0"/>
      <c r="C161" s="4"/>
      <c r="D161" s="4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0"/>
      <c r="C162" s="4"/>
      <c r="D162" s="4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0"/>
      <c r="C163" s="4"/>
      <c r="D163" s="4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0"/>
      <c r="C164" s="4"/>
      <c r="D164" s="4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0"/>
      <c r="B165" s="40"/>
      <c r="C165" s="4"/>
      <c r="D165" s="4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0"/>
      <c r="B166" s="40"/>
      <c r="C166" s="4"/>
      <c r="D166" s="4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0"/>
      <c r="B167" s="40"/>
      <c r="C167" s="4"/>
      <c r="D167" s="4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0"/>
      <c r="B168" s="40"/>
      <c r="C168" s="4"/>
      <c r="D168" s="4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0"/>
      <c r="B169" s="40"/>
      <c r="C169" s="4"/>
      <c r="D169" s="4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0"/>
      <c r="B170" s="40"/>
      <c r="C170" s="4"/>
      <c r="D170" s="4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0"/>
      <c r="B171" s="40"/>
      <c r="C171" s="4"/>
      <c r="D171" s="4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0"/>
      <c r="B172" s="40"/>
      <c r="C172" s="4"/>
      <c r="D172" s="4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0"/>
      <c r="B173" s="40"/>
      <c r="C173" s="4"/>
      <c r="D173" s="4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0"/>
      <c r="B174" s="40"/>
      <c r="C174" s="4"/>
      <c r="D174" s="4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0"/>
      <c r="B175" s="40"/>
      <c r="C175" s="4"/>
      <c r="D175" s="4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0"/>
      <c r="B176" s="40"/>
      <c r="C176" s="4"/>
      <c r="D176" s="4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0"/>
      <c r="B177" s="40"/>
      <c r="C177" s="4"/>
      <c r="D177" s="4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0"/>
      <c r="B178" s="40"/>
      <c r="C178" s="4"/>
      <c r="D178" s="4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0"/>
      <c r="B179" s="40"/>
      <c r="C179" s="4"/>
      <c r="D179" s="4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0"/>
      <c r="B180" s="40"/>
      <c r="C180" s="4"/>
      <c r="D180" s="4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0"/>
      <c r="B181" s="40"/>
      <c r="C181" s="4"/>
      <c r="D181" s="4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0"/>
      <c r="B182" s="40"/>
      <c r="C182" s="4"/>
      <c r="D182" s="4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0"/>
      <c r="B183" s="40"/>
      <c r="C183" s="4"/>
      <c r="D183" s="4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0"/>
      <c r="B184" s="40"/>
      <c r="C184" s="4"/>
      <c r="D184" s="4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0"/>
      <c r="B185" s="40"/>
      <c r="C185" s="4"/>
      <c r="D185" s="4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0"/>
      <c r="B186" s="40"/>
      <c r="C186" s="4"/>
      <c r="D186" s="4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0"/>
      <c r="B187" s="40"/>
      <c r="C187" s="4"/>
      <c r="D187" s="4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0"/>
      <c r="B188" s="40"/>
      <c r="C188" s="4"/>
      <c r="D188" s="4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0"/>
      <c r="B189" s="40"/>
      <c r="C189" s="4"/>
      <c r="D189" s="4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0"/>
      <c r="B190" s="40"/>
      <c r="C190" s="4"/>
      <c r="D190" s="4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0"/>
      <c r="B191" s="40"/>
      <c r="C191" s="4"/>
      <c r="D191" s="4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0"/>
      <c r="B192" s="40"/>
      <c r="C192" s="4"/>
      <c r="D192" s="4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0"/>
      <c r="B193" s="40"/>
      <c r="C193" s="4"/>
      <c r="D193" s="4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0"/>
      <c r="B194" s="40"/>
      <c r="C194" s="4"/>
      <c r="D194" s="4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0"/>
      <c r="B195" s="40"/>
      <c r="C195" s="4"/>
      <c r="D195" s="4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0"/>
      <c r="B196" s="40"/>
      <c r="C196" s="4"/>
      <c r="D196" s="4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0"/>
      <c r="B197" s="40"/>
      <c r="C197" s="4"/>
      <c r="D197" s="4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0"/>
      <c r="B198" s="40"/>
      <c r="C198" s="4"/>
      <c r="D198" s="4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0"/>
      <c r="B199" s="40"/>
      <c r="C199" s="4"/>
      <c r="D199" s="4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0"/>
      <c r="B200" s="40"/>
      <c r="C200" s="4"/>
      <c r="D200" s="4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0"/>
      <c r="B201" s="40"/>
      <c r="C201" s="4"/>
      <c r="D201" s="4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0"/>
      <c r="B202" s="40"/>
      <c r="C202" s="4"/>
      <c r="D202" s="4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0"/>
      <c r="B203" s="40"/>
      <c r="C203" s="4"/>
      <c r="D203" s="4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0"/>
      <c r="B204" s="40"/>
      <c r="C204" s="4"/>
      <c r="D204" s="4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0"/>
      <c r="B205" s="40"/>
      <c r="C205" s="4"/>
      <c r="D205" s="4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0"/>
      <c r="B206" s="40"/>
      <c r="C206" s="4"/>
      <c r="D206" s="4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0"/>
      <c r="B207" s="40"/>
      <c r="C207" s="4"/>
      <c r="D207" s="4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0"/>
      <c r="B208" s="40"/>
      <c r="C208" s="4"/>
      <c r="D208" s="4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0"/>
      <c r="B209" s="40"/>
      <c r="C209" s="4"/>
      <c r="D209" s="4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0"/>
      <c r="B210" s="40"/>
      <c r="C210" s="4"/>
      <c r="D210" s="4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0"/>
      <c r="B211" s="40"/>
      <c r="C211" s="4"/>
      <c r="D211" s="4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0"/>
      <c r="B212" s="40"/>
      <c r="C212" s="4"/>
      <c r="D212" s="4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0"/>
      <c r="B213" s="40"/>
      <c r="C213" s="4"/>
      <c r="D213" s="4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0"/>
      <c r="B214" s="40"/>
      <c r="C214" s="4"/>
      <c r="D214" s="4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0"/>
      <c r="B215" s="40"/>
      <c r="C215" s="4"/>
      <c r="D215" s="4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0"/>
      <c r="B216" s="40"/>
      <c r="C216" s="4"/>
      <c r="D216" s="4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0"/>
      <c r="B217" s="40"/>
      <c r="C217" s="4"/>
      <c r="D217" s="4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0"/>
      <c r="B218" s="40"/>
      <c r="C218" s="4"/>
      <c r="D218" s="4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0"/>
      <c r="B219" s="40"/>
      <c r="C219" s="4"/>
      <c r="D219" s="4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0"/>
      <c r="B220" s="40"/>
      <c r="C220" s="4"/>
      <c r="D220" s="4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0"/>
      <c r="B221" s="40"/>
      <c r="C221" s="4"/>
      <c r="D221" s="4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0"/>
      <c r="B222" s="40"/>
      <c r="C222" s="4"/>
      <c r="D222" s="4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0"/>
      <c r="B223" s="40"/>
      <c r="C223" s="4"/>
      <c r="D223" s="4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0"/>
      <c r="B224" s="40"/>
      <c r="C224" s="4"/>
      <c r="D224" s="4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0"/>
      <c r="B225" s="40"/>
      <c r="C225" s="4"/>
      <c r="D225" s="4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0"/>
      <c r="B226" s="40"/>
      <c r="C226" s="4"/>
      <c r="D226" s="4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0"/>
      <c r="B227" s="40"/>
      <c r="C227" s="4"/>
      <c r="D227" s="4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0"/>
      <c r="B228" s="40"/>
      <c r="C228" s="4"/>
      <c r="D228" s="4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0"/>
      <c r="B229" s="40"/>
      <c r="C229" s="4"/>
      <c r="D229" s="4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0"/>
      <c r="B230" s="40"/>
      <c r="C230" s="4"/>
      <c r="D230" s="4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0"/>
      <c r="B231" s="40"/>
      <c r="C231" s="4"/>
      <c r="D231" s="4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0"/>
      <c r="B232" s="40"/>
      <c r="C232" s="4"/>
      <c r="D232" s="4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0"/>
      <c r="B233" s="40"/>
      <c r="C233" s="4"/>
      <c r="D233" s="4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0"/>
      <c r="B234" s="40"/>
      <c r="C234" s="4"/>
      <c r="D234" s="4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0"/>
      <c r="B235" s="40"/>
      <c r="C235" s="4"/>
      <c r="D235" s="4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0"/>
      <c r="B236" s="40"/>
      <c r="C236" s="4"/>
      <c r="D236" s="4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0"/>
      <c r="B237" s="40"/>
      <c r="C237" s="4"/>
      <c r="D237" s="4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0"/>
      <c r="B238" s="40"/>
      <c r="C238" s="4"/>
      <c r="D238" s="4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0"/>
      <c r="B239" s="40"/>
      <c r="C239" s="4"/>
      <c r="D239" s="4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0"/>
      <c r="B240" s="40"/>
      <c r="C240" s="4"/>
      <c r="D240" s="4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0"/>
      <c r="B241" s="40"/>
      <c r="C241" s="4"/>
      <c r="D241" s="4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0"/>
      <c r="B242" s="40"/>
      <c r="C242" s="4"/>
      <c r="D242" s="4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0"/>
      <c r="B243" s="40"/>
      <c r="C243" s="4"/>
      <c r="D243" s="4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0"/>
      <c r="B244" s="40"/>
      <c r="C244" s="4"/>
      <c r="D244" s="4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0"/>
      <c r="B245" s="40"/>
      <c r="C245" s="4"/>
      <c r="D245" s="4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0"/>
      <c r="B246" s="40"/>
      <c r="C246" s="4"/>
      <c r="D246" s="4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0"/>
      <c r="B247" s="40"/>
      <c r="C247" s="4"/>
      <c r="D247" s="4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0"/>
      <c r="B248" s="40"/>
      <c r="C248" s="4"/>
      <c r="D248" s="4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0"/>
      <c r="B249" s="40"/>
      <c r="C249" s="4"/>
      <c r="D249" s="4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0"/>
      <c r="B250" s="40"/>
      <c r="C250" s="4"/>
      <c r="D250" s="4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0"/>
      <c r="B251" s="40"/>
      <c r="C251" s="4"/>
      <c r="D251" s="4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0"/>
      <c r="B252" s="40"/>
      <c r="C252" s="4"/>
      <c r="D252" s="4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0"/>
      <c r="B253" s="40"/>
      <c r="C253" s="4"/>
      <c r="D253" s="4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0"/>
      <c r="B254" s="40"/>
      <c r="C254" s="4"/>
      <c r="D254" s="4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0"/>
      <c r="B255" s="40"/>
      <c r="C255" s="4"/>
      <c r="D255" s="4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0"/>
      <c r="B256" s="40"/>
      <c r="C256" s="4"/>
      <c r="D256" s="4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0"/>
      <c r="B257" s="40"/>
      <c r="C257" s="4"/>
      <c r="D257" s="4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0"/>
      <c r="B258" s="40"/>
      <c r="C258" s="4"/>
      <c r="D258" s="4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0"/>
      <c r="B259" s="40"/>
      <c r="C259" s="4"/>
      <c r="D259" s="4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0"/>
      <c r="B260" s="40"/>
      <c r="C260" s="4"/>
      <c r="D260" s="4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0"/>
      <c r="B261" s="40"/>
      <c r="C261" s="4"/>
      <c r="D261" s="4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0"/>
      <c r="B262" s="40"/>
      <c r="C262" s="4"/>
      <c r="D262" s="4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0"/>
      <c r="B263" s="40"/>
      <c r="C263" s="4"/>
      <c r="D263" s="4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0"/>
      <c r="B264" s="40"/>
      <c r="C264" s="4"/>
      <c r="D264" s="4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0"/>
      <c r="B265" s="40"/>
      <c r="C265" s="4"/>
      <c r="D265" s="4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0"/>
      <c r="B266" s="40"/>
      <c r="C266" s="4"/>
      <c r="D266" s="4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0"/>
      <c r="B267" s="40"/>
      <c r="C267" s="4"/>
      <c r="D267" s="4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0"/>
      <c r="B268" s="40"/>
      <c r="C268" s="4"/>
      <c r="D268" s="4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0"/>
      <c r="B269" s="40"/>
      <c r="C269" s="4"/>
      <c r="D269" s="4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0"/>
      <c r="B270" s="40"/>
      <c r="C270" s="4"/>
      <c r="D270" s="4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0"/>
      <c r="B271" s="40"/>
      <c r="C271" s="4"/>
      <c r="D271" s="4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0"/>
      <c r="B272" s="40"/>
      <c r="C272" s="4"/>
      <c r="D272" s="4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0"/>
      <c r="B273" s="40"/>
      <c r="C273" s="4"/>
      <c r="D273" s="4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0"/>
      <c r="B274" s="40"/>
      <c r="C274" s="4"/>
      <c r="D274" s="4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0"/>
      <c r="B275" s="40"/>
      <c r="C275" s="4"/>
      <c r="D275" s="4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0"/>
      <c r="B276" s="40"/>
      <c r="C276" s="4"/>
      <c r="D276" s="4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0"/>
      <c r="B277" s="40"/>
      <c r="C277" s="4"/>
      <c r="D277" s="4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0"/>
      <c r="B278" s="40"/>
      <c r="C278" s="4"/>
      <c r="D278" s="4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0"/>
      <c r="B279" s="40"/>
      <c r="C279" s="4"/>
      <c r="D279" s="4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0"/>
      <c r="B280" s="40"/>
      <c r="C280" s="4"/>
      <c r="D280" s="4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0"/>
      <c r="B281" s="40"/>
      <c r="C281" s="4"/>
      <c r="D281" s="4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0"/>
      <c r="B282" s="40"/>
      <c r="C282" s="4"/>
      <c r="D282" s="4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0"/>
      <c r="B283" s="40"/>
      <c r="C283" s="4"/>
      <c r="D283" s="4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0"/>
      <c r="B284" s="40"/>
      <c r="C284" s="4"/>
      <c r="D284" s="4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0"/>
      <c r="B285" s="40"/>
      <c r="C285" s="4"/>
      <c r="D285" s="4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0"/>
      <c r="B286" s="40"/>
      <c r="C286" s="4"/>
      <c r="D286" s="4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0"/>
      <c r="B287" s="40"/>
      <c r="C287" s="4"/>
      <c r="D287" s="4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0"/>
      <c r="B288" s="40"/>
      <c r="C288" s="4"/>
      <c r="D288" s="4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0"/>
      <c r="B289" s="40"/>
      <c r="C289" s="4"/>
      <c r="D289" s="4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0"/>
      <c r="B290" s="40"/>
      <c r="C290" s="4"/>
      <c r="D290" s="4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0"/>
      <c r="B291" s="40"/>
      <c r="C291" s="4"/>
      <c r="D291" s="4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0"/>
      <c r="B292" s="40"/>
      <c r="C292" s="4"/>
      <c r="D292" s="4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0"/>
      <c r="B293" s="40"/>
      <c r="C293" s="4"/>
      <c r="D293" s="4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0"/>
      <c r="B294" s="40"/>
      <c r="C294" s="4"/>
      <c r="D294" s="4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0"/>
      <c r="B295" s="40"/>
      <c r="C295" s="4"/>
      <c r="D295" s="4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0"/>
      <c r="B296" s="40"/>
      <c r="C296" s="4"/>
      <c r="D296" s="4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0"/>
      <c r="B297" s="40"/>
      <c r="C297" s="4"/>
      <c r="D297" s="4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0"/>
      <c r="B298" s="40"/>
      <c r="C298" s="4"/>
      <c r="D298" s="4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0"/>
      <c r="B299" s="40"/>
      <c r="C299" s="4"/>
      <c r="D299" s="4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0"/>
      <c r="B300" s="40"/>
      <c r="C300" s="4"/>
      <c r="D300" s="4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0"/>
      <c r="B301" s="40"/>
      <c r="C301" s="4"/>
      <c r="D301" s="4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0"/>
      <c r="B302" s="40"/>
      <c r="C302" s="4"/>
      <c r="D302" s="4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0"/>
      <c r="B303" s="40"/>
      <c r="C303" s="4"/>
      <c r="D303" s="4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0"/>
      <c r="B304" s="40"/>
      <c r="C304" s="4"/>
      <c r="D304" s="4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0"/>
      <c r="B305" s="40"/>
      <c r="C305" s="4"/>
      <c r="D305" s="4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0"/>
      <c r="B306" s="40"/>
      <c r="C306" s="4"/>
      <c r="D306" s="4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0"/>
      <c r="B307" s="40"/>
      <c r="C307" s="4"/>
      <c r="D307" s="4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0"/>
      <c r="B308" s="40"/>
      <c r="C308" s="4"/>
      <c r="D308" s="4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0"/>
      <c r="B309" s="40"/>
      <c r="C309" s="4"/>
      <c r="D309" s="4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0"/>
      <c r="B310" s="40"/>
      <c r="C310" s="4"/>
      <c r="D310" s="4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0"/>
      <c r="B311" s="40"/>
      <c r="C311" s="4"/>
      <c r="D311" s="4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0"/>
      <c r="B312" s="40"/>
      <c r="C312" s="4"/>
      <c r="D312" s="4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0"/>
      <c r="B313" s="40"/>
      <c r="C313" s="4"/>
      <c r="D313" s="4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0"/>
      <c r="B314" s="40"/>
      <c r="C314" s="4"/>
      <c r="D314" s="4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0"/>
      <c r="B315" s="40"/>
      <c r="C315" s="4"/>
      <c r="D315" s="4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0"/>
      <c r="B316" s="40"/>
      <c r="C316" s="4"/>
      <c r="D316" s="4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0"/>
      <c r="B317" s="40"/>
      <c r="C317" s="4"/>
      <c r="D317" s="4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0"/>
      <c r="B318" s="40"/>
      <c r="C318" s="4"/>
      <c r="D318" s="4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0"/>
      <c r="B319" s="40"/>
      <c r="C319" s="4"/>
      <c r="D319" s="4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0"/>
      <c r="B320" s="40"/>
      <c r="C320" s="4"/>
      <c r="D320" s="4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0"/>
      <c r="B321" s="40"/>
      <c r="C321" s="4"/>
      <c r="D321" s="4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0"/>
      <c r="B322" s="40"/>
      <c r="C322" s="4"/>
      <c r="D322" s="4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0"/>
      <c r="B323" s="40"/>
      <c r="C323" s="4"/>
      <c r="D323" s="4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0"/>
      <c r="B324" s="40"/>
      <c r="C324" s="4"/>
      <c r="D324" s="4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0"/>
      <c r="B325" s="40"/>
      <c r="C325" s="4"/>
      <c r="D325" s="4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0"/>
      <c r="B326" s="40"/>
      <c r="C326" s="4"/>
      <c r="D326" s="4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0"/>
      <c r="B327" s="40"/>
      <c r="C327" s="4"/>
      <c r="D327" s="4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0"/>
      <c r="B328" s="40"/>
      <c r="C328" s="4"/>
      <c r="D328" s="4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0"/>
      <c r="B329" s="40"/>
      <c r="C329" s="4"/>
      <c r="D329" s="4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0"/>
      <c r="B330" s="40"/>
      <c r="C330" s="4"/>
      <c r="D330" s="4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0"/>
      <c r="B331" s="40"/>
      <c r="C331" s="4"/>
      <c r="D331" s="4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0"/>
      <c r="B332" s="40"/>
      <c r="C332" s="4"/>
      <c r="D332" s="4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0"/>
      <c r="B333" s="40"/>
      <c r="C333" s="4"/>
      <c r="D333" s="4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0"/>
      <c r="B334" s="40"/>
      <c r="C334" s="4"/>
      <c r="D334" s="4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0"/>
      <c r="B335" s="40"/>
      <c r="C335" s="4"/>
      <c r="D335" s="4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0"/>
      <c r="B336" s="40"/>
      <c r="C336" s="4"/>
      <c r="D336" s="4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0"/>
      <c r="B337" s="40"/>
      <c r="C337" s="4"/>
      <c r="D337" s="4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0"/>
      <c r="B338" s="40"/>
      <c r="C338" s="4"/>
      <c r="D338" s="4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0"/>
      <c r="B339" s="40"/>
      <c r="C339" s="4"/>
      <c r="D339" s="4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0"/>
      <c r="B340" s="40"/>
      <c r="C340" s="4"/>
      <c r="D340" s="4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0"/>
      <c r="B341" s="40"/>
      <c r="C341" s="4"/>
      <c r="D341" s="4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0"/>
      <c r="B342" s="40"/>
      <c r="C342" s="4"/>
      <c r="D342" s="4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0"/>
      <c r="B343" s="40"/>
      <c r="C343" s="4"/>
      <c r="D343" s="4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0"/>
      <c r="B344" s="40"/>
      <c r="C344" s="4"/>
      <c r="D344" s="4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0"/>
      <c r="B345" s="40"/>
      <c r="C345" s="4"/>
      <c r="D345" s="4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0"/>
      <c r="B346" s="40"/>
      <c r="C346" s="4"/>
      <c r="D346" s="4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0"/>
      <c r="B347" s="40"/>
      <c r="C347" s="4"/>
      <c r="D347" s="4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0"/>
      <c r="B348" s="40"/>
      <c r="C348" s="4"/>
      <c r="D348" s="4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0"/>
      <c r="B349" s="40"/>
      <c r="C349" s="4"/>
      <c r="D349" s="4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0"/>
      <c r="B350" s="40"/>
      <c r="C350" s="4"/>
      <c r="D350" s="4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0"/>
      <c r="B351" s="40"/>
      <c r="C351" s="4"/>
      <c r="D351" s="4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0"/>
      <c r="B352" s="40"/>
      <c r="C352" s="4"/>
      <c r="D352" s="4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0"/>
      <c r="B353" s="40"/>
      <c r="C353" s="4"/>
      <c r="D353" s="4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0"/>
      <c r="B354" s="40"/>
      <c r="C354" s="4"/>
      <c r="D354" s="4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0"/>
      <c r="B355" s="40"/>
      <c r="C355" s="4"/>
      <c r="D355" s="4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0"/>
      <c r="B356" s="40"/>
      <c r="C356" s="4"/>
      <c r="D356" s="4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0"/>
      <c r="B357" s="40"/>
      <c r="C357" s="4"/>
      <c r="D357" s="4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0"/>
      <c r="B358" s="40"/>
      <c r="C358" s="4"/>
      <c r="D358" s="4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0"/>
      <c r="B359" s="40"/>
      <c r="C359" s="4"/>
      <c r="D359" s="4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0"/>
      <c r="B360" s="40"/>
      <c r="C360" s="4"/>
      <c r="D360" s="4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0"/>
      <c r="B361" s="40"/>
      <c r="C361" s="4"/>
      <c r="D361" s="4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0"/>
      <c r="B362" s="40"/>
      <c r="C362" s="4"/>
      <c r="D362" s="4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0"/>
      <c r="B363" s="40"/>
      <c r="C363" s="4"/>
      <c r="D363" s="4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0"/>
      <c r="B364" s="40"/>
      <c r="C364" s="4"/>
      <c r="D364" s="4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0"/>
      <c r="B365" s="40"/>
      <c r="C365" s="4"/>
      <c r="D365" s="4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0"/>
      <c r="B366" s="40"/>
      <c r="C366" s="4"/>
      <c r="D366" s="4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0"/>
      <c r="B367" s="40"/>
      <c r="C367" s="4"/>
      <c r="D367" s="4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0"/>
      <c r="B368" s="40"/>
      <c r="C368" s="4"/>
      <c r="D368" s="4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0"/>
      <c r="B369" s="40"/>
      <c r="C369" s="4"/>
      <c r="D369" s="4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0"/>
      <c r="B370" s="40"/>
      <c r="C370" s="4"/>
      <c r="D370" s="4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0"/>
      <c r="B371" s="40"/>
      <c r="C371" s="4"/>
      <c r="D371" s="4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0"/>
      <c r="B372" s="40"/>
      <c r="C372" s="4"/>
      <c r="D372" s="4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0"/>
      <c r="B373" s="40"/>
      <c r="C373" s="4"/>
      <c r="D373" s="4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0"/>
      <c r="B374" s="40"/>
      <c r="C374" s="4"/>
      <c r="D374" s="4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0"/>
      <c r="B375" s="40"/>
      <c r="C375" s="4"/>
      <c r="D375" s="4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0"/>
      <c r="B376" s="40"/>
      <c r="C376" s="4"/>
      <c r="D376" s="4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0"/>
      <c r="B377" s="40"/>
      <c r="C377" s="4"/>
      <c r="D377" s="4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0"/>
      <c r="B378" s="40"/>
      <c r="C378" s="4"/>
      <c r="D378" s="4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0"/>
      <c r="B379" s="40"/>
      <c r="C379" s="4"/>
      <c r="D379" s="4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0"/>
      <c r="B380" s="40"/>
      <c r="C380" s="4"/>
      <c r="D380" s="4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0"/>
      <c r="B381" s="40"/>
      <c r="C381" s="4"/>
      <c r="D381" s="4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0"/>
      <c r="B382" s="40"/>
      <c r="C382" s="4"/>
      <c r="D382" s="4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0"/>
      <c r="B383" s="40"/>
      <c r="C383" s="4"/>
      <c r="D383" s="4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0"/>
      <c r="B384" s="40"/>
      <c r="C384" s="4"/>
      <c r="D384" s="4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0"/>
      <c r="B385" s="40"/>
      <c r="C385" s="4"/>
      <c r="D385" s="4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0"/>
      <c r="B386" s="40"/>
      <c r="C386" s="4"/>
      <c r="D386" s="4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0"/>
      <c r="B387" s="40"/>
      <c r="C387" s="4"/>
      <c r="D387" s="4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0"/>
      <c r="B388" s="40"/>
      <c r="C388" s="4"/>
      <c r="D388" s="4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0"/>
      <c r="B389" s="40"/>
      <c r="C389" s="4"/>
      <c r="D389" s="4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0"/>
      <c r="B390" s="40"/>
      <c r="C390" s="4"/>
      <c r="D390" s="4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0"/>
      <c r="B391" s="40"/>
      <c r="C391" s="4"/>
      <c r="D391" s="4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0"/>
      <c r="B392" s="40"/>
      <c r="C392" s="4"/>
      <c r="D392" s="4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0"/>
      <c r="B393" s="40"/>
      <c r="C393" s="4"/>
      <c r="D393" s="4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0"/>
      <c r="B394" s="40"/>
      <c r="C394" s="4"/>
      <c r="D394" s="4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0"/>
      <c r="B395" s="40"/>
      <c r="C395" s="4"/>
      <c r="D395" s="4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0"/>
      <c r="B396" s="40"/>
      <c r="C396" s="4"/>
      <c r="D396" s="4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0"/>
      <c r="B397" s="40"/>
      <c r="C397" s="4"/>
      <c r="D397" s="4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0"/>
      <c r="B398" s="40"/>
      <c r="C398" s="4"/>
      <c r="D398" s="4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0"/>
      <c r="B399" s="40"/>
      <c r="C399" s="4"/>
      <c r="D399" s="4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0"/>
      <c r="B400" s="40"/>
      <c r="C400" s="4"/>
      <c r="D400" s="4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0"/>
      <c r="B401" s="40"/>
      <c r="C401" s="4"/>
      <c r="D401" s="4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0"/>
      <c r="B402" s="40"/>
      <c r="C402" s="4"/>
      <c r="D402" s="4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0"/>
      <c r="B403" s="40"/>
      <c r="C403" s="4"/>
      <c r="D403" s="4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0"/>
      <c r="B404" s="40"/>
      <c r="C404" s="4"/>
      <c r="D404" s="4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0"/>
      <c r="B405" s="40"/>
      <c r="C405" s="4"/>
      <c r="D405" s="4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0"/>
      <c r="B406" s="40"/>
      <c r="C406" s="4"/>
      <c r="D406" s="4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0"/>
      <c r="B407" s="40"/>
      <c r="C407" s="4"/>
      <c r="D407" s="4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0"/>
      <c r="B408" s="40"/>
      <c r="C408" s="4"/>
      <c r="D408" s="4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0"/>
      <c r="B409" s="40"/>
      <c r="C409" s="4"/>
      <c r="D409" s="4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0"/>
      <c r="B410" s="40"/>
      <c r="C410" s="4"/>
      <c r="D410" s="4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0"/>
      <c r="B411" s="40"/>
      <c r="C411" s="4"/>
      <c r="D411" s="4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0"/>
      <c r="B412" s="40"/>
      <c r="C412" s="4"/>
      <c r="D412" s="4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0"/>
      <c r="B413" s="40"/>
      <c r="C413" s="4"/>
      <c r="D413" s="4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0"/>
      <c r="B414" s="40"/>
      <c r="C414" s="4"/>
      <c r="D414" s="4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0"/>
      <c r="B415" s="40"/>
      <c r="C415" s="4"/>
      <c r="D415" s="4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0"/>
      <c r="B416" s="40"/>
      <c r="C416" s="4"/>
      <c r="D416" s="4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0"/>
      <c r="B417" s="40"/>
      <c r="C417" s="4"/>
      <c r="D417" s="4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0"/>
      <c r="B418" s="40"/>
      <c r="C418" s="4"/>
      <c r="D418" s="4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0"/>
      <c r="B419" s="40"/>
      <c r="C419" s="4"/>
      <c r="D419" s="4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0"/>
      <c r="B420" s="40"/>
      <c r="C420" s="4"/>
      <c r="D420" s="4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0"/>
      <c r="B421" s="40"/>
      <c r="C421" s="4"/>
      <c r="D421" s="4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0"/>
      <c r="B422" s="40"/>
      <c r="C422" s="4"/>
      <c r="D422" s="4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0"/>
      <c r="B423" s="40"/>
      <c r="C423" s="4"/>
      <c r="D423" s="4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0"/>
      <c r="B424" s="40"/>
      <c r="C424" s="4"/>
      <c r="D424" s="4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0"/>
      <c r="B425" s="40"/>
      <c r="C425" s="4"/>
      <c r="D425" s="4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0"/>
      <c r="B426" s="40"/>
      <c r="C426" s="4"/>
      <c r="D426" s="4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0"/>
      <c r="B427" s="40"/>
      <c r="C427" s="4"/>
      <c r="D427" s="4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0"/>
      <c r="B428" s="40"/>
      <c r="C428" s="4"/>
      <c r="D428" s="4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0"/>
      <c r="B429" s="40"/>
      <c r="C429" s="4"/>
      <c r="D429" s="4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0"/>
      <c r="B430" s="40"/>
      <c r="C430" s="4"/>
      <c r="D430" s="4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0"/>
      <c r="B431" s="40"/>
      <c r="C431" s="4"/>
      <c r="D431" s="4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0"/>
      <c r="B432" s="40"/>
      <c r="C432" s="4"/>
      <c r="D432" s="4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0"/>
      <c r="B433" s="40"/>
      <c r="C433" s="4"/>
      <c r="D433" s="4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0"/>
      <c r="B434" s="40"/>
      <c r="C434" s="4"/>
      <c r="D434" s="4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0"/>
      <c r="B435" s="40"/>
      <c r="C435" s="4"/>
      <c r="D435" s="4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0"/>
      <c r="B436" s="40"/>
      <c r="C436" s="4"/>
      <c r="D436" s="4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0"/>
      <c r="B437" s="40"/>
      <c r="C437" s="4"/>
      <c r="D437" s="4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0"/>
      <c r="B438" s="40"/>
      <c r="C438" s="4"/>
      <c r="D438" s="4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0"/>
      <c r="B439" s="40"/>
      <c r="C439" s="4"/>
      <c r="D439" s="4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0"/>
      <c r="B440" s="40"/>
      <c r="C440" s="4"/>
      <c r="D440" s="4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0"/>
      <c r="B441" s="40"/>
      <c r="C441" s="4"/>
      <c r="D441" s="4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0"/>
      <c r="B442" s="40"/>
      <c r="C442" s="4"/>
      <c r="D442" s="4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0"/>
      <c r="B443" s="40"/>
      <c r="C443" s="4"/>
      <c r="D443" s="4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0"/>
      <c r="B444" s="40"/>
      <c r="C444" s="4"/>
      <c r="D444" s="4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0"/>
      <c r="B445" s="40"/>
      <c r="C445" s="4"/>
      <c r="D445" s="4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0"/>
      <c r="B446" s="40"/>
      <c r="C446" s="4"/>
      <c r="D446" s="4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0"/>
      <c r="B447" s="40"/>
      <c r="C447" s="4"/>
      <c r="D447" s="4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0"/>
      <c r="B448" s="40"/>
      <c r="C448" s="4"/>
      <c r="D448" s="4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0"/>
      <c r="B449" s="40"/>
      <c r="C449" s="4"/>
      <c r="D449" s="4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0"/>
      <c r="B450" s="40"/>
      <c r="C450" s="4"/>
      <c r="D450" s="4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0"/>
      <c r="B451" s="40"/>
      <c r="C451" s="4"/>
      <c r="D451" s="4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0"/>
      <c r="B452" s="40"/>
      <c r="C452" s="4"/>
      <c r="D452" s="4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0"/>
      <c r="B453" s="40"/>
      <c r="C453" s="4"/>
      <c r="D453" s="4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0"/>
      <c r="B454" s="40"/>
      <c r="C454" s="4"/>
      <c r="D454" s="4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0"/>
      <c r="B455" s="40"/>
      <c r="C455" s="4"/>
      <c r="D455" s="4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0"/>
      <c r="B456" s="40"/>
      <c r="C456" s="4"/>
      <c r="D456" s="4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0"/>
      <c r="B457" s="40"/>
      <c r="C457" s="4"/>
      <c r="D457" s="4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0"/>
      <c r="B458" s="40"/>
      <c r="C458" s="4"/>
      <c r="D458" s="4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0"/>
      <c r="B459" s="40"/>
      <c r="C459" s="4"/>
      <c r="D459" s="4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0"/>
      <c r="B460" s="40"/>
      <c r="C460" s="4"/>
      <c r="D460" s="4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0"/>
      <c r="B461" s="40"/>
      <c r="C461" s="4"/>
      <c r="D461" s="4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0"/>
      <c r="B462" s="40"/>
      <c r="C462" s="4"/>
      <c r="D462" s="4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0"/>
      <c r="B463" s="40"/>
      <c r="C463" s="4"/>
      <c r="D463" s="4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0"/>
      <c r="B464" s="40"/>
      <c r="C464" s="4"/>
      <c r="D464" s="4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0"/>
      <c r="B465" s="40"/>
      <c r="C465" s="4"/>
      <c r="D465" s="4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0"/>
      <c r="B466" s="40"/>
      <c r="C466" s="4"/>
      <c r="D466" s="4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0"/>
      <c r="B467" s="40"/>
      <c r="C467" s="4"/>
      <c r="D467" s="4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0"/>
      <c r="B468" s="40"/>
      <c r="C468" s="4"/>
      <c r="D468" s="4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0"/>
      <c r="B469" s="40"/>
      <c r="C469" s="4"/>
      <c r="D469" s="4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0"/>
      <c r="B470" s="40"/>
      <c r="C470" s="4"/>
      <c r="D470" s="4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0"/>
      <c r="B471" s="40"/>
      <c r="C471" s="4"/>
      <c r="D471" s="4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0"/>
      <c r="B472" s="40"/>
      <c r="C472" s="4"/>
      <c r="D472" s="4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0"/>
      <c r="B473" s="40"/>
      <c r="C473" s="4"/>
      <c r="D473" s="4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0"/>
      <c r="B474" s="40"/>
      <c r="C474" s="4"/>
      <c r="D474" s="4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0"/>
      <c r="B475" s="40"/>
      <c r="C475" s="4"/>
      <c r="D475" s="4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0"/>
      <c r="B476" s="40"/>
      <c r="C476" s="4"/>
      <c r="D476" s="4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0"/>
      <c r="B477" s="40"/>
      <c r="C477" s="4"/>
      <c r="D477" s="4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0"/>
      <c r="B478" s="40"/>
      <c r="C478" s="4"/>
      <c r="D478" s="4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0"/>
      <c r="B479" s="40"/>
      <c r="C479" s="4"/>
      <c r="D479" s="4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0"/>
      <c r="B480" s="40"/>
      <c r="C480" s="4"/>
      <c r="D480" s="4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0"/>
      <c r="B481" s="40"/>
      <c r="C481" s="4"/>
      <c r="D481" s="4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0"/>
      <c r="B482" s="40"/>
      <c r="C482" s="4"/>
      <c r="D482" s="4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0"/>
      <c r="B483" s="40"/>
      <c r="C483" s="4"/>
      <c r="D483" s="4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0"/>
      <c r="B484" s="40"/>
      <c r="C484" s="4"/>
      <c r="D484" s="4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0"/>
      <c r="B485" s="40"/>
      <c r="C485" s="4"/>
      <c r="D485" s="4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0"/>
      <c r="B486" s="40"/>
      <c r="C486" s="4"/>
      <c r="D486" s="4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0"/>
      <c r="B487" s="40"/>
      <c r="C487" s="4"/>
      <c r="D487" s="4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0"/>
      <c r="B488" s="40"/>
      <c r="C488" s="4"/>
      <c r="D488" s="4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0"/>
      <c r="B489" s="40"/>
      <c r="C489" s="4"/>
      <c r="D489" s="4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0"/>
      <c r="B490" s="40"/>
      <c r="C490" s="4"/>
      <c r="D490" s="4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0"/>
      <c r="B491" s="40"/>
      <c r="C491" s="4"/>
      <c r="D491" s="4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0"/>
      <c r="B492" s="40"/>
      <c r="C492" s="4"/>
      <c r="D492" s="4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0"/>
      <c r="B493" s="40"/>
      <c r="C493" s="4"/>
      <c r="D493" s="4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0"/>
      <c r="B494" s="40"/>
      <c r="C494" s="4"/>
      <c r="D494" s="4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0"/>
      <c r="B495" s="40"/>
      <c r="C495" s="4"/>
      <c r="D495" s="4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0"/>
      <c r="B496" s="40"/>
      <c r="C496" s="4"/>
      <c r="D496" s="4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0"/>
      <c r="B497" s="40"/>
      <c r="C497" s="4"/>
      <c r="D497" s="4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0"/>
      <c r="B498" s="40"/>
      <c r="C498" s="4"/>
      <c r="D498" s="4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0"/>
      <c r="B499" s="40"/>
      <c r="C499" s="4"/>
      <c r="D499" s="4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0"/>
      <c r="B500" s="40"/>
      <c r="C500" s="4"/>
      <c r="D500" s="4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0"/>
      <c r="B501" s="40"/>
      <c r="C501" s="4"/>
      <c r="D501" s="4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0"/>
      <c r="B502" s="40"/>
      <c r="C502" s="4"/>
      <c r="D502" s="4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0"/>
      <c r="B503" s="40"/>
      <c r="C503" s="4"/>
      <c r="D503" s="4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0"/>
      <c r="B504" s="40"/>
      <c r="C504" s="4"/>
      <c r="D504" s="4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0"/>
      <c r="B505" s="40"/>
      <c r="C505" s="4"/>
      <c r="D505" s="4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0"/>
      <c r="B506" s="40"/>
      <c r="C506" s="4"/>
      <c r="D506" s="4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0"/>
      <c r="B507" s="40"/>
      <c r="C507" s="4"/>
      <c r="D507" s="4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0"/>
      <c r="B508" s="40"/>
      <c r="C508" s="4"/>
      <c r="D508" s="4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0"/>
      <c r="B509" s="40"/>
      <c r="C509" s="4"/>
      <c r="D509" s="4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0"/>
      <c r="B510" s="40"/>
      <c r="C510" s="4"/>
      <c r="D510" s="4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0"/>
      <c r="B511" s="40"/>
      <c r="C511" s="4"/>
      <c r="D511" s="4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0"/>
      <c r="B512" s="40"/>
      <c r="C512" s="4"/>
      <c r="D512" s="4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0"/>
      <c r="B513" s="40"/>
      <c r="C513" s="4"/>
      <c r="D513" s="4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0"/>
      <c r="B514" s="40"/>
      <c r="C514" s="4"/>
      <c r="D514" s="4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0"/>
      <c r="B515" s="40"/>
      <c r="C515" s="4"/>
      <c r="D515" s="4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0"/>
      <c r="B516" s="40"/>
      <c r="C516" s="4"/>
      <c r="D516" s="4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0"/>
      <c r="B517" s="40"/>
      <c r="C517" s="4"/>
      <c r="D517" s="4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0"/>
      <c r="B518" s="40"/>
      <c r="C518" s="4"/>
      <c r="D518" s="4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0"/>
      <c r="B519" s="40"/>
      <c r="C519" s="4"/>
      <c r="D519" s="4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0"/>
      <c r="B520" s="40"/>
      <c r="C520" s="4"/>
      <c r="D520" s="4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0"/>
      <c r="B521" s="40"/>
      <c r="C521" s="4"/>
      <c r="D521" s="4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0"/>
      <c r="B522" s="40"/>
      <c r="C522" s="4"/>
      <c r="D522" s="4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0"/>
      <c r="B523" s="40"/>
      <c r="C523" s="4"/>
      <c r="D523" s="4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0"/>
      <c r="B524" s="40"/>
      <c r="C524" s="4"/>
      <c r="D524" s="4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0"/>
      <c r="B525" s="40"/>
      <c r="C525" s="4"/>
      <c r="D525" s="4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0"/>
      <c r="B526" s="40"/>
      <c r="C526" s="4"/>
      <c r="D526" s="4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0"/>
      <c r="B527" s="40"/>
      <c r="C527" s="4"/>
      <c r="D527" s="4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0"/>
      <c r="B528" s="40"/>
      <c r="C528" s="4"/>
      <c r="D528" s="4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0"/>
      <c r="B529" s="40"/>
      <c r="C529" s="4"/>
      <c r="D529" s="4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0"/>
      <c r="B530" s="40"/>
      <c r="C530" s="4"/>
      <c r="D530" s="4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0"/>
      <c r="B531" s="40"/>
      <c r="C531" s="4"/>
      <c r="D531" s="4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0"/>
      <c r="B532" s="40"/>
      <c r="C532" s="4"/>
      <c r="D532" s="4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0"/>
      <c r="B533" s="40"/>
      <c r="C533" s="4"/>
      <c r="D533" s="4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0"/>
      <c r="B534" s="40"/>
      <c r="C534" s="4"/>
      <c r="D534" s="4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0"/>
      <c r="B535" s="40"/>
      <c r="C535" s="4"/>
      <c r="D535" s="4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0"/>
      <c r="B536" s="40"/>
      <c r="C536" s="4"/>
      <c r="D536" s="4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0"/>
      <c r="B537" s="40"/>
      <c r="C537" s="4"/>
      <c r="D537" s="4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0"/>
      <c r="B538" s="40"/>
      <c r="C538" s="4"/>
      <c r="D538" s="4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0"/>
      <c r="B539" s="40"/>
      <c r="C539" s="4"/>
      <c r="D539" s="4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0"/>
      <c r="B540" s="40"/>
      <c r="C540" s="4"/>
      <c r="D540" s="4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0"/>
      <c r="B541" s="40"/>
      <c r="C541" s="4"/>
      <c r="D541" s="4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0"/>
      <c r="B542" s="40"/>
      <c r="C542" s="4"/>
      <c r="D542" s="4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0"/>
      <c r="B543" s="40"/>
      <c r="C543" s="4"/>
      <c r="D543" s="4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0"/>
      <c r="B544" s="40"/>
      <c r="C544" s="4"/>
      <c r="D544" s="4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0"/>
      <c r="B545" s="40"/>
      <c r="C545" s="4"/>
      <c r="D545" s="4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0"/>
      <c r="B546" s="40"/>
      <c r="C546" s="4"/>
      <c r="D546" s="4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0"/>
      <c r="B547" s="40"/>
      <c r="C547" s="4"/>
      <c r="D547" s="4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0"/>
      <c r="B548" s="40"/>
      <c r="C548" s="4"/>
      <c r="D548" s="4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0"/>
      <c r="B549" s="40"/>
      <c r="C549" s="4"/>
      <c r="D549" s="4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0"/>
      <c r="B550" s="40"/>
      <c r="C550" s="4"/>
      <c r="D550" s="4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0"/>
      <c r="B551" s="40"/>
      <c r="C551" s="4"/>
      <c r="D551" s="4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0"/>
      <c r="B552" s="40"/>
      <c r="C552" s="4"/>
      <c r="D552" s="4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0"/>
      <c r="B553" s="40"/>
      <c r="C553" s="4"/>
      <c r="D553" s="4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0"/>
      <c r="B554" s="40"/>
      <c r="C554" s="4"/>
      <c r="D554" s="4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0"/>
      <c r="B555" s="40"/>
      <c r="C555" s="4"/>
      <c r="D555" s="4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0"/>
      <c r="B556" s="40"/>
      <c r="C556" s="4"/>
      <c r="D556" s="4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0"/>
      <c r="B557" s="40"/>
      <c r="C557" s="4"/>
      <c r="D557" s="4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0"/>
      <c r="B558" s="40"/>
      <c r="C558" s="4"/>
      <c r="D558" s="4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0"/>
      <c r="B559" s="40"/>
      <c r="C559" s="4"/>
      <c r="D559" s="4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0"/>
      <c r="B560" s="40"/>
      <c r="C560" s="4"/>
      <c r="D560" s="4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0"/>
      <c r="B561" s="40"/>
      <c r="C561" s="4"/>
      <c r="D561" s="4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0"/>
      <c r="B562" s="40"/>
      <c r="C562" s="4"/>
      <c r="D562" s="4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0"/>
      <c r="B563" s="40"/>
      <c r="C563" s="4"/>
      <c r="D563" s="4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0"/>
      <c r="B564" s="40"/>
      <c r="C564" s="4"/>
      <c r="D564" s="4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0"/>
      <c r="B565" s="40"/>
      <c r="C565" s="4"/>
      <c r="D565" s="4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0"/>
      <c r="B566" s="40"/>
      <c r="C566" s="4"/>
      <c r="D566" s="4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0"/>
      <c r="B567" s="40"/>
      <c r="C567" s="4"/>
      <c r="D567" s="4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0"/>
      <c r="B568" s="40"/>
      <c r="C568" s="4"/>
      <c r="D568" s="4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0"/>
      <c r="B569" s="40"/>
      <c r="C569" s="4"/>
      <c r="D569" s="4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0"/>
      <c r="B570" s="40"/>
      <c r="C570" s="4"/>
      <c r="D570" s="4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0"/>
      <c r="B571" s="40"/>
      <c r="C571" s="4"/>
      <c r="D571" s="4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0"/>
      <c r="B572" s="40"/>
      <c r="C572" s="4"/>
      <c r="D572" s="4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0"/>
      <c r="B573" s="40"/>
      <c r="C573" s="4"/>
      <c r="D573" s="4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0"/>
      <c r="B574" s="40"/>
      <c r="C574" s="4"/>
      <c r="D574" s="4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0"/>
      <c r="B575" s="40"/>
      <c r="C575" s="4"/>
      <c r="D575" s="4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0"/>
      <c r="B576" s="40"/>
      <c r="C576" s="4"/>
      <c r="D576" s="4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0"/>
      <c r="B577" s="40"/>
      <c r="C577" s="4"/>
      <c r="D577" s="4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0"/>
      <c r="B578" s="40"/>
      <c r="C578" s="4"/>
      <c r="D578" s="4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0"/>
      <c r="B579" s="40"/>
      <c r="C579" s="4"/>
      <c r="D579" s="4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0"/>
      <c r="B580" s="40"/>
      <c r="C580" s="4"/>
      <c r="D580" s="4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0"/>
      <c r="B581" s="40"/>
      <c r="C581" s="4"/>
      <c r="D581" s="4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0"/>
      <c r="B582" s="40"/>
      <c r="C582" s="4"/>
      <c r="D582" s="4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0"/>
      <c r="B583" s="40"/>
      <c r="C583" s="4"/>
      <c r="D583" s="4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0"/>
      <c r="B584" s="40"/>
      <c r="C584" s="4"/>
      <c r="D584" s="4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0"/>
      <c r="B585" s="40"/>
      <c r="C585" s="4"/>
      <c r="D585" s="4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0"/>
      <c r="B586" s="40"/>
      <c r="C586" s="4"/>
      <c r="D586" s="4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0"/>
      <c r="B587" s="40"/>
      <c r="C587" s="4"/>
      <c r="D587" s="4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0"/>
      <c r="B588" s="40"/>
      <c r="C588" s="4"/>
      <c r="D588" s="4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0"/>
      <c r="B589" s="40"/>
      <c r="C589" s="4"/>
      <c r="D589" s="4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0"/>
      <c r="B590" s="40"/>
      <c r="C590" s="4"/>
      <c r="D590" s="4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0"/>
      <c r="B591" s="40"/>
      <c r="C591" s="4"/>
      <c r="D591" s="4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0"/>
      <c r="B592" s="40"/>
      <c r="C592" s="4"/>
      <c r="D592" s="4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0"/>
      <c r="B593" s="40"/>
      <c r="C593" s="4"/>
      <c r="D593" s="4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0"/>
      <c r="B594" s="40"/>
      <c r="C594" s="4"/>
      <c r="D594" s="4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0"/>
      <c r="B595" s="40"/>
      <c r="C595" s="4"/>
      <c r="D595" s="4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0"/>
      <c r="B596" s="40"/>
      <c r="C596" s="4"/>
      <c r="D596" s="4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0"/>
      <c r="B597" s="40"/>
      <c r="C597" s="4"/>
      <c r="D597" s="4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0"/>
      <c r="B598" s="40"/>
      <c r="C598" s="4"/>
      <c r="D598" s="4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0"/>
      <c r="B599" s="40"/>
      <c r="C599" s="4"/>
      <c r="D599" s="4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0"/>
      <c r="B600" s="40"/>
      <c r="C600" s="4"/>
      <c r="D600" s="4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0"/>
      <c r="B601" s="40"/>
      <c r="C601" s="4"/>
      <c r="D601" s="4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0"/>
      <c r="B602" s="40"/>
      <c r="C602" s="4"/>
      <c r="D602" s="4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0"/>
      <c r="B603" s="40"/>
      <c r="C603" s="4"/>
      <c r="D603" s="4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0"/>
      <c r="B604" s="40"/>
      <c r="C604" s="4"/>
      <c r="D604" s="4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0"/>
      <c r="B605" s="40"/>
      <c r="C605" s="4"/>
      <c r="D605" s="4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0"/>
      <c r="B606" s="40"/>
      <c r="C606" s="4"/>
      <c r="D606" s="4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0"/>
      <c r="B607" s="40"/>
      <c r="C607" s="4"/>
      <c r="D607" s="4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0"/>
      <c r="B608" s="40"/>
      <c r="C608" s="4"/>
      <c r="D608" s="4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0"/>
      <c r="B609" s="40"/>
      <c r="C609" s="4"/>
      <c r="D609" s="4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0"/>
      <c r="B610" s="40"/>
      <c r="C610" s="4"/>
      <c r="D610" s="4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0"/>
      <c r="B611" s="40"/>
      <c r="C611" s="4"/>
      <c r="D611" s="4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0"/>
      <c r="B612" s="40"/>
      <c r="C612" s="4"/>
      <c r="D612" s="4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0"/>
      <c r="B613" s="40"/>
      <c r="C613" s="4"/>
      <c r="D613" s="4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0"/>
      <c r="B614" s="40"/>
      <c r="C614" s="4"/>
      <c r="D614" s="4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0"/>
      <c r="B615" s="40"/>
      <c r="C615" s="4"/>
      <c r="D615" s="4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0"/>
      <c r="B616" s="40"/>
      <c r="C616" s="4"/>
      <c r="D616" s="4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0"/>
      <c r="B617" s="40"/>
      <c r="C617" s="4"/>
      <c r="D617" s="4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0"/>
      <c r="B618" s="40"/>
      <c r="C618" s="4"/>
      <c r="D618" s="4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0"/>
      <c r="B619" s="40"/>
      <c r="C619" s="4"/>
      <c r="D619" s="4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0"/>
      <c r="B620" s="40"/>
      <c r="C620" s="4"/>
      <c r="D620" s="4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0"/>
      <c r="B621" s="40"/>
      <c r="C621" s="4"/>
      <c r="D621" s="4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0"/>
      <c r="B622" s="40"/>
      <c r="C622" s="4"/>
      <c r="D622" s="4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0"/>
      <c r="B623" s="40"/>
      <c r="C623" s="4"/>
      <c r="D623" s="4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0"/>
      <c r="B624" s="40"/>
      <c r="C624" s="4"/>
      <c r="D624" s="4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0"/>
      <c r="B625" s="40"/>
      <c r="C625" s="4"/>
      <c r="D625" s="4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0"/>
      <c r="B626" s="40"/>
      <c r="C626" s="4"/>
      <c r="D626" s="4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0"/>
      <c r="B627" s="40"/>
      <c r="C627" s="4"/>
      <c r="D627" s="4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0"/>
      <c r="B628" s="40"/>
      <c r="C628" s="4"/>
      <c r="D628" s="4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0"/>
      <c r="B629" s="40"/>
      <c r="C629" s="4"/>
      <c r="D629" s="4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0"/>
      <c r="B630" s="40"/>
      <c r="C630" s="4"/>
      <c r="D630" s="4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0"/>
      <c r="B631" s="40"/>
      <c r="C631" s="4"/>
      <c r="D631" s="4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0"/>
      <c r="B632" s="40"/>
      <c r="C632" s="4"/>
      <c r="D632" s="4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0"/>
      <c r="B633" s="40"/>
      <c r="C633" s="4"/>
      <c r="D633" s="4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0"/>
      <c r="B634" s="40"/>
      <c r="C634" s="4"/>
      <c r="D634" s="4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0"/>
      <c r="B635" s="40"/>
      <c r="C635" s="4"/>
      <c r="D635" s="4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0"/>
      <c r="B636" s="40"/>
      <c r="C636" s="4"/>
      <c r="D636" s="4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0"/>
      <c r="B637" s="40"/>
      <c r="C637" s="4"/>
      <c r="D637" s="4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0"/>
      <c r="B638" s="40"/>
      <c r="C638" s="4"/>
      <c r="D638" s="4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0"/>
      <c r="B639" s="40"/>
      <c r="C639" s="4"/>
      <c r="D639" s="4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0"/>
      <c r="B640" s="40"/>
      <c r="C640" s="4"/>
      <c r="D640" s="4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0"/>
      <c r="B641" s="40"/>
      <c r="C641" s="4"/>
      <c r="D641" s="4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0"/>
      <c r="B642" s="40"/>
      <c r="C642" s="4"/>
      <c r="D642" s="4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0"/>
      <c r="B643" s="40"/>
      <c r="C643" s="4"/>
      <c r="D643" s="4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0"/>
      <c r="B644" s="40"/>
      <c r="C644" s="4"/>
      <c r="D644" s="4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0"/>
      <c r="B645" s="40"/>
      <c r="C645" s="4"/>
      <c r="D645" s="4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0"/>
      <c r="B646" s="40"/>
      <c r="C646" s="4"/>
      <c r="D646" s="4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0"/>
      <c r="B647" s="40"/>
      <c r="C647" s="4"/>
      <c r="D647" s="4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0"/>
      <c r="B648" s="40"/>
      <c r="C648" s="4"/>
      <c r="D648" s="4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0"/>
      <c r="B649" s="40"/>
      <c r="C649" s="4"/>
      <c r="D649" s="4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0"/>
      <c r="B650" s="40"/>
      <c r="C650" s="4"/>
      <c r="D650" s="4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0"/>
      <c r="B651" s="40"/>
      <c r="C651" s="4"/>
      <c r="D651" s="4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0"/>
      <c r="B652" s="40"/>
      <c r="C652" s="4"/>
      <c r="D652" s="4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0"/>
      <c r="B653" s="40"/>
      <c r="C653" s="4"/>
      <c r="D653" s="4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0"/>
      <c r="B654" s="40"/>
      <c r="C654" s="4"/>
      <c r="D654" s="4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0"/>
      <c r="B655" s="40"/>
      <c r="C655" s="4"/>
      <c r="D655" s="4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0"/>
      <c r="B656" s="40"/>
      <c r="C656" s="4"/>
      <c r="D656" s="4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0"/>
      <c r="B657" s="40"/>
      <c r="C657" s="4"/>
      <c r="D657" s="4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0"/>
      <c r="B658" s="40"/>
      <c r="C658" s="4"/>
      <c r="D658" s="4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0"/>
      <c r="B659" s="40"/>
      <c r="C659" s="4"/>
      <c r="D659" s="4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0"/>
      <c r="B660" s="40"/>
      <c r="C660" s="4"/>
      <c r="D660" s="4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0"/>
      <c r="B661" s="40"/>
      <c r="C661" s="4"/>
      <c r="D661" s="4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0"/>
      <c r="B662" s="40"/>
      <c r="C662" s="4"/>
      <c r="D662" s="4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0"/>
      <c r="B663" s="40"/>
      <c r="C663" s="4"/>
      <c r="D663" s="4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0"/>
      <c r="B664" s="40"/>
      <c r="C664" s="4"/>
      <c r="D664" s="4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0"/>
      <c r="B665" s="40"/>
      <c r="C665" s="4"/>
      <c r="D665" s="4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0"/>
      <c r="B666" s="40"/>
      <c r="C666" s="4"/>
      <c r="D666" s="4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0"/>
      <c r="B667" s="40"/>
      <c r="C667" s="4"/>
      <c r="D667" s="4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0"/>
      <c r="B668" s="40"/>
      <c r="C668" s="4"/>
      <c r="D668" s="4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0"/>
      <c r="B669" s="40"/>
      <c r="C669" s="4"/>
      <c r="D669" s="4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0"/>
      <c r="B670" s="40"/>
      <c r="C670" s="4"/>
      <c r="D670" s="4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0"/>
      <c r="B671" s="40"/>
      <c r="C671" s="4"/>
      <c r="D671" s="4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0"/>
      <c r="B672" s="40"/>
      <c r="C672" s="4"/>
      <c r="D672" s="4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0"/>
      <c r="B673" s="40"/>
      <c r="C673" s="4"/>
      <c r="D673" s="4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0"/>
      <c r="B674" s="40"/>
      <c r="C674" s="4"/>
      <c r="D674" s="4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0"/>
      <c r="B675" s="40"/>
      <c r="C675" s="4"/>
      <c r="D675" s="4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0"/>
      <c r="B676" s="40"/>
      <c r="C676" s="4"/>
      <c r="D676" s="4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0"/>
      <c r="B677" s="40"/>
      <c r="C677" s="4"/>
      <c r="D677" s="4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0"/>
      <c r="B678" s="40"/>
      <c r="C678" s="4"/>
      <c r="D678" s="4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0"/>
      <c r="B679" s="40"/>
      <c r="C679" s="4"/>
      <c r="D679" s="4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0"/>
      <c r="B680" s="40"/>
      <c r="C680" s="4"/>
      <c r="D680" s="4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0"/>
      <c r="B681" s="40"/>
      <c r="C681" s="4"/>
      <c r="D681" s="4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0"/>
      <c r="B682" s="40"/>
      <c r="C682" s="4"/>
      <c r="D682" s="4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0"/>
      <c r="B683" s="40"/>
      <c r="C683" s="4"/>
      <c r="D683" s="4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0"/>
      <c r="B684" s="40"/>
      <c r="C684" s="4"/>
      <c r="D684" s="4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0"/>
      <c r="B685" s="40"/>
      <c r="C685" s="4"/>
      <c r="D685" s="4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0"/>
      <c r="B686" s="40"/>
      <c r="C686" s="4"/>
      <c r="D686" s="4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0"/>
      <c r="B687" s="40"/>
      <c r="C687" s="4"/>
      <c r="D687" s="4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0"/>
      <c r="B688" s="40"/>
      <c r="C688" s="4"/>
      <c r="D688" s="4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0"/>
      <c r="B689" s="40"/>
      <c r="C689" s="4"/>
      <c r="D689" s="4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0"/>
      <c r="B690" s="40"/>
      <c r="C690" s="4"/>
      <c r="D690" s="4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0"/>
      <c r="B691" s="40"/>
      <c r="C691" s="4"/>
      <c r="D691" s="4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0"/>
      <c r="B692" s="40"/>
      <c r="C692" s="4"/>
      <c r="D692" s="4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0"/>
      <c r="B693" s="40"/>
      <c r="C693" s="4"/>
      <c r="D693" s="4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0"/>
      <c r="B694" s="40"/>
      <c r="C694" s="4"/>
      <c r="D694" s="4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0"/>
      <c r="B695" s="40"/>
      <c r="C695" s="4"/>
      <c r="D695" s="4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0"/>
      <c r="B696" s="40"/>
      <c r="C696" s="4"/>
      <c r="D696" s="4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0"/>
      <c r="B697" s="40"/>
      <c r="C697" s="4"/>
      <c r="D697" s="4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0"/>
      <c r="B698" s="40"/>
      <c r="C698" s="4"/>
      <c r="D698" s="4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0"/>
      <c r="B699" s="40"/>
      <c r="C699" s="4"/>
      <c r="D699" s="4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0"/>
      <c r="B700" s="40"/>
      <c r="C700" s="4"/>
      <c r="D700" s="4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0"/>
      <c r="B701" s="40"/>
      <c r="C701" s="4"/>
      <c r="D701" s="4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0"/>
      <c r="B702" s="40"/>
      <c r="C702" s="4"/>
      <c r="D702" s="4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0"/>
      <c r="B703" s="40"/>
      <c r="C703" s="4"/>
      <c r="D703" s="4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0"/>
      <c r="B704" s="40"/>
      <c r="C704" s="4"/>
      <c r="D704" s="4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0"/>
      <c r="B705" s="40"/>
      <c r="C705" s="4"/>
      <c r="D705" s="4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0"/>
      <c r="B706" s="40"/>
      <c r="C706" s="4"/>
      <c r="D706" s="4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0"/>
      <c r="B707" s="40"/>
      <c r="C707" s="4"/>
      <c r="D707" s="4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0"/>
      <c r="B708" s="40"/>
      <c r="C708" s="4"/>
      <c r="D708" s="4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0"/>
      <c r="B709" s="40"/>
      <c r="C709" s="4"/>
      <c r="D709" s="4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0"/>
      <c r="B710" s="40"/>
      <c r="C710" s="4"/>
      <c r="D710" s="4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0"/>
      <c r="B711" s="40"/>
      <c r="C711" s="4"/>
      <c r="D711" s="4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0"/>
      <c r="B712" s="40"/>
      <c r="C712" s="4"/>
      <c r="D712" s="4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0"/>
      <c r="B713" s="40"/>
      <c r="C713" s="4"/>
      <c r="D713" s="4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0"/>
      <c r="B714" s="40"/>
      <c r="C714" s="4"/>
      <c r="D714" s="4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0"/>
      <c r="B715" s="40"/>
      <c r="C715" s="4"/>
      <c r="D715" s="4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0"/>
      <c r="B716" s="40"/>
      <c r="C716" s="4"/>
      <c r="D716" s="4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0"/>
      <c r="B717" s="40"/>
      <c r="C717" s="4"/>
      <c r="D717" s="4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0"/>
      <c r="B718" s="40"/>
      <c r="C718" s="4"/>
      <c r="D718" s="4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0"/>
      <c r="B719" s="40"/>
      <c r="C719" s="4"/>
      <c r="D719" s="4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0"/>
      <c r="B720" s="40"/>
      <c r="C720" s="4"/>
      <c r="D720" s="4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0"/>
      <c r="B721" s="40"/>
      <c r="C721" s="4"/>
      <c r="D721" s="4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0"/>
      <c r="B722" s="40"/>
      <c r="C722" s="4"/>
      <c r="D722" s="4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0"/>
      <c r="B723" s="40"/>
      <c r="C723" s="4"/>
      <c r="D723" s="4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0"/>
      <c r="B724" s="40"/>
      <c r="C724" s="4"/>
      <c r="D724" s="4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0"/>
      <c r="B725" s="40"/>
      <c r="C725" s="4"/>
      <c r="D725" s="4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0"/>
      <c r="B726" s="40"/>
      <c r="C726" s="4"/>
      <c r="D726" s="4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0"/>
      <c r="B727" s="40"/>
      <c r="C727" s="4"/>
      <c r="D727" s="4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0"/>
      <c r="B728" s="40"/>
      <c r="C728" s="4"/>
      <c r="D728" s="4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0"/>
      <c r="B729" s="40"/>
      <c r="C729" s="4"/>
      <c r="D729" s="4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0"/>
      <c r="B730" s="40"/>
      <c r="C730" s="4"/>
      <c r="D730" s="4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0"/>
      <c r="B731" s="40"/>
      <c r="C731" s="4"/>
      <c r="D731" s="4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0"/>
      <c r="B732" s="40"/>
      <c r="C732" s="4"/>
      <c r="D732" s="4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0"/>
      <c r="B733" s="40"/>
      <c r="C733" s="4"/>
      <c r="D733" s="4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0"/>
      <c r="B734" s="40"/>
      <c r="C734" s="4"/>
      <c r="D734" s="4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0"/>
      <c r="B735" s="40"/>
      <c r="C735" s="4"/>
      <c r="D735" s="4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0"/>
      <c r="B736" s="40"/>
      <c r="C736" s="4"/>
      <c r="D736" s="4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0"/>
      <c r="B737" s="40"/>
      <c r="C737" s="4"/>
      <c r="D737" s="4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0"/>
      <c r="B738" s="40"/>
      <c r="C738" s="4"/>
      <c r="D738" s="4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0"/>
      <c r="B739" s="40"/>
      <c r="C739" s="4"/>
      <c r="D739" s="4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0"/>
      <c r="B740" s="40"/>
      <c r="C740" s="4"/>
      <c r="D740" s="4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0"/>
      <c r="B741" s="40"/>
      <c r="C741" s="4"/>
      <c r="D741" s="4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0"/>
      <c r="B742" s="40"/>
      <c r="C742" s="4"/>
      <c r="D742" s="4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0"/>
      <c r="B743" s="40"/>
      <c r="C743" s="4"/>
      <c r="D743" s="4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0"/>
      <c r="B744" s="40"/>
      <c r="C744" s="4"/>
      <c r="D744" s="4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0"/>
      <c r="B745" s="40"/>
      <c r="C745" s="4"/>
      <c r="D745" s="4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0"/>
      <c r="B746" s="40"/>
      <c r="C746" s="4"/>
      <c r="D746" s="4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0"/>
      <c r="B747" s="40"/>
      <c r="C747" s="4"/>
      <c r="D747" s="4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0"/>
      <c r="B748" s="40"/>
      <c r="C748" s="4"/>
      <c r="D748" s="4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0"/>
      <c r="B749" s="40"/>
      <c r="C749" s="4"/>
      <c r="D749" s="4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0"/>
      <c r="B750" s="40"/>
      <c r="C750" s="4"/>
      <c r="D750" s="4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0"/>
      <c r="B751" s="40"/>
      <c r="C751" s="4"/>
      <c r="D751" s="4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0"/>
      <c r="B752" s="40"/>
      <c r="C752" s="4"/>
      <c r="D752" s="4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0"/>
      <c r="B753" s="40"/>
      <c r="C753" s="4"/>
      <c r="D753" s="4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0"/>
      <c r="B754" s="40"/>
      <c r="C754" s="4"/>
      <c r="D754" s="4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0"/>
      <c r="B755" s="40"/>
      <c r="C755" s="4"/>
      <c r="D755" s="4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0"/>
      <c r="B756" s="40"/>
      <c r="C756" s="4"/>
      <c r="D756" s="4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0"/>
      <c r="B757" s="40"/>
      <c r="C757" s="4"/>
      <c r="D757" s="4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0"/>
      <c r="B758" s="40"/>
      <c r="C758" s="4"/>
      <c r="D758" s="4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0"/>
      <c r="B759" s="40"/>
      <c r="C759" s="4"/>
      <c r="D759" s="4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0"/>
      <c r="B760" s="40"/>
      <c r="C760" s="4"/>
      <c r="D760" s="4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0"/>
      <c r="B761" s="40"/>
      <c r="C761" s="4"/>
      <c r="D761" s="4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0"/>
      <c r="B762" s="40"/>
      <c r="C762" s="4"/>
      <c r="D762" s="4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0"/>
      <c r="B763" s="40"/>
      <c r="C763" s="4"/>
      <c r="D763" s="4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0"/>
      <c r="B764" s="40"/>
      <c r="C764" s="4"/>
      <c r="D764" s="4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0"/>
      <c r="B765" s="40"/>
      <c r="C765" s="4"/>
      <c r="D765" s="4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0"/>
      <c r="B766" s="40"/>
      <c r="C766" s="4"/>
      <c r="D766" s="4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0"/>
      <c r="B767" s="40"/>
      <c r="C767" s="4"/>
      <c r="D767" s="4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0"/>
      <c r="B768" s="40"/>
      <c r="C768" s="4"/>
      <c r="D768" s="4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0"/>
      <c r="B769" s="40"/>
      <c r="C769" s="4"/>
      <c r="D769" s="4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0"/>
      <c r="B770" s="40"/>
      <c r="C770" s="4"/>
      <c r="D770" s="4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0"/>
      <c r="B771" s="40"/>
      <c r="C771" s="4"/>
      <c r="D771" s="4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0"/>
      <c r="B772" s="40"/>
      <c r="C772" s="4"/>
      <c r="D772" s="4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0"/>
      <c r="B773" s="40"/>
      <c r="C773" s="4"/>
      <c r="D773" s="4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0"/>
      <c r="B774" s="40"/>
      <c r="C774" s="4"/>
      <c r="D774" s="4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0"/>
      <c r="B775" s="40"/>
      <c r="C775" s="4"/>
      <c r="D775" s="4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0"/>
      <c r="B776" s="40"/>
      <c r="C776" s="4"/>
      <c r="D776" s="4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0"/>
      <c r="B777" s="40"/>
      <c r="C777" s="4"/>
      <c r="D777" s="4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0"/>
      <c r="B778" s="40"/>
      <c r="C778" s="4"/>
      <c r="D778" s="4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0"/>
      <c r="B779" s="40"/>
      <c r="C779" s="4"/>
      <c r="D779" s="4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0"/>
      <c r="B780" s="40"/>
      <c r="C780" s="4"/>
      <c r="D780" s="4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0"/>
      <c r="B781" s="40"/>
      <c r="C781" s="4"/>
      <c r="D781" s="4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0"/>
      <c r="B782" s="40"/>
      <c r="C782" s="4"/>
      <c r="D782" s="4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0"/>
      <c r="B783" s="40"/>
      <c r="C783" s="4"/>
      <c r="D783" s="4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0"/>
      <c r="B784" s="40"/>
      <c r="C784" s="4"/>
      <c r="D784" s="4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0"/>
      <c r="B785" s="40"/>
      <c r="C785" s="4"/>
      <c r="D785" s="4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0"/>
      <c r="B786" s="40"/>
      <c r="C786" s="4"/>
      <c r="D786" s="4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0"/>
      <c r="B787" s="40"/>
      <c r="C787" s="4"/>
      <c r="D787" s="4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0"/>
      <c r="B788" s="40"/>
      <c r="C788" s="4"/>
      <c r="D788" s="4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0"/>
      <c r="B789" s="40"/>
      <c r="C789" s="4"/>
      <c r="D789" s="4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0"/>
      <c r="B790" s="40"/>
      <c r="C790" s="4"/>
      <c r="D790" s="4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0"/>
      <c r="B791" s="40"/>
      <c r="C791" s="4"/>
      <c r="D791" s="4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0"/>
      <c r="B792" s="40"/>
      <c r="C792" s="4"/>
      <c r="D792" s="4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0"/>
      <c r="B793" s="40"/>
      <c r="C793" s="4"/>
      <c r="D793" s="4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0"/>
      <c r="B794" s="40"/>
      <c r="C794" s="4"/>
      <c r="D794" s="4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0"/>
      <c r="B795" s="40"/>
      <c r="C795" s="4"/>
      <c r="D795" s="4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0"/>
      <c r="B796" s="40"/>
      <c r="C796" s="4"/>
      <c r="D796" s="4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0"/>
      <c r="B797" s="40"/>
      <c r="C797" s="4"/>
      <c r="D797" s="4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0"/>
      <c r="B798" s="40"/>
      <c r="C798" s="4"/>
      <c r="D798" s="4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0"/>
      <c r="B799" s="40"/>
      <c r="C799" s="4"/>
      <c r="D799" s="4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0"/>
      <c r="B800" s="40"/>
      <c r="C800" s="4"/>
      <c r="D800" s="4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0"/>
      <c r="B801" s="40"/>
      <c r="C801" s="4"/>
      <c r="D801" s="4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0"/>
      <c r="B802" s="40"/>
      <c r="C802" s="4"/>
      <c r="D802" s="4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0"/>
      <c r="B803" s="40"/>
      <c r="C803" s="4"/>
      <c r="D803" s="4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0"/>
      <c r="B804" s="40"/>
      <c r="C804" s="4"/>
      <c r="D804" s="4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0"/>
      <c r="B805" s="40"/>
      <c r="C805" s="4"/>
      <c r="D805" s="4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0"/>
      <c r="B806" s="40"/>
      <c r="C806" s="4"/>
      <c r="D806" s="4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0"/>
      <c r="B807" s="40"/>
      <c r="C807" s="4"/>
      <c r="D807" s="4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0"/>
      <c r="B808" s="40"/>
      <c r="C808" s="4"/>
      <c r="D808" s="4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0"/>
      <c r="B809" s="40"/>
      <c r="C809" s="4"/>
      <c r="D809" s="4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0"/>
      <c r="B810" s="40"/>
      <c r="C810" s="4"/>
      <c r="D810" s="4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0"/>
      <c r="B811" s="40"/>
      <c r="C811" s="4"/>
      <c r="D811" s="4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0"/>
      <c r="B812" s="40"/>
      <c r="C812" s="4"/>
      <c r="D812" s="4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0"/>
      <c r="B813" s="40"/>
      <c r="C813" s="4"/>
      <c r="D813" s="4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0"/>
      <c r="B814" s="40"/>
      <c r="C814" s="4"/>
      <c r="D814" s="4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0"/>
      <c r="B815" s="40"/>
      <c r="C815" s="4"/>
      <c r="D815" s="4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0"/>
      <c r="B816" s="40"/>
      <c r="C816" s="4"/>
      <c r="D816" s="4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0"/>
      <c r="B817" s="40"/>
      <c r="C817" s="4"/>
      <c r="D817" s="4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0"/>
      <c r="B818" s="40"/>
      <c r="C818" s="4"/>
      <c r="D818" s="4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0"/>
      <c r="B819" s="40"/>
      <c r="C819" s="4"/>
      <c r="D819" s="4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0"/>
      <c r="B820" s="40"/>
      <c r="C820" s="4"/>
      <c r="D820" s="4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0"/>
      <c r="B821" s="40"/>
      <c r="C821" s="4"/>
      <c r="D821" s="4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0"/>
      <c r="B822" s="40"/>
      <c r="C822" s="4"/>
      <c r="D822" s="4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0"/>
      <c r="B823" s="40"/>
      <c r="C823" s="4"/>
      <c r="D823" s="4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0"/>
      <c r="B824" s="40"/>
      <c r="C824" s="4"/>
      <c r="D824" s="4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0"/>
      <c r="B825" s="40"/>
      <c r="C825" s="4"/>
      <c r="D825" s="4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0"/>
      <c r="B826" s="40"/>
      <c r="C826" s="4"/>
      <c r="D826" s="4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0"/>
      <c r="B827" s="40"/>
      <c r="C827" s="4"/>
      <c r="D827" s="4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0"/>
      <c r="B828" s="40"/>
      <c r="C828" s="4"/>
      <c r="D828" s="4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0"/>
      <c r="B829" s="40"/>
      <c r="C829" s="4"/>
      <c r="D829" s="4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0"/>
      <c r="B830" s="40"/>
      <c r="C830" s="4"/>
      <c r="D830" s="4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0"/>
      <c r="B831" s="40"/>
      <c r="C831" s="4"/>
      <c r="D831" s="4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0"/>
      <c r="B832" s="40"/>
      <c r="C832" s="4"/>
      <c r="D832" s="4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0"/>
      <c r="B833" s="40"/>
      <c r="C833" s="4"/>
      <c r="D833" s="4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0"/>
      <c r="B834" s="40"/>
      <c r="C834" s="4"/>
      <c r="D834" s="4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0"/>
      <c r="B835" s="40"/>
      <c r="C835" s="4"/>
      <c r="D835" s="4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0"/>
      <c r="B836" s="40"/>
      <c r="C836" s="4"/>
      <c r="D836" s="4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0"/>
      <c r="B837" s="40"/>
      <c r="C837" s="4"/>
      <c r="D837" s="4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0"/>
      <c r="B838" s="40"/>
      <c r="C838" s="4"/>
      <c r="D838" s="40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0"/>
      <c r="B839" s="40"/>
      <c r="C839" s="4"/>
      <c r="D839" s="40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0"/>
      <c r="B840" s="40"/>
      <c r="C840" s="4"/>
      <c r="D840" s="40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0"/>
      <c r="B841" s="40"/>
      <c r="C841" s="4"/>
      <c r="D841" s="40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0"/>
      <c r="B842" s="40"/>
      <c r="C842" s="4"/>
      <c r="D842" s="40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0"/>
      <c r="B843" s="40"/>
      <c r="C843" s="4"/>
      <c r="D843" s="40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0"/>
      <c r="B844" s="40"/>
      <c r="C844" s="4"/>
      <c r="D844" s="40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0"/>
      <c r="B845" s="40"/>
      <c r="C845" s="4"/>
      <c r="D845" s="40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0"/>
      <c r="B846" s="40"/>
      <c r="C846" s="4"/>
      <c r="D846" s="40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0"/>
      <c r="B847" s="40"/>
      <c r="C847" s="4"/>
      <c r="D847" s="40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0"/>
      <c r="B848" s="40"/>
      <c r="C848" s="4"/>
      <c r="D848" s="40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0"/>
      <c r="B849" s="40"/>
      <c r="C849" s="4"/>
      <c r="D849" s="40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0"/>
      <c r="B850" s="40"/>
      <c r="C850" s="4"/>
      <c r="D850" s="40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0"/>
      <c r="B851" s="40"/>
      <c r="C851" s="4"/>
      <c r="D851" s="40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0"/>
      <c r="B852" s="40"/>
      <c r="C852" s="4"/>
      <c r="D852" s="40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0"/>
      <c r="B853" s="40"/>
      <c r="C853" s="4"/>
      <c r="D853" s="4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0"/>
      <c r="B854" s="40"/>
      <c r="C854" s="4"/>
      <c r="D854" s="40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0"/>
      <c r="B855" s="40"/>
      <c r="C855" s="4"/>
      <c r="D855" s="40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0"/>
      <c r="B856" s="40"/>
      <c r="C856" s="4"/>
      <c r="D856" s="40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0"/>
      <c r="B857" s="40"/>
      <c r="C857" s="4"/>
      <c r="D857" s="40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0"/>
      <c r="B858" s="40"/>
      <c r="C858" s="4"/>
      <c r="D858" s="40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0"/>
      <c r="B859" s="40"/>
      <c r="C859" s="4"/>
      <c r="D859" s="40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0"/>
      <c r="B860" s="40"/>
      <c r="C860" s="4"/>
      <c r="D860" s="40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0"/>
      <c r="B861" s="40"/>
      <c r="C861" s="4"/>
      <c r="D861" s="40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0"/>
      <c r="B862" s="40"/>
      <c r="C862" s="4"/>
      <c r="D862" s="40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0"/>
      <c r="B863" s="40"/>
      <c r="C863" s="4"/>
      <c r="D863" s="40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0"/>
      <c r="B864" s="40"/>
      <c r="C864" s="4"/>
      <c r="D864" s="40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0"/>
      <c r="B865" s="40"/>
      <c r="C865" s="4"/>
      <c r="D865" s="40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0"/>
      <c r="B866" s="40"/>
      <c r="C866" s="4"/>
      <c r="D866" s="40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0"/>
      <c r="B867" s="40"/>
      <c r="C867" s="4"/>
      <c r="D867" s="40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0"/>
      <c r="B868" s="40"/>
      <c r="C868" s="4"/>
      <c r="D868" s="40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0"/>
      <c r="B869" s="40"/>
      <c r="C869" s="4"/>
      <c r="D869" s="40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0"/>
      <c r="B870" s="40"/>
      <c r="C870" s="4"/>
      <c r="D870" s="4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0"/>
      <c r="B871" s="40"/>
      <c r="C871" s="4"/>
      <c r="D871" s="40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0"/>
      <c r="B872" s="40"/>
      <c r="C872" s="4"/>
      <c r="D872" s="40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0"/>
      <c r="B873" s="40"/>
      <c r="C873" s="4"/>
      <c r="D873" s="40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0"/>
      <c r="B874" s="40"/>
      <c r="C874" s="4"/>
      <c r="D874" s="40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0"/>
      <c r="B875" s="40"/>
      <c r="C875" s="4"/>
      <c r="D875" s="40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0"/>
      <c r="B876" s="40"/>
      <c r="C876" s="4"/>
      <c r="D876" s="40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0"/>
      <c r="B877" s="40"/>
      <c r="C877" s="4"/>
      <c r="D877" s="40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0"/>
      <c r="B878" s="40"/>
      <c r="C878" s="4"/>
      <c r="D878" s="40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0"/>
      <c r="B879" s="40"/>
      <c r="C879" s="4"/>
      <c r="D879" s="40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0"/>
      <c r="B880" s="40"/>
      <c r="C880" s="4"/>
      <c r="D880" s="40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0"/>
      <c r="B881" s="40"/>
      <c r="C881" s="4"/>
      <c r="D881" s="40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0"/>
      <c r="B882" s="40"/>
      <c r="C882" s="4"/>
      <c r="D882" s="40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0"/>
      <c r="B883" s="40"/>
      <c r="C883" s="4"/>
      <c r="D883" s="40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0"/>
      <c r="B884" s="40"/>
      <c r="C884" s="4"/>
      <c r="D884" s="40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0"/>
      <c r="B885" s="40"/>
      <c r="C885" s="4"/>
      <c r="D885" s="40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0"/>
      <c r="B886" s="40"/>
      <c r="C886" s="4"/>
      <c r="D886" s="40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0"/>
      <c r="B887" s="40"/>
      <c r="C887" s="4"/>
      <c r="D887" s="40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0"/>
      <c r="B888" s="40"/>
      <c r="C888" s="4"/>
      <c r="D888" s="40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0"/>
      <c r="B889" s="40"/>
      <c r="C889" s="4"/>
      <c r="D889" s="40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0"/>
      <c r="B890" s="40"/>
      <c r="C890" s="4"/>
      <c r="D890" s="40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0"/>
      <c r="B891" s="40"/>
      <c r="C891" s="4"/>
      <c r="D891" s="40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0"/>
      <c r="B892" s="40"/>
      <c r="C892" s="4"/>
      <c r="D892" s="40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0"/>
      <c r="B893" s="40"/>
      <c r="C893" s="4"/>
      <c r="D893" s="40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0"/>
      <c r="B894" s="40"/>
      <c r="C894" s="4"/>
      <c r="D894" s="40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0"/>
      <c r="B895" s="40"/>
      <c r="C895" s="4"/>
      <c r="D895" s="40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0"/>
      <c r="B896" s="40"/>
      <c r="C896" s="4"/>
      <c r="D896" s="40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0"/>
      <c r="B897" s="40"/>
      <c r="C897" s="4"/>
      <c r="D897" s="40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0"/>
      <c r="B898" s="40"/>
      <c r="C898" s="4"/>
      <c r="D898" s="40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0"/>
      <c r="B899" s="40"/>
      <c r="C899" s="4"/>
      <c r="D899" s="40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0"/>
      <c r="B900" s="40"/>
      <c r="C900" s="4"/>
      <c r="D900" s="40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0"/>
      <c r="B901" s="40"/>
      <c r="C901" s="4"/>
      <c r="D901" s="40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0"/>
      <c r="B902" s="40"/>
      <c r="C902" s="4"/>
      <c r="D902" s="40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0"/>
      <c r="B903" s="40"/>
      <c r="C903" s="4"/>
      <c r="D903" s="40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0"/>
      <c r="B904" s="40"/>
      <c r="C904" s="4"/>
      <c r="D904" s="40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0"/>
      <c r="B905" s="40"/>
      <c r="C905" s="4"/>
      <c r="D905" s="40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0"/>
      <c r="B906" s="40"/>
      <c r="C906" s="4"/>
      <c r="D906" s="40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0"/>
      <c r="B907" s="40"/>
      <c r="C907" s="4"/>
      <c r="D907" s="40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0"/>
      <c r="B908" s="40"/>
      <c r="C908" s="4"/>
      <c r="D908" s="40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0"/>
      <c r="B909" s="40"/>
      <c r="C909" s="4"/>
      <c r="D909" s="40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0"/>
      <c r="B910" s="40"/>
      <c r="C910" s="4"/>
      <c r="D910" s="40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0"/>
      <c r="B911" s="40"/>
      <c r="C911" s="4"/>
      <c r="D911" s="40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0"/>
      <c r="B912" s="40"/>
      <c r="C912" s="4"/>
      <c r="D912" s="40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0"/>
      <c r="B913" s="40"/>
      <c r="C913" s="4"/>
      <c r="D913" s="40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0"/>
      <c r="B914" s="40"/>
      <c r="C914" s="4"/>
      <c r="D914" s="40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0"/>
      <c r="B915" s="40"/>
      <c r="C915" s="4"/>
      <c r="D915" s="40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0"/>
      <c r="B916" s="40"/>
      <c r="C916" s="4"/>
      <c r="D916" s="40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0"/>
      <c r="B917" s="40"/>
      <c r="C917" s="4"/>
      <c r="D917" s="40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0"/>
      <c r="B918" s="40"/>
      <c r="C918" s="4"/>
      <c r="D918" s="40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0"/>
      <c r="B919" s="40"/>
      <c r="C919" s="4"/>
      <c r="D919" s="40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0"/>
      <c r="B920" s="40"/>
      <c r="C920" s="4"/>
      <c r="D920" s="40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0"/>
      <c r="B921" s="40"/>
      <c r="C921" s="4"/>
      <c r="D921" s="40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0"/>
      <c r="B922" s="40"/>
      <c r="C922" s="4"/>
      <c r="D922" s="40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0"/>
      <c r="B923" s="40"/>
      <c r="C923" s="4"/>
      <c r="D923" s="40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0"/>
      <c r="B924" s="40"/>
      <c r="C924" s="4"/>
      <c r="D924" s="40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0"/>
      <c r="B925" s="40"/>
      <c r="C925" s="4"/>
      <c r="D925" s="40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0"/>
      <c r="B926" s="40"/>
      <c r="C926" s="4"/>
      <c r="D926" s="40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0"/>
      <c r="B927" s="40"/>
      <c r="C927" s="4"/>
      <c r="D927" s="40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0"/>
      <c r="B928" s="40"/>
      <c r="C928" s="4"/>
      <c r="D928" s="40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0"/>
      <c r="B929" s="40"/>
      <c r="C929" s="4"/>
      <c r="D929" s="40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0"/>
      <c r="B930" s="40"/>
      <c r="C930" s="4"/>
      <c r="D930" s="40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0"/>
      <c r="B931" s="40"/>
      <c r="C931" s="4"/>
      <c r="D931" s="40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0"/>
      <c r="B932" s="40"/>
      <c r="C932" s="4"/>
      <c r="D932" s="40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0"/>
      <c r="B933" s="40"/>
      <c r="C933" s="4"/>
      <c r="D933" s="40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0"/>
      <c r="B934" s="40"/>
      <c r="C934" s="4"/>
      <c r="D934" s="40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0"/>
      <c r="B935" s="40"/>
      <c r="C935" s="4"/>
      <c r="D935" s="40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0"/>
      <c r="B936" s="40"/>
      <c r="C936" s="4"/>
      <c r="D936" s="40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0"/>
      <c r="B937" s="40"/>
      <c r="C937" s="4"/>
      <c r="D937" s="40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0"/>
      <c r="B938" s="40"/>
      <c r="C938" s="4"/>
      <c r="D938" s="40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0"/>
      <c r="B939" s="40"/>
      <c r="C939" s="4"/>
      <c r="D939" s="40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0"/>
      <c r="B940" s="40"/>
      <c r="C940" s="4"/>
      <c r="D940" s="40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0"/>
      <c r="B941" s="40"/>
      <c r="C941" s="4"/>
      <c r="D941" s="40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0"/>
      <c r="B942" s="40"/>
      <c r="C942" s="4"/>
      <c r="D942" s="40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0"/>
      <c r="B943" s="40"/>
      <c r="C943" s="4"/>
      <c r="D943" s="40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0"/>
      <c r="B944" s="40"/>
      <c r="C944" s="4"/>
      <c r="D944" s="40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0"/>
      <c r="B945" s="40"/>
      <c r="C945" s="4"/>
      <c r="D945" s="40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0"/>
      <c r="B946" s="40"/>
      <c r="C946" s="4"/>
      <c r="D946" s="40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0"/>
      <c r="B947" s="40"/>
      <c r="C947" s="4"/>
      <c r="D947" s="40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0"/>
      <c r="B948" s="40"/>
      <c r="C948" s="4"/>
      <c r="D948" s="40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0"/>
      <c r="B949" s="40"/>
      <c r="C949" s="4"/>
      <c r="D949" s="40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0"/>
      <c r="B950" s="40"/>
      <c r="C950" s="4"/>
      <c r="D950" s="40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0"/>
      <c r="B951" s="40"/>
      <c r="C951" s="4"/>
      <c r="D951" s="40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0"/>
      <c r="B952" s="40"/>
      <c r="C952" s="4"/>
      <c r="D952" s="40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0"/>
      <c r="B953" s="40"/>
      <c r="C953" s="4"/>
      <c r="D953" s="40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0"/>
      <c r="B954" s="40"/>
      <c r="C954" s="4"/>
      <c r="D954" s="40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0"/>
      <c r="B955" s="40"/>
      <c r="C955" s="4"/>
      <c r="D955" s="40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0"/>
      <c r="B956" s="40"/>
      <c r="C956" s="4"/>
      <c r="D956" s="40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0"/>
      <c r="B957" s="40"/>
      <c r="C957" s="4"/>
      <c r="D957" s="40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0"/>
      <c r="B958" s="40"/>
      <c r="C958" s="4"/>
      <c r="D958" s="40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0"/>
      <c r="B959" s="40"/>
      <c r="C959" s="4"/>
      <c r="D959" s="40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0"/>
      <c r="B960" s="40"/>
      <c r="C960" s="4"/>
      <c r="D960" s="40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0"/>
      <c r="B961" s="40"/>
      <c r="C961" s="4"/>
      <c r="D961" s="40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0"/>
      <c r="B962" s="40"/>
      <c r="C962" s="4"/>
      <c r="D962" s="40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0"/>
      <c r="B963" s="40"/>
      <c r="C963" s="4"/>
      <c r="D963" s="40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0"/>
      <c r="B964" s="40"/>
      <c r="C964" s="4"/>
      <c r="D964" s="40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0"/>
      <c r="B965" s="40"/>
      <c r="C965" s="4"/>
      <c r="D965" s="40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0"/>
      <c r="B966" s="40"/>
      <c r="C966" s="4"/>
      <c r="D966" s="40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0"/>
      <c r="B967" s="40"/>
      <c r="C967" s="4"/>
      <c r="D967" s="40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0"/>
      <c r="B968" s="40"/>
      <c r="C968" s="4"/>
      <c r="D968" s="40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0"/>
      <c r="B969" s="40"/>
      <c r="C969" s="4"/>
      <c r="D969" s="40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0"/>
      <c r="B970" s="40"/>
      <c r="C970" s="4"/>
      <c r="D970" s="40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0"/>
      <c r="B971" s="40"/>
      <c r="C971" s="4"/>
      <c r="D971" s="40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0"/>
      <c r="B972" s="40"/>
      <c r="C972" s="4"/>
      <c r="D972" s="40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0"/>
      <c r="B973" s="40"/>
      <c r="C973" s="4"/>
      <c r="D973" s="40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0"/>
      <c r="B974" s="40"/>
      <c r="C974" s="4"/>
      <c r="D974" s="40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0"/>
      <c r="B975" s="40"/>
      <c r="C975" s="4"/>
      <c r="D975" s="40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0"/>
      <c r="B976" s="40"/>
      <c r="C976" s="4"/>
      <c r="D976" s="40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0"/>
      <c r="B977" s="40"/>
      <c r="C977" s="4"/>
      <c r="D977" s="40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0"/>
      <c r="B978" s="40"/>
      <c r="C978" s="4"/>
      <c r="D978" s="40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0"/>
      <c r="B979" s="40"/>
      <c r="C979" s="4"/>
      <c r="D979" s="40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0"/>
      <c r="B980" s="40"/>
      <c r="C980" s="4"/>
      <c r="D980" s="40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0"/>
      <c r="B981" s="40"/>
      <c r="C981" s="4"/>
      <c r="D981" s="40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0"/>
      <c r="B982" s="40"/>
      <c r="C982" s="4"/>
      <c r="D982" s="40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0"/>
      <c r="B983" s="40"/>
      <c r="C983" s="4"/>
      <c r="D983" s="40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0"/>
      <c r="B984" s="40"/>
      <c r="C984" s="4"/>
      <c r="D984" s="40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0"/>
      <c r="B985" s="40"/>
      <c r="C985" s="4"/>
      <c r="D985" s="40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0"/>
      <c r="B986" s="40"/>
      <c r="C986" s="4"/>
      <c r="D986" s="40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0"/>
      <c r="B987" s="40"/>
      <c r="C987" s="4"/>
      <c r="D987" s="40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0"/>
      <c r="B988" s="40"/>
      <c r="C988" s="4"/>
      <c r="D988" s="40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0"/>
      <c r="B989" s="40"/>
      <c r="C989" s="4"/>
      <c r="D989" s="40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0"/>
      <c r="B990" s="40"/>
      <c r="C990" s="4"/>
      <c r="D990" s="40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0"/>
      <c r="B991" s="40"/>
      <c r="C991" s="4"/>
      <c r="D991" s="40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0"/>
      <c r="B992" s="40"/>
      <c r="C992" s="4"/>
      <c r="D992" s="40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0"/>
      <c r="B993" s="40"/>
      <c r="C993" s="4"/>
      <c r="D993" s="40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0"/>
      <c r="B994" s="40"/>
      <c r="C994" s="4"/>
      <c r="D994" s="40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0"/>
      <c r="B995" s="40"/>
      <c r="C995" s="4"/>
      <c r="D995" s="40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0"/>
      <c r="B996" s="40"/>
      <c r="C996" s="4"/>
      <c r="D996" s="40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0"/>
      <c r="B997" s="40"/>
      <c r="C997" s="4"/>
      <c r="D997" s="40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0"/>
      <c r="B998" s="40"/>
      <c r="C998" s="4"/>
      <c r="D998" s="40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0"/>
      <c r="B999" s="40"/>
      <c r="C999" s="4"/>
      <c r="D999" s="40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0"/>
      <c r="B1000" s="40"/>
      <c r="C1000" s="4"/>
      <c r="D1000" s="40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outlinePr summaryBelow="0" summaryRight="0"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7.71"/>
    <col customWidth="1" min="3" max="3" width="15.14"/>
    <col customWidth="1" min="4" max="4" width="7.57"/>
    <col customWidth="1" min="5" max="5" width="7.43"/>
    <col customWidth="1" min="6" max="6" width="7.57"/>
    <col customWidth="1" min="7" max="7" width="24.43"/>
    <col customWidth="1" min="8" max="8" width="17.57"/>
    <col customWidth="1" min="9" max="9" width="15.86"/>
    <col customWidth="1" min="10" max="10" width="8.57"/>
    <col customWidth="1" min="11" max="11" width="7.86"/>
    <col customWidth="1" min="12" max="12" width="19.43"/>
    <col customWidth="1" min="13" max="22" width="11.43"/>
    <col customWidth="1" min="23" max="26" width="10.71"/>
  </cols>
  <sheetData>
    <row r="1">
      <c r="A1" s="73" t="s">
        <v>237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2" t="str">
        <f>'Desayuno, Minutas, Postres'!C2</f>
        <v>MIXTO CALIENTE CON COCIDO CON LECHE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5" t="s">
        <v>56</v>
      </c>
      <c r="B3" s="22" t="s">
        <v>58</v>
      </c>
      <c r="C3" s="23"/>
      <c r="D3" s="24"/>
      <c r="E3" s="26" t="s">
        <v>59</v>
      </c>
      <c r="F3" s="23"/>
      <c r="G3" s="24"/>
      <c r="H3" s="22" t="s">
        <v>62</v>
      </c>
      <c r="I3" s="23"/>
      <c r="J3" s="23"/>
      <c r="K3" s="23"/>
      <c r="L3" s="2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2">
        <f>'Desayuno, Minutas, Postres'!D2</f>
        <v>4</v>
      </c>
      <c r="B4" s="28" t="s">
        <v>70</v>
      </c>
      <c r="C4" s="28" t="s">
        <v>72</v>
      </c>
      <c r="D4" s="28" t="s">
        <v>73</v>
      </c>
      <c r="E4" s="28" t="s">
        <v>75</v>
      </c>
      <c r="F4" s="28" t="s">
        <v>73</v>
      </c>
      <c r="G4" s="28" t="s">
        <v>76</v>
      </c>
      <c r="H4" s="28" t="s">
        <v>78</v>
      </c>
      <c r="I4" s="28" t="s">
        <v>79</v>
      </c>
      <c r="J4" s="30" t="s">
        <v>80</v>
      </c>
      <c r="K4" s="31" t="s">
        <v>82</v>
      </c>
      <c r="L4" s="31" t="s">
        <v>86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5" t="s">
        <v>103</v>
      </c>
      <c r="B5" s="34"/>
      <c r="C5" s="34"/>
      <c r="D5" s="34"/>
      <c r="E5" s="34"/>
      <c r="F5" s="34"/>
      <c r="G5" s="34"/>
      <c r="H5" s="34"/>
      <c r="I5" s="34"/>
      <c r="J5" s="35"/>
      <c r="K5" s="34"/>
      <c r="L5" s="3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238</v>
      </c>
      <c r="B6" s="10">
        <v>0.1</v>
      </c>
      <c r="C6" s="10">
        <v>1.0</v>
      </c>
      <c r="D6" s="10">
        <f t="shared" ref="D6:D19" si="1">C6*B6</f>
        <v>0.1</v>
      </c>
      <c r="E6" s="10">
        <f>B6*A4</f>
        <v>0.4</v>
      </c>
      <c r="F6" s="10">
        <f t="shared" ref="F6:F19" si="2">E6*C6</f>
        <v>0.4</v>
      </c>
      <c r="G6" s="36">
        <v>0.0</v>
      </c>
      <c r="H6" s="10">
        <v>1.0</v>
      </c>
      <c r="I6" s="10">
        <f t="shared" ref="I6:I19" si="3">H6*E6</f>
        <v>0.4</v>
      </c>
      <c r="J6" s="37">
        <f>'Listado de insumos 2'!F23</f>
        <v>7800</v>
      </c>
      <c r="K6" s="38">
        <f t="shared" ref="K6:K19" si="4">J6*I6</f>
        <v>3120</v>
      </c>
      <c r="L6" s="38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166</v>
      </c>
      <c r="B7" s="10">
        <v>0.05</v>
      </c>
      <c r="C7" s="10">
        <v>1.0</v>
      </c>
      <c r="D7" s="10">
        <f t="shared" si="1"/>
        <v>0.05</v>
      </c>
      <c r="E7" s="10">
        <f>B7*A4</f>
        <v>0.2</v>
      </c>
      <c r="F7" s="10">
        <f t="shared" si="2"/>
        <v>0.2</v>
      </c>
      <c r="G7" s="34"/>
      <c r="H7" s="10">
        <v>1.0</v>
      </c>
      <c r="I7" s="10">
        <f t="shared" si="3"/>
        <v>0.2</v>
      </c>
      <c r="J7" s="37">
        <f>'Listado de insumos 2'!F15</f>
        <v>26250</v>
      </c>
      <c r="K7" s="38">
        <f t="shared" si="4"/>
        <v>5250</v>
      </c>
      <c r="L7" s="3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182</v>
      </c>
      <c r="B8" s="10">
        <v>0.05</v>
      </c>
      <c r="C8" s="10">
        <v>1.0</v>
      </c>
      <c r="D8" s="10">
        <f t="shared" si="1"/>
        <v>0.05</v>
      </c>
      <c r="E8" s="10">
        <f>B8*A4</f>
        <v>0.2</v>
      </c>
      <c r="F8" s="10">
        <f t="shared" si="2"/>
        <v>0.2</v>
      </c>
      <c r="G8" s="41" t="s">
        <v>127</v>
      </c>
      <c r="H8" s="10">
        <v>1.0</v>
      </c>
      <c r="I8" s="10">
        <f t="shared" si="3"/>
        <v>0.2</v>
      </c>
      <c r="J8" s="37">
        <f>'Listado de insumos 2'!F21</f>
        <v>39950</v>
      </c>
      <c r="K8" s="38">
        <f t="shared" si="4"/>
        <v>7990</v>
      </c>
      <c r="L8" s="3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140</v>
      </c>
      <c r="B9" s="10">
        <v>0.005</v>
      </c>
      <c r="C9" s="10">
        <v>1.0</v>
      </c>
      <c r="D9" s="10">
        <f t="shared" si="1"/>
        <v>0.005</v>
      </c>
      <c r="E9" s="10">
        <f>B9*A4</f>
        <v>0.02</v>
      </c>
      <c r="F9" s="10">
        <f t="shared" si="2"/>
        <v>0.02</v>
      </c>
      <c r="G9" s="46"/>
      <c r="H9" s="10">
        <v>1.0</v>
      </c>
      <c r="I9" s="10">
        <f t="shared" si="3"/>
        <v>0.02</v>
      </c>
      <c r="J9" s="37">
        <f>'Listado de insumos 2'!F17</f>
        <v>10900</v>
      </c>
      <c r="K9" s="38">
        <f t="shared" si="4"/>
        <v>218</v>
      </c>
      <c r="L9" s="3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239</v>
      </c>
      <c r="B10" s="10">
        <v>0.01</v>
      </c>
      <c r="C10" s="10">
        <v>1.0</v>
      </c>
      <c r="D10" s="10">
        <f t="shared" si="1"/>
        <v>0.01</v>
      </c>
      <c r="E10" s="10">
        <f>B10*A4</f>
        <v>0.04</v>
      </c>
      <c r="F10" s="10">
        <f t="shared" si="2"/>
        <v>0.04</v>
      </c>
      <c r="G10" s="46"/>
      <c r="H10" s="10">
        <v>1.0</v>
      </c>
      <c r="I10" s="10">
        <f t="shared" si="3"/>
        <v>0.04</v>
      </c>
      <c r="J10" s="37">
        <f>'Listado de insumos 2'!F32</f>
        <v>14600</v>
      </c>
      <c r="K10" s="38">
        <f t="shared" si="4"/>
        <v>584</v>
      </c>
      <c r="L10" s="3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161</v>
      </c>
      <c r="B11" s="10">
        <v>0.005</v>
      </c>
      <c r="C11" s="10">
        <v>1.0</v>
      </c>
      <c r="D11" s="10">
        <f t="shared" si="1"/>
        <v>0.005</v>
      </c>
      <c r="E11" s="10">
        <f>B11*A4</f>
        <v>0.02</v>
      </c>
      <c r="F11" s="10">
        <f t="shared" si="2"/>
        <v>0.02</v>
      </c>
      <c r="G11" s="34"/>
      <c r="H11" s="10">
        <v>1.0</v>
      </c>
      <c r="I11" s="10">
        <f t="shared" si="3"/>
        <v>0.02</v>
      </c>
      <c r="J11" s="37">
        <f>'Listado de insumos 2'!F12</f>
        <v>7160</v>
      </c>
      <c r="K11" s="38">
        <f t="shared" si="4"/>
        <v>143.2</v>
      </c>
      <c r="L11" s="3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149</v>
      </c>
      <c r="B12" s="10">
        <v>0.1</v>
      </c>
      <c r="C12" s="10">
        <v>1.0</v>
      </c>
      <c r="D12" s="10">
        <f t="shared" si="1"/>
        <v>0.1</v>
      </c>
      <c r="E12" s="10">
        <f>B12*A4</f>
        <v>0.4</v>
      </c>
      <c r="F12" s="10">
        <f t="shared" si="2"/>
        <v>0.4</v>
      </c>
      <c r="G12" s="54"/>
      <c r="H12" s="10">
        <v>1.0</v>
      </c>
      <c r="I12" s="10">
        <f t="shared" si="3"/>
        <v>0.4</v>
      </c>
      <c r="J12" s="37"/>
      <c r="K12" s="38">
        <f t="shared" si="4"/>
        <v>0</v>
      </c>
      <c r="L12" s="38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180</v>
      </c>
      <c r="B13" s="10">
        <v>0.12</v>
      </c>
      <c r="C13" s="10">
        <v>1.0</v>
      </c>
      <c r="D13" s="10">
        <f t="shared" si="1"/>
        <v>0.12</v>
      </c>
      <c r="E13" s="10">
        <f>B13*A4</f>
        <v>0.48</v>
      </c>
      <c r="F13" s="10">
        <f t="shared" si="2"/>
        <v>0.48</v>
      </c>
      <c r="G13" s="41" t="s">
        <v>148</v>
      </c>
      <c r="H13" s="10">
        <v>1.0</v>
      </c>
      <c r="I13" s="10">
        <f t="shared" si="3"/>
        <v>0.48</v>
      </c>
      <c r="J13" s="37">
        <f>'Listado de insumos 2'!F19</f>
        <v>3917</v>
      </c>
      <c r="K13" s="38">
        <f t="shared" si="4"/>
        <v>1880.16</v>
      </c>
      <c r="L13" s="3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/>
      <c r="B14" s="10"/>
      <c r="C14" s="10">
        <v>1.0</v>
      </c>
      <c r="D14" s="10">
        <f t="shared" si="1"/>
        <v>0</v>
      </c>
      <c r="E14" s="10">
        <f>B14*A4</f>
        <v>0</v>
      </c>
      <c r="F14" s="10">
        <f t="shared" si="2"/>
        <v>0</v>
      </c>
      <c r="G14" s="46"/>
      <c r="H14" s="10">
        <v>1.0</v>
      </c>
      <c r="I14" s="10">
        <f t="shared" si="3"/>
        <v>0</v>
      </c>
      <c r="J14" s="37"/>
      <c r="K14" s="38">
        <f t="shared" si="4"/>
        <v>0</v>
      </c>
      <c r="L14" s="3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/>
      <c r="B15" s="10"/>
      <c r="C15" s="10">
        <v>1.0</v>
      </c>
      <c r="D15" s="10">
        <f t="shared" si="1"/>
        <v>0</v>
      </c>
      <c r="E15" s="10">
        <f>B15*A4</f>
        <v>0</v>
      </c>
      <c r="F15" s="10">
        <f t="shared" si="2"/>
        <v>0</v>
      </c>
      <c r="G15" s="46"/>
      <c r="H15" s="10">
        <v>1.0</v>
      </c>
      <c r="I15" s="10">
        <f t="shared" si="3"/>
        <v>0</v>
      </c>
      <c r="J15" s="37"/>
      <c r="K15" s="38">
        <f t="shared" si="4"/>
        <v>0</v>
      </c>
      <c r="L15" s="3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/>
      <c r="B16" s="10"/>
      <c r="C16" s="10">
        <v>1.0</v>
      </c>
      <c r="D16" s="10">
        <f t="shared" si="1"/>
        <v>0</v>
      </c>
      <c r="E16" s="10">
        <f>B16*A4</f>
        <v>0</v>
      </c>
      <c r="F16" s="10">
        <f t="shared" si="2"/>
        <v>0</v>
      </c>
      <c r="G16" s="46"/>
      <c r="H16" s="10">
        <v>1.0</v>
      </c>
      <c r="I16" s="10">
        <f t="shared" si="3"/>
        <v>0</v>
      </c>
      <c r="J16" s="37"/>
      <c r="K16" s="38">
        <f t="shared" si="4"/>
        <v>0</v>
      </c>
      <c r="L16" s="38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/>
      <c r="B17" s="10"/>
      <c r="C17" s="10">
        <v>1.0</v>
      </c>
      <c r="D17" s="29">
        <f t="shared" si="1"/>
        <v>0</v>
      </c>
      <c r="E17" s="29">
        <f>B17*A4</f>
        <v>0</v>
      </c>
      <c r="F17" s="10">
        <f t="shared" si="2"/>
        <v>0</v>
      </c>
      <c r="G17" s="34"/>
      <c r="H17" s="10">
        <v>1.0</v>
      </c>
      <c r="I17" s="10">
        <f t="shared" si="3"/>
        <v>0</v>
      </c>
      <c r="J17" s="56"/>
      <c r="K17" s="38">
        <f t="shared" si="4"/>
        <v>0</v>
      </c>
      <c r="L17" s="3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/>
      <c r="B18" s="10"/>
      <c r="C18" s="10">
        <v>1.0</v>
      </c>
      <c r="D18" s="10">
        <f t="shared" si="1"/>
        <v>0</v>
      </c>
      <c r="E18" s="10">
        <f>B18*A4</f>
        <v>0</v>
      </c>
      <c r="F18" s="10">
        <f t="shared" si="2"/>
        <v>0</v>
      </c>
      <c r="G18" s="57">
        <f>F20/A4</f>
        <v>0.44</v>
      </c>
      <c r="H18" s="10">
        <v>1.0</v>
      </c>
      <c r="I18" s="10">
        <f t="shared" si="3"/>
        <v>0</v>
      </c>
      <c r="J18" s="38"/>
      <c r="K18" s="38">
        <f t="shared" si="4"/>
        <v>0</v>
      </c>
      <c r="L18" s="3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/>
      <c r="B19" s="10"/>
      <c r="C19" s="10">
        <v>1.0</v>
      </c>
      <c r="D19" s="10">
        <f t="shared" si="1"/>
        <v>0</v>
      </c>
      <c r="E19" s="10">
        <f>B19*A4</f>
        <v>0</v>
      </c>
      <c r="F19" s="10">
        <f t="shared" si="2"/>
        <v>0</v>
      </c>
      <c r="G19" s="46"/>
      <c r="H19" s="10">
        <v>1.0</v>
      </c>
      <c r="I19" s="10">
        <f t="shared" si="3"/>
        <v>0</v>
      </c>
      <c r="J19" s="38"/>
      <c r="K19" s="38">
        <f t="shared" si="4"/>
        <v>0</v>
      </c>
      <c r="L19" s="3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155</v>
      </c>
      <c r="B20" s="55">
        <f>SUM(B6:B19)</f>
        <v>0.44</v>
      </c>
      <c r="C20" s="55"/>
      <c r="D20" s="55">
        <f t="shared" ref="D20:F20" si="5">SUM(D6:D19)</f>
        <v>0.44</v>
      </c>
      <c r="E20" s="55">
        <f t="shared" si="5"/>
        <v>1.76</v>
      </c>
      <c r="F20" s="55">
        <f t="shared" si="5"/>
        <v>1.76</v>
      </c>
      <c r="G20" s="34"/>
      <c r="H20" s="55"/>
      <c r="I20" s="55">
        <f t="shared" ref="I20:L20" si="6">SUM(I6:I19)</f>
        <v>1.76</v>
      </c>
      <c r="J20" s="58">
        <f t="shared" si="6"/>
        <v>110577</v>
      </c>
      <c r="K20" s="58">
        <f t="shared" si="6"/>
        <v>19185.36</v>
      </c>
      <c r="L20" s="58">
        <f t="shared" si="6"/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14"/>
      <c r="C21" s="14"/>
      <c r="D21" s="14"/>
      <c r="E21" s="14"/>
      <c r="F21" s="14"/>
      <c r="G21" s="14"/>
      <c r="H21" s="14"/>
      <c r="I21" s="59" t="s">
        <v>157</v>
      </c>
      <c r="J21" s="14"/>
      <c r="K21" s="14"/>
      <c r="L21" s="59" t="s">
        <v>158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14"/>
      <c r="C22" s="14"/>
      <c r="D22" s="14"/>
      <c r="E22" s="14"/>
      <c r="F22" s="14"/>
      <c r="G22" s="14"/>
      <c r="H22" s="14"/>
      <c r="I22" s="60">
        <f>G18*A4</f>
        <v>1.76</v>
      </c>
      <c r="J22" s="14"/>
      <c r="K22" s="14"/>
      <c r="L22" s="60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2" t="str">
        <f>'Desayuno, Minutas, Postres'!C3</f>
        <v>TORTILLA CON MANDIOCA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 t="s">
        <v>56</v>
      </c>
      <c r="B26" s="22" t="s">
        <v>58</v>
      </c>
      <c r="C26" s="23"/>
      <c r="D26" s="24"/>
      <c r="E26" s="26" t="s">
        <v>59</v>
      </c>
      <c r="F26" s="23"/>
      <c r="G26" s="24"/>
      <c r="H26" s="22" t="s">
        <v>62</v>
      </c>
      <c r="I26" s="23"/>
      <c r="J26" s="23"/>
      <c r="K26" s="23"/>
      <c r="L26" s="2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2">
        <f>'Desayuno, Minutas, Postres'!D3</f>
        <v>7</v>
      </c>
      <c r="B27" s="28" t="s">
        <v>70</v>
      </c>
      <c r="C27" s="28" t="s">
        <v>72</v>
      </c>
      <c r="D27" s="28" t="s">
        <v>73</v>
      </c>
      <c r="E27" s="28" t="s">
        <v>75</v>
      </c>
      <c r="F27" s="28" t="s">
        <v>73</v>
      </c>
      <c r="G27" s="28" t="s">
        <v>76</v>
      </c>
      <c r="H27" s="28" t="s">
        <v>78</v>
      </c>
      <c r="I27" s="28" t="s">
        <v>79</v>
      </c>
      <c r="J27" s="30" t="s">
        <v>80</v>
      </c>
      <c r="K27" s="31" t="s">
        <v>82</v>
      </c>
      <c r="L27" s="31" t="s">
        <v>86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5" t="s">
        <v>103</v>
      </c>
      <c r="B28" s="34"/>
      <c r="C28" s="34"/>
      <c r="D28" s="34"/>
      <c r="E28" s="34"/>
      <c r="F28" s="34"/>
      <c r="G28" s="34"/>
      <c r="H28" s="34"/>
      <c r="I28" s="34"/>
      <c r="J28" s="35"/>
      <c r="K28" s="34"/>
      <c r="L28" s="3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149</v>
      </c>
      <c r="B29" s="10">
        <v>0.07</v>
      </c>
      <c r="C29" s="10">
        <v>1.0</v>
      </c>
      <c r="D29" s="10">
        <f t="shared" ref="D29:D42" si="7">C29*B29</f>
        <v>0.07</v>
      </c>
      <c r="E29" s="10">
        <f>B29*A27</f>
        <v>0.49</v>
      </c>
      <c r="F29" s="10">
        <f t="shared" ref="F29:F42" si="8">E29*C29</f>
        <v>0.49</v>
      </c>
      <c r="G29" s="36">
        <v>0.0</v>
      </c>
      <c r="H29" s="10">
        <v>1.0</v>
      </c>
      <c r="I29" s="10">
        <f t="shared" ref="I29:I42" si="9">H29*E29</f>
        <v>0.49</v>
      </c>
      <c r="J29" s="37"/>
      <c r="K29" s="38">
        <f t="shared" ref="K29:K42" si="10">J29*I29</f>
        <v>0</v>
      </c>
      <c r="L29" s="3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 t="s">
        <v>180</v>
      </c>
      <c r="B30" s="10">
        <v>0.15</v>
      </c>
      <c r="C30" s="10">
        <v>1.0</v>
      </c>
      <c r="D30" s="10">
        <f t="shared" si="7"/>
        <v>0.15</v>
      </c>
      <c r="E30" s="10">
        <f>B30*A27</f>
        <v>1.05</v>
      </c>
      <c r="F30" s="10">
        <f t="shared" si="8"/>
        <v>1.05</v>
      </c>
      <c r="G30" s="34"/>
      <c r="H30" s="10">
        <v>1.0</v>
      </c>
      <c r="I30" s="10">
        <f t="shared" si="9"/>
        <v>1.05</v>
      </c>
      <c r="J30" s="37">
        <f>'Listado de insumos 2'!F19</f>
        <v>3917</v>
      </c>
      <c r="K30" s="38">
        <f t="shared" si="10"/>
        <v>4112.85</v>
      </c>
      <c r="L30" s="3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176</v>
      </c>
      <c r="B31" s="10">
        <v>0.03</v>
      </c>
      <c r="C31" s="10">
        <v>1.0</v>
      </c>
      <c r="D31" s="10">
        <f t="shared" si="7"/>
        <v>0.03</v>
      </c>
      <c r="E31" s="10">
        <f>B31*A27</f>
        <v>0.21</v>
      </c>
      <c r="F31" s="10">
        <f t="shared" si="8"/>
        <v>0.21</v>
      </c>
      <c r="G31" s="41" t="s">
        <v>127</v>
      </c>
      <c r="H31" s="10">
        <v>1.0</v>
      </c>
      <c r="I31" s="10">
        <f t="shared" si="9"/>
        <v>0.21</v>
      </c>
      <c r="J31" s="37">
        <f>'Listado de insumos 2'!F18</f>
        <v>11520</v>
      </c>
      <c r="K31" s="38">
        <f t="shared" si="10"/>
        <v>2419.2</v>
      </c>
      <c r="L31" s="3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 t="s">
        <v>210</v>
      </c>
      <c r="B32" s="10">
        <v>0.002</v>
      </c>
      <c r="C32" s="10">
        <v>1.0</v>
      </c>
      <c r="D32" s="10">
        <f t="shared" si="7"/>
        <v>0.002</v>
      </c>
      <c r="E32" s="10">
        <f>B32*A27</f>
        <v>0.014</v>
      </c>
      <c r="F32" s="10">
        <f t="shared" si="8"/>
        <v>0.014</v>
      </c>
      <c r="G32" s="46"/>
      <c r="H32" s="10">
        <v>1.0</v>
      </c>
      <c r="I32" s="10">
        <f t="shared" si="9"/>
        <v>0.014</v>
      </c>
      <c r="J32" s="37">
        <f>'Listado de insumos 2'!F31</f>
        <v>62222</v>
      </c>
      <c r="K32" s="38">
        <f t="shared" si="10"/>
        <v>871.108</v>
      </c>
      <c r="L32" s="3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240</v>
      </c>
      <c r="B33" s="10">
        <v>0.06</v>
      </c>
      <c r="C33" s="10">
        <v>1.0</v>
      </c>
      <c r="D33" s="10">
        <f t="shared" si="7"/>
        <v>0.06</v>
      </c>
      <c r="E33" s="10">
        <f>B33*A27</f>
        <v>0.42</v>
      </c>
      <c r="F33" s="10">
        <f t="shared" si="8"/>
        <v>0.42</v>
      </c>
      <c r="G33" s="46"/>
      <c r="H33" s="10">
        <v>1.0</v>
      </c>
      <c r="I33" s="10">
        <f t="shared" si="9"/>
        <v>0.42</v>
      </c>
      <c r="J33" s="37">
        <f>'Listado de insumos 2'!F6</f>
        <v>2940</v>
      </c>
      <c r="K33" s="38">
        <f t="shared" si="10"/>
        <v>1234.8</v>
      </c>
      <c r="L33" s="3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152</v>
      </c>
      <c r="B34" s="10">
        <v>0.005</v>
      </c>
      <c r="C34" s="10">
        <v>1.0</v>
      </c>
      <c r="D34" s="10">
        <f t="shared" si="7"/>
        <v>0.005</v>
      </c>
      <c r="E34" s="10">
        <f>B34*A27</f>
        <v>0.035</v>
      </c>
      <c r="F34" s="10">
        <f t="shared" si="8"/>
        <v>0.035</v>
      </c>
      <c r="G34" s="34"/>
      <c r="H34" s="10">
        <v>1.0</v>
      </c>
      <c r="I34" s="10">
        <f t="shared" si="9"/>
        <v>0.035</v>
      </c>
      <c r="J34" s="37">
        <f>'Listado de insumos 2'!F11</f>
        <v>3400</v>
      </c>
      <c r="K34" s="38">
        <f t="shared" si="10"/>
        <v>119</v>
      </c>
      <c r="L34" s="3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119</v>
      </c>
      <c r="B35" s="10">
        <v>0.03</v>
      </c>
      <c r="C35" s="10">
        <v>1.0</v>
      </c>
      <c r="D35" s="10">
        <f t="shared" si="7"/>
        <v>0.03</v>
      </c>
      <c r="E35" s="10">
        <f>B35*A27</f>
        <v>0.21</v>
      </c>
      <c r="F35" s="10">
        <f t="shared" si="8"/>
        <v>0.21</v>
      </c>
      <c r="G35" s="54"/>
      <c r="H35" s="10">
        <v>1.0</v>
      </c>
      <c r="I35" s="10">
        <f t="shared" si="9"/>
        <v>0.21</v>
      </c>
      <c r="J35" s="37">
        <f>'Listado de insumos 2'!F16</f>
        <v>12844</v>
      </c>
      <c r="K35" s="38">
        <f t="shared" si="10"/>
        <v>2697.24</v>
      </c>
      <c r="L35" s="3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207</v>
      </c>
      <c r="B36" s="10">
        <v>0.1</v>
      </c>
      <c r="C36" s="10">
        <v>1.0</v>
      </c>
      <c r="D36" s="10">
        <f t="shared" si="7"/>
        <v>0.1</v>
      </c>
      <c r="E36" s="10">
        <f>B36*A27</f>
        <v>0.7</v>
      </c>
      <c r="F36" s="10">
        <f t="shared" si="8"/>
        <v>0.7</v>
      </c>
      <c r="G36" s="41" t="s">
        <v>148</v>
      </c>
      <c r="H36" s="10">
        <v>1.0</v>
      </c>
      <c r="I36" s="10">
        <f t="shared" si="9"/>
        <v>0.7</v>
      </c>
      <c r="J36" s="37">
        <f>'Listado de insumos 2'!F29</f>
        <v>2950</v>
      </c>
      <c r="K36" s="38">
        <f t="shared" si="10"/>
        <v>2065</v>
      </c>
      <c r="L36" s="3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/>
      <c r="B37" s="10"/>
      <c r="C37" s="10">
        <v>1.0</v>
      </c>
      <c r="D37" s="10">
        <f t="shared" si="7"/>
        <v>0</v>
      </c>
      <c r="E37" s="10">
        <f>B37*A27</f>
        <v>0</v>
      </c>
      <c r="F37" s="10">
        <f t="shared" si="8"/>
        <v>0</v>
      </c>
      <c r="G37" s="46"/>
      <c r="H37" s="10">
        <v>1.0</v>
      </c>
      <c r="I37" s="10">
        <f t="shared" si="9"/>
        <v>0</v>
      </c>
      <c r="J37" s="37"/>
      <c r="K37" s="38">
        <f t="shared" si="10"/>
        <v>0</v>
      </c>
      <c r="L37" s="3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/>
      <c r="B38" s="10"/>
      <c r="C38" s="10">
        <v>1.0</v>
      </c>
      <c r="D38" s="10">
        <f t="shared" si="7"/>
        <v>0</v>
      </c>
      <c r="E38" s="10">
        <f>B38*A27</f>
        <v>0</v>
      </c>
      <c r="F38" s="10">
        <f t="shared" si="8"/>
        <v>0</v>
      </c>
      <c r="G38" s="46"/>
      <c r="H38" s="10">
        <v>1.0</v>
      </c>
      <c r="I38" s="10">
        <f t="shared" si="9"/>
        <v>0</v>
      </c>
      <c r="J38" s="37"/>
      <c r="K38" s="38">
        <f t="shared" si="10"/>
        <v>0</v>
      </c>
      <c r="L38" s="3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/>
      <c r="B39" s="10"/>
      <c r="C39" s="10">
        <v>1.0</v>
      </c>
      <c r="D39" s="10">
        <f t="shared" si="7"/>
        <v>0</v>
      </c>
      <c r="E39" s="10">
        <f>B39*A27</f>
        <v>0</v>
      </c>
      <c r="F39" s="10">
        <f t="shared" si="8"/>
        <v>0</v>
      </c>
      <c r="G39" s="46"/>
      <c r="H39" s="10">
        <v>1.0</v>
      </c>
      <c r="I39" s="10">
        <f t="shared" si="9"/>
        <v>0</v>
      </c>
      <c r="J39" s="37"/>
      <c r="K39" s="38">
        <f t="shared" si="10"/>
        <v>0</v>
      </c>
      <c r="L39" s="3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/>
      <c r="B40" s="10"/>
      <c r="C40" s="10">
        <v>1.0</v>
      </c>
      <c r="D40" s="29">
        <f t="shared" si="7"/>
        <v>0</v>
      </c>
      <c r="E40" s="29">
        <f>B40*A27</f>
        <v>0</v>
      </c>
      <c r="F40" s="10">
        <f t="shared" si="8"/>
        <v>0</v>
      </c>
      <c r="G40" s="34"/>
      <c r="H40" s="10">
        <v>1.0</v>
      </c>
      <c r="I40" s="10">
        <f t="shared" si="9"/>
        <v>0</v>
      </c>
      <c r="J40" s="56"/>
      <c r="K40" s="38">
        <f t="shared" si="10"/>
        <v>0</v>
      </c>
      <c r="L40" s="3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/>
      <c r="B41" s="10"/>
      <c r="C41" s="10">
        <v>1.0</v>
      </c>
      <c r="D41" s="10">
        <f t="shared" si="7"/>
        <v>0</v>
      </c>
      <c r="E41" s="10">
        <f>B41*A27</f>
        <v>0</v>
      </c>
      <c r="F41" s="10">
        <f t="shared" si="8"/>
        <v>0</v>
      </c>
      <c r="G41" s="57">
        <f>F43/A27</f>
        <v>0.447</v>
      </c>
      <c r="H41" s="10">
        <v>1.0</v>
      </c>
      <c r="I41" s="10">
        <f t="shared" si="9"/>
        <v>0</v>
      </c>
      <c r="J41" s="38"/>
      <c r="K41" s="38">
        <f t="shared" si="10"/>
        <v>0</v>
      </c>
      <c r="L41" s="3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/>
      <c r="B42" s="10"/>
      <c r="C42" s="10">
        <v>1.0</v>
      </c>
      <c r="D42" s="10">
        <f t="shared" si="7"/>
        <v>0</v>
      </c>
      <c r="E42" s="10">
        <f>B42*A27</f>
        <v>0</v>
      </c>
      <c r="F42" s="10">
        <f t="shared" si="8"/>
        <v>0</v>
      </c>
      <c r="G42" s="46"/>
      <c r="H42" s="10">
        <v>1.0</v>
      </c>
      <c r="I42" s="10">
        <f t="shared" si="9"/>
        <v>0</v>
      </c>
      <c r="J42" s="38"/>
      <c r="K42" s="38">
        <f t="shared" si="10"/>
        <v>0</v>
      </c>
      <c r="L42" s="3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155</v>
      </c>
      <c r="B43" s="55">
        <f>SUM(B29:B42)</f>
        <v>0.447</v>
      </c>
      <c r="C43" s="55"/>
      <c r="D43" s="55">
        <f t="shared" ref="D43:F43" si="11">SUM(D29:D42)</f>
        <v>0.447</v>
      </c>
      <c r="E43" s="55">
        <f t="shared" si="11"/>
        <v>3.129</v>
      </c>
      <c r="F43" s="55">
        <f t="shared" si="11"/>
        <v>3.129</v>
      </c>
      <c r="G43" s="34"/>
      <c r="H43" s="55"/>
      <c r="I43" s="55">
        <f t="shared" ref="I43:L43" si="12">SUM(I29:I42)</f>
        <v>3.129</v>
      </c>
      <c r="J43" s="58">
        <f t="shared" si="12"/>
        <v>99793</v>
      </c>
      <c r="K43" s="58">
        <f t="shared" si="12"/>
        <v>13519.198</v>
      </c>
      <c r="L43" s="58">
        <f t="shared" si="12"/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14"/>
      <c r="C44" s="14"/>
      <c r="D44" s="14"/>
      <c r="E44" s="14"/>
      <c r="F44" s="14"/>
      <c r="G44" s="14"/>
      <c r="H44" s="14"/>
      <c r="I44" s="59" t="s">
        <v>157</v>
      </c>
      <c r="J44" s="14"/>
      <c r="K44" s="14"/>
      <c r="L44" s="59" t="s">
        <v>158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14"/>
      <c r="C45" s="14"/>
      <c r="D45" s="14"/>
      <c r="E45" s="14"/>
      <c r="F45" s="14"/>
      <c r="G45" s="14"/>
      <c r="H45" s="14"/>
      <c r="I45" s="60">
        <f>G41*A27</f>
        <v>3.129</v>
      </c>
      <c r="J45" s="14"/>
      <c r="K45" s="14"/>
      <c r="L45" s="60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2" t="str">
        <f>'Desayuno, Minutas, Postres'!C4</f>
        <v>EMPANADA CON MANDIOCA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5" t="s">
        <v>56</v>
      </c>
      <c r="B49" s="22" t="s">
        <v>58</v>
      </c>
      <c r="C49" s="23"/>
      <c r="D49" s="24"/>
      <c r="E49" s="26" t="s">
        <v>59</v>
      </c>
      <c r="F49" s="23"/>
      <c r="G49" s="24"/>
      <c r="H49" s="22" t="s">
        <v>62</v>
      </c>
      <c r="I49" s="23"/>
      <c r="J49" s="23"/>
      <c r="K49" s="23"/>
      <c r="L49" s="2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2">
        <f>'Desayuno, Minutas, Postres'!D4</f>
        <v>12</v>
      </c>
      <c r="B50" s="28" t="s">
        <v>70</v>
      </c>
      <c r="C50" s="28" t="s">
        <v>72</v>
      </c>
      <c r="D50" s="28" t="s">
        <v>73</v>
      </c>
      <c r="E50" s="28" t="s">
        <v>75</v>
      </c>
      <c r="F50" s="28" t="s">
        <v>73</v>
      </c>
      <c r="G50" s="28" t="s">
        <v>76</v>
      </c>
      <c r="H50" s="28" t="s">
        <v>78</v>
      </c>
      <c r="I50" s="28" t="s">
        <v>79</v>
      </c>
      <c r="J50" s="30" t="s">
        <v>80</v>
      </c>
      <c r="K50" s="31" t="s">
        <v>82</v>
      </c>
      <c r="L50" s="31" t="s">
        <v>86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5" t="s">
        <v>103</v>
      </c>
      <c r="B51" s="34"/>
      <c r="C51" s="34"/>
      <c r="D51" s="34"/>
      <c r="E51" s="34"/>
      <c r="F51" s="34"/>
      <c r="G51" s="34"/>
      <c r="H51" s="34"/>
      <c r="I51" s="34"/>
      <c r="J51" s="35"/>
      <c r="K51" s="34"/>
      <c r="L51" s="3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242</v>
      </c>
      <c r="B52" s="10">
        <v>0.03</v>
      </c>
      <c r="C52" s="10">
        <v>1.0</v>
      </c>
      <c r="D52" s="10">
        <f t="shared" ref="D52:D65" si="13">C52*B52</f>
        <v>0.03</v>
      </c>
      <c r="E52" s="10">
        <f>B52*A50</f>
        <v>0.36</v>
      </c>
      <c r="F52" s="10">
        <f t="shared" ref="F52:F65" si="14">E52*C52</f>
        <v>0.36</v>
      </c>
      <c r="G52" s="36">
        <v>0.0</v>
      </c>
      <c r="H52" s="10">
        <v>1.0</v>
      </c>
      <c r="I52" s="10">
        <f t="shared" ref="I52:I65" si="15">H52*E52</f>
        <v>0.36</v>
      </c>
      <c r="J52" s="37">
        <f>'Listado de insumos 2'!F26</f>
        <v>6667</v>
      </c>
      <c r="K52" s="38">
        <f t="shared" ref="K52:K65" si="16">J52*I52</f>
        <v>2400.12</v>
      </c>
      <c r="L52" s="3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84</v>
      </c>
      <c r="B53" s="10">
        <v>0.015</v>
      </c>
      <c r="C53" s="10">
        <v>1.0</v>
      </c>
      <c r="D53" s="10">
        <f t="shared" si="13"/>
        <v>0.015</v>
      </c>
      <c r="E53" s="10">
        <f>B53*A50</f>
        <v>0.18</v>
      </c>
      <c r="F53" s="10">
        <f t="shared" si="14"/>
        <v>0.18</v>
      </c>
      <c r="G53" s="34"/>
      <c r="H53" s="10">
        <v>1.0</v>
      </c>
      <c r="I53" s="10">
        <f t="shared" si="15"/>
        <v>0.18</v>
      </c>
      <c r="J53" s="37">
        <f>'Listado de insumos 2'!F2</f>
        <v>16500</v>
      </c>
      <c r="K53" s="38">
        <f t="shared" si="16"/>
        <v>2970</v>
      </c>
      <c r="L53" s="3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176</v>
      </c>
      <c r="B54" s="10">
        <v>0.005</v>
      </c>
      <c r="C54" s="10">
        <v>1.0</v>
      </c>
      <c r="D54" s="10">
        <f t="shared" si="13"/>
        <v>0.005</v>
      </c>
      <c r="E54" s="10">
        <f>B54*A50</f>
        <v>0.06</v>
      </c>
      <c r="F54" s="10">
        <f t="shared" si="14"/>
        <v>0.06</v>
      </c>
      <c r="G54" s="41" t="s">
        <v>127</v>
      </c>
      <c r="H54" s="10">
        <v>1.0</v>
      </c>
      <c r="I54" s="10">
        <f t="shared" si="15"/>
        <v>0.06</v>
      </c>
      <c r="J54" s="37">
        <f>'Listado de insumos 2'!F18</f>
        <v>11520</v>
      </c>
      <c r="K54" s="38">
        <f t="shared" si="16"/>
        <v>691.2</v>
      </c>
      <c r="L54" s="3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 t="s">
        <v>129</v>
      </c>
      <c r="B55" s="10">
        <v>0.03</v>
      </c>
      <c r="C55" s="10">
        <v>1.0</v>
      </c>
      <c r="D55" s="10">
        <f t="shared" si="13"/>
        <v>0.03</v>
      </c>
      <c r="E55" s="10">
        <f>B55*A50</f>
        <v>0.36</v>
      </c>
      <c r="F55" s="10">
        <f t="shared" si="14"/>
        <v>0.36</v>
      </c>
      <c r="G55" s="46"/>
      <c r="H55" s="10">
        <v>1.0</v>
      </c>
      <c r="I55" s="10">
        <f t="shared" si="15"/>
        <v>0.36</v>
      </c>
      <c r="J55" s="37">
        <f>'Listado de insumos 2'!F27</f>
        <v>6500</v>
      </c>
      <c r="K55" s="38">
        <f t="shared" si="16"/>
        <v>2340</v>
      </c>
      <c r="L55" s="3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244</v>
      </c>
      <c r="B56" s="10">
        <v>0.002</v>
      </c>
      <c r="C56" s="10">
        <v>1.0</v>
      </c>
      <c r="D56" s="10">
        <f t="shared" si="13"/>
        <v>0.002</v>
      </c>
      <c r="E56" s="10">
        <f>B56*A50</f>
        <v>0.024</v>
      </c>
      <c r="F56" s="10">
        <f t="shared" si="14"/>
        <v>0.024</v>
      </c>
      <c r="G56" s="46"/>
      <c r="H56" s="10">
        <v>1.0</v>
      </c>
      <c r="I56" s="10">
        <f t="shared" si="15"/>
        <v>0.024</v>
      </c>
      <c r="J56" s="37">
        <f>'Listado de insumos 2'!F9</f>
        <v>57894</v>
      </c>
      <c r="K56" s="38">
        <f t="shared" si="16"/>
        <v>1389.456</v>
      </c>
      <c r="L56" s="3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210</v>
      </c>
      <c r="B57" s="10">
        <v>0.005</v>
      </c>
      <c r="C57" s="10">
        <v>1.0</v>
      </c>
      <c r="D57" s="10">
        <f t="shared" si="13"/>
        <v>0.005</v>
      </c>
      <c r="E57" s="10">
        <f>B57*A50</f>
        <v>0.06</v>
      </c>
      <c r="F57" s="10">
        <f t="shared" si="14"/>
        <v>0.06</v>
      </c>
      <c r="G57" s="34"/>
      <c r="H57" s="10">
        <v>1.0</v>
      </c>
      <c r="I57" s="10">
        <f t="shared" si="15"/>
        <v>0.06</v>
      </c>
      <c r="J57" s="37">
        <f>'Listado de insumos 2'!F31</f>
        <v>62222</v>
      </c>
      <c r="K57" s="38">
        <f t="shared" si="16"/>
        <v>3733.32</v>
      </c>
      <c r="L57" s="3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 t="s">
        <v>119</v>
      </c>
      <c r="B58" s="10">
        <v>0.01</v>
      </c>
      <c r="C58" s="10">
        <v>1.0</v>
      </c>
      <c r="D58" s="10">
        <f t="shared" si="13"/>
        <v>0.01</v>
      </c>
      <c r="E58" s="10">
        <f>B58*A50</f>
        <v>0.12</v>
      </c>
      <c r="F58" s="10">
        <f t="shared" si="14"/>
        <v>0.12</v>
      </c>
      <c r="G58" s="54"/>
      <c r="H58" s="10">
        <v>1.0</v>
      </c>
      <c r="I58" s="10">
        <f t="shared" si="15"/>
        <v>0.12</v>
      </c>
      <c r="J58" s="37">
        <f>'Listado de insumos 2'!F16</f>
        <v>12844</v>
      </c>
      <c r="K58" s="38">
        <f t="shared" si="16"/>
        <v>1541.28</v>
      </c>
      <c r="L58" s="3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207</v>
      </c>
      <c r="B59" s="10">
        <v>0.1</v>
      </c>
      <c r="C59" s="10">
        <v>1.0</v>
      </c>
      <c r="D59" s="10">
        <f t="shared" si="13"/>
        <v>0.1</v>
      </c>
      <c r="E59" s="10">
        <f>B59*A50</f>
        <v>1.2</v>
      </c>
      <c r="F59" s="10">
        <f t="shared" si="14"/>
        <v>1.2</v>
      </c>
      <c r="G59" s="41" t="s">
        <v>148</v>
      </c>
      <c r="H59" s="10">
        <v>1.0</v>
      </c>
      <c r="I59" s="10">
        <f t="shared" si="15"/>
        <v>1.2</v>
      </c>
      <c r="J59" s="37">
        <f>'Listado de insumos 2'!F29</f>
        <v>2950</v>
      </c>
      <c r="K59" s="38">
        <f t="shared" si="16"/>
        <v>3540</v>
      </c>
      <c r="L59" s="3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/>
      <c r="B60" s="10"/>
      <c r="C60" s="10">
        <v>1.0</v>
      </c>
      <c r="D60" s="10">
        <f t="shared" si="13"/>
        <v>0</v>
      </c>
      <c r="E60" s="10">
        <f>B60*A50</f>
        <v>0</v>
      </c>
      <c r="F60" s="10">
        <f t="shared" si="14"/>
        <v>0</v>
      </c>
      <c r="G60" s="46"/>
      <c r="H60" s="10">
        <v>1.0</v>
      </c>
      <c r="I60" s="10">
        <f t="shared" si="15"/>
        <v>0</v>
      </c>
      <c r="J60" s="37"/>
      <c r="K60" s="38">
        <f t="shared" si="16"/>
        <v>0</v>
      </c>
      <c r="L60" s="3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/>
      <c r="B61" s="10"/>
      <c r="C61" s="10">
        <v>1.0</v>
      </c>
      <c r="D61" s="10">
        <f t="shared" si="13"/>
        <v>0</v>
      </c>
      <c r="E61" s="10">
        <f>B61*A50</f>
        <v>0</v>
      </c>
      <c r="F61" s="10">
        <f t="shared" si="14"/>
        <v>0</v>
      </c>
      <c r="G61" s="46"/>
      <c r="H61" s="10">
        <v>1.0</v>
      </c>
      <c r="I61" s="10">
        <f t="shared" si="15"/>
        <v>0</v>
      </c>
      <c r="J61" s="37"/>
      <c r="K61" s="38">
        <f t="shared" si="16"/>
        <v>0</v>
      </c>
      <c r="L61" s="3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/>
      <c r="B62" s="10"/>
      <c r="C62" s="10">
        <v>1.0</v>
      </c>
      <c r="D62" s="10">
        <f t="shared" si="13"/>
        <v>0</v>
      </c>
      <c r="E62" s="10">
        <f>B62*A50</f>
        <v>0</v>
      </c>
      <c r="F62" s="10">
        <f t="shared" si="14"/>
        <v>0</v>
      </c>
      <c r="G62" s="46"/>
      <c r="H62" s="10">
        <v>1.0</v>
      </c>
      <c r="I62" s="10">
        <f t="shared" si="15"/>
        <v>0</v>
      </c>
      <c r="J62" s="37"/>
      <c r="K62" s="38">
        <f t="shared" si="16"/>
        <v>0</v>
      </c>
      <c r="L62" s="3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/>
      <c r="B63" s="10"/>
      <c r="C63" s="10">
        <v>1.0</v>
      </c>
      <c r="D63" s="29">
        <f t="shared" si="13"/>
        <v>0</v>
      </c>
      <c r="E63" s="29">
        <f>B63*A50</f>
        <v>0</v>
      </c>
      <c r="F63" s="10">
        <f t="shared" si="14"/>
        <v>0</v>
      </c>
      <c r="G63" s="34"/>
      <c r="H63" s="10">
        <v>1.0</v>
      </c>
      <c r="I63" s="10">
        <f t="shared" si="15"/>
        <v>0</v>
      </c>
      <c r="J63" s="56"/>
      <c r="K63" s="38">
        <f t="shared" si="16"/>
        <v>0</v>
      </c>
      <c r="L63" s="3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/>
      <c r="B64" s="10"/>
      <c r="C64" s="10">
        <v>1.0</v>
      </c>
      <c r="D64" s="10">
        <f t="shared" si="13"/>
        <v>0</v>
      </c>
      <c r="E64" s="10">
        <f>B64*A50</f>
        <v>0</v>
      </c>
      <c r="F64" s="10">
        <f t="shared" si="14"/>
        <v>0</v>
      </c>
      <c r="G64" s="57">
        <f>F66/A50</f>
        <v>0.197</v>
      </c>
      <c r="H64" s="10">
        <v>1.0</v>
      </c>
      <c r="I64" s="10">
        <f t="shared" si="15"/>
        <v>0</v>
      </c>
      <c r="J64" s="38"/>
      <c r="K64" s="38">
        <f t="shared" si="16"/>
        <v>0</v>
      </c>
      <c r="L64" s="3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/>
      <c r="B65" s="10"/>
      <c r="C65" s="10">
        <v>1.0</v>
      </c>
      <c r="D65" s="10">
        <f t="shared" si="13"/>
        <v>0</v>
      </c>
      <c r="E65" s="10">
        <f>B65*A50</f>
        <v>0</v>
      </c>
      <c r="F65" s="10">
        <f t="shared" si="14"/>
        <v>0</v>
      </c>
      <c r="G65" s="46"/>
      <c r="H65" s="10">
        <v>1.0</v>
      </c>
      <c r="I65" s="10">
        <f t="shared" si="15"/>
        <v>0</v>
      </c>
      <c r="J65" s="38"/>
      <c r="K65" s="38">
        <f t="shared" si="16"/>
        <v>0</v>
      </c>
      <c r="L65" s="3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155</v>
      </c>
      <c r="B66" s="55">
        <f>SUM(B52:B65)</f>
        <v>0.197</v>
      </c>
      <c r="C66" s="55"/>
      <c r="D66" s="55">
        <f t="shared" ref="D66:F66" si="17">SUM(D52:D65)</f>
        <v>0.197</v>
      </c>
      <c r="E66" s="55">
        <f t="shared" si="17"/>
        <v>2.364</v>
      </c>
      <c r="F66" s="55">
        <f t="shared" si="17"/>
        <v>2.364</v>
      </c>
      <c r="G66" s="34"/>
      <c r="H66" s="55"/>
      <c r="I66" s="55">
        <f t="shared" ref="I66:L66" si="18">SUM(I52:I65)</f>
        <v>2.364</v>
      </c>
      <c r="J66" s="58">
        <f t="shared" si="18"/>
        <v>177097</v>
      </c>
      <c r="K66" s="58">
        <f t="shared" si="18"/>
        <v>18605.376</v>
      </c>
      <c r="L66" s="58">
        <f t="shared" si="18"/>
        <v>0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14"/>
      <c r="C67" s="14"/>
      <c r="D67" s="14"/>
      <c r="E67" s="14"/>
      <c r="F67" s="14"/>
      <c r="G67" s="14"/>
      <c r="H67" s="14"/>
      <c r="I67" s="59" t="s">
        <v>157</v>
      </c>
      <c r="J67" s="14"/>
      <c r="K67" s="14"/>
      <c r="L67" s="59" t="s">
        <v>158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14"/>
      <c r="C68" s="14"/>
      <c r="D68" s="14"/>
      <c r="E68" s="14"/>
      <c r="F68" s="14"/>
      <c r="G68" s="14"/>
      <c r="H68" s="14"/>
      <c r="I68" s="60">
        <f>G64*A50</f>
        <v>2.364</v>
      </c>
      <c r="J68" s="14"/>
      <c r="K68" s="14"/>
      <c r="L68" s="60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2" t="str">
        <f>'Desayuno, Minutas, Postres'!C5</f>
        <v>MBEJU CON COCIDO CON LECHE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" t="s">
        <v>56</v>
      </c>
      <c r="B72" s="22" t="s">
        <v>58</v>
      </c>
      <c r="C72" s="23"/>
      <c r="D72" s="24"/>
      <c r="E72" s="26" t="s">
        <v>59</v>
      </c>
      <c r="F72" s="23"/>
      <c r="G72" s="24"/>
      <c r="H72" s="22" t="s">
        <v>62</v>
      </c>
      <c r="I72" s="23"/>
      <c r="J72" s="23"/>
      <c r="K72" s="23"/>
      <c r="L72" s="2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2">
        <f>'Desayuno, Minutas, Postres'!D5</f>
        <v>4</v>
      </c>
      <c r="B73" s="28" t="s">
        <v>70</v>
      </c>
      <c r="C73" s="28" t="s">
        <v>72</v>
      </c>
      <c r="D73" s="28" t="s">
        <v>73</v>
      </c>
      <c r="E73" s="28" t="s">
        <v>75</v>
      </c>
      <c r="F73" s="28" t="s">
        <v>73</v>
      </c>
      <c r="G73" s="28" t="s">
        <v>76</v>
      </c>
      <c r="H73" s="28" t="s">
        <v>78</v>
      </c>
      <c r="I73" s="28" t="s">
        <v>79</v>
      </c>
      <c r="J73" s="30" t="s">
        <v>80</v>
      </c>
      <c r="K73" s="31" t="s">
        <v>82</v>
      </c>
      <c r="L73" s="31" t="s">
        <v>86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5" t="s">
        <v>103</v>
      </c>
      <c r="B74" s="34"/>
      <c r="C74" s="34"/>
      <c r="D74" s="34"/>
      <c r="E74" s="34"/>
      <c r="F74" s="34"/>
      <c r="G74" s="34"/>
      <c r="H74" s="34"/>
      <c r="I74" s="34"/>
      <c r="J74" s="35"/>
      <c r="K74" s="34"/>
      <c r="L74" s="3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 t="s">
        <v>121</v>
      </c>
      <c r="B75" s="10">
        <v>0.015</v>
      </c>
      <c r="C75" s="10">
        <v>1.0</v>
      </c>
      <c r="D75" s="10">
        <f t="shared" ref="D75:D88" si="19">C75*B75</f>
        <v>0.015</v>
      </c>
      <c r="E75" s="10">
        <f>B75*A73</f>
        <v>0.06</v>
      </c>
      <c r="F75" s="10">
        <f t="shared" ref="F75:F88" si="20">E75*C75</f>
        <v>0.06</v>
      </c>
      <c r="G75" s="36">
        <v>0.0</v>
      </c>
      <c r="H75" s="10">
        <v>1.0</v>
      </c>
      <c r="I75" s="10">
        <f t="shared" ref="I75:I88" si="21">H75*E75</f>
        <v>0.06</v>
      </c>
      <c r="J75" s="37">
        <f>'Listado de insumos 2'!F7</f>
        <v>5500</v>
      </c>
      <c r="K75" s="38">
        <f t="shared" ref="K75:K88" si="22">J75*I75</f>
        <v>330</v>
      </c>
      <c r="L75" s="3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 t="s">
        <v>98</v>
      </c>
      <c r="B76" s="10">
        <v>0.05</v>
      </c>
      <c r="C76" s="10">
        <v>1.0</v>
      </c>
      <c r="D76" s="10">
        <f t="shared" si="19"/>
        <v>0.05</v>
      </c>
      <c r="E76" s="10">
        <f>B76*A73</f>
        <v>0.2</v>
      </c>
      <c r="F76" s="10">
        <f t="shared" si="20"/>
        <v>0.2</v>
      </c>
      <c r="G76" s="34"/>
      <c r="H76" s="10">
        <v>1.0</v>
      </c>
      <c r="I76" s="10">
        <f t="shared" si="21"/>
        <v>0.2</v>
      </c>
      <c r="J76" s="37">
        <f>'Listado de insumos 2'!F3</f>
        <v>4850</v>
      </c>
      <c r="K76" s="38">
        <f t="shared" si="22"/>
        <v>970</v>
      </c>
      <c r="L76" s="3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 t="s">
        <v>180</v>
      </c>
      <c r="B77" s="10">
        <v>0.005</v>
      </c>
      <c r="C77" s="10">
        <v>1.0</v>
      </c>
      <c r="D77" s="10">
        <f t="shared" si="19"/>
        <v>0.005</v>
      </c>
      <c r="E77" s="10">
        <f>B77*A73</f>
        <v>0.02</v>
      </c>
      <c r="F77" s="10">
        <f t="shared" si="20"/>
        <v>0.02</v>
      </c>
      <c r="G77" s="41" t="s">
        <v>127</v>
      </c>
      <c r="H77" s="10">
        <v>1.0</v>
      </c>
      <c r="I77" s="10">
        <f t="shared" si="21"/>
        <v>0.02</v>
      </c>
      <c r="J77" s="37">
        <f>'Listado de insumos 2'!F19</f>
        <v>3917</v>
      </c>
      <c r="K77" s="38">
        <f t="shared" si="22"/>
        <v>78.34</v>
      </c>
      <c r="L77" s="3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 t="s">
        <v>131</v>
      </c>
      <c r="B78" s="10">
        <v>0.02</v>
      </c>
      <c r="C78" s="10">
        <v>1.0</v>
      </c>
      <c r="D78" s="10">
        <f t="shared" si="19"/>
        <v>0.02</v>
      </c>
      <c r="E78" s="10">
        <f>B78*A73</f>
        <v>0.08</v>
      </c>
      <c r="F78" s="10">
        <f t="shared" si="20"/>
        <v>0.08</v>
      </c>
      <c r="G78" s="46"/>
      <c r="H78" s="10">
        <v>1.0</v>
      </c>
      <c r="I78" s="10">
        <f t="shared" si="21"/>
        <v>0.08</v>
      </c>
      <c r="J78" s="37">
        <f>'Listado de insumos 2'!F20</f>
        <v>27900</v>
      </c>
      <c r="K78" s="38">
        <f t="shared" si="22"/>
        <v>2232</v>
      </c>
      <c r="L78" s="3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239</v>
      </c>
      <c r="B79" s="10">
        <v>0.01</v>
      </c>
      <c r="C79" s="10">
        <v>1.0</v>
      </c>
      <c r="D79" s="10">
        <f t="shared" si="19"/>
        <v>0.01</v>
      </c>
      <c r="E79" s="10">
        <f>B79*A73</f>
        <v>0.04</v>
      </c>
      <c r="F79" s="10">
        <f t="shared" si="20"/>
        <v>0.04</v>
      </c>
      <c r="G79" s="46"/>
      <c r="H79" s="10">
        <v>1.0</v>
      </c>
      <c r="I79" s="10">
        <f t="shared" si="21"/>
        <v>0.04</v>
      </c>
      <c r="J79" s="37">
        <f>'Listado de insumos 2'!F32</f>
        <v>14600</v>
      </c>
      <c r="K79" s="38">
        <f t="shared" si="22"/>
        <v>584</v>
      </c>
      <c r="L79" s="3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 t="s">
        <v>161</v>
      </c>
      <c r="B80" s="10">
        <v>0.005</v>
      </c>
      <c r="C80" s="10">
        <v>1.0</v>
      </c>
      <c r="D80" s="10">
        <f t="shared" si="19"/>
        <v>0.005</v>
      </c>
      <c r="E80" s="10">
        <f>B80*A73</f>
        <v>0.02</v>
      </c>
      <c r="F80" s="10">
        <f t="shared" si="20"/>
        <v>0.02</v>
      </c>
      <c r="G80" s="34"/>
      <c r="H80" s="10">
        <v>1.0</v>
      </c>
      <c r="I80" s="10">
        <f t="shared" si="21"/>
        <v>0.02</v>
      </c>
      <c r="J80" s="37">
        <f>'Listado de insumos 2'!F12</f>
        <v>7160</v>
      </c>
      <c r="K80" s="38">
        <f t="shared" si="22"/>
        <v>143.2</v>
      </c>
      <c r="L80" s="3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 t="s">
        <v>149</v>
      </c>
      <c r="B81" s="10">
        <v>0.1</v>
      </c>
      <c r="C81" s="10">
        <v>1.0</v>
      </c>
      <c r="D81" s="10">
        <f t="shared" si="19"/>
        <v>0.1</v>
      </c>
      <c r="E81" s="10">
        <f>B81*A73</f>
        <v>0.4</v>
      </c>
      <c r="F81" s="10">
        <f t="shared" si="20"/>
        <v>0.4</v>
      </c>
      <c r="G81" s="54"/>
      <c r="H81" s="10">
        <v>1.0</v>
      </c>
      <c r="I81" s="10">
        <f t="shared" si="21"/>
        <v>0.4</v>
      </c>
      <c r="J81" s="37"/>
      <c r="K81" s="38">
        <f t="shared" si="22"/>
        <v>0</v>
      </c>
      <c r="L81" s="3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 t="s">
        <v>180</v>
      </c>
      <c r="B82" s="10">
        <v>0.12</v>
      </c>
      <c r="C82" s="10">
        <v>1.0</v>
      </c>
      <c r="D82" s="10">
        <f t="shared" si="19"/>
        <v>0.12</v>
      </c>
      <c r="E82" s="10">
        <f>B82*A73</f>
        <v>0.48</v>
      </c>
      <c r="F82" s="10">
        <f t="shared" si="20"/>
        <v>0.48</v>
      </c>
      <c r="G82" s="41" t="s">
        <v>148</v>
      </c>
      <c r="H82" s="10">
        <v>1.0</v>
      </c>
      <c r="I82" s="10">
        <f t="shared" si="21"/>
        <v>0.48</v>
      </c>
      <c r="J82" s="37">
        <f>'Listado de insumos 2'!F19</f>
        <v>3917</v>
      </c>
      <c r="K82" s="38">
        <f t="shared" si="22"/>
        <v>1880.16</v>
      </c>
      <c r="L82" s="3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/>
      <c r="B83" s="10"/>
      <c r="C83" s="10">
        <v>1.0</v>
      </c>
      <c r="D83" s="10">
        <f t="shared" si="19"/>
        <v>0</v>
      </c>
      <c r="E83" s="10">
        <f>B83*A73</f>
        <v>0</v>
      </c>
      <c r="F83" s="10">
        <f t="shared" si="20"/>
        <v>0</v>
      </c>
      <c r="G83" s="46"/>
      <c r="H83" s="10">
        <v>1.0</v>
      </c>
      <c r="I83" s="10">
        <f t="shared" si="21"/>
        <v>0</v>
      </c>
      <c r="J83" s="37"/>
      <c r="K83" s="38">
        <f t="shared" si="22"/>
        <v>0</v>
      </c>
      <c r="L83" s="3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/>
      <c r="B84" s="10"/>
      <c r="C84" s="10">
        <v>1.0</v>
      </c>
      <c r="D84" s="10">
        <f t="shared" si="19"/>
        <v>0</v>
      </c>
      <c r="E84" s="10">
        <f>B84*A73</f>
        <v>0</v>
      </c>
      <c r="F84" s="10">
        <f t="shared" si="20"/>
        <v>0</v>
      </c>
      <c r="G84" s="46"/>
      <c r="H84" s="10">
        <v>1.0</v>
      </c>
      <c r="I84" s="10">
        <f t="shared" si="21"/>
        <v>0</v>
      </c>
      <c r="J84" s="37"/>
      <c r="K84" s="38">
        <f t="shared" si="22"/>
        <v>0</v>
      </c>
      <c r="L84" s="3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/>
      <c r="B85" s="10"/>
      <c r="C85" s="10">
        <v>1.0</v>
      </c>
      <c r="D85" s="10">
        <f t="shared" si="19"/>
        <v>0</v>
      </c>
      <c r="E85" s="10">
        <f>B85*A73</f>
        <v>0</v>
      </c>
      <c r="F85" s="10">
        <f t="shared" si="20"/>
        <v>0</v>
      </c>
      <c r="G85" s="46"/>
      <c r="H85" s="10">
        <v>1.0</v>
      </c>
      <c r="I85" s="10">
        <f t="shared" si="21"/>
        <v>0</v>
      </c>
      <c r="J85" s="37"/>
      <c r="K85" s="38">
        <f t="shared" si="22"/>
        <v>0</v>
      </c>
      <c r="L85" s="3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/>
      <c r="B86" s="10"/>
      <c r="C86" s="10">
        <v>1.0</v>
      </c>
      <c r="D86" s="29">
        <f t="shared" si="19"/>
        <v>0</v>
      </c>
      <c r="E86" s="29">
        <f>B86*A73</f>
        <v>0</v>
      </c>
      <c r="F86" s="10">
        <f t="shared" si="20"/>
        <v>0</v>
      </c>
      <c r="G86" s="34"/>
      <c r="H86" s="10">
        <v>1.0</v>
      </c>
      <c r="I86" s="10">
        <f t="shared" si="21"/>
        <v>0</v>
      </c>
      <c r="J86" s="56"/>
      <c r="K86" s="38">
        <f t="shared" si="22"/>
        <v>0</v>
      </c>
      <c r="L86" s="3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/>
      <c r="B87" s="10"/>
      <c r="C87" s="10">
        <v>1.0</v>
      </c>
      <c r="D87" s="10">
        <f t="shared" si="19"/>
        <v>0</v>
      </c>
      <c r="E87" s="10">
        <f>B87*A73</f>
        <v>0</v>
      </c>
      <c r="F87" s="10">
        <f t="shared" si="20"/>
        <v>0</v>
      </c>
      <c r="G87" s="57">
        <f>F89/A73</f>
        <v>0.325</v>
      </c>
      <c r="H87" s="10">
        <v>1.0</v>
      </c>
      <c r="I87" s="10">
        <f t="shared" si="21"/>
        <v>0</v>
      </c>
      <c r="J87" s="38"/>
      <c r="K87" s="38">
        <f t="shared" si="22"/>
        <v>0</v>
      </c>
      <c r="L87" s="3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/>
      <c r="B88" s="10"/>
      <c r="C88" s="10">
        <v>1.0</v>
      </c>
      <c r="D88" s="10">
        <f t="shared" si="19"/>
        <v>0</v>
      </c>
      <c r="E88" s="10">
        <f>B88*A73</f>
        <v>0</v>
      </c>
      <c r="F88" s="10">
        <f t="shared" si="20"/>
        <v>0</v>
      </c>
      <c r="G88" s="46"/>
      <c r="H88" s="10">
        <v>1.0</v>
      </c>
      <c r="I88" s="10">
        <f t="shared" si="21"/>
        <v>0</v>
      </c>
      <c r="J88" s="38"/>
      <c r="K88" s="38">
        <f t="shared" si="22"/>
        <v>0</v>
      </c>
      <c r="L88" s="3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155</v>
      </c>
      <c r="B89" s="55">
        <f>SUM(B75:B88)</f>
        <v>0.325</v>
      </c>
      <c r="C89" s="55"/>
      <c r="D89" s="55">
        <f t="shared" ref="D89:F89" si="23">SUM(D75:D88)</f>
        <v>0.325</v>
      </c>
      <c r="E89" s="55">
        <f t="shared" si="23"/>
        <v>1.3</v>
      </c>
      <c r="F89" s="55">
        <f t="shared" si="23"/>
        <v>1.3</v>
      </c>
      <c r="G89" s="34"/>
      <c r="H89" s="55"/>
      <c r="I89" s="55">
        <f t="shared" ref="I89:L89" si="24">SUM(I75:I88)</f>
        <v>1.3</v>
      </c>
      <c r="J89" s="58">
        <f t="shared" si="24"/>
        <v>67844</v>
      </c>
      <c r="K89" s="58">
        <f t="shared" si="24"/>
        <v>6217.7</v>
      </c>
      <c r="L89" s="58">
        <f t="shared" si="24"/>
        <v>0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14"/>
      <c r="C90" s="14"/>
      <c r="D90" s="14"/>
      <c r="E90" s="14"/>
      <c r="F90" s="14"/>
      <c r="G90" s="14"/>
      <c r="H90" s="14"/>
      <c r="I90" s="59" t="s">
        <v>157</v>
      </c>
      <c r="J90" s="14"/>
      <c r="K90" s="14"/>
      <c r="L90" s="59" t="s">
        <v>158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14"/>
      <c r="C91" s="14"/>
      <c r="D91" s="14"/>
      <c r="E91" s="14"/>
      <c r="F91" s="14"/>
      <c r="G91" s="14"/>
      <c r="H91" s="14"/>
      <c r="I91" s="60">
        <f>G87*A73</f>
        <v>1.3</v>
      </c>
      <c r="J91" s="14"/>
      <c r="K91" s="14"/>
      <c r="L91" s="60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2" t="str">
        <f>'Desayuno, Minutas, Postres'!C6</f>
        <v>SANDWICH DE JAMÓN Y QUESO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5" t="s">
        <v>56</v>
      </c>
      <c r="B95" s="22" t="s">
        <v>58</v>
      </c>
      <c r="C95" s="23"/>
      <c r="D95" s="24"/>
      <c r="E95" s="26" t="s">
        <v>59</v>
      </c>
      <c r="F95" s="23"/>
      <c r="G95" s="24"/>
      <c r="H95" s="22" t="s">
        <v>62</v>
      </c>
      <c r="I95" s="23"/>
      <c r="J95" s="23"/>
      <c r="K95" s="23"/>
      <c r="L95" s="2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2">
        <f>'Desayuno, Minutas, Postres'!D6</f>
        <v>4</v>
      </c>
      <c r="B96" s="28" t="s">
        <v>70</v>
      </c>
      <c r="C96" s="28" t="s">
        <v>72</v>
      </c>
      <c r="D96" s="28" t="s">
        <v>73</v>
      </c>
      <c r="E96" s="28" t="s">
        <v>75</v>
      </c>
      <c r="F96" s="28" t="s">
        <v>73</v>
      </c>
      <c r="G96" s="28" t="s">
        <v>76</v>
      </c>
      <c r="H96" s="28" t="s">
        <v>78</v>
      </c>
      <c r="I96" s="28" t="s">
        <v>79</v>
      </c>
      <c r="J96" s="30" t="s">
        <v>80</v>
      </c>
      <c r="K96" s="31" t="s">
        <v>82</v>
      </c>
      <c r="L96" s="31" t="s">
        <v>86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5" t="s">
        <v>103</v>
      </c>
      <c r="B97" s="34"/>
      <c r="C97" s="34"/>
      <c r="D97" s="34"/>
      <c r="E97" s="34"/>
      <c r="F97" s="34"/>
      <c r="G97" s="34"/>
      <c r="H97" s="34"/>
      <c r="I97" s="34"/>
      <c r="J97" s="35"/>
      <c r="K97" s="34"/>
      <c r="L97" s="3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 t="s">
        <v>238</v>
      </c>
      <c r="B98" s="10">
        <v>0.1</v>
      </c>
      <c r="C98" s="10">
        <v>1.0</v>
      </c>
      <c r="D98" s="10">
        <f t="shared" ref="D98:D111" si="25">C98*B98</f>
        <v>0.1</v>
      </c>
      <c r="E98" s="10">
        <f>B98*A96</f>
        <v>0.4</v>
      </c>
      <c r="F98" s="10">
        <f t="shared" ref="F98:F111" si="26">E98*C98</f>
        <v>0.4</v>
      </c>
      <c r="G98" s="36">
        <v>0.0</v>
      </c>
      <c r="H98" s="10">
        <v>1.0</v>
      </c>
      <c r="I98" s="10">
        <f t="shared" ref="I98:I111" si="27">H98*E98</f>
        <v>0.4</v>
      </c>
      <c r="J98" s="37">
        <f>'Listado de insumos 2'!F23</f>
        <v>7800</v>
      </c>
      <c r="K98" s="38">
        <f t="shared" ref="K98:K111" si="28">J98*I98</f>
        <v>3120</v>
      </c>
      <c r="L98" s="3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 t="s">
        <v>166</v>
      </c>
      <c r="B99" s="10">
        <v>0.05</v>
      </c>
      <c r="C99" s="10">
        <v>1.0</v>
      </c>
      <c r="D99" s="10">
        <f t="shared" si="25"/>
        <v>0.05</v>
      </c>
      <c r="E99" s="10">
        <f>B99*A96</f>
        <v>0.2</v>
      </c>
      <c r="F99" s="10">
        <f t="shared" si="26"/>
        <v>0.2</v>
      </c>
      <c r="G99" s="34"/>
      <c r="H99" s="10">
        <v>1.0</v>
      </c>
      <c r="I99" s="10">
        <f t="shared" si="27"/>
        <v>0.2</v>
      </c>
      <c r="J99" s="37">
        <f>'Listado de insumos 2'!F15</f>
        <v>26250</v>
      </c>
      <c r="K99" s="38">
        <f t="shared" si="28"/>
        <v>5250</v>
      </c>
      <c r="L99" s="3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7" t="s">
        <v>182</v>
      </c>
      <c r="B100" s="10">
        <v>0.05</v>
      </c>
      <c r="C100" s="10">
        <v>1.0</v>
      </c>
      <c r="D100" s="10">
        <f t="shared" si="25"/>
        <v>0.05</v>
      </c>
      <c r="E100" s="10">
        <f>B100*A96</f>
        <v>0.2</v>
      </c>
      <c r="F100" s="10">
        <f t="shared" si="26"/>
        <v>0.2</v>
      </c>
      <c r="G100" s="41" t="s">
        <v>127</v>
      </c>
      <c r="H100" s="10">
        <v>1.0</v>
      </c>
      <c r="I100" s="10">
        <f t="shared" si="27"/>
        <v>0.2</v>
      </c>
      <c r="J100" s="37">
        <f>'Listado de insumos 2'!F21</f>
        <v>39950</v>
      </c>
      <c r="K100" s="38">
        <f t="shared" si="28"/>
        <v>7990</v>
      </c>
      <c r="L100" s="3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 t="s">
        <v>140</v>
      </c>
      <c r="B101" s="10">
        <v>0.005</v>
      </c>
      <c r="C101" s="10">
        <v>1.0</v>
      </c>
      <c r="D101" s="10">
        <f t="shared" si="25"/>
        <v>0.005</v>
      </c>
      <c r="E101" s="10">
        <f>B101*A96</f>
        <v>0.02</v>
      </c>
      <c r="F101" s="10">
        <f t="shared" si="26"/>
        <v>0.02</v>
      </c>
      <c r="G101" s="46"/>
      <c r="H101" s="10">
        <v>1.0</v>
      </c>
      <c r="I101" s="10">
        <f t="shared" si="27"/>
        <v>0.02</v>
      </c>
      <c r="J101" s="37">
        <f>'Listado de insumos 2'!F17</f>
        <v>10900</v>
      </c>
      <c r="K101" s="38">
        <f t="shared" si="28"/>
        <v>218</v>
      </c>
      <c r="L101" s="3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/>
      <c r="B102" s="10"/>
      <c r="C102" s="10">
        <v>1.0</v>
      </c>
      <c r="D102" s="10">
        <f t="shared" si="25"/>
        <v>0</v>
      </c>
      <c r="E102" s="10">
        <f>B102*A96</f>
        <v>0</v>
      </c>
      <c r="F102" s="10">
        <f t="shared" si="26"/>
        <v>0</v>
      </c>
      <c r="G102" s="46"/>
      <c r="H102" s="10">
        <v>1.0</v>
      </c>
      <c r="I102" s="10">
        <f t="shared" si="27"/>
        <v>0</v>
      </c>
      <c r="J102" s="37"/>
      <c r="K102" s="38">
        <f t="shared" si="28"/>
        <v>0</v>
      </c>
      <c r="L102" s="3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/>
      <c r="B103" s="10"/>
      <c r="C103" s="10">
        <v>1.0</v>
      </c>
      <c r="D103" s="10">
        <f t="shared" si="25"/>
        <v>0</v>
      </c>
      <c r="E103" s="10">
        <f>B103*A96</f>
        <v>0</v>
      </c>
      <c r="F103" s="10">
        <f t="shared" si="26"/>
        <v>0</v>
      </c>
      <c r="G103" s="34"/>
      <c r="H103" s="10">
        <v>1.0</v>
      </c>
      <c r="I103" s="10">
        <f t="shared" si="27"/>
        <v>0</v>
      </c>
      <c r="J103" s="37"/>
      <c r="K103" s="38">
        <f t="shared" si="28"/>
        <v>0</v>
      </c>
      <c r="L103" s="3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/>
      <c r="B104" s="10"/>
      <c r="C104" s="10">
        <v>1.0</v>
      </c>
      <c r="D104" s="10">
        <f t="shared" si="25"/>
        <v>0</v>
      </c>
      <c r="E104" s="10">
        <f>B104*A96</f>
        <v>0</v>
      </c>
      <c r="F104" s="10">
        <f t="shared" si="26"/>
        <v>0</v>
      </c>
      <c r="G104" s="54"/>
      <c r="H104" s="10">
        <v>1.0</v>
      </c>
      <c r="I104" s="10">
        <f t="shared" si="27"/>
        <v>0</v>
      </c>
      <c r="J104" s="37"/>
      <c r="K104" s="38">
        <f t="shared" si="28"/>
        <v>0</v>
      </c>
      <c r="L104" s="3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/>
      <c r="B105" s="10"/>
      <c r="C105" s="10">
        <v>1.0</v>
      </c>
      <c r="D105" s="10">
        <f t="shared" si="25"/>
        <v>0</v>
      </c>
      <c r="E105" s="10">
        <f>B105*A96</f>
        <v>0</v>
      </c>
      <c r="F105" s="10">
        <f t="shared" si="26"/>
        <v>0</v>
      </c>
      <c r="G105" s="41" t="s">
        <v>148</v>
      </c>
      <c r="H105" s="10">
        <v>1.0</v>
      </c>
      <c r="I105" s="10">
        <f t="shared" si="27"/>
        <v>0</v>
      </c>
      <c r="J105" s="37"/>
      <c r="K105" s="38">
        <f t="shared" si="28"/>
        <v>0</v>
      </c>
      <c r="L105" s="3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/>
      <c r="B106" s="10"/>
      <c r="C106" s="10">
        <v>1.0</v>
      </c>
      <c r="D106" s="10">
        <f t="shared" si="25"/>
        <v>0</v>
      </c>
      <c r="E106" s="10">
        <f>B106*A96</f>
        <v>0</v>
      </c>
      <c r="F106" s="10">
        <f t="shared" si="26"/>
        <v>0</v>
      </c>
      <c r="G106" s="46"/>
      <c r="H106" s="10">
        <v>1.0</v>
      </c>
      <c r="I106" s="10">
        <f t="shared" si="27"/>
        <v>0</v>
      </c>
      <c r="J106" s="37"/>
      <c r="K106" s="38">
        <f t="shared" si="28"/>
        <v>0</v>
      </c>
      <c r="L106" s="3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/>
      <c r="B107" s="10"/>
      <c r="C107" s="10">
        <v>1.0</v>
      </c>
      <c r="D107" s="10">
        <f t="shared" si="25"/>
        <v>0</v>
      </c>
      <c r="E107" s="10">
        <f>B107*A96</f>
        <v>0</v>
      </c>
      <c r="F107" s="10">
        <f t="shared" si="26"/>
        <v>0</v>
      </c>
      <c r="G107" s="46"/>
      <c r="H107" s="10">
        <v>1.0</v>
      </c>
      <c r="I107" s="10">
        <f t="shared" si="27"/>
        <v>0</v>
      </c>
      <c r="J107" s="37"/>
      <c r="K107" s="38">
        <f t="shared" si="28"/>
        <v>0</v>
      </c>
      <c r="L107" s="3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/>
      <c r="B108" s="10"/>
      <c r="C108" s="10">
        <v>1.0</v>
      </c>
      <c r="D108" s="10">
        <f t="shared" si="25"/>
        <v>0</v>
      </c>
      <c r="E108" s="10">
        <f>B108*A96</f>
        <v>0</v>
      </c>
      <c r="F108" s="10">
        <f t="shared" si="26"/>
        <v>0</v>
      </c>
      <c r="G108" s="46"/>
      <c r="H108" s="10">
        <v>1.0</v>
      </c>
      <c r="I108" s="10">
        <f t="shared" si="27"/>
        <v>0</v>
      </c>
      <c r="J108" s="37"/>
      <c r="K108" s="38">
        <f t="shared" si="28"/>
        <v>0</v>
      </c>
      <c r="L108" s="3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"/>
      <c r="B109" s="10"/>
      <c r="C109" s="10">
        <v>1.0</v>
      </c>
      <c r="D109" s="29">
        <f t="shared" si="25"/>
        <v>0</v>
      </c>
      <c r="E109" s="29">
        <f>B109*A96</f>
        <v>0</v>
      </c>
      <c r="F109" s="10">
        <f t="shared" si="26"/>
        <v>0</v>
      </c>
      <c r="G109" s="34"/>
      <c r="H109" s="10">
        <v>1.0</v>
      </c>
      <c r="I109" s="10">
        <f t="shared" si="27"/>
        <v>0</v>
      </c>
      <c r="J109" s="56"/>
      <c r="K109" s="38">
        <f t="shared" si="28"/>
        <v>0</v>
      </c>
      <c r="L109" s="3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/>
      <c r="B110" s="10"/>
      <c r="C110" s="10">
        <v>1.0</v>
      </c>
      <c r="D110" s="10">
        <f t="shared" si="25"/>
        <v>0</v>
      </c>
      <c r="E110" s="10">
        <f>B110*A96</f>
        <v>0</v>
      </c>
      <c r="F110" s="10">
        <f t="shared" si="26"/>
        <v>0</v>
      </c>
      <c r="G110" s="57">
        <f>F112/A96</f>
        <v>0.205</v>
      </c>
      <c r="H110" s="10">
        <v>1.0</v>
      </c>
      <c r="I110" s="10">
        <f t="shared" si="27"/>
        <v>0</v>
      </c>
      <c r="J110" s="38"/>
      <c r="K110" s="38">
        <f t="shared" si="28"/>
        <v>0</v>
      </c>
      <c r="L110" s="3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/>
      <c r="B111" s="10"/>
      <c r="C111" s="10">
        <v>1.0</v>
      </c>
      <c r="D111" s="10">
        <f t="shared" si="25"/>
        <v>0</v>
      </c>
      <c r="E111" s="10">
        <f>B111*A96</f>
        <v>0</v>
      </c>
      <c r="F111" s="10">
        <f t="shared" si="26"/>
        <v>0</v>
      </c>
      <c r="G111" s="46"/>
      <c r="H111" s="10">
        <v>1.0</v>
      </c>
      <c r="I111" s="10">
        <f t="shared" si="27"/>
        <v>0</v>
      </c>
      <c r="J111" s="38"/>
      <c r="K111" s="38">
        <f t="shared" si="28"/>
        <v>0</v>
      </c>
      <c r="L111" s="3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155</v>
      </c>
      <c r="B112" s="55">
        <f>SUM(B98:B111)</f>
        <v>0.205</v>
      </c>
      <c r="C112" s="55"/>
      <c r="D112" s="55">
        <f t="shared" ref="D112:F112" si="29">SUM(D98:D111)</f>
        <v>0.205</v>
      </c>
      <c r="E112" s="55">
        <f t="shared" si="29"/>
        <v>0.82</v>
      </c>
      <c r="F112" s="55">
        <f t="shared" si="29"/>
        <v>0.82</v>
      </c>
      <c r="G112" s="34"/>
      <c r="H112" s="55"/>
      <c r="I112" s="55">
        <f t="shared" ref="I112:L112" si="30">SUM(I98:I111)</f>
        <v>0.82</v>
      </c>
      <c r="J112" s="58">
        <f t="shared" si="30"/>
        <v>84900</v>
      </c>
      <c r="K112" s="58">
        <f t="shared" si="30"/>
        <v>16578</v>
      </c>
      <c r="L112" s="58">
        <f t="shared" si="30"/>
        <v>0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4"/>
      <c r="C113" s="14"/>
      <c r="D113" s="14"/>
      <c r="E113" s="14"/>
      <c r="F113" s="14"/>
      <c r="G113" s="14"/>
      <c r="H113" s="14"/>
      <c r="I113" s="59" t="s">
        <v>157</v>
      </c>
      <c r="J113" s="14"/>
      <c r="K113" s="14"/>
      <c r="L113" s="59" t="s">
        <v>158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4"/>
      <c r="C114" s="14"/>
      <c r="D114" s="14"/>
      <c r="E114" s="14"/>
      <c r="F114" s="14"/>
      <c r="G114" s="14"/>
      <c r="H114" s="14"/>
      <c r="I114" s="60">
        <f>G110*A96</f>
        <v>0.82</v>
      </c>
      <c r="J114" s="14"/>
      <c r="K114" s="14"/>
      <c r="L114" s="60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2" t="str">
        <f>'Desayuno, Minutas, Postres'!C7</f>
        <v>EMPANADA CON PANCITO</v>
      </c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5" t="s">
        <v>56</v>
      </c>
      <c r="B118" s="22" t="s">
        <v>58</v>
      </c>
      <c r="C118" s="23"/>
      <c r="D118" s="24"/>
      <c r="E118" s="26" t="s">
        <v>59</v>
      </c>
      <c r="F118" s="23"/>
      <c r="G118" s="24"/>
      <c r="H118" s="22" t="s">
        <v>62</v>
      </c>
      <c r="I118" s="23"/>
      <c r="J118" s="23"/>
      <c r="K118" s="23"/>
      <c r="L118" s="2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2">
        <f>'Desayuno, Minutas, Postres'!D7</f>
        <v>4</v>
      </c>
      <c r="B119" s="28" t="s">
        <v>70</v>
      </c>
      <c r="C119" s="28" t="s">
        <v>72</v>
      </c>
      <c r="D119" s="28" t="s">
        <v>73</v>
      </c>
      <c r="E119" s="28" t="s">
        <v>75</v>
      </c>
      <c r="F119" s="28" t="s">
        <v>73</v>
      </c>
      <c r="G119" s="28" t="s">
        <v>76</v>
      </c>
      <c r="H119" s="28" t="s">
        <v>78</v>
      </c>
      <c r="I119" s="28" t="s">
        <v>79</v>
      </c>
      <c r="J119" s="30" t="s">
        <v>80</v>
      </c>
      <c r="K119" s="31" t="s">
        <v>82</v>
      </c>
      <c r="L119" s="31" t="s">
        <v>86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5" t="s">
        <v>103</v>
      </c>
      <c r="B120" s="34"/>
      <c r="C120" s="34"/>
      <c r="D120" s="34"/>
      <c r="E120" s="34"/>
      <c r="F120" s="34"/>
      <c r="G120" s="34"/>
      <c r="H120" s="34"/>
      <c r="I120" s="34"/>
      <c r="J120" s="35"/>
      <c r="K120" s="34"/>
      <c r="L120" s="3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 t="s">
        <v>242</v>
      </c>
      <c r="B121" s="10">
        <v>0.03</v>
      </c>
      <c r="C121" s="10">
        <v>1.0</v>
      </c>
      <c r="D121" s="10">
        <f t="shared" ref="D121:D134" si="31">C121*B121</f>
        <v>0.03</v>
      </c>
      <c r="E121" s="10">
        <f>B121*A119</f>
        <v>0.12</v>
      </c>
      <c r="F121" s="10">
        <f t="shared" ref="F121:F134" si="32">E121*C121</f>
        <v>0.12</v>
      </c>
      <c r="G121" s="36">
        <v>0.0</v>
      </c>
      <c r="H121" s="10">
        <v>1.0</v>
      </c>
      <c r="I121" s="10">
        <f t="shared" ref="I121:I134" si="33">H121*E121</f>
        <v>0.12</v>
      </c>
      <c r="J121" s="37">
        <f>'Listado de insumos 2'!F26</f>
        <v>6667</v>
      </c>
      <c r="K121" s="38">
        <f t="shared" ref="K121:K134" si="34">J121*I121</f>
        <v>800.04</v>
      </c>
      <c r="L121" s="3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 t="s">
        <v>84</v>
      </c>
      <c r="B122" s="10">
        <v>0.015</v>
      </c>
      <c r="C122" s="10">
        <v>1.0</v>
      </c>
      <c r="D122" s="10">
        <f t="shared" si="31"/>
        <v>0.015</v>
      </c>
      <c r="E122" s="10">
        <f>B122*A119</f>
        <v>0.06</v>
      </c>
      <c r="F122" s="10">
        <f t="shared" si="32"/>
        <v>0.06</v>
      </c>
      <c r="G122" s="34"/>
      <c r="H122" s="10">
        <v>1.0</v>
      </c>
      <c r="I122" s="10">
        <f t="shared" si="33"/>
        <v>0.06</v>
      </c>
      <c r="J122" s="37">
        <f>'Listado de insumos 2'!F2</f>
        <v>16500</v>
      </c>
      <c r="K122" s="38">
        <f t="shared" si="34"/>
        <v>990</v>
      </c>
      <c r="L122" s="3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" t="s">
        <v>176</v>
      </c>
      <c r="B123" s="10">
        <v>0.005</v>
      </c>
      <c r="C123" s="10">
        <v>1.0</v>
      </c>
      <c r="D123" s="10">
        <f t="shared" si="31"/>
        <v>0.005</v>
      </c>
      <c r="E123" s="10">
        <f>B123*A119</f>
        <v>0.02</v>
      </c>
      <c r="F123" s="10">
        <f t="shared" si="32"/>
        <v>0.02</v>
      </c>
      <c r="G123" s="41" t="s">
        <v>127</v>
      </c>
      <c r="H123" s="10">
        <v>1.0</v>
      </c>
      <c r="I123" s="10">
        <f t="shared" si="33"/>
        <v>0.02</v>
      </c>
      <c r="J123" s="37">
        <f>'Listado de insumos 2'!F18</f>
        <v>11520</v>
      </c>
      <c r="K123" s="38">
        <f t="shared" si="34"/>
        <v>230.4</v>
      </c>
      <c r="L123" s="3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 t="s">
        <v>129</v>
      </c>
      <c r="B124" s="10">
        <v>0.03</v>
      </c>
      <c r="C124" s="10">
        <v>1.0</v>
      </c>
      <c r="D124" s="10">
        <f t="shared" si="31"/>
        <v>0.03</v>
      </c>
      <c r="E124" s="10">
        <f>B124*A119</f>
        <v>0.12</v>
      </c>
      <c r="F124" s="10">
        <f t="shared" si="32"/>
        <v>0.12</v>
      </c>
      <c r="G124" s="46"/>
      <c r="H124" s="10">
        <v>1.0</v>
      </c>
      <c r="I124" s="10">
        <f t="shared" si="33"/>
        <v>0.12</v>
      </c>
      <c r="J124" s="37">
        <f>'Listado de insumos 2'!F27</f>
        <v>6500</v>
      </c>
      <c r="K124" s="38">
        <f t="shared" si="34"/>
        <v>780</v>
      </c>
      <c r="L124" s="3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" t="s">
        <v>244</v>
      </c>
      <c r="B125" s="10">
        <v>0.002</v>
      </c>
      <c r="C125" s="10">
        <v>1.0</v>
      </c>
      <c r="D125" s="10">
        <f t="shared" si="31"/>
        <v>0.002</v>
      </c>
      <c r="E125" s="10">
        <f>B125*A119</f>
        <v>0.008</v>
      </c>
      <c r="F125" s="10">
        <f t="shared" si="32"/>
        <v>0.008</v>
      </c>
      <c r="G125" s="46"/>
      <c r="H125" s="10">
        <v>1.0</v>
      </c>
      <c r="I125" s="10">
        <f t="shared" si="33"/>
        <v>0.008</v>
      </c>
      <c r="J125" s="37">
        <f>'Listado de insumos 2'!F9</f>
        <v>57894</v>
      </c>
      <c r="K125" s="38">
        <f t="shared" si="34"/>
        <v>463.152</v>
      </c>
      <c r="L125" s="3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 t="s">
        <v>210</v>
      </c>
      <c r="B126" s="10">
        <v>0.005</v>
      </c>
      <c r="C126" s="10">
        <v>1.0</v>
      </c>
      <c r="D126" s="10">
        <f t="shared" si="31"/>
        <v>0.005</v>
      </c>
      <c r="E126" s="10">
        <f>B126*A119</f>
        <v>0.02</v>
      </c>
      <c r="F126" s="10">
        <f t="shared" si="32"/>
        <v>0.02</v>
      </c>
      <c r="G126" s="34"/>
      <c r="H126" s="10">
        <v>1.0</v>
      </c>
      <c r="I126" s="10">
        <f t="shared" si="33"/>
        <v>0.02</v>
      </c>
      <c r="J126" s="37">
        <f>'Listado de insumos 2'!F31</f>
        <v>62222</v>
      </c>
      <c r="K126" s="38">
        <f t="shared" si="34"/>
        <v>1244.44</v>
      </c>
      <c r="L126" s="3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" t="s">
        <v>119</v>
      </c>
      <c r="B127" s="10">
        <v>0.01</v>
      </c>
      <c r="C127" s="10">
        <v>1.0</v>
      </c>
      <c r="D127" s="10">
        <f t="shared" si="31"/>
        <v>0.01</v>
      </c>
      <c r="E127" s="10">
        <f>B127*A119</f>
        <v>0.04</v>
      </c>
      <c r="F127" s="10">
        <f t="shared" si="32"/>
        <v>0.04</v>
      </c>
      <c r="G127" s="54"/>
      <c r="H127" s="10">
        <v>1.0</v>
      </c>
      <c r="I127" s="10">
        <f t="shared" si="33"/>
        <v>0.04</v>
      </c>
      <c r="J127" s="37">
        <f>'Listado de insumos 2'!F16</f>
        <v>12844</v>
      </c>
      <c r="K127" s="38">
        <f t="shared" si="34"/>
        <v>513.76</v>
      </c>
      <c r="L127" s="3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 t="s">
        <v>250</v>
      </c>
      <c r="B128" s="10">
        <v>0.04</v>
      </c>
      <c r="C128" s="10">
        <v>1.0</v>
      </c>
      <c r="D128" s="10">
        <f t="shared" si="31"/>
        <v>0.04</v>
      </c>
      <c r="E128" s="10">
        <f>B128*A119</f>
        <v>0.16</v>
      </c>
      <c r="F128" s="10">
        <f t="shared" si="32"/>
        <v>0.16</v>
      </c>
      <c r="G128" s="41" t="s">
        <v>148</v>
      </c>
      <c r="H128" s="10">
        <v>1.0</v>
      </c>
      <c r="I128" s="10">
        <f t="shared" si="33"/>
        <v>0.16</v>
      </c>
      <c r="J128" s="37">
        <f>'Listado de insumos 2'!F24</f>
        <v>18333</v>
      </c>
      <c r="K128" s="38">
        <f t="shared" si="34"/>
        <v>2933.28</v>
      </c>
      <c r="L128" s="3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/>
      <c r="B129" s="10"/>
      <c r="C129" s="10">
        <v>1.0</v>
      </c>
      <c r="D129" s="10">
        <f t="shared" si="31"/>
        <v>0</v>
      </c>
      <c r="E129" s="10">
        <f>B129*A119</f>
        <v>0</v>
      </c>
      <c r="F129" s="10">
        <f t="shared" si="32"/>
        <v>0</v>
      </c>
      <c r="G129" s="46"/>
      <c r="H129" s="10">
        <v>1.0</v>
      </c>
      <c r="I129" s="10">
        <f t="shared" si="33"/>
        <v>0</v>
      </c>
      <c r="J129" s="37"/>
      <c r="K129" s="38">
        <f t="shared" si="34"/>
        <v>0</v>
      </c>
      <c r="L129" s="3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/>
      <c r="B130" s="10"/>
      <c r="C130" s="10">
        <v>1.0</v>
      </c>
      <c r="D130" s="10">
        <f t="shared" si="31"/>
        <v>0</v>
      </c>
      <c r="E130" s="10">
        <f>B130*A119</f>
        <v>0</v>
      </c>
      <c r="F130" s="10">
        <f t="shared" si="32"/>
        <v>0</v>
      </c>
      <c r="G130" s="46"/>
      <c r="H130" s="10">
        <v>1.0</v>
      </c>
      <c r="I130" s="10">
        <f t="shared" si="33"/>
        <v>0</v>
      </c>
      <c r="J130" s="37"/>
      <c r="K130" s="38">
        <f t="shared" si="34"/>
        <v>0</v>
      </c>
      <c r="L130" s="3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/>
      <c r="B131" s="10"/>
      <c r="C131" s="10">
        <v>1.0</v>
      </c>
      <c r="D131" s="10">
        <f t="shared" si="31"/>
        <v>0</v>
      </c>
      <c r="E131" s="10">
        <f>B131*A119</f>
        <v>0</v>
      </c>
      <c r="F131" s="10">
        <f t="shared" si="32"/>
        <v>0</v>
      </c>
      <c r="G131" s="46"/>
      <c r="H131" s="10">
        <v>1.0</v>
      </c>
      <c r="I131" s="10">
        <f t="shared" si="33"/>
        <v>0</v>
      </c>
      <c r="J131" s="37"/>
      <c r="K131" s="38">
        <f t="shared" si="34"/>
        <v>0</v>
      </c>
      <c r="L131" s="3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"/>
      <c r="B132" s="10"/>
      <c r="C132" s="10">
        <v>1.0</v>
      </c>
      <c r="D132" s="29">
        <f t="shared" si="31"/>
        <v>0</v>
      </c>
      <c r="E132" s="29">
        <f>B132*A119</f>
        <v>0</v>
      </c>
      <c r="F132" s="10">
        <f t="shared" si="32"/>
        <v>0</v>
      </c>
      <c r="G132" s="34"/>
      <c r="H132" s="10">
        <v>1.0</v>
      </c>
      <c r="I132" s="10">
        <f t="shared" si="33"/>
        <v>0</v>
      </c>
      <c r="J132" s="56"/>
      <c r="K132" s="38">
        <f t="shared" si="34"/>
        <v>0</v>
      </c>
      <c r="L132" s="3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/>
      <c r="B133" s="10"/>
      <c r="C133" s="10">
        <v>1.0</v>
      </c>
      <c r="D133" s="10">
        <f t="shared" si="31"/>
        <v>0</v>
      </c>
      <c r="E133" s="10">
        <f>B133*A119</f>
        <v>0</v>
      </c>
      <c r="F133" s="10">
        <f t="shared" si="32"/>
        <v>0</v>
      </c>
      <c r="G133" s="57">
        <f>F135/A119</f>
        <v>0.137</v>
      </c>
      <c r="H133" s="10">
        <v>1.0</v>
      </c>
      <c r="I133" s="10">
        <f t="shared" si="33"/>
        <v>0</v>
      </c>
      <c r="J133" s="38"/>
      <c r="K133" s="38">
        <f t="shared" si="34"/>
        <v>0</v>
      </c>
      <c r="L133" s="3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"/>
      <c r="B134" s="10"/>
      <c r="C134" s="10">
        <v>1.0</v>
      </c>
      <c r="D134" s="10">
        <f t="shared" si="31"/>
        <v>0</v>
      </c>
      <c r="E134" s="10">
        <f>B134*A119</f>
        <v>0</v>
      </c>
      <c r="F134" s="10">
        <f t="shared" si="32"/>
        <v>0</v>
      </c>
      <c r="G134" s="46"/>
      <c r="H134" s="10">
        <v>1.0</v>
      </c>
      <c r="I134" s="10">
        <f t="shared" si="33"/>
        <v>0</v>
      </c>
      <c r="J134" s="38"/>
      <c r="K134" s="38">
        <f t="shared" si="34"/>
        <v>0</v>
      </c>
      <c r="L134" s="3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155</v>
      </c>
      <c r="B135" s="55">
        <f>SUM(B121:B134)</f>
        <v>0.137</v>
      </c>
      <c r="C135" s="55"/>
      <c r="D135" s="55">
        <f t="shared" ref="D135:F135" si="35">SUM(D121:D134)</f>
        <v>0.137</v>
      </c>
      <c r="E135" s="55">
        <f t="shared" si="35"/>
        <v>0.548</v>
      </c>
      <c r="F135" s="55">
        <f t="shared" si="35"/>
        <v>0.548</v>
      </c>
      <c r="G135" s="34"/>
      <c r="H135" s="55"/>
      <c r="I135" s="55">
        <f t="shared" ref="I135:L135" si="36">SUM(I121:I134)</f>
        <v>0.548</v>
      </c>
      <c r="J135" s="58">
        <f t="shared" si="36"/>
        <v>192480</v>
      </c>
      <c r="K135" s="58">
        <f t="shared" si="36"/>
        <v>7955.072</v>
      </c>
      <c r="L135" s="58">
        <f t="shared" si="36"/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4"/>
      <c r="C136" s="14"/>
      <c r="D136" s="14"/>
      <c r="E136" s="14"/>
      <c r="F136" s="14"/>
      <c r="G136" s="14"/>
      <c r="H136" s="14"/>
      <c r="I136" s="59" t="s">
        <v>157</v>
      </c>
      <c r="J136" s="14"/>
      <c r="K136" s="14"/>
      <c r="L136" s="59" t="s">
        <v>158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4"/>
      <c r="C137" s="14"/>
      <c r="D137" s="14"/>
      <c r="E137" s="14"/>
      <c r="F137" s="14"/>
      <c r="G137" s="14"/>
      <c r="H137" s="14"/>
      <c r="I137" s="60">
        <f>G133*A119</f>
        <v>0.548</v>
      </c>
      <c r="J137" s="14"/>
      <c r="K137" s="14"/>
      <c r="L137" s="60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2" t="str">
        <f>'Desayuno, Minutas, Postres'!C8</f>
        <v>PANIFICADO SECO CON COCIDO CON LECHE</v>
      </c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5" t="s">
        <v>56</v>
      </c>
      <c r="B141" s="22" t="s">
        <v>58</v>
      </c>
      <c r="C141" s="23"/>
      <c r="D141" s="24"/>
      <c r="E141" s="26" t="s">
        <v>59</v>
      </c>
      <c r="F141" s="23"/>
      <c r="G141" s="24"/>
      <c r="H141" s="22" t="s">
        <v>62</v>
      </c>
      <c r="I141" s="23"/>
      <c r="J141" s="23"/>
      <c r="K141" s="23"/>
      <c r="L141" s="2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2">
        <f>'Desayuno, Minutas, Postres'!D8</f>
        <v>2</v>
      </c>
      <c r="B142" s="28" t="s">
        <v>70</v>
      </c>
      <c r="C142" s="28" t="s">
        <v>72</v>
      </c>
      <c r="D142" s="28" t="s">
        <v>73</v>
      </c>
      <c r="E142" s="28" t="s">
        <v>75</v>
      </c>
      <c r="F142" s="28" t="s">
        <v>73</v>
      </c>
      <c r="G142" s="28" t="s">
        <v>76</v>
      </c>
      <c r="H142" s="28" t="s">
        <v>78</v>
      </c>
      <c r="I142" s="28" t="s">
        <v>79</v>
      </c>
      <c r="J142" s="30" t="s">
        <v>80</v>
      </c>
      <c r="K142" s="31" t="s">
        <v>82</v>
      </c>
      <c r="L142" s="31" t="s">
        <v>86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5" t="s">
        <v>103</v>
      </c>
      <c r="B143" s="34"/>
      <c r="C143" s="34"/>
      <c r="D143" s="34"/>
      <c r="E143" s="34"/>
      <c r="F143" s="34"/>
      <c r="G143" s="34"/>
      <c r="H143" s="34"/>
      <c r="I143" s="34"/>
      <c r="J143" s="35"/>
      <c r="K143" s="34"/>
      <c r="L143" s="3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 t="s">
        <v>239</v>
      </c>
      <c r="B144" s="10">
        <v>0.01</v>
      </c>
      <c r="C144" s="10">
        <v>1.0</v>
      </c>
      <c r="D144" s="10">
        <f t="shared" ref="D144:D157" si="37">C144*B144</f>
        <v>0.01</v>
      </c>
      <c r="E144" s="10">
        <f>B144*A142</f>
        <v>0.02</v>
      </c>
      <c r="F144" s="10">
        <f t="shared" ref="F144:F157" si="38">E144*C144</f>
        <v>0.02</v>
      </c>
      <c r="G144" s="36">
        <v>0.0</v>
      </c>
      <c r="H144" s="10">
        <v>1.0</v>
      </c>
      <c r="I144" s="10">
        <f t="shared" ref="I144:I157" si="39">H144*E144</f>
        <v>0.02</v>
      </c>
      <c r="J144" s="37">
        <f>'Listado de insumos 2'!F32</f>
        <v>14600</v>
      </c>
      <c r="K144" s="38">
        <f t="shared" ref="K144:K157" si="40">J144*I144</f>
        <v>292</v>
      </c>
      <c r="L144" s="3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" t="s">
        <v>161</v>
      </c>
      <c r="B145" s="10">
        <v>0.005</v>
      </c>
      <c r="C145" s="10">
        <v>1.0</v>
      </c>
      <c r="D145" s="10">
        <f t="shared" si="37"/>
        <v>0.005</v>
      </c>
      <c r="E145" s="10">
        <f>B145*A142</f>
        <v>0.01</v>
      </c>
      <c r="F145" s="10">
        <f t="shared" si="38"/>
        <v>0.01</v>
      </c>
      <c r="G145" s="34"/>
      <c r="H145" s="10">
        <v>1.0</v>
      </c>
      <c r="I145" s="10">
        <f t="shared" si="39"/>
        <v>0.01</v>
      </c>
      <c r="J145" s="37">
        <f>'Listado de insumos 2'!F12</f>
        <v>7160</v>
      </c>
      <c r="K145" s="38">
        <f t="shared" si="40"/>
        <v>71.6</v>
      </c>
      <c r="L145" s="3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 t="s">
        <v>149</v>
      </c>
      <c r="B146" s="10">
        <v>0.1</v>
      </c>
      <c r="C146" s="10">
        <v>1.0</v>
      </c>
      <c r="D146" s="10">
        <f t="shared" si="37"/>
        <v>0.1</v>
      </c>
      <c r="E146" s="10">
        <f>B146*A142</f>
        <v>0.2</v>
      </c>
      <c r="F146" s="10">
        <f t="shared" si="38"/>
        <v>0.2</v>
      </c>
      <c r="G146" s="41" t="s">
        <v>127</v>
      </c>
      <c r="H146" s="10">
        <v>1.0</v>
      </c>
      <c r="I146" s="10">
        <f t="shared" si="39"/>
        <v>0.2</v>
      </c>
      <c r="J146" s="37"/>
      <c r="K146" s="38">
        <f t="shared" si="40"/>
        <v>0</v>
      </c>
      <c r="L146" s="3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 t="s">
        <v>180</v>
      </c>
      <c r="B147" s="10">
        <v>0.12</v>
      </c>
      <c r="C147" s="10">
        <v>1.0</v>
      </c>
      <c r="D147" s="10">
        <f t="shared" si="37"/>
        <v>0.12</v>
      </c>
      <c r="E147" s="10">
        <f>B147*A142</f>
        <v>0.24</v>
      </c>
      <c r="F147" s="10">
        <f t="shared" si="38"/>
        <v>0.24</v>
      </c>
      <c r="G147" s="46"/>
      <c r="H147" s="10">
        <v>1.0</v>
      </c>
      <c r="I147" s="10">
        <f t="shared" si="39"/>
        <v>0.24</v>
      </c>
      <c r="J147" s="37">
        <f>'Listado de insumos 2'!F19</f>
        <v>3917</v>
      </c>
      <c r="K147" s="38">
        <f t="shared" si="40"/>
        <v>940.08</v>
      </c>
      <c r="L147" s="3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" t="s">
        <v>251</v>
      </c>
      <c r="B148" s="10">
        <v>0.1</v>
      </c>
      <c r="C148" s="10">
        <v>1.0</v>
      </c>
      <c r="D148" s="10">
        <f t="shared" si="37"/>
        <v>0.1</v>
      </c>
      <c r="E148" s="10">
        <f>B148*A142</f>
        <v>0.2</v>
      </c>
      <c r="F148" s="10">
        <f t="shared" si="38"/>
        <v>0.2</v>
      </c>
      <c r="G148" s="46"/>
      <c r="H148" s="10">
        <v>1.0</v>
      </c>
      <c r="I148" s="10">
        <f t="shared" si="39"/>
        <v>0.2</v>
      </c>
      <c r="J148" s="37">
        <f>'Listado de insumos 2'!F25</f>
        <v>12900</v>
      </c>
      <c r="K148" s="38">
        <f t="shared" si="40"/>
        <v>2580</v>
      </c>
      <c r="L148" s="3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"/>
      <c r="B149" s="10"/>
      <c r="C149" s="10">
        <v>1.0</v>
      </c>
      <c r="D149" s="10">
        <f t="shared" si="37"/>
        <v>0</v>
      </c>
      <c r="E149" s="10">
        <f>B149*A142</f>
        <v>0</v>
      </c>
      <c r="F149" s="10">
        <f t="shared" si="38"/>
        <v>0</v>
      </c>
      <c r="G149" s="34"/>
      <c r="H149" s="10">
        <v>1.0</v>
      </c>
      <c r="I149" s="10">
        <f t="shared" si="39"/>
        <v>0</v>
      </c>
      <c r="J149" s="37"/>
      <c r="K149" s="38">
        <f t="shared" si="40"/>
        <v>0</v>
      </c>
      <c r="L149" s="3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/>
      <c r="B150" s="10"/>
      <c r="C150" s="10">
        <v>1.0</v>
      </c>
      <c r="D150" s="10">
        <f t="shared" si="37"/>
        <v>0</v>
      </c>
      <c r="E150" s="10">
        <f>B150*A142</f>
        <v>0</v>
      </c>
      <c r="F150" s="10">
        <f t="shared" si="38"/>
        <v>0</v>
      </c>
      <c r="G150" s="54"/>
      <c r="H150" s="10">
        <v>1.0</v>
      </c>
      <c r="I150" s="10">
        <f t="shared" si="39"/>
        <v>0</v>
      </c>
      <c r="J150" s="37"/>
      <c r="K150" s="38">
        <f t="shared" si="40"/>
        <v>0</v>
      </c>
      <c r="L150" s="3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/>
      <c r="B151" s="10"/>
      <c r="C151" s="10">
        <v>1.0</v>
      </c>
      <c r="D151" s="10">
        <f t="shared" si="37"/>
        <v>0</v>
      </c>
      <c r="E151" s="10">
        <f>B151*A142</f>
        <v>0</v>
      </c>
      <c r="F151" s="10">
        <f t="shared" si="38"/>
        <v>0</v>
      </c>
      <c r="G151" s="41" t="s">
        <v>148</v>
      </c>
      <c r="H151" s="10">
        <v>1.0</v>
      </c>
      <c r="I151" s="10">
        <f t="shared" si="39"/>
        <v>0</v>
      </c>
      <c r="J151" s="37"/>
      <c r="K151" s="38">
        <f t="shared" si="40"/>
        <v>0</v>
      </c>
      <c r="L151" s="3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/>
      <c r="B152" s="10"/>
      <c r="C152" s="10">
        <v>1.0</v>
      </c>
      <c r="D152" s="10">
        <f t="shared" si="37"/>
        <v>0</v>
      </c>
      <c r="E152" s="10">
        <f>B152*A142</f>
        <v>0</v>
      </c>
      <c r="F152" s="10">
        <f t="shared" si="38"/>
        <v>0</v>
      </c>
      <c r="G152" s="46"/>
      <c r="H152" s="10">
        <v>1.0</v>
      </c>
      <c r="I152" s="10">
        <f t="shared" si="39"/>
        <v>0</v>
      </c>
      <c r="J152" s="37"/>
      <c r="K152" s="38">
        <f t="shared" si="40"/>
        <v>0</v>
      </c>
      <c r="L152" s="3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/>
      <c r="B153" s="10"/>
      <c r="C153" s="10">
        <v>1.0</v>
      </c>
      <c r="D153" s="10">
        <f t="shared" si="37"/>
        <v>0</v>
      </c>
      <c r="E153" s="10">
        <f>B153*A142</f>
        <v>0</v>
      </c>
      <c r="F153" s="10">
        <f t="shared" si="38"/>
        <v>0</v>
      </c>
      <c r="G153" s="46"/>
      <c r="H153" s="10">
        <v>1.0</v>
      </c>
      <c r="I153" s="10">
        <f t="shared" si="39"/>
        <v>0</v>
      </c>
      <c r="J153" s="37"/>
      <c r="K153" s="38">
        <f t="shared" si="40"/>
        <v>0</v>
      </c>
      <c r="L153" s="3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"/>
      <c r="B154" s="10"/>
      <c r="C154" s="10">
        <v>1.0</v>
      </c>
      <c r="D154" s="10">
        <f t="shared" si="37"/>
        <v>0</v>
      </c>
      <c r="E154" s="10">
        <f>B154*A142</f>
        <v>0</v>
      </c>
      <c r="F154" s="10">
        <f t="shared" si="38"/>
        <v>0</v>
      </c>
      <c r="G154" s="46"/>
      <c r="H154" s="10">
        <v>1.0</v>
      </c>
      <c r="I154" s="10">
        <f t="shared" si="39"/>
        <v>0</v>
      </c>
      <c r="J154" s="37"/>
      <c r="K154" s="38">
        <f t="shared" si="40"/>
        <v>0</v>
      </c>
      <c r="L154" s="3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/>
      <c r="B155" s="10"/>
      <c r="C155" s="10">
        <v>1.0</v>
      </c>
      <c r="D155" s="29">
        <f t="shared" si="37"/>
        <v>0</v>
      </c>
      <c r="E155" s="29">
        <f>B155*A142</f>
        <v>0</v>
      </c>
      <c r="F155" s="10">
        <f t="shared" si="38"/>
        <v>0</v>
      </c>
      <c r="G155" s="34"/>
      <c r="H155" s="10">
        <v>1.0</v>
      </c>
      <c r="I155" s="10">
        <f t="shared" si="39"/>
        <v>0</v>
      </c>
      <c r="J155" s="56"/>
      <c r="K155" s="38">
        <f t="shared" si="40"/>
        <v>0</v>
      </c>
      <c r="L155" s="3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/>
      <c r="B156" s="10"/>
      <c r="C156" s="10">
        <v>1.0</v>
      </c>
      <c r="D156" s="10">
        <f t="shared" si="37"/>
        <v>0</v>
      </c>
      <c r="E156" s="10">
        <f>B156*A142</f>
        <v>0</v>
      </c>
      <c r="F156" s="10">
        <f t="shared" si="38"/>
        <v>0</v>
      </c>
      <c r="G156" s="57">
        <f>F158/A142</f>
        <v>0.335</v>
      </c>
      <c r="H156" s="10">
        <v>1.0</v>
      </c>
      <c r="I156" s="10">
        <f t="shared" si="39"/>
        <v>0</v>
      </c>
      <c r="J156" s="38"/>
      <c r="K156" s="38">
        <f t="shared" si="40"/>
        <v>0</v>
      </c>
      <c r="L156" s="3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/>
      <c r="B157" s="10"/>
      <c r="C157" s="10">
        <v>1.0</v>
      </c>
      <c r="D157" s="10">
        <f t="shared" si="37"/>
        <v>0</v>
      </c>
      <c r="E157" s="10">
        <f>B157*A142</f>
        <v>0</v>
      </c>
      <c r="F157" s="10">
        <f t="shared" si="38"/>
        <v>0</v>
      </c>
      <c r="G157" s="46"/>
      <c r="H157" s="10">
        <v>1.0</v>
      </c>
      <c r="I157" s="10">
        <f t="shared" si="39"/>
        <v>0</v>
      </c>
      <c r="J157" s="38"/>
      <c r="K157" s="38">
        <f t="shared" si="40"/>
        <v>0</v>
      </c>
      <c r="L157" s="3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 t="s">
        <v>155</v>
      </c>
      <c r="B158" s="55">
        <f>SUM(B144:B157)</f>
        <v>0.335</v>
      </c>
      <c r="C158" s="55"/>
      <c r="D158" s="55">
        <f t="shared" ref="D158:F158" si="41">SUM(D144:D157)</f>
        <v>0.335</v>
      </c>
      <c r="E158" s="55">
        <f t="shared" si="41"/>
        <v>0.67</v>
      </c>
      <c r="F158" s="55">
        <f t="shared" si="41"/>
        <v>0.67</v>
      </c>
      <c r="G158" s="34"/>
      <c r="H158" s="55"/>
      <c r="I158" s="55">
        <f t="shared" ref="I158:L158" si="42">SUM(I144:I157)</f>
        <v>0.67</v>
      </c>
      <c r="J158" s="58">
        <f t="shared" si="42"/>
        <v>38577</v>
      </c>
      <c r="K158" s="58">
        <f t="shared" si="42"/>
        <v>3883.68</v>
      </c>
      <c r="L158" s="58">
        <f t="shared" si="42"/>
        <v>0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4"/>
      <c r="C159" s="14"/>
      <c r="D159" s="14"/>
      <c r="E159" s="14"/>
      <c r="F159" s="14"/>
      <c r="G159" s="14"/>
      <c r="H159" s="14"/>
      <c r="I159" s="59" t="s">
        <v>157</v>
      </c>
      <c r="J159" s="14"/>
      <c r="K159" s="14"/>
      <c r="L159" s="59" t="s">
        <v>158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4"/>
      <c r="C160" s="14"/>
      <c r="D160" s="14"/>
      <c r="E160" s="14"/>
      <c r="F160" s="14"/>
      <c r="G160" s="14"/>
      <c r="H160" s="14"/>
      <c r="I160" s="60">
        <f>G156*A142</f>
        <v>0.67</v>
      </c>
      <c r="J160" s="14"/>
      <c r="K160" s="14"/>
      <c r="L160" s="60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2" t="str">
        <f>'Desayuno, Minutas, Postres'!C9</f>
        <v>EMPANADA DE CARNE</v>
      </c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5" t="s">
        <v>56</v>
      </c>
      <c r="B164" s="22" t="s">
        <v>58</v>
      </c>
      <c r="C164" s="23"/>
      <c r="D164" s="24"/>
      <c r="E164" s="26" t="s">
        <v>59</v>
      </c>
      <c r="F164" s="23"/>
      <c r="G164" s="24"/>
      <c r="H164" s="22" t="s">
        <v>62</v>
      </c>
      <c r="I164" s="23"/>
      <c r="J164" s="23"/>
      <c r="K164" s="23"/>
      <c r="L164" s="2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2">
        <f>'Desayuno, Minutas, Postres'!D9</f>
        <v>24</v>
      </c>
      <c r="B165" s="28" t="s">
        <v>70</v>
      </c>
      <c r="C165" s="28" t="s">
        <v>72</v>
      </c>
      <c r="D165" s="28" t="s">
        <v>73</v>
      </c>
      <c r="E165" s="28" t="s">
        <v>75</v>
      </c>
      <c r="F165" s="28" t="s">
        <v>73</v>
      </c>
      <c r="G165" s="28" t="s">
        <v>76</v>
      </c>
      <c r="H165" s="28" t="s">
        <v>78</v>
      </c>
      <c r="I165" s="28" t="s">
        <v>79</v>
      </c>
      <c r="J165" s="30" t="s">
        <v>80</v>
      </c>
      <c r="K165" s="31" t="s">
        <v>82</v>
      </c>
      <c r="L165" s="31" t="s">
        <v>86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5" t="s">
        <v>103</v>
      </c>
      <c r="B166" s="34"/>
      <c r="C166" s="34"/>
      <c r="D166" s="34"/>
      <c r="E166" s="34"/>
      <c r="F166" s="34"/>
      <c r="G166" s="34"/>
      <c r="H166" s="34"/>
      <c r="I166" s="34"/>
      <c r="J166" s="35"/>
      <c r="K166" s="34"/>
      <c r="L166" s="3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 t="s">
        <v>242</v>
      </c>
      <c r="B167" s="10">
        <v>0.03</v>
      </c>
      <c r="C167" s="10">
        <v>1.0</v>
      </c>
      <c r="D167" s="10">
        <f t="shared" ref="D167:D180" si="43">C167*B167</f>
        <v>0.03</v>
      </c>
      <c r="E167" s="10">
        <f>B167*A165</f>
        <v>0.72</v>
      </c>
      <c r="F167" s="10">
        <f t="shared" ref="F167:F180" si="44">E167*C167</f>
        <v>0.72</v>
      </c>
      <c r="G167" s="36">
        <v>0.0</v>
      </c>
      <c r="H167" s="10">
        <v>1.0</v>
      </c>
      <c r="I167" s="10">
        <f t="shared" ref="I167:I180" si="45">H167*E167</f>
        <v>0.72</v>
      </c>
      <c r="J167" s="37">
        <f>'Listado de insumos 2'!F26</f>
        <v>6667</v>
      </c>
      <c r="K167" s="38">
        <f t="shared" ref="K167:K180" si="46">J167*I167</f>
        <v>4800.24</v>
      </c>
      <c r="L167" s="3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 t="s">
        <v>84</v>
      </c>
      <c r="B168" s="10">
        <v>0.015</v>
      </c>
      <c r="C168" s="10">
        <v>1.0</v>
      </c>
      <c r="D168" s="10">
        <f t="shared" si="43"/>
        <v>0.015</v>
      </c>
      <c r="E168" s="10">
        <f>B168*A165</f>
        <v>0.36</v>
      </c>
      <c r="F168" s="10">
        <f t="shared" si="44"/>
        <v>0.36</v>
      </c>
      <c r="G168" s="34"/>
      <c r="H168" s="10">
        <v>1.0</v>
      </c>
      <c r="I168" s="10">
        <f t="shared" si="45"/>
        <v>0.36</v>
      </c>
      <c r="J168" s="37">
        <f>'Listado de insumos 2'!F2</f>
        <v>16500</v>
      </c>
      <c r="K168" s="38">
        <f t="shared" si="46"/>
        <v>5940</v>
      </c>
      <c r="L168" s="3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 t="s">
        <v>176</v>
      </c>
      <c r="B169" s="10">
        <v>0.005</v>
      </c>
      <c r="C169" s="10">
        <v>1.0</v>
      </c>
      <c r="D169" s="10">
        <f t="shared" si="43"/>
        <v>0.005</v>
      </c>
      <c r="E169" s="10">
        <f>B169*A165</f>
        <v>0.12</v>
      </c>
      <c r="F169" s="10">
        <f t="shared" si="44"/>
        <v>0.12</v>
      </c>
      <c r="G169" s="41" t="s">
        <v>127</v>
      </c>
      <c r="H169" s="10">
        <v>1.0</v>
      </c>
      <c r="I169" s="10">
        <f t="shared" si="45"/>
        <v>0.12</v>
      </c>
      <c r="J169" s="37">
        <f>'Listado de insumos 2'!F18</f>
        <v>11520</v>
      </c>
      <c r="K169" s="38">
        <f t="shared" si="46"/>
        <v>1382.4</v>
      </c>
      <c r="L169" s="3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 t="s">
        <v>129</v>
      </c>
      <c r="B170" s="10">
        <v>0.03</v>
      </c>
      <c r="C170" s="10">
        <v>1.0</v>
      </c>
      <c r="D170" s="10">
        <f t="shared" si="43"/>
        <v>0.03</v>
      </c>
      <c r="E170" s="10">
        <f>B170*A165</f>
        <v>0.72</v>
      </c>
      <c r="F170" s="10">
        <f t="shared" si="44"/>
        <v>0.72</v>
      </c>
      <c r="G170" s="46"/>
      <c r="H170" s="10">
        <v>1.0</v>
      </c>
      <c r="I170" s="10">
        <f t="shared" si="45"/>
        <v>0.72</v>
      </c>
      <c r="J170" s="37">
        <f>'Listado de insumos 2'!F27</f>
        <v>6500</v>
      </c>
      <c r="K170" s="38">
        <f t="shared" si="46"/>
        <v>4680</v>
      </c>
      <c r="L170" s="3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7" t="s">
        <v>244</v>
      </c>
      <c r="B171" s="10">
        <v>5.0E-4</v>
      </c>
      <c r="C171" s="10">
        <v>1.0</v>
      </c>
      <c r="D171" s="10">
        <f t="shared" si="43"/>
        <v>0.0005</v>
      </c>
      <c r="E171" s="10">
        <f>B171*A165</f>
        <v>0.012</v>
      </c>
      <c r="F171" s="10">
        <f t="shared" si="44"/>
        <v>0.012</v>
      </c>
      <c r="G171" s="46"/>
      <c r="H171" s="10">
        <v>1.0</v>
      </c>
      <c r="I171" s="10">
        <f t="shared" si="45"/>
        <v>0.012</v>
      </c>
      <c r="J171" s="37">
        <f>'Listado de insumos 2'!F9</f>
        <v>57894</v>
      </c>
      <c r="K171" s="38">
        <f t="shared" si="46"/>
        <v>694.728</v>
      </c>
      <c r="L171" s="3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" t="s">
        <v>210</v>
      </c>
      <c r="B172" s="10">
        <v>0.005</v>
      </c>
      <c r="C172" s="10">
        <v>1.0</v>
      </c>
      <c r="D172" s="10">
        <f t="shared" si="43"/>
        <v>0.005</v>
      </c>
      <c r="E172" s="10">
        <f>B172*A165</f>
        <v>0.12</v>
      </c>
      <c r="F172" s="10">
        <f t="shared" si="44"/>
        <v>0.12</v>
      </c>
      <c r="G172" s="34"/>
      <c r="H172" s="10">
        <v>1.0</v>
      </c>
      <c r="I172" s="10">
        <f t="shared" si="45"/>
        <v>0.12</v>
      </c>
      <c r="J172" s="37">
        <f>'Listado de insumos 2'!F31</f>
        <v>62222</v>
      </c>
      <c r="K172" s="38">
        <f t="shared" si="46"/>
        <v>7466.64</v>
      </c>
      <c r="L172" s="3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 t="s">
        <v>119</v>
      </c>
      <c r="B173" s="10">
        <v>0.01</v>
      </c>
      <c r="C173" s="10">
        <v>1.0</v>
      </c>
      <c r="D173" s="10">
        <f t="shared" si="43"/>
        <v>0.01</v>
      </c>
      <c r="E173" s="10">
        <f>B173*A165</f>
        <v>0.24</v>
      </c>
      <c r="F173" s="10">
        <f t="shared" si="44"/>
        <v>0.24</v>
      </c>
      <c r="G173" s="54"/>
      <c r="H173" s="10">
        <v>1.0</v>
      </c>
      <c r="I173" s="10">
        <f t="shared" si="45"/>
        <v>0.24</v>
      </c>
      <c r="J173" s="37">
        <f>'Listado de insumos 2'!F16</f>
        <v>12844</v>
      </c>
      <c r="K173" s="38">
        <f t="shared" si="46"/>
        <v>3082.56</v>
      </c>
      <c r="L173" s="3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"/>
      <c r="B174" s="10"/>
      <c r="C174" s="10">
        <v>1.0</v>
      </c>
      <c r="D174" s="10">
        <f t="shared" si="43"/>
        <v>0</v>
      </c>
      <c r="E174" s="10">
        <f>B174*A165</f>
        <v>0</v>
      </c>
      <c r="F174" s="10">
        <f t="shared" si="44"/>
        <v>0</v>
      </c>
      <c r="G174" s="41" t="s">
        <v>148</v>
      </c>
      <c r="H174" s="10">
        <v>1.0</v>
      </c>
      <c r="I174" s="10">
        <f t="shared" si="45"/>
        <v>0</v>
      </c>
      <c r="J174" s="37"/>
      <c r="K174" s="38">
        <f t="shared" si="46"/>
        <v>0</v>
      </c>
      <c r="L174" s="3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"/>
      <c r="B175" s="10"/>
      <c r="C175" s="10">
        <v>1.0</v>
      </c>
      <c r="D175" s="10">
        <f t="shared" si="43"/>
        <v>0</v>
      </c>
      <c r="E175" s="10">
        <f>B175*A165</f>
        <v>0</v>
      </c>
      <c r="F175" s="10">
        <f t="shared" si="44"/>
        <v>0</v>
      </c>
      <c r="G175" s="46"/>
      <c r="H175" s="10">
        <v>1.0</v>
      </c>
      <c r="I175" s="10">
        <f t="shared" si="45"/>
        <v>0</v>
      </c>
      <c r="J175" s="37"/>
      <c r="K175" s="38">
        <f t="shared" si="46"/>
        <v>0</v>
      </c>
      <c r="L175" s="3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7"/>
      <c r="B176" s="10"/>
      <c r="C176" s="10">
        <v>1.0</v>
      </c>
      <c r="D176" s="10">
        <f t="shared" si="43"/>
        <v>0</v>
      </c>
      <c r="E176" s="10">
        <f>B176*A165</f>
        <v>0</v>
      </c>
      <c r="F176" s="10">
        <f t="shared" si="44"/>
        <v>0</v>
      </c>
      <c r="G176" s="46"/>
      <c r="H176" s="10">
        <v>1.0</v>
      </c>
      <c r="I176" s="10">
        <f t="shared" si="45"/>
        <v>0</v>
      </c>
      <c r="J176" s="37"/>
      <c r="K176" s="38">
        <f t="shared" si="46"/>
        <v>0</v>
      </c>
      <c r="L176" s="3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/>
      <c r="B177" s="10"/>
      <c r="C177" s="10">
        <v>1.0</v>
      </c>
      <c r="D177" s="10">
        <f t="shared" si="43"/>
        <v>0</v>
      </c>
      <c r="E177" s="10">
        <f>B177*A165</f>
        <v>0</v>
      </c>
      <c r="F177" s="10">
        <f t="shared" si="44"/>
        <v>0</v>
      </c>
      <c r="G177" s="46"/>
      <c r="H177" s="10">
        <v>1.0</v>
      </c>
      <c r="I177" s="10">
        <f t="shared" si="45"/>
        <v>0</v>
      </c>
      <c r="J177" s="37"/>
      <c r="K177" s="38">
        <f t="shared" si="46"/>
        <v>0</v>
      </c>
      <c r="L177" s="3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/>
      <c r="B178" s="10"/>
      <c r="C178" s="10">
        <v>1.0</v>
      </c>
      <c r="D178" s="29">
        <f t="shared" si="43"/>
        <v>0</v>
      </c>
      <c r="E178" s="29">
        <f>B178*A165</f>
        <v>0</v>
      </c>
      <c r="F178" s="10">
        <f t="shared" si="44"/>
        <v>0</v>
      </c>
      <c r="G178" s="34"/>
      <c r="H178" s="10">
        <v>1.0</v>
      </c>
      <c r="I178" s="10">
        <f t="shared" si="45"/>
        <v>0</v>
      </c>
      <c r="J178" s="56"/>
      <c r="K178" s="38">
        <f t="shared" si="46"/>
        <v>0</v>
      </c>
      <c r="L178" s="3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"/>
      <c r="B179" s="10"/>
      <c r="C179" s="10">
        <v>1.0</v>
      </c>
      <c r="D179" s="10">
        <f t="shared" si="43"/>
        <v>0</v>
      </c>
      <c r="E179" s="10">
        <f>B179*A165</f>
        <v>0</v>
      </c>
      <c r="F179" s="10">
        <f t="shared" si="44"/>
        <v>0</v>
      </c>
      <c r="G179" s="57">
        <f>F181/A165</f>
        <v>0.0955</v>
      </c>
      <c r="H179" s="10">
        <v>1.0</v>
      </c>
      <c r="I179" s="10">
        <f t="shared" si="45"/>
        <v>0</v>
      </c>
      <c r="J179" s="38"/>
      <c r="K179" s="38">
        <f t="shared" si="46"/>
        <v>0</v>
      </c>
      <c r="L179" s="3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"/>
      <c r="B180" s="10"/>
      <c r="C180" s="10">
        <v>1.0</v>
      </c>
      <c r="D180" s="10">
        <f t="shared" si="43"/>
        <v>0</v>
      </c>
      <c r="E180" s="10">
        <f>B180*A165</f>
        <v>0</v>
      </c>
      <c r="F180" s="10">
        <f t="shared" si="44"/>
        <v>0</v>
      </c>
      <c r="G180" s="46"/>
      <c r="H180" s="10">
        <v>1.0</v>
      </c>
      <c r="I180" s="10">
        <f t="shared" si="45"/>
        <v>0</v>
      </c>
      <c r="J180" s="38"/>
      <c r="K180" s="38">
        <f t="shared" si="46"/>
        <v>0</v>
      </c>
      <c r="L180" s="3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 t="s">
        <v>155</v>
      </c>
      <c r="B181" s="55">
        <f>SUM(B167:B180)</f>
        <v>0.0955</v>
      </c>
      <c r="C181" s="55"/>
      <c r="D181" s="55">
        <f t="shared" ref="D181:F181" si="47">SUM(D167:D180)</f>
        <v>0.0955</v>
      </c>
      <c r="E181" s="55">
        <f t="shared" si="47"/>
        <v>2.292</v>
      </c>
      <c r="F181" s="55">
        <f t="shared" si="47"/>
        <v>2.292</v>
      </c>
      <c r="G181" s="34"/>
      <c r="H181" s="55"/>
      <c r="I181" s="55">
        <f t="shared" ref="I181:L181" si="48">SUM(I167:I180)</f>
        <v>2.292</v>
      </c>
      <c r="J181" s="58">
        <f t="shared" si="48"/>
        <v>174147</v>
      </c>
      <c r="K181" s="58">
        <f t="shared" si="48"/>
        <v>28046.568</v>
      </c>
      <c r="L181" s="58">
        <f t="shared" si="48"/>
        <v>0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4"/>
      <c r="C182" s="14"/>
      <c r="D182" s="14"/>
      <c r="E182" s="14"/>
      <c r="F182" s="14"/>
      <c r="G182" s="14"/>
      <c r="H182" s="14"/>
      <c r="I182" s="59" t="s">
        <v>157</v>
      </c>
      <c r="J182" s="14"/>
      <c r="K182" s="14"/>
      <c r="L182" s="59" t="s">
        <v>158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4"/>
      <c r="C183" s="14"/>
      <c r="D183" s="14"/>
      <c r="E183" s="14"/>
      <c r="F183" s="14"/>
      <c r="G183" s="14"/>
      <c r="H183" s="14"/>
      <c r="I183" s="60">
        <f>G179*A165</f>
        <v>2.292</v>
      </c>
      <c r="J183" s="14"/>
      <c r="K183" s="14"/>
      <c r="L183" s="60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2" t="str">
        <f>'Desayuno, Minutas, Postres'!C10</f>
        <v>CHIPA GUASU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5" t="s">
        <v>56</v>
      </c>
      <c r="B187" s="22" t="s">
        <v>58</v>
      </c>
      <c r="C187" s="23"/>
      <c r="D187" s="24"/>
      <c r="E187" s="26" t="s">
        <v>59</v>
      </c>
      <c r="F187" s="23"/>
      <c r="G187" s="24"/>
      <c r="H187" s="22" t="s">
        <v>62</v>
      </c>
      <c r="I187" s="23"/>
      <c r="J187" s="23"/>
      <c r="K187" s="23"/>
      <c r="L187" s="2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2">
        <f>'Desayuno, Minutas, Postres'!D10</f>
        <v>5</v>
      </c>
      <c r="B188" s="28" t="s">
        <v>70</v>
      </c>
      <c r="C188" s="28" t="s">
        <v>72</v>
      </c>
      <c r="D188" s="28" t="s">
        <v>73</v>
      </c>
      <c r="E188" s="28" t="s">
        <v>75</v>
      </c>
      <c r="F188" s="28" t="s">
        <v>73</v>
      </c>
      <c r="G188" s="28" t="s">
        <v>76</v>
      </c>
      <c r="H188" s="28" t="s">
        <v>78</v>
      </c>
      <c r="I188" s="28" t="s">
        <v>79</v>
      </c>
      <c r="J188" s="30" t="s">
        <v>80</v>
      </c>
      <c r="K188" s="31" t="s">
        <v>82</v>
      </c>
      <c r="L188" s="31" t="s">
        <v>86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5" t="s">
        <v>103</v>
      </c>
      <c r="B189" s="34"/>
      <c r="C189" s="34"/>
      <c r="D189" s="34"/>
      <c r="E189" s="34"/>
      <c r="F189" s="34"/>
      <c r="G189" s="34"/>
      <c r="H189" s="34"/>
      <c r="I189" s="34"/>
      <c r="J189" s="35"/>
      <c r="K189" s="34"/>
      <c r="L189" s="3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" t="s">
        <v>129</v>
      </c>
      <c r="B190" s="10">
        <v>0.045</v>
      </c>
      <c r="C190" s="10">
        <v>1.0</v>
      </c>
      <c r="D190" s="10">
        <f t="shared" ref="D190:D203" si="49">C190*B190</f>
        <v>0.045</v>
      </c>
      <c r="E190" s="10">
        <f>B190*A188</f>
        <v>0.225</v>
      </c>
      <c r="F190" s="10">
        <f t="shared" ref="F190:F203" si="50">E190*C190</f>
        <v>0.225</v>
      </c>
      <c r="G190" s="36">
        <v>0.0</v>
      </c>
      <c r="H190" s="10">
        <v>1.0</v>
      </c>
      <c r="I190" s="10">
        <f t="shared" ref="I190:I203" si="51">H190*E190</f>
        <v>0.225</v>
      </c>
      <c r="J190" s="37">
        <f>'Listado de insumos 2'!F27</f>
        <v>6500</v>
      </c>
      <c r="K190" s="38">
        <f t="shared" ref="K190:K203" si="52">J190*I190</f>
        <v>1462.5</v>
      </c>
      <c r="L190" s="3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7" t="s">
        <v>119</v>
      </c>
      <c r="B191" s="10">
        <v>0.02</v>
      </c>
      <c r="C191" s="10">
        <v>1.0</v>
      </c>
      <c r="D191" s="10">
        <f t="shared" si="49"/>
        <v>0.02</v>
      </c>
      <c r="E191" s="10">
        <f>B191*A188</f>
        <v>0.1</v>
      </c>
      <c r="F191" s="10">
        <f t="shared" si="50"/>
        <v>0.1</v>
      </c>
      <c r="G191" s="34"/>
      <c r="H191" s="10">
        <v>1.0</v>
      </c>
      <c r="I191" s="10">
        <f t="shared" si="51"/>
        <v>0.1</v>
      </c>
      <c r="J191" s="37">
        <f>'Listado de insumos 2'!F16</f>
        <v>12844</v>
      </c>
      <c r="K191" s="38">
        <f t="shared" si="52"/>
        <v>1284.4</v>
      </c>
      <c r="L191" s="3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7" t="s">
        <v>176</v>
      </c>
      <c r="B192" s="10">
        <v>0.03</v>
      </c>
      <c r="C192" s="10">
        <v>1.0</v>
      </c>
      <c r="D192" s="10">
        <f t="shared" si="49"/>
        <v>0.03</v>
      </c>
      <c r="E192" s="10">
        <f>B192*A188</f>
        <v>0.15</v>
      </c>
      <c r="F192" s="10">
        <f t="shared" si="50"/>
        <v>0.15</v>
      </c>
      <c r="G192" s="41" t="s">
        <v>127</v>
      </c>
      <c r="H192" s="10">
        <v>1.0</v>
      </c>
      <c r="I192" s="10">
        <f t="shared" si="51"/>
        <v>0.15</v>
      </c>
      <c r="J192" s="37">
        <f>'Listado de insumos 2'!F18</f>
        <v>11520</v>
      </c>
      <c r="K192" s="38">
        <f t="shared" si="52"/>
        <v>1728</v>
      </c>
      <c r="L192" s="3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7" t="s">
        <v>131</v>
      </c>
      <c r="B193" s="10">
        <v>0.04</v>
      </c>
      <c r="C193" s="10">
        <v>1.0</v>
      </c>
      <c r="D193" s="10">
        <f t="shared" si="49"/>
        <v>0.04</v>
      </c>
      <c r="E193" s="10">
        <f>B193*A188</f>
        <v>0.2</v>
      </c>
      <c r="F193" s="10">
        <f t="shared" si="50"/>
        <v>0.2</v>
      </c>
      <c r="G193" s="46"/>
      <c r="H193" s="10">
        <v>1.0</v>
      </c>
      <c r="I193" s="10">
        <f t="shared" si="51"/>
        <v>0.2</v>
      </c>
      <c r="J193" s="37">
        <f>'Listado de insumos 2'!F20</f>
        <v>27900</v>
      </c>
      <c r="K193" s="38">
        <f t="shared" si="52"/>
        <v>5580</v>
      </c>
      <c r="L193" s="3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7" t="s">
        <v>180</v>
      </c>
      <c r="B194" s="10">
        <v>0.03</v>
      </c>
      <c r="C194" s="10">
        <v>1.0</v>
      </c>
      <c r="D194" s="10">
        <f t="shared" si="49"/>
        <v>0.03</v>
      </c>
      <c r="E194" s="10">
        <f>B194*A188</f>
        <v>0.15</v>
      </c>
      <c r="F194" s="10">
        <f t="shared" si="50"/>
        <v>0.15</v>
      </c>
      <c r="G194" s="46"/>
      <c r="H194" s="10">
        <v>1.0</v>
      </c>
      <c r="I194" s="10">
        <f t="shared" si="51"/>
        <v>0.15</v>
      </c>
      <c r="J194" s="37">
        <f>'Listado de insumos 2'!F19</f>
        <v>3917</v>
      </c>
      <c r="K194" s="38">
        <f t="shared" si="52"/>
        <v>587.55</v>
      </c>
      <c r="L194" s="3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7" t="s">
        <v>243</v>
      </c>
      <c r="B195" s="10">
        <v>0.1</v>
      </c>
      <c r="C195" s="10">
        <v>1.0</v>
      </c>
      <c r="D195" s="10">
        <f t="shared" si="49"/>
        <v>0.1</v>
      </c>
      <c r="E195" s="10">
        <f>B195*A188</f>
        <v>0.5</v>
      </c>
      <c r="F195" s="10">
        <f t="shared" si="50"/>
        <v>0.5</v>
      </c>
      <c r="G195" s="34"/>
      <c r="H195" s="10">
        <v>1.0</v>
      </c>
      <c r="I195" s="10">
        <f t="shared" si="51"/>
        <v>0.5</v>
      </c>
      <c r="J195" s="37">
        <f>'Listado de insumos 2'!F5</f>
        <v>8350</v>
      </c>
      <c r="K195" s="38">
        <f t="shared" si="52"/>
        <v>4175</v>
      </c>
      <c r="L195" s="3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" t="s">
        <v>152</v>
      </c>
      <c r="B196" s="10">
        <v>5.0E-4</v>
      </c>
      <c r="C196" s="10">
        <v>1.0</v>
      </c>
      <c r="D196" s="10">
        <f t="shared" si="49"/>
        <v>0.0005</v>
      </c>
      <c r="E196" s="10">
        <f>B196*A188</f>
        <v>0.0025</v>
      </c>
      <c r="F196" s="10">
        <f t="shared" si="50"/>
        <v>0.0025</v>
      </c>
      <c r="G196" s="54"/>
      <c r="H196" s="10">
        <v>1.0</v>
      </c>
      <c r="I196" s="10">
        <f t="shared" si="51"/>
        <v>0.0025</v>
      </c>
      <c r="J196" s="37">
        <f>'Listado de insumos 2'!F11</f>
        <v>3400</v>
      </c>
      <c r="K196" s="38">
        <f t="shared" si="52"/>
        <v>8.5</v>
      </c>
      <c r="L196" s="3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"/>
      <c r="B197" s="10"/>
      <c r="C197" s="10">
        <v>1.0</v>
      </c>
      <c r="D197" s="10">
        <f t="shared" si="49"/>
        <v>0</v>
      </c>
      <c r="E197" s="10">
        <f>B197*A188</f>
        <v>0</v>
      </c>
      <c r="F197" s="10">
        <f t="shared" si="50"/>
        <v>0</v>
      </c>
      <c r="G197" s="41" t="s">
        <v>148</v>
      </c>
      <c r="H197" s="10">
        <v>1.0</v>
      </c>
      <c r="I197" s="10">
        <f t="shared" si="51"/>
        <v>0</v>
      </c>
      <c r="J197" s="37"/>
      <c r="K197" s="38">
        <f t="shared" si="52"/>
        <v>0</v>
      </c>
      <c r="L197" s="3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"/>
      <c r="B198" s="10"/>
      <c r="C198" s="10">
        <v>1.0</v>
      </c>
      <c r="D198" s="10">
        <f t="shared" si="49"/>
        <v>0</v>
      </c>
      <c r="E198" s="10">
        <f>B198*A188</f>
        <v>0</v>
      </c>
      <c r="F198" s="10">
        <f t="shared" si="50"/>
        <v>0</v>
      </c>
      <c r="G198" s="46"/>
      <c r="H198" s="10">
        <v>1.0</v>
      </c>
      <c r="I198" s="10">
        <f t="shared" si="51"/>
        <v>0</v>
      </c>
      <c r="J198" s="37"/>
      <c r="K198" s="38">
        <f t="shared" si="52"/>
        <v>0</v>
      </c>
      <c r="L198" s="3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7"/>
      <c r="B199" s="10"/>
      <c r="C199" s="10">
        <v>1.0</v>
      </c>
      <c r="D199" s="10">
        <f t="shared" si="49"/>
        <v>0</v>
      </c>
      <c r="E199" s="10">
        <f>B199*A188</f>
        <v>0</v>
      </c>
      <c r="F199" s="10">
        <f t="shared" si="50"/>
        <v>0</v>
      </c>
      <c r="G199" s="46"/>
      <c r="H199" s="10">
        <v>1.0</v>
      </c>
      <c r="I199" s="10">
        <f t="shared" si="51"/>
        <v>0</v>
      </c>
      <c r="J199" s="37"/>
      <c r="K199" s="38">
        <f t="shared" si="52"/>
        <v>0</v>
      </c>
      <c r="L199" s="3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"/>
      <c r="B200" s="10"/>
      <c r="C200" s="10">
        <v>1.0</v>
      </c>
      <c r="D200" s="10">
        <f t="shared" si="49"/>
        <v>0</v>
      </c>
      <c r="E200" s="10">
        <f>B200*A188</f>
        <v>0</v>
      </c>
      <c r="F200" s="10">
        <f t="shared" si="50"/>
        <v>0</v>
      </c>
      <c r="G200" s="46"/>
      <c r="H200" s="10">
        <v>1.0</v>
      </c>
      <c r="I200" s="10">
        <f t="shared" si="51"/>
        <v>0</v>
      </c>
      <c r="J200" s="37"/>
      <c r="K200" s="38">
        <f t="shared" si="52"/>
        <v>0</v>
      </c>
      <c r="L200" s="3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7"/>
      <c r="B201" s="10"/>
      <c r="C201" s="10">
        <v>1.0</v>
      </c>
      <c r="D201" s="29">
        <f t="shared" si="49"/>
        <v>0</v>
      </c>
      <c r="E201" s="29">
        <f>B201*A188</f>
        <v>0</v>
      </c>
      <c r="F201" s="10">
        <f t="shared" si="50"/>
        <v>0</v>
      </c>
      <c r="G201" s="34"/>
      <c r="H201" s="10">
        <v>1.0</v>
      </c>
      <c r="I201" s="10">
        <f t="shared" si="51"/>
        <v>0</v>
      </c>
      <c r="J201" s="56"/>
      <c r="K201" s="38">
        <f t="shared" si="52"/>
        <v>0</v>
      </c>
      <c r="L201" s="3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7"/>
      <c r="B202" s="10"/>
      <c r="C202" s="10">
        <v>1.0</v>
      </c>
      <c r="D202" s="10">
        <f t="shared" si="49"/>
        <v>0</v>
      </c>
      <c r="E202" s="10">
        <f>B202*A188</f>
        <v>0</v>
      </c>
      <c r="F202" s="10">
        <f t="shared" si="50"/>
        <v>0</v>
      </c>
      <c r="G202" s="57">
        <f>F204/A188</f>
        <v>0.2655</v>
      </c>
      <c r="H202" s="10">
        <v>1.0</v>
      </c>
      <c r="I202" s="10">
        <f t="shared" si="51"/>
        <v>0</v>
      </c>
      <c r="J202" s="38"/>
      <c r="K202" s="38">
        <f t="shared" si="52"/>
        <v>0</v>
      </c>
      <c r="L202" s="3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7"/>
      <c r="B203" s="10"/>
      <c r="C203" s="10">
        <v>1.0</v>
      </c>
      <c r="D203" s="10">
        <f t="shared" si="49"/>
        <v>0</v>
      </c>
      <c r="E203" s="10">
        <f>B203*A188</f>
        <v>0</v>
      </c>
      <c r="F203" s="10">
        <f t="shared" si="50"/>
        <v>0</v>
      </c>
      <c r="G203" s="46"/>
      <c r="H203" s="10">
        <v>1.0</v>
      </c>
      <c r="I203" s="10">
        <f t="shared" si="51"/>
        <v>0</v>
      </c>
      <c r="J203" s="38"/>
      <c r="K203" s="38">
        <f t="shared" si="52"/>
        <v>0</v>
      </c>
      <c r="L203" s="3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 t="s">
        <v>155</v>
      </c>
      <c r="B204" s="55">
        <f>SUM(B190:B203)</f>
        <v>0.2655</v>
      </c>
      <c r="C204" s="55"/>
      <c r="D204" s="55">
        <f t="shared" ref="D204:F204" si="53">SUM(D190:D203)</f>
        <v>0.2655</v>
      </c>
      <c r="E204" s="55">
        <f t="shared" si="53"/>
        <v>1.3275</v>
      </c>
      <c r="F204" s="55">
        <f t="shared" si="53"/>
        <v>1.3275</v>
      </c>
      <c r="G204" s="34"/>
      <c r="H204" s="55"/>
      <c r="I204" s="55">
        <f t="shared" ref="I204:L204" si="54">SUM(I190:I203)</f>
        <v>1.3275</v>
      </c>
      <c r="J204" s="58">
        <f t="shared" si="54"/>
        <v>74431</v>
      </c>
      <c r="K204" s="58">
        <f t="shared" si="54"/>
        <v>14825.95</v>
      </c>
      <c r="L204" s="58">
        <f t="shared" si="54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4"/>
      <c r="C205" s="14"/>
      <c r="D205" s="14"/>
      <c r="E205" s="14"/>
      <c r="F205" s="14"/>
      <c r="G205" s="14"/>
      <c r="H205" s="14"/>
      <c r="I205" s="59" t="s">
        <v>157</v>
      </c>
      <c r="J205" s="14"/>
      <c r="K205" s="14"/>
      <c r="L205" s="59" t="s">
        <v>158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4"/>
      <c r="C206" s="14"/>
      <c r="D206" s="14"/>
      <c r="E206" s="14"/>
      <c r="F206" s="14"/>
      <c r="G206" s="14"/>
      <c r="H206" s="14"/>
      <c r="I206" s="60">
        <f>G202*A188</f>
        <v>1.3275</v>
      </c>
      <c r="J206" s="14"/>
      <c r="K206" s="14"/>
      <c r="L206" s="60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2" t="str">
        <f>'Desayuno, Minutas, Postres'!C11</f>
        <v>SOPA PARAGUAYA</v>
      </c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5" t="s">
        <v>56</v>
      </c>
      <c r="B210" s="22" t="s">
        <v>58</v>
      </c>
      <c r="C210" s="23"/>
      <c r="D210" s="24"/>
      <c r="E210" s="26" t="s">
        <v>59</v>
      </c>
      <c r="F210" s="23"/>
      <c r="G210" s="24"/>
      <c r="H210" s="22" t="s">
        <v>62</v>
      </c>
      <c r="I210" s="23"/>
      <c r="J210" s="23"/>
      <c r="K210" s="23"/>
      <c r="L210" s="2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2">
        <f>'Desayuno, Minutas, Postres'!D11</f>
        <v>4</v>
      </c>
      <c r="B211" s="28" t="s">
        <v>70</v>
      </c>
      <c r="C211" s="28" t="s">
        <v>72</v>
      </c>
      <c r="D211" s="28" t="s">
        <v>73</v>
      </c>
      <c r="E211" s="28" t="s">
        <v>75</v>
      </c>
      <c r="F211" s="28" t="s">
        <v>73</v>
      </c>
      <c r="G211" s="28" t="s">
        <v>76</v>
      </c>
      <c r="H211" s="28" t="s">
        <v>78</v>
      </c>
      <c r="I211" s="28" t="s">
        <v>79</v>
      </c>
      <c r="J211" s="31" t="s">
        <v>80</v>
      </c>
      <c r="K211" s="31" t="s">
        <v>82</v>
      </c>
      <c r="L211" s="31" t="s">
        <v>86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5" t="s">
        <v>103</v>
      </c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 t="s">
        <v>129</v>
      </c>
      <c r="B213" s="10">
        <v>0.035</v>
      </c>
      <c r="C213" s="10">
        <v>1.0</v>
      </c>
      <c r="D213" s="10">
        <f t="shared" ref="D213:D227" si="55">C213*B213</f>
        <v>0.035</v>
      </c>
      <c r="E213" s="10">
        <f>B213*A211</f>
        <v>0.14</v>
      </c>
      <c r="F213" s="10">
        <f t="shared" ref="F213:F227" si="56">E213*C213</f>
        <v>0.14</v>
      </c>
      <c r="G213" s="36">
        <v>0.0</v>
      </c>
      <c r="H213" s="10">
        <v>1.175</v>
      </c>
      <c r="I213" s="10">
        <f t="shared" ref="I213:I227" si="57">H213*E213</f>
        <v>0.1645</v>
      </c>
      <c r="J213" s="37">
        <f>'Listado de insumos 2'!F27</f>
        <v>6500</v>
      </c>
      <c r="K213" s="38">
        <f t="shared" ref="K213:K227" si="58">J213*I213</f>
        <v>1069.25</v>
      </c>
      <c r="L213" s="3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8" t="s">
        <v>149</v>
      </c>
      <c r="B214" s="10">
        <v>0.025</v>
      </c>
      <c r="C214" s="10">
        <v>1.0</v>
      </c>
      <c r="D214" s="10">
        <f t="shared" si="55"/>
        <v>0.025</v>
      </c>
      <c r="E214" s="10">
        <f>B214*A211</f>
        <v>0.1</v>
      </c>
      <c r="F214" s="10">
        <f t="shared" si="56"/>
        <v>0.1</v>
      </c>
      <c r="G214" s="34"/>
      <c r="H214" s="10">
        <v>1.0</v>
      </c>
      <c r="I214" s="10">
        <f t="shared" si="57"/>
        <v>0.1</v>
      </c>
      <c r="J214" s="37"/>
      <c r="K214" s="38">
        <f t="shared" si="58"/>
        <v>0</v>
      </c>
      <c r="L214" s="3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 t="s">
        <v>119</v>
      </c>
      <c r="B215" s="10">
        <v>0.02</v>
      </c>
      <c r="C215" s="10">
        <v>1.0</v>
      </c>
      <c r="D215" s="10">
        <f t="shared" si="55"/>
        <v>0.02</v>
      </c>
      <c r="E215" s="10">
        <f>B215*A211</f>
        <v>0.08</v>
      </c>
      <c r="F215" s="10">
        <f t="shared" si="56"/>
        <v>0.08</v>
      </c>
      <c r="G215" s="41" t="s">
        <v>127</v>
      </c>
      <c r="H215" s="10">
        <v>1.0</v>
      </c>
      <c r="I215" s="10">
        <f t="shared" si="57"/>
        <v>0.08</v>
      </c>
      <c r="J215" s="37">
        <f>'Listado de insumos 2'!F16</f>
        <v>12844</v>
      </c>
      <c r="K215" s="38">
        <f t="shared" si="58"/>
        <v>1027.52</v>
      </c>
      <c r="L215" s="3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8" t="s">
        <v>176</v>
      </c>
      <c r="B216" s="10">
        <v>0.02</v>
      </c>
      <c r="C216" s="10">
        <v>1.0</v>
      </c>
      <c r="D216" s="10">
        <f t="shared" si="55"/>
        <v>0.02</v>
      </c>
      <c r="E216" s="10">
        <f>B216*A211</f>
        <v>0.08</v>
      </c>
      <c r="F216" s="10">
        <f t="shared" si="56"/>
        <v>0.08</v>
      </c>
      <c r="G216" s="46"/>
      <c r="H216" s="10">
        <v>1.0</v>
      </c>
      <c r="I216" s="10">
        <f t="shared" si="57"/>
        <v>0.08</v>
      </c>
      <c r="J216" s="37">
        <f>'Listado de insumos 2'!F18</f>
        <v>11520</v>
      </c>
      <c r="K216" s="38">
        <f t="shared" si="58"/>
        <v>921.6</v>
      </c>
      <c r="L216" s="3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 t="s">
        <v>115</v>
      </c>
      <c r="B217" s="10">
        <v>0.045</v>
      </c>
      <c r="C217" s="10">
        <v>2.0</v>
      </c>
      <c r="D217" s="10">
        <f t="shared" si="55"/>
        <v>0.09</v>
      </c>
      <c r="E217" s="10">
        <f>B217*A211</f>
        <v>0.18</v>
      </c>
      <c r="F217" s="10">
        <f t="shared" si="56"/>
        <v>0.36</v>
      </c>
      <c r="G217" s="46"/>
      <c r="H217" s="10">
        <v>1.0</v>
      </c>
      <c r="I217" s="10">
        <f t="shared" si="57"/>
        <v>0.18</v>
      </c>
      <c r="J217" s="37">
        <f>'Listado de insumos 2'!F7</f>
        <v>5500</v>
      </c>
      <c r="K217" s="38">
        <f t="shared" si="58"/>
        <v>990</v>
      </c>
      <c r="L217" s="3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8" t="s">
        <v>180</v>
      </c>
      <c r="B218" s="10">
        <v>0.025</v>
      </c>
      <c r="C218" s="10">
        <v>1.0</v>
      </c>
      <c r="D218" s="10">
        <f t="shared" si="55"/>
        <v>0.025</v>
      </c>
      <c r="E218" s="10">
        <f>B218*A211</f>
        <v>0.1</v>
      </c>
      <c r="F218" s="10">
        <f t="shared" si="56"/>
        <v>0.1</v>
      </c>
      <c r="G218" s="34"/>
      <c r="H218" s="10">
        <v>1.0</v>
      </c>
      <c r="I218" s="10">
        <f t="shared" si="57"/>
        <v>0.1</v>
      </c>
      <c r="J218" s="37">
        <f>'Listado de insumos 2'!F19</f>
        <v>3917</v>
      </c>
      <c r="K218" s="38">
        <f t="shared" si="58"/>
        <v>391.7</v>
      </c>
      <c r="L218" s="3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 t="s">
        <v>129</v>
      </c>
      <c r="B219" s="10">
        <v>0.025</v>
      </c>
      <c r="C219" s="10">
        <v>1.0</v>
      </c>
      <c r="D219" s="10">
        <f t="shared" si="55"/>
        <v>0.025</v>
      </c>
      <c r="E219" s="10">
        <f>B219*A211</f>
        <v>0.1</v>
      </c>
      <c r="F219" s="10">
        <f t="shared" si="56"/>
        <v>0.1</v>
      </c>
      <c r="G219" s="54"/>
      <c r="H219" s="10">
        <v>1.175</v>
      </c>
      <c r="I219" s="10">
        <f t="shared" si="57"/>
        <v>0.1175</v>
      </c>
      <c r="J219" s="37">
        <f>'Listado de insumos 2'!F27</f>
        <v>6500</v>
      </c>
      <c r="K219" s="38">
        <f t="shared" si="58"/>
        <v>763.75</v>
      </c>
      <c r="L219" s="3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8" t="s">
        <v>254</v>
      </c>
      <c r="B220" s="10">
        <v>0.01</v>
      </c>
      <c r="C220" s="10">
        <v>1.0</v>
      </c>
      <c r="D220" s="10">
        <f t="shared" si="55"/>
        <v>0.01</v>
      </c>
      <c r="E220" s="10">
        <f>B220*A211</f>
        <v>0.04</v>
      </c>
      <c r="F220" s="10">
        <f t="shared" si="56"/>
        <v>0.04</v>
      </c>
      <c r="G220" s="41" t="s">
        <v>148</v>
      </c>
      <c r="H220" s="10">
        <v>1.175</v>
      </c>
      <c r="I220" s="10">
        <f t="shared" si="57"/>
        <v>0.047</v>
      </c>
      <c r="J220" s="37"/>
      <c r="K220" s="38">
        <f t="shared" si="58"/>
        <v>0</v>
      </c>
      <c r="L220" s="3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 t="s">
        <v>152</v>
      </c>
      <c r="B221" s="10">
        <v>0.003</v>
      </c>
      <c r="C221" s="10">
        <v>1.0</v>
      </c>
      <c r="D221" s="10">
        <f t="shared" si="55"/>
        <v>0.003</v>
      </c>
      <c r="E221" s="10">
        <f>B221*A211</f>
        <v>0.012</v>
      </c>
      <c r="F221" s="10">
        <f t="shared" si="56"/>
        <v>0.012</v>
      </c>
      <c r="G221" s="46"/>
      <c r="H221" s="10">
        <v>1.125</v>
      </c>
      <c r="I221" s="10">
        <f t="shared" si="57"/>
        <v>0.0135</v>
      </c>
      <c r="J221" s="37">
        <f>'Listado de insumos 2'!F11</f>
        <v>3400</v>
      </c>
      <c r="K221" s="38">
        <f t="shared" si="58"/>
        <v>45.9</v>
      </c>
      <c r="L221" s="3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8"/>
      <c r="B222" s="10"/>
      <c r="C222" s="10">
        <v>1.0</v>
      </c>
      <c r="D222" s="10">
        <f t="shared" si="55"/>
        <v>0</v>
      </c>
      <c r="E222" s="10">
        <f>B222*A211</f>
        <v>0</v>
      </c>
      <c r="F222" s="10">
        <f t="shared" si="56"/>
        <v>0</v>
      </c>
      <c r="G222" s="46"/>
      <c r="H222" s="10">
        <v>1.3</v>
      </c>
      <c r="I222" s="10">
        <f t="shared" si="57"/>
        <v>0</v>
      </c>
      <c r="J222" s="37"/>
      <c r="K222" s="38">
        <f t="shared" si="58"/>
        <v>0</v>
      </c>
      <c r="L222" s="3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/>
      <c r="B223" s="10"/>
      <c r="C223" s="10">
        <v>1.0</v>
      </c>
      <c r="D223" s="10">
        <f t="shared" si="55"/>
        <v>0</v>
      </c>
      <c r="E223" s="10">
        <f>B223*A211</f>
        <v>0</v>
      </c>
      <c r="F223" s="10">
        <f t="shared" si="56"/>
        <v>0</v>
      </c>
      <c r="G223" s="46"/>
      <c r="H223" s="10">
        <v>1.0</v>
      </c>
      <c r="I223" s="10">
        <f t="shared" si="57"/>
        <v>0</v>
      </c>
      <c r="J223" s="37"/>
      <c r="K223" s="38">
        <f t="shared" si="58"/>
        <v>0</v>
      </c>
      <c r="L223" s="3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8"/>
      <c r="B224" s="10"/>
      <c r="C224" s="10">
        <v>1.0</v>
      </c>
      <c r="D224" s="10">
        <f t="shared" si="55"/>
        <v>0</v>
      </c>
      <c r="E224" s="10">
        <f>B224*A211</f>
        <v>0</v>
      </c>
      <c r="F224" s="10">
        <f t="shared" si="56"/>
        <v>0</v>
      </c>
      <c r="G224" s="34"/>
      <c r="H224" s="10">
        <v>1.0</v>
      </c>
      <c r="I224" s="10">
        <f t="shared" si="57"/>
        <v>0</v>
      </c>
      <c r="J224" s="37"/>
      <c r="K224" s="38">
        <f t="shared" si="58"/>
        <v>0</v>
      </c>
      <c r="L224" s="3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8"/>
      <c r="B225" s="10"/>
      <c r="C225" s="10">
        <v>1.0</v>
      </c>
      <c r="D225" s="10">
        <f t="shared" si="55"/>
        <v>0</v>
      </c>
      <c r="E225" s="10">
        <f>B225*A211</f>
        <v>0</v>
      </c>
      <c r="F225" s="10">
        <f t="shared" si="56"/>
        <v>0</v>
      </c>
      <c r="G225" s="57">
        <f>F228/A211</f>
        <v>0.253</v>
      </c>
      <c r="H225" s="10">
        <v>1.0</v>
      </c>
      <c r="I225" s="10">
        <f t="shared" si="57"/>
        <v>0</v>
      </c>
      <c r="J225" s="37"/>
      <c r="K225" s="38">
        <f t="shared" si="58"/>
        <v>0</v>
      </c>
      <c r="L225" s="3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8"/>
      <c r="B226" s="10"/>
      <c r="C226" s="10">
        <v>1.0</v>
      </c>
      <c r="D226" s="10">
        <f t="shared" si="55"/>
        <v>0</v>
      </c>
      <c r="E226" s="10">
        <f>B226*A211</f>
        <v>0</v>
      </c>
      <c r="F226" s="10">
        <f t="shared" si="56"/>
        <v>0</v>
      </c>
      <c r="G226" s="46"/>
      <c r="H226" s="10">
        <v>1.0</v>
      </c>
      <c r="I226" s="10">
        <f t="shared" si="57"/>
        <v>0</v>
      </c>
      <c r="J226" s="37"/>
      <c r="K226" s="38">
        <f t="shared" si="58"/>
        <v>0</v>
      </c>
      <c r="L226" s="3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8"/>
      <c r="B227" s="10"/>
      <c r="C227" s="10">
        <v>1.0</v>
      </c>
      <c r="D227" s="29">
        <f t="shared" si="55"/>
        <v>0</v>
      </c>
      <c r="E227" s="29">
        <f>B227*A211</f>
        <v>0</v>
      </c>
      <c r="F227" s="10">
        <f t="shared" si="56"/>
        <v>0</v>
      </c>
      <c r="G227" s="46"/>
      <c r="H227" s="10">
        <v>1.0</v>
      </c>
      <c r="I227" s="10">
        <f t="shared" si="57"/>
        <v>0</v>
      </c>
      <c r="J227" s="56"/>
      <c r="K227" s="38">
        <f t="shared" si="58"/>
        <v>0</v>
      </c>
      <c r="L227" s="3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 t="s">
        <v>155</v>
      </c>
      <c r="B228" s="55">
        <f>SUM(B213:B227)</f>
        <v>0.208</v>
      </c>
      <c r="C228" s="55"/>
      <c r="D228" s="55">
        <f t="shared" ref="D228:F228" si="59">SUM(D213:D227)</f>
        <v>0.253</v>
      </c>
      <c r="E228" s="55">
        <f t="shared" si="59"/>
        <v>0.832</v>
      </c>
      <c r="F228" s="55">
        <f t="shared" si="59"/>
        <v>1.012</v>
      </c>
      <c r="G228" s="34"/>
      <c r="H228" s="55"/>
      <c r="I228" s="55">
        <f t="shared" ref="I228:L228" si="60">SUM(I213:I227)</f>
        <v>0.8825</v>
      </c>
      <c r="J228" s="58">
        <f t="shared" si="60"/>
        <v>50181</v>
      </c>
      <c r="K228" s="58">
        <f t="shared" si="60"/>
        <v>5209.72</v>
      </c>
      <c r="L228" s="58">
        <f t="shared" si="60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14"/>
      <c r="C229" s="14"/>
      <c r="D229" s="14"/>
      <c r="E229" s="14"/>
      <c r="F229" s="14"/>
      <c r="G229" s="14"/>
      <c r="H229" s="14"/>
      <c r="I229" s="59" t="s">
        <v>157</v>
      </c>
      <c r="J229" s="14"/>
      <c r="K229" s="14"/>
      <c r="L229" s="59" t="s">
        <v>158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14"/>
      <c r="C230" s="14"/>
      <c r="D230" s="14"/>
      <c r="E230" s="14"/>
      <c r="F230" s="14"/>
      <c r="G230" s="14"/>
      <c r="H230" s="14"/>
      <c r="I230" s="60">
        <f>G225*A211</f>
        <v>1.012</v>
      </c>
      <c r="J230" s="14"/>
      <c r="K230" s="14"/>
      <c r="L230" s="60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2" t="str">
        <f>'Desayuno, Minutas, Postres'!C12</f>
        <v>SOPA SO'O</v>
      </c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5" t="s">
        <v>56</v>
      </c>
      <c r="B234" s="22" t="s">
        <v>58</v>
      </c>
      <c r="C234" s="23"/>
      <c r="D234" s="24"/>
      <c r="E234" s="26" t="s">
        <v>59</v>
      </c>
      <c r="F234" s="23"/>
      <c r="G234" s="24"/>
      <c r="H234" s="22" t="s">
        <v>62</v>
      </c>
      <c r="I234" s="23"/>
      <c r="J234" s="23"/>
      <c r="K234" s="23"/>
      <c r="L234" s="2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2">
        <f>'Desayuno, Minutas, Postres'!D12</f>
        <v>4</v>
      </c>
      <c r="B235" s="28" t="s">
        <v>70</v>
      </c>
      <c r="C235" s="28" t="s">
        <v>72</v>
      </c>
      <c r="D235" s="28" t="s">
        <v>73</v>
      </c>
      <c r="E235" s="28" t="s">
        <v>75</v>
      </c>
      <c r="F235" s="28" t="s">
        <v>73</v>
      </c>
      <c r="G235" s="28" t="s">
        <v>76</v>
      </c>
      <c r="H235" s="28" t="s">
        <v>78</v>
      </c>
      <c r="I235" s="28" t="s">
        <v>79</v>
      </c>
      <c r="J235" s="31" t="s">
        <v>80</v>
      </c>
      <c r="K235" s="31" t="s">
        <v>82</v>
      </c>
      <c r="L235" s="31" t="s">
        <v>86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5" t="s">
        <v>103</v>
      </c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8" t="s">
        <v>129</v>
      </c>
      <c r="B237" s="10">
        <v>0.03</v>
      </c>
      <c r="C237" s="10">
        <v>1.0</v>
      </c>
      <c r="D237" s="10">
        <f t="shared" ref="D237:D251" si="61">C237*B237</f>
        <v>0.03</v>
      </c>
      <c r="E237" s="10">
        <f>B237*A235</f>
        <v>0.12</v>
      </c>
      <c r="F237" s="10">
        <f t="shared" ref="F237:F251" si="62">E237*C237</f>
        <v>0.12</v>
      </c>
      <c r="G237" s="36">
        <v>0.0</v>
      </c>
      <c r="H237" s="10">
        <v>1.175</v>
      </c>
      <c r="I237" s="10">
        <f t="shared" ref="I237:I251" si="63">H237*E237</f>
        <v>0.141</v>
      </c>
      <c r="J237" s="37">
        <f>'Listado de insumos 2'!F27</f>
        <v>6500</v>
      </c>
      <c r="K237" s="38">
        <f t="shared" ref="K237:K251" si="64">J237*I237</f>
        <v>916.5</v>
      </c>
      <c r="L237" s="3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8" t="s">
        <v>149</v>
      </c>
      <c r="B238" s="10">
        <v>0.02</v>
      </c>
      <c r="C238" s="10">
        <v>1.0</v>
      </c>
      <c r="D238" s="10">
        <f t="shared" si="61"/>
        <v>0.02</v>
      </c>
      <c r="E238" s="10">
        <f>B238*A235</f>
        <v>0.08</v>
      </c>
      <c r="F238" s="10">
        <f t="shared" si="62"/>
        <v>0.08</v>
      </c>
      <c r="G238" s="34"/>
      <c r="H238" s="10">
        <v>1.0</v>
      </c>
      <c r="I238" s="10">
        <f t="shared" si="63"/>
        <v>0.08</v>
      </c>
      <c r="J238" s="37"/>
      <c r="K238" s="38">
        <f t="shared" si="64"/>
        <v>0</v>
      </c>
      <c r="L238" s="3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8" t="s">
        <v>119</v>
      </c>
      <c r="B239" s="10">
        <v>0.015</v>
      </c>
      <c r="C239" s="10">
        <v>1.0</v>
      </c>
      <c r="D239" s="10">
        <f t="shared" si="61"/>
        <v>0.015</v>
      </c>
      <c r="E239" s="10">
        <f>B239*A235</f>
        <v>0.06</v>
      </c>
      <c r="F239" s="10">
        <f t="shared" si="62"/>
        <v>0.06</v>
      </c>
      <c r="G239" s="41" t="s">
        <v>127</v>
      </c>
      <c r="H239" s="10">
        <v>1.0</v>
      </c>
      <c r="I239" s="10">
        <f t="shared" si="63"/>
        <v>0.06</v>
      </c>
      <c r="J239" s="37">
        <f>'Listado de insumos 2'!F16</f>
        <v>12844</v>
      </c>
      <c r="K239" s="38">
        <f t="shared" si="64"/>
        <v>770.64</v>
      </c>
      <c r="L239" s="3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8" t="s">
        <v>176</v>
      </c>
      <c r="B240" s="10">
        <v>0.015</v>
      </c>
      <c r="C240" s="10">
        <v>1.0</v>
      </c>
      <c r="D240" s="10">
        <f t="shared" si="61"/>
        <v>0.015</v>
      </c>
      <c r="E240" s="10">
        <f>B240*A235</f>
        <v>0.06</v>
      </c>
      <c r="F240" s="10">
        <f t="shared" si="62"/>
        <v>0.06</v>
      </c>
      <c r="G240" s="46"/>
      <c r="H240" s="10">
        <v>1.0</v>
      </c>
      <c r="I240" s="10">
        <f t="shared" si="63"/>
        <v>0.06</v>
      </c>
      <c r="J240" s="37">
        <f>'Listado de insumos 2'!F18</f>
        <v>11520</v>
      </c>
      <c r="K240" s="38">
        <f t="shared" si="64"/>
        <v>691.2</v>
      </c>
      <c r="L240" s="3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8" t="s">
        <v>115</v>
      </c>
      <c r="B241" s="10">
        <v>0.04</v>
      </c>
      <c r="C241" s="10">
        <v>2.0</v>
      </c>
      <c r="D241" s="10">
        <f t="shared" si="61"/>
        <v>0.08</v>
      </c>
      <c r="E241" s="10">
        <f>B241*A235</f>
        <v>0.16</v>
      </c>
      <c r="F241" s="10">
        <f t="shared" si="62"/>
        <v>0.32</v>
      </c>
      <c r="G241" s="46"/>
      <c r="H241" s="10">
        <v>1.0</v>
      </c>
      <c r="I241" s="10">
        <f t="shared" si="63"/>
        <v>0.16</v>
      </c>
      <c r="J241" s="37">
        <f>'Listado de insumos 2'!F7</f>
        <v>5500</v>
      </c>
      <c r="K241" s="38">
        <f t="shared" si="64"/>
        <v>880</v>
      </c>
      <c r="L241" s="3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8" t="s">
        <v>180</v>
      </c>
      <c r="B242" s="10">
        <v>0.02</v>
      </c>
      <c r="C242" s="10">
        <v>1.0</v>
      </c>
      <c r="D242" s="10">
        <f t="shared" si="61"/>
        <v>0.02</v>
      </c>
      <c r="E242" s="10">
        <f>B242*A235</f>
        <v>0.08</v>
      </c>
      <c r="F242" s="10">
        <f t="shared" si="62"/>
        <v>0.08</v>
      </c>
      <c r="G242" s="34"/>
      <c r="H242" s="10">
        <v>1.0</v>
      </c>
      <c r="I242" s="10">
        <f t="shared" si="63"/>
        <v>0.08</v>
      </c>
      <c r="J242" s="37">
        <f>'Listado de insumos 2'!F19</f>
        <v>3917</v>
      </c>
      <c r="K242" s="38">
        <f t="shared" si="64"/>
        <v>313.36</v>
      </c>
      <c r="L242" s="3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8" t="s">
        <v>129</v>
      </c>
      <c r="B243" s="10">
        <v>0.02</v>
      </c>
      <c r="C243" s="10">
        <v>1.0</v>
      </c>
      <c r="D243" s="10">
        <f t="shared" si="61"/>
        <v>0.02</v>
      </c>
      <c r="E243" s="10">
        <f>B243*A235</f>
        <v>0.08</v>
      </c>
      <c r="F243" s="10">
        <f t="shared" si="62"/>
        <v>0.08</v>
      </c>
      <c r="G243" s="54"/>
      <c r="H243" s="10">
        <v>1.175</v>
      </c>
      <c r="I243" s="10">
        <f t="shared" si="63"/>
        <v>0.094</v>
      </c>
      <c r="J243" s="37">
        <f>'Listado de insumos 2'!F27</f>
        <v>6500</v>
      </c>
      <c r="K243" s="38">
        <f t="shared" si="64"/>
        <v>611</v>
      </c>
      <c r="L243" s="3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8" t="s">
        <v>136</v>
      </c>
      <c r="B244" s="10">
        <v>0.02</v>
      </c>
      <c r="C244" s="10">
        <v>1.0</v>
      </c>
      <c r="D244" s="10">
        <f t="shared" si="61"/>
        <v>0.02</v>
      </c>
      <c r="E244" s="10">
        <f>B244*A235</f>
        <v>0.08</v>
      </c>
      <c r="F244" s="10">
        <f t="shared" si="62"/>
        <v>0.08</v>
      </c>
      <c r="G244" s="41" t="s">
        <v>148</v>
      </c>
      <c r="H244" s="10">
        <v>1.175</v>
      </c>
      <c r="I244" s="10">
        <f t="shared" si="63"/>
        <v>0.094</v>
      </c>
      <c r="J244" s="37">
        <f>'Listado de insumos 2'!F30</f>
        <v>11900</v>
      </c>
      <c r="K244" s="38">
        <f t="shared" si="64"/>
        <v>1118.6</v>
      </c>
      <c r="L244" s="3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8" t="s">
        <v>135</v>
      </c>
      <c r="B245" s="10">
        <v>0.005</v>
      </c>
      <c r="C245" s="10">
        <v>1.0</v>
      </c>
      <c r="D245" s="10">
        <f t="shared" si="61"/>
        <v>0.005</v>
      </c>
      <c r="E245" s="10">
        <f>B245*A235</f>
        <v>0.02</v>
      </c>
      <c r="F245" s="10">
        <f t="shared" si="62"/>
        <v>0.02</v>
      </c>
      <c r="G245" s="46"/>
      <c r="H245" s="10">
        <v>1.125</v>
      </c>
      <c r="I245" s="10">
        <f t="shared" si="63"/>
        <v>0.0225</v>
      </c>
      <c r="J245" s="37">
        <f>'Listado de insumos 2'!F28</f>
        <v>6500</v>
      </c>
      <c r="K245" s="38">
        <f t="shared" si="64"/>
        <v>146.25</v>
      </c>
      <c r="L245" s="3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8" t="s">
        <v>214</v>
      </c>
      <c r="B246" s="10">
        <v>0.001</v>
      </c>
      <c r="C246" s="10">
        <v>1.0</v>
      </c>
      <c r="D246" s="10">
        <f t="shared" si="61"/>
        <v>0.001</v>
      </c>
      <c r="E246" s="10">
        <f>B246*A235</f>
        <v>0.004</v>
      </c>
      <c r="F246" s="10">
        <f t="shared" si="62"/>
        <v>0.004</v>
      </c>
      <c r="G246" s="46"/>
      <c r="H246" s="10">
        <v>1.3</v>
      </c>
      <c r="I246" s="10">
        <f t="shared" si="63"/>
        <v>0.0052</v>
      </c>
      <c r="J246" s="37">
        <f>'Listado de insumos 2'!F31</f>
        <v>62222</v>
      </c>
      <c r="K246" s="38">
        <f t="shared" si="64"/>
        <v>323.5544</v>
      </c>
      <c r="L246" s="3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8" t="s">
        <v>252</v>
      </c>
      <c r="B247" s="10">
        <v>0.01</v>
      </c>
      <c r="C247" s="10">
        <v>1.0</v>
      </c>
      <c r="D247" s="10">
        <f t="shared" si="61"/>
        <v>0.01</v>
      </c>
      <c r="E247" s="10">
        <f>B247*A235</f>
        <v>0.04</v>
      </c>
      <c r="F247" s="10">
        <f t="shared" si="62"/>
        <v>0.04</v>
      </c>
      <c r="G247" s="46"/>
      <c r="H247" s="10">
        <v>1.0</v>
      </c>
      <c r="I247" s="10">
        <f t="shared" si="63"/>
        <v>0.04</v>
      </c>
      <c r="J247" s="37">
        <f>'Listado de insumos 2'!F18</f>
        <v>11520</v>
      </c>
      <c r="K247" s="38">
        <f t="shared" si="64"/>
        <v>460.8</v>
      </c>
      <c r="L247" s="3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8" t="s">
        <v>84</v>
      </c>
      <c r="B248" s="10">
        <v>0.03</v>
      </c>
      <c r="C248" s="10">
        <v>0.8</v>
      </c>
      <c r="D248" s="10">
        <f t="shared" si="61"/>
        <v>0.024</v>
      </c>
      <c r="E248" s="10">
        <f>B248*A235</f>
        <v>0.12</v>
      </c>
      <c r="F248" s="10">
        <f t="shared" si="62"/>
        <v>0.096</v>
      </c>
      <c r="G248" s="34"/>
      <c r="H248" s="10">
        <v>1.1</v>
      </c>
      <c r="I248" s="10">
        <f t="shared" si="63"/>
        <v>0.132</v>
      </c>
      <c r="J248" s="37">
        <f>'Listado de insumos 2'!F2</f>
        <v>16500</v>
      </c>
      <c r="K248" s="38">
        <f t="shared" si="64"/>
        <v>2178</v>
      </c>
      <c r="L248" s="3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8" t="s">
        <v>254</v>
      </c>
      <c r="B249" s="10">
        <v>0.005</v>
      </c>
      <c r="C249" s="10">
        <v>1.0</v>
      </c>
      <c r="D249" s="10">
        <f t="shared" si="61"/>
        <v>0.005</v>
      </c>
      <c r="E249" s="10">
        <f>B249*A235</f>
        <v>0.02</v>
      </c>
      <c r="F249" s="10">
        <f t="shared" si="62"/>
        <v>0.02</v>
      </c>
      <c r="G249" s="57">
        <f>F252/A235</f>
        <v>0.266</v>
      </c>
      <c r="H249" s="10">
        <v>1.0</v>
      </c>
      <c r="I249" s="10">
        <f t="shared" si="63"/>
        <v>0.02</v>
      </c>
      <c r="J249" s="37"/>
      <c r="K249" s="38">
        <f t="shared" si="64"/>
        <v>0</v>
      </c>
      <c r="L249" s="3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8" t="s">
        <v>146</v>
      </c>
      <c r="B250" s="10">
        <v>5.0E-4</v>
      </c>
      <c r="C250" s="10">
        <v>1.0</v>
      </c>
      <c r="D250" s="10">
        <f t="shared" si="61"/>
        <v>0.0005</v>
      </c>
      <c r="E250" s="10">
        <f>B250*A235</f>
        <v>0.002</v>
      </c>
      <c r="F250" s="10">
        <f t="shared" si="62"/>
        <v>0.002</v>
      </c>
      <c r="G250" s="46"/>
      <c r="H250" s="10">
        <v>1.0</v>
      </c>
      <c r="I250" s="10">
        <f t="shared" si="63"/>
        <v>0.002</v>
      </c>
      <c r="J250" s="37">
        <f>'Listado de insumos 2'!F10</f>
        <v>99000</v>
      </c>
      <c r="K250" s="38">
        <f t="shared" si="64"/>
        <v>198</v>
      </c>
      <c r="L250" s="3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8" t="s">
        <v>152</v>
      </c>
      <c r="B251" s="10">
        <v>5.0E-4</v>
      </c>
      <c r="C251" s="10">
        <v>1.0</v>
      </c>
      <c r="D251" s="29">
        <f t="shared" si="61"/>
        <v>0.0005</v>
      </c>
      <c r="E251" s="29">
        <f>B251*A235</f>
        <v>0.002</v>
      </c>
      <c r="F251" s="10">
        <f t="shared" si="62"/>
        <v>0.002</v>
      </c>
      <c r="G251" s="46"/>
      <c r="H251" s="10">
        <v>1.0</v>
      </c>
      <c r="I251" s="10">
        <f t="shared" si="63"/>
        <v>0.002</v>
      </c>
      <c r="J251" s="56">
        <f>'Listado de insumos 2'!F11</f>
        <v>3400</v>
      </c>
      <c r="K251" s="38">
        <f t="shared" si="64"/>
        <v>6.8</v>
      </c>
      <c r="L251" s="3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 t="s">
        <v>155</v>
      </c>
      <c r="B252" s="55">
        <f>SUM(B237:B251)</f>
        <v>0.232</v>
      </c>
      <c r="C252" s="55"/>
      <c r="D252" s="55">
        <f t="shared" ref="D252:F252" si="65">SUM(D237:D251)</f>
        <v>0.266</v>
      </c>
      <c r="E252" s="55">
        <f t="shared" si="65"/>
        <v>0.928</v>
      </c>
      <c r="F252" s="55">
        <f t="shared" si="65"/>
        <v>1.064</v>
      </c>
      <c r="G252" s="34"/>
      <c r="H252" s="55"/>
      <c r="I252" s="55">
        <f t="shared" ref="I252:L252" si="66">SUM(I237:I251)</f>
        <v>0.9927</v>
      </c>
      <c r="J252" s="58">
        <f t="shared" si="66"/>
        <v>257823</v>
      </c>
      <c r="K252" s="58">
        <f t="shared" si="66"/>
        <v>8614.7044</v>
      </c>
      <c r="L252" s="58">
        <f t="shared" si="66"/>
        <v>0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4"/>
      <c r="C253" s="14"/>
      <c r="D253" s="14"/>
      <c r="E253" s="14"/>
      <c r="F253" s="14"/>
      <c r="G253" s="14"/>
      <c r="H253" s="14"/>
      <c r="I253" s="59" t="s">
        <v>157</v>
      </c>
      <c r="J253" s="14"/>
      <c r="K253" s="14"/>
      <c r="L253" s="59" t="s">
        <v>158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4"/>
      <c r="C254" s="14"/>
      <c r="D254" s="14"/>
      <c r="E254" s="14"/>
      <c r="F254" s="14"/>
      <c r="G254" s="14"/>
      <c r="H254" s="14"/>
      <c r="I254" s="60">
        <f>G249*A235</f>
        <v>1.064</v>
      </c>
      <c r="J254" s="14"/>
      <c r="K254" s="14"/>
      <c r="L254" s="60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2" t="str">
        <f>'Desayuno, Minutas, Postres'!C13</f>
        <v>BUDÍN DE PAN</v>
      </c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5" t="s">
        <v>56</v>
      </c>
      <c r="B258" s="22" t="s">
        <v>58</v>
      </c>
      <c r="C258" s="23"/>
      <c r="D258" s="24"/>
      <c r="E258" s="26" t="s">
        <v>59</v>
      </c>
      <c r="F258" s="23"/>
      <c r="G258" s="24"/>
      <c r="H258" s="22" t="s">
        <v>62</v>
      </c>
      <c r="I258" s="23"/>
      <c r="J258" s="23"/>
      <c r="K258" s="23"/>
      <c r="L258" s="2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2">
        <f>'Desayuno, Minutas, Postres'!D13</f>
        <v>5</v>
      </c>
      <c r="B259" s="28" t="s">
        <v>70</v>
      </c>
      <c r="C259" s="28" t="s">
        <v>72</v>
      </c>
      <c r="D259" s="28" t="s">
        <v>73</v>
      </c>
      <c r="E259" s="28" t="s">
        <v>75</v>
      </c>
      <c r="F259" s="28" t="s">
        <v>73</v>
      </c>
      <c r="G259" s="28" t="s">
        <v>76</v>
      </c>
      <c r="H259" s="28" t="s">
        <v>78</v>
      </c>
      <c r="I259" s="28" t="s">
        <v>79</v>
      </c>
      <c r="J259" s="30" t="s">
        <v>80</v>
      </c>
      <c r="K259" s="31" t="s">
        <v>82</v>
      </c>
      <c r="L259" s="31" t="s">
        <v>86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5" t="s">
        <v>103</v>
      </c>
      <c r="B260" s="34"/>
      <c r="C260" s="34"/>
      <c r="D260" s="34"/>
      <c r="E260" s="34"/>
      <c r="F260" s="34"/>
      <c r="G260" s="34"/>
      <c r="H260" s="34"/>
      <c r="I260" s="34"/>
      <c r="J260" s="35"/>
      <c r="K260" s="34"/>
      <c r="L260" s="3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7" t="s">
        <v>249</v>
      </c>
      <c r="B261" s="10">
        <v>0.06</v>
      </c>
      <c r="C261" s="10">
        <v>1.0</v>
      </c>
      <c r="D261" s="10">
        <f t="shared" ref="D261:D274" si="67">C261*B261</f>
        <v>0.06</v>
      </c>
      <c r="E261" s="10">
        <f>B261*A259</f>
        <v>0.3</v>
      </c>
      <c r="F261" s="10">
        <f t="shared" ref="F261:F274" si="68">E261*C261</f>
        <v>0.3</v>
      </c>
      <c r="G261" s="36">
        <v>0.0</v>
      </c>
      <c r="H261" s="10">
        <v>1.0</v>
      </c>
      <c r="I261" s="10">
        <f t="shared" ref="I261:I274" si="69">H261*E261</f>
        <v>0.3</v>
      </c>
      <c r="J261" s="37">
        <f>'Listado de insumos 2'!F22</f>
        <v>7800</v>
      </c>
      <c r="K261" s="38">
        <f t="shared" ref="K261:K274" si="70">J261*I261</f>
        <v>2340</v>
      </c>
      <c r="L261" s="3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7" t="s">
        <v>161</v>
      </c>
      <c r="B262" s="10">
        <v>0.025</v>
      </c>
      <c r="C262" s="10">
        <v>1.0</v>
      </c>
      <c r="D262" s="10">
        <f t="shared" si="67"/>
        <v>0.025</v>
      </c>
      <c r="E262" s="10">
        <f>B262*A259</f>
        <v>0.125</v>
      </c>
      <c r="F262" s="10">
        <f t="shared" si="68"/>
        <v>0.125</v>
      </c>
      <c r="G262" s="34"/>
      <c r="H262" s="10">
        <v>1.0</v>
      </c>
      <c r="I262" s="10">
        <f t="shared" si="69"/>
        <v>0.125</v>
      </c>
      <c r="J262" s="37">
        <f>'Listado de insumos 2'!F12</f>
        <v>7160</v>
      </c>
      <c r="K262" s="38">
        <f t="shared" si="70"/>
        <v>895</v>
      </c>
      <c r="L262" s="3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7" t="s">
        <v>180</v>
      </c>
      <c r="B263" s="10">
        <v>0.1</v>
      </c>
      <c r="C263" s="10">
        <v>1.0</v>
      </c>
      <c r="D263" s="10">
        <f t="shared" si="67"/>
        <v>0.1</v>
      </c>
      <c r="E263" s="10">
        <f>B263*A259</f>
        <v>0.5</v>
      </c>
      <c r="F263" s="10">
        <f t="shared" si="68"/>
        <v>0.5</v>
      </c>
      <c r="G263" s="41" t="s">
        <v>127</v>
      </c>
      <c r="H263" s="10">
        <v>1.0</v>
      </c>
      <c r="I263" s="10">
        <f t="shared" si="69"/>
        <v>0.5</v>
      </c>
      <c r="J263" s="37">
        <f>'Listado de insumos 2'!F19</f>
        <v>3917</v>
      </c>
      <c r="K263" s="38">
        <f t="shared" si="70"/>
        <v>1958.5</v>
      </c>
      <c r="L263" s="3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7" t="s">
        <v>176</v>
      </c>
      <c r="B264" s="10">
        <v>0.02</v>
      </c>
      <c r="C264" s="10">
        <v>1.0</v>
      </c>
      <c r="D264" s="10">
        <f t="shared" si="67"/>
        <v>0.02</v>
      </c>
      <c r="E264" s="10">
        <f>B264*A259</f>
        <v>0.1</v>
      </c>
      <c r="F264" s="10">
        <f t="shared" si="68"/>
        <v>0.1</v>
      </c>
      <c r="G264" s="46"/>
      <c r="H264" s="10">
        <v>1.0</v>
      </c>
      <c r="I264" s="10">
        <f t="shared" si="69"/>
        <v>0.1</v>
      </c>
      <c r="J264" s="37">
        <f>'Listado de insumos 2'!F18</f>
        <v>11520</v>
      </c>
      <c r="K264" s="38">
        <f t="shared" si="70"/>
        <v>1152</v>
      </c>
      <c r="L264" s="3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7" t="s">
        <v>247</v>
      </c>
      <c r="B265" s="10">
        <v>0.001</v>
      </c>
      <c r="C265" s="10">
        <v>1.0</v>
      </c>
      <c r="D265" s="10">
        <f t="shared" si="67"/>
        <v>0.001</v>
      </c>
      <c r="E265" s="10">
        <f>B265*A259</f>
        <v>0.005</v>
      </c>
      <c r="F265" s="10">
        <f t="shared" si="68"/>
        <v>0.005</v>
      </c>
      <c r="G265" s="46"/>
      <c r="H265" s="10">
        <v>1.0</v>
      </c>
      <c r="I265" s="10">
        <f t="shared" si="69"/>
        <v>0.005</v>
      </c>
      <c r="J265" s="37">
        <f>'Listado de insumos 2'!F14</f>
        <v>61500</v>
      </c>
      <c r="K265" s="38">
        <f t="shared" si="70"/>
        <v>307.5</v>
      </c>
      <c r="L265" s="3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7" t="s">
        <v>255</v>
      </c>
      <c r="B266" s="10">
        <v>0.03</v>
      </c>
      <c r="C266" s="10">
        <v>1.0</v>
      </c>
      <c r="D266" s="10">
        <f t="shared" si="67"/>
        <v>0.03</v>
      </c>
      <c r="E266" s="10">
        <f>B266*A259</f>
        <v>0.15</v>
      </c>
      <c r="F266" s="10">
        <f t="shared" si="68"/>
        <v>0.15</v>
      </c>
      <c r="G266" s="34"/>
      <c r="H266" s="10">
        <v>1.0</v>
      </c>
      <c r="I266" s="10">
        <f t="shared" si="69"/>
        <v>0.15</v>
      </c>
      <c r="J266" s="37">
        <f>'Listado de insumos 2'!F12</f>
        <v>7160</v>
      </c>
      <c r="K266" s="38">
        <f t="shared" si="70"/>
        <v>1074</v>
      </c>
      <c r="L266" s="3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7"/>
      <c r="B267" s="10"/>
      <c r="C267" s="10">
        <v>1.0</v>
      </c>
      <c r="D267" s="10">
        <f t="shared" si="67"/>
        <v>0</v>
      </c>
      <c r="E267" s="10">
        <f>B267*A259</f>
        <v>0</v>
      </c>
      <c r="F267" s="10">
        <f t="shared" si="68"/>
        <v>0</v>
      </c>
      <c r="G267" s="54"/>
      <c r="H267" s="10">
        <v>1.0</v>
      </c>
      <c r="I267" s="10">
        <f t="shared" si="69"/>
        <v>0</v>
      </c>
      <c r="J267" s="37"/>
      <c r="K267" s="38">
        <f t="shared" si="70"/>
        <v>0</v>
      </c>
      <c r="L267" s="3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7"/>
      <c r="B268" s="10"/>
      <c r="C268" s="10">
        <v>1.0</v>
      </c>
      <c r="D268" s="10">
        <f t="shared" si="67"/>
        <v>0</v>
      </c>
      <c r="E268" s="10">
        <f>B268*A259</f>
        <v>0</v>
      </c>
      <c r="F268" s="10">
        <f t="shared" si="68"/>
        <v>0</v>
      </c>
      <c r="G268" s="41" t="s">
        <v>148</v>
      </c>
      <c r="H268" s="10">
        <v>1.0</v>
      </c>
      <c r="I268" s="10">
        <f t="shared" si="69"/>
        <v>0</v>
      </c>
      <c r="J268" s="37"/>
      <c r="K268" s="38">
        <f t="shared" si="70"/>
        <v>0</v>
      </c>
      <c r="L268" s="3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7"/>
      <c r="B269" s="10"/>
      <c r="C269" s="10">
        <v>1.0</v>
      </c>
      <c r="D269" s="10">
        <f t="shared" si="67"/>
        <v>0</v>
      </c>
      <c r="E269" s="10">
        <f>B269*A259</f>
        <v>0</v>
      </c>
      <c r="F269" s="10">
        <f t="shared" si="68"/>
        <v>0</v>
      </c>
      <c r="G269" s="46"/>
      <c r="H269" s="10">
        <v>1.0</v>
      </c>
      <c r="I269" s="10">
        <f t="shared" si="69"/>
        <v>0</v>
      </c>
      <c r="J269" s="37"/>
      <c r="K269" s="38">
        <f t="shared" si="70"/>
        <v>0</v>
      </c>
      <c r="L269" s="3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7"/>
      <c r="B270" s="10"/>
      <c r="C270" s="10">
        <v>1.0</v>
      </c>
      <c r="D270" s="10">
        <f t="shared" si="67"/>
        <v>0</v>
      </c>
      <c r="E270" s="10">
        <f>B270*A259</f>
        <v>0</v>
      </c>
      <c r="F270" s="10">
        <f t="shared" si="68"/>
        <v>0</v>
      </c>
      <c r="G270" s="46"/>
      <c r="H270" s="10">
        <v>1.0</v>
      </c>
      <c r="I270" s="10">
        <f t="shared" si="69"/>
        <v>0</v>
      </c>
      <c r="J270" s="37"/>
      <c r="K270" s="38">
        <f t="shared" si="70"/>
        <v>0</v>
      </c>
      <c r="L270" s="3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7"/>
      <c r="B271" s="10"/>
      <c r="C271" s="10">
        <v>1.0</v>
      </c>
      <c r="D271" s="10">
        <f t="shared" si="67"/>
        <v>0</v>
      </c>
      <c r="E271" s="10">
        <f>B271*A259</f>
        <v>0</v>
      </c>
      <c r="F271" s="10">
        <f t="shared" si="68"/>
        <v>0</v>
      </c>
      <c r="G271" s="46"/>
      <c r="H271" s="10">
        <v>1.0</v>
      </c>
      <c r="I271" s="10">
        <f t="shared" si="69"/>
        <v>0</v>
      </c>
      <c r="J271" s="37"/>
      <c r="K271" s="38">
        <f t="shared" si="70"/>
        <v>0</v>
      </c>
      <c r="L271" s="3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7"/>
      <c r="B272" s="10"/>
      <c r="C272" s="10">
        <v>1.0</v>
      </c>
      <c r="D272" s="29">
        <f t="shared" si="67"/>
        <v>0</v>
      </c>
      <c r="E272" s="29">
        <f>B272*A259</f>
        <v>0</v>
      </c>
      <c r="F272" s="10">
        <f t="shared" si="68"/>
        <v>0</v>
      </c>
      <c r="G272" s="34"/>
      <c r="H272" s="10">
        <v>1.0</v>
      </c>
      <c r="I272" s="10">
        <f t="shared" si="69"/>
        <v>0</v>
      </c>
      <c r="J272" s="56"/>
      <c r="K272" s="38">
        <f t="shared" si="70"/>
        <v>0</v>
      </c>
      <c r="L272" s="3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7"/>
      <c r="B273" s="10"/>
      <c r="C273" s="10">
        <v>1.0</v>
      </c>
      <c r="D273" s="10">
        <f t="shared" si="67"/>
        <v>0</v>
      </c>
      <c r="E273" s="10">
        <f>B273*A259</f>
        <v>0</v>
      </c>
      <c r="F273" s="10">
        <f t="shared" si="68"/>
        <v>0</v>
      </c>
      <c r="G273" s="57">
        <f>F275/A259</f>
        <v>0.236</v>
      </c>
      <c r="H273" s="10">
        <v>1.0</v>
      </c>
      <c r="I273" s="10">
        <f t="shared" si="69"/>
        <v>0</v>
      </c>
      <c r="J273" s="38"/>
      <c r="K273" s="38">
        <f t="shared" si="70"/>
        <v>0</v>
      </c>
      <c r="L273" s="3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7"/>
      <c r="B274" s="10"/>
      <c r="C274" s="10">
        <v>1.0</v>
      </c>
      <c r="D274" s="10">
        <f t="shared" si="67"/>
        <v>0</v>
      </c>
      <c r="E274" s="10">
        <f>B274*A259</f>
        <v>0</v>
      </c>
      <c r="F274" s="10">
        <f t="shared" si="68"/>
        <v>0</v>
      </c>
      <c r="G274" s="46"/>
      <c r="H274" s="10">
        <v>1.0</v>
      </c>
      <c r="I274" s="10">
        <f t="shared" si="69"/>
        <v>0</v>
      </c>
      <c r="J274" s="38"/>
      <c r="K274" s="38">
        <f t="shared" si="70"/>
        <v>0</v>
      </c>
      <c r="L274" s="3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 t="s">
        <v>155</v>
      </c>
      <c r="B275" s="55">
        <f>SUM(B261:B274)</f>
        <v>0.236</v>
      </c>
      <c r="C275" s="55"/>
      <c r="D275" s="55">
        <f t="shared" ref="D275:F275" si="71">SUM(D261:D274)</f>
        <v>0.236</v>
      </c>
      <c r="E275" s="55">
        <f t="shared" si="71"/>
        <v>1.18</v>
      </c>
      <c r="F275" s="55">
        <f t="shared" si="71"/>
        <v>1.18</v>
      </c>
      <c r="G275" s="34"/>
      <c r="H275" s="55"/>
      <c r="I275" s="55">
        <f t="shared" ref="I275:L275" si="72">SUM(I261:I274)</f>
        <v>1.18</v>
      </c>
      <c r="J275" s="58">
        <f t="shared" si="72"/>
        <v>99057</v>
      </c>
      <c r="K275" s="58">
        <f t="shared" si="72"/>
        <v>7727</v>
      </c>
      <c r="L275" s="58">
        <f t="shared" si="72"/>
        <v>0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4"/>
      <c r="C276" s="14"/>
      <c r="D276" s="14"/>
      <c r="E276" s="14"/>
      <c r="F276" s="14"/>
      <c r="G276" s="14"/>
      <c r="H276" s="14"/>
      <c r="I276" s="59" t="s">
        <v>157</v>
      </c>
      <c r="J276" s="14"/>
      <c r="K276" s="14"/>
      <c r="L276" s="59" t="s">
        <v>158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4"/>
      <c r="C277" s="14"/>
      <c r="D277" s="14"/>
      <c r="E277" s="14"/>
      <c r="F277" s="14"/>
      <c r="G277" s="14"/>
      <c r="H277" s="14"/>
      <c r="I277" s="60">
        <f>G273*A259</f>
        <v>1.18</v>
      </c>
      <c r="J277" s="14"/>
      <c r="K277" s="14"/>
      <c r="L277" s="60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2" t="str">
        <f>'Desayuno, Minutas, Postres'!C14</f>
        <v>TORTA MARMOLADA</v>
      </c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5" t="s">
        <v>56</v>
      </c>
      <c r="B281" s="22" t="s">
        <v>58</v>
      </c>
      <c r="C281" s="23"/>
      <c r="D281" s="24"/>
      <c r="E281" s="26" t="s">
        <v>59</v>
      </c>
      <c r="F281" s="23"/>
      <c r="G281" s="24"/>
      <c r="H281" s="22" t="s">
        <v>62</v>
      </c>
      <c r="I281" s="23"/>
      <c r="J281" s="23"/>
      <c r="K281" s="23"/>
      <c r="L281" s="2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2">
        <f>'Desayuno, Minutas, Postres'!D14</f>
        <v>4</v>
      </c>
      <c r="B282" s="28" t="s">
        <v>70</v>
      </c>
      <c r="C282" s="28" t="s">
        <v>72</v>
      </c>
      <c r="D282" s="28" t="s">
        <v>73</v>
      </c>
      <c r="E282" s="28" t="s">
        <v>75</v>
      </c>
      <c r="F282" s="28" t="s">
        <v>73</v>
      </c>
      <c r="G282" s="28" t="s">
        <v>76</v>
      </c>
      <c r="H282" s="28" t="s">
        <v>78</v>
      </c>
      <c r="I282" s="28" t="s">
        <v>79</v>
      </c>
      <c r="J282" s="30" t="s">
        <v>80</v>
      </c>
      <c r="K282" s="31" t="s">
        <v>82</v>
      </c>
      <c r="L282" s="31" t="s">
        <v>86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5" t="s">
        <v>103</v>
      </c>
      <c r="B283" s="34"/>
      <c r="C283" s="34"/>
      <c r="D283" s="34"/>
      <c r="E283" s="34"/>
      <c r="F283" s="34"/>
      <c r="G283" s="34"/>
      <c r="H283" s="34"/>
      <c r="I283" s="34"/>
      <c r="J283" s="35"/>
      <c r="K283" s="34"/>
      <c r="L283" s="3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7" t="s">
        <v>245</v>
      </c>
      <c r="B284" s="10">
        <v>0.06</v>
      </c>
      <c r="C284" s="10">
        <v>1.0</v>
      </c>
      <c r="D284" s="10">
        <f t="shared" ref="D284:D297" si="73">C284*B284</f>
        <v>0.06</v>
      </c>
      <c r="E284" s="10">
        <f>B284*A282</f>
        <v>0.24</v>
      </c>
      <c r="F284" s="10">
        <f t="shared" ref="F284:F297" si="74">E284*C284</f>
        <v>0.24</v>
      </c>
      <c r="G284" s="36">
        <v>0.0</v>
      </c>
      <c r="H284" s="10">
        <v>1.0</v>
      </c>
      <c r="I284" s="10">
        <f t="shared" ref="I284:I297" si="75">H284*E284</f>
        <v>0.24</v>
      </c>
      <c r="J284" s="37">
        <f>'Listado de insumos 2'!F8</f>
        <v>5850</v>
      </c>
      <c r="K284" s="38">
        <f t="shared" ref="K284:K297" si="76">J284*I284</f>
        <v>1404</v>
      </c>
      <c r="L284" s="3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7" t="s">
        <v>180</v>
      </c>
      <c r="B285" s="10">
        <v>0.025</v>
      </c>
      <c r="C285" s="10">
        <v>1.0</v>
      </c>
      <c r="D285" s="10">
        <f t="shared" si="73"/>
        <v>0.025</v>
      </c>
      <c r="E285" s="10">
        <f>B285*A282</f>
        <v>0.1</v>
      </c>
      <c r="F285" s="10">
        <f t="shared" si="74"/>
        <v>0.1</v>
      </c>
      <c r="G285" s="34"/>
      <c r="H285" s="10">
        <v>1.0</v>
      </c>
      <c r="I285" s="10">
        <f t="shared" si="75"/>
        <v>0.1</v>
      </c>
      <c r="J285" s="37">
        <f>'Listado de insumos 2'!F19</f>
        <v>3917</v>
      </c>
      <c r="K285" s="38">
        <f t="shared" si="76"/>
        <v>391.7</v>
      </c>
      <c r="L285" s="3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7" t="s">
        <v>176</v>
      </c>
      <c r="B286" s="10">
        <v>0.01</v>
      </c>
      <c r="C286" s="10">
        <v>1.0</v>
      </c>
      <c r="D286" s="10">
        <f t="shared" si="73"/>
        <v>0.01</v>
      </c>
      <c r="E286" s="10">
        <f>B286*A282</f>
        <v>0.04</v>
      </c>
      <c r="F286" s="10">
        <f t="shared" si="74"/>
        <v>0.04</v>
      </c>
      <c r="G286" s="41" t="s">
        <v>127</v>
      </c>
      <c r="H286" s="10">
        <v>1.0</v>
      </c>
      <c r="I286" s="10">
        <f t="shared" si="75"/>
        <v>0.04</v>
      </c>
      <c r="J286" s="37">
        <f>'Listado de insumos 2'!F18</f>
        <v>11520</v>
      </c>
      <c r="K286" s="38">
        <f t="shared" si="76"/>
        <v>460.8</v>
      </c>
      <c r="L286" s="3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7" t="s">
        <v>119</v>
      </c>
      <c r="B287" s="10">
        <v>0.01</v>
      </c>
      <c r="C287" s="10">
        <v>1.0</v>
      </c>
      <c r="D287" s="10">
        <f t="shared" si="73"/>
        <v>0.01</v>
      </c>
      <c r="E287" s="10">
        <f>B287*A282</f>
        <v>0.04</v>
      </c>
      <c r="F287" s="10">
        <f t="shared" si="74"/>
        <v>0.04</v>
      </c>
      <c r="G287" s="46"/>
      <c r="H287" s="10">
        <v>1.0</v>
      </c>
      <c r="I287" s="10">
        <f t="shared" si="75"/>
        <v>0.04</v>
      </c>
      <c r="J287" s="37">
        <f>'Listado de insumos 2'!F16</f>
        <v>12844</v>
      </c>
      <c r="K287" s="38">
        <f t="shared" si="76"/>
        <v>513.76</v>
      </c>
      <c r="L287" s="3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7" t="s">
        <v>161</v>
      </c>
      <c r="B288" s="10">
        <v>0.03</v>
      </c>
      <c r="C288" s="10">
        <v>1.0</v>
      </c>
      <c r="D288" s="10">
        <f t="shared" si="73"/>
        <v>0.03</v>
      </c>
      <c r="E288" s="10">
        <f>B288*A282</f>
        <v>0.12</v>
      </c>
      <c r="F288" s="10">
        <f t="shared" si="74"/>
        <v>0.12</v>
      </c>
      <c r="G288" s="46"/>
      <c r="H288" s="10">
        <v>1.0</v>
      </c>
      <c r="I288" s="10">
        <f t="shared" si="75"/>
        <v>0.12</v>
      </c>
      <c r="J288" s="37">
        <f>'Listado de insumos 2'!F12</f>
        <v>7160</v>
      </c>
      <c r="K288" s="38">
        <f t="shared" si="76"/>
        <v>859.2</v>
      </c>
      <c r="L288" s="3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7" t="s">
        <v>247</v>
      </c>
      <c r="B289" s="10">
        <v>0.001</v>
      </c>
      <c r="C289" s="10">
        <v>1.0</v>
      </c>
      <c r="D289" s="10">
        <f t="shared" si="73"/>
        <v>0.001</v>
      </c>
      <c r="E289" s="10">
        <f>B289*A282</f>
        <v>0.004</v>
      </c>
      <c r="F289" s="10">
        <f t="shared" si="74"/>
        <v>0.004</v>
      </c>
      <c r="G289" s="34"/>
      <c r="H289" s="10">
        <v>1.0</v>
      </c>
      <c r="I289" s="10">
        <f t="shared" si="75"/>
        <v>0.004</v>
      </c>
      <c r="J289" s="37">
        <f>'Listado de insumos 2'!F14</f>
        <v>61500</v>
      </c>
      <c r="K289" s="38">
        <f t="shared" si="76"/>
        <v>246</v>
      </c>
      <c r="L289" s="3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7"/>
      <c r="B290" s="10"/>
      <c r="C290" s="10">
        <v>1.0</v>
      </c>
      <c r="D290" s="10">
        <f t="shared" si="73"/>
        <v>0</v>
      </c>
      <c r="E290" s="10">
        <f>B290*A282</f>
        <v>0</v>
      </c>
      <c r="F290" s="10">
        <f t="shared" si="74"/>
        <v>0</v>
      </c>
      <c r="G290" s="54"/>
      <c r="H290" s="10">
        <v>1.0</v>
      </c>
      <c r="I290" s="10">
        <f t="shared" si="75"/>
        <v>0</v>
      </c>
      <c r="J290" s="37"/>
      <c r="K290" s="38">
        <f t="shared" si="76"/>
        <v>0</v>
      </c>
      <c r="L290" s="3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7"/>
      <c r="B291" s="10"/>
      <c r="C291" s="10">
        <v>1.0</v>
      </c>
      <c r="D291" s="10">
        <f t="shared" si="73"/>
        <v>0</v>
      </c>
      <c r="E291" s="10">
        <f>B291*A282</f>
        <v>0</v>
      </c>
      <c r="F291" s="10">
        <f t="shared" si="74"/>
        <v>0</v>
      </c>
      <c r="G291" s="41" t="s">
        <v>148</v>
      </c>
      <c r="H291" s="10">
        <v>1.0</v>
      </c>
      <c r="I291" s="10">
        <f t="shared" si="75"/>
        <v>0</v>
      </c>
      <c r="J291" s="37"/>
      <c r="K291" s="38">
        <f t="shared" si="76"/>
        <v>0</v>
      </c>
      <c r="L291" s="3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7"/>
      <c r="B292" s="10"/>
      <c r="C292" s="10">
        <v>1.0</v>
      </c>
      <c r="D292" s="10">
        <f t="shared" si="73"/>
        <v>0</v>
      </c>
      <c r="E292" s="10">
        <f>B292*A282</f>
        <v>0</v>
      </c>
      <c r="F292" s="10">
        <f t="shared" si="74"/>
        <v>0</v>
      </c>
      <c r="G292" s="46"/>
      <c r="H292" s="10">
        <v>1.0</v>
      </c>
      <c r="I292" s="10">
        <f t="shared" si="75"/>
        <v>0</v>
      </c>
      <c r="J292" s="37"/>
      <c r="K292" s="38">
        <f t="shared" si="76"/>
        <v>0</v>
      </c>
      <c r="L292" s="3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7"/>
      <c r="B293" s="10"/>
      <c r="C293" s="10">
        <v>1.0</v>
      </c>
      <c r="D293" s="10">
        <f t="shared" si="73"/>
        <v>0</v>
      </c>
      <c r="E293" s="10">
        <f>B293*A282</f>
        <v>0</v>
      </c>
      <c r="F293" s="10">
        <f t="shared" si="74"/>
        <v>0</v>
      </c>
      <c r="G293" s="46"/>
      <c r="H293" s="10">
        <v>1.0</v>
      </c>
      <c r="I293" s="10">
        <f t="shared" si="75"/>
        <v>0</v>
      </c>
      <c r="J293" s="37"/>
      <c r="K293" s="38">
        <f t="shared" si="76"/>
        <v>0</v>
      </c>
      <c r="L293" s="3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7"/>
      <c r="B294" s="10"/>
      <c r="C294" s="10">
        <v>1.0</v>
      </c>
      <c r="D294" s="10">
        <f t="shared" si="73"/>
        <v>0</v>
      </c>
      <c r="E294" s="10">
        <f>B294*A282</f>
        <v>0</v>
      </c>
      <c r="F294" s="10">
        <f t="shared" si="74"/>
        <v>0</v>
      </c>
      <c r="G294" s="46"/>
      <c r="H294" s="10">
        <v>1.0</v>
      </c>
      <c r="I294" s="10">
        <f t="shared" si="75"/>
        <v>0</v>
      </c>
      <c r="J294" s="37"/>
      <c r="K294" s="38">
        <f t="shared" si="76"/>
        <v>0</v>
      </c>
      <c r="L294" s="3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7"/>
      <c r="B295" s="10"/>
      <c r="C295" s="10">
        <v>1.0</v>
      </c>
      <c r="D295" s="29">
        <f t="shared" si="73"/>
        <v>0</v>
      </c>
      <c r="E295" s="29">
        <f>B295*A282</f>
        <v>0</v>
      </c>
      <c r="F295" s="10">
        <f t="shared" si="74"/>
        <v>0</v>
      </c>
      <c r="G295" s="34"/>
      <c r="H295" s="10">
        <v>1.0</v>
      </c>
      <c r="I295" s="10">
        <f t="shared" si="75"/>
        <v>0</v>
      </c>
      <c r="J295" s="56"/>
      <c r="K295" s="38">
        <f t="shared" si="76"/>
        <v>0</v>
      </c>
      <c r="L295" s="3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7"/>
      <c r="B296" s="10"/>
      <c r="C296" s="10">
        <v>1.0</v>
      </c>
      <c r="D296" s="10">
        <f t="shared" si="73"/>
        <v>0</v>
      </c>
      <c r="E296" s="10">
        <f>B296*A282</f>
        <v>0</v>
      </c>
      <c r="F296" s="10">
        <f t="shared" si="74"/>
        <v>0</v>
      </c>
      <c r="G296" s="57">
        <f>F298/A282</f>
        <v>0.136</v>
      </c>
      <c r="H296" s="10">
        <v>1.0</v>
      </c>
      <c r="I296" s="10">
        <f t="shared" si="75"/>
        <v>0</v>
      </c>
      <c r="J296" s="38"/>
      <c r="K296" s="38">
        <f t="shared" si="76"/>
        <v>0</v>
      </c>
      <c r="L296" s="3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7"/>
      <c r="B297" s="10"/>
      <c r="C297" s="10">
        <v>1.0</v>
      </c>
      <c r="D297" s="10">
        <f t="shared" si="73"/>
        <v>0</v>
      </c>
      <c r="E297" s="10">
        <f>B297*A282</f>
        <v>0</v>
      </c>
      <c r="F297" s="10">
        <f t="shared" si="74"/>
        <v>0</v>
      </c>
      <c r="G297" s="46"/>
      <c r="H297" s="10">
        <v>1.0</v>
      </c>
      <c r="I297" s="10">
        <f t="shared" si="75"/>
        <v>0</v>
      </c>
      <c r="J297" s="38"/>
      <c r="K297" s="38">
        <f t="shared" si="76"/>
        <v>0</v>
      </c>
      <c r="L297" s="3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 t="s">
        <v>155</v>
      </c>
      <c r="B298" s="55">
        <f>SUM(B284:B297)</f>
        <v>0.136</v>
      </c>
      <c r="C298" s="55"/>
      <c r="D298" s="55">
        <f t="shared" ref="D298:F298" si="77">SUM(D284:D297)</f>
        <v>0.136</v>
      </c>
      <c r="E298" s="55">
        <f t="shared" si="77"/>
        <v>0.544</v>
      </c>
      <c r="F298" s="55">
        <f t="shared" si="77"/>
        <v>0.544</v>
      </c>
      <c r="G298" s="34"/>
      <c r="H298" s="55"/>
      <c r="I298" s="55">
        <f t="shared" ref="I298:L298" si="78">SUM(I284:I297)</f>
        <v>0.544</v>
      </c>
      <c r="J298" s="58">
        <f t="shared" si="78"/>
        <v>102791</v>
      </c>
      <c r="K298" s="58">
        <f t="shared" si="78"/>
        <v>3875.46</v>
      </c>
      <c r="L298" s="58">
        <f t="shared" si="78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4"/>
      <c r="C299" s="14"/>
      <c r="D299" s="14"/>
      <c r="E299" s="14"/>
      <c r="F299" s="14"/>
      <c r="G299" s="14"/>
      <c r="H299" s="14"/>
      <c r="I299" s="59" t="s">
        <v>157</v>
      </c>
      <c r="J299" s="14"/>
      <c r="K299" s="14"/>
      <c r="L299" s="59" t="s">
        <v>158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4"/>
      <c r="C300" s="14"/>
      <c r="D300" s="14"/>
      <c r="E300" s="14"/>
      <c r="F300" s="14"/>
      <c r="G300" s="14"/>
      <c r="H300" s="14"/>
      <c r="I300" s="60">
        <f>G296*A282</f>
        <v>0.544</v>
      </c>
      <c r="J300" s="14"/>
      <c r="K300" s="14"/>
      <c r="L300" s="60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2" t="str">
        <f>'Desayuno, Minutas, Postres'!C15</f>
        <v>ARROZ CON LECHE</v>
      </c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5" t="s">
        <v>56</v>
      </c>
      <c r="B304" s="22" t="s">
        <v>58</v>
      </c>
      <c r="C304" s="23"/>
      <c r="D304" s="24"/>
      <c r="E304" s="26" t="s">
        <v>59</v>
      </c>
      <c r="F304" s="23"/>
      <c r="G304" s="24"/>
      <c r="H304" s="22" t="s">
        <v>62</v>
      </c>
      <c r="I304" s="23"/>
      <c r="J304" s="23"/>
      <c r="K304" s="23"/>
      <c r="L304" s="2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2">
        <f>'Desayuno, Minutas, Postres'!D15</f>
        <v>4</v>
      </c>
      <c r="B305" s="28" t="s">
        <v>70</v>
      </c>
      <c r="C305" s="28" t="s">
        <v>72</v>
      </c>
      <c r="D305" s="28" t="s">
        <v>73</v>
      </c>
      <c r="E305" s="28" t="s">
        <v>75</v>
      </c>
      <c r="F305" s="28" t="s">
        <v>73</v>
      </c>
      <c r="G305" s="28" t="s">
        <v>76</v>
      </c>
      <c r="H305" s="28" t="s">
        <v>78</v>
      </c>
      <c r="I305" s="28" t="s">
        <v>79</v>
      </c>
      <c r="J305" s="30" t="s">
        <v>80</v>
      </c>
      <c r="K305" s="31" t="s">
        <v>82</v>
      </c>
      <c r="L305" s="31" t="s">
        <v>86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5" t="s">
        <v>103</v>
      </c>
      <c r="B306" s="34"/>
      <c r="C306" s="34"/>
      <c r="D306" s="34"/>
      <c r="E306" s="34"/>
      <c r="F306" s="34"/>
      <c r="G306" s="34"/>
      <c r="H306" s="34"/>
      <c r="I306" s="34"/>
      <c r="J306" s="35"/>
      <c r="K306" s="34"/>
      <c r="L306" s="3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7" t="s">
        <v>142</v>
      </c>
      <c r="B307" s="10">
        <v>0.03</v>
      </c>
      <c r="C307" s="10">
        <v>1.0</v>
      </c>
      <c r="D307" s="10">
        <f t="shared" ref="D307:D320" si="79">C307*B307</f>
        <v>0.03</v>
      </c>
      <c r="E307" s="10">
        <f>B307*A305</f>
        <v>0.12</v>
      </c>
      <c r="F307" s="10">
        <f t="shared" ref="F307:F320" si="80">E307*C307</f>
        <v>0.12</v>
      </c>
      <c r="G307" s="36">
        <v>0.0</v>
      </c>
      <c r="H307" s="10">
        <v>1.0</v>
      </c>
      <c r="I307" s="10">
        <f t="shared" ref="I307:I320" si="81">H307*E307</f>
        <v>0.12</v>
      </c>
      <c r="J307" s="37">
        <f>'Listado de insumos 2'!F4</f>
        <v>3020</v>
      </c>
      <c r="K307" s="38">
        <f t="shared" ref="K307:K320" si="82">J307*I307</f>
        <v>362.4</v>
      </c>
      <c r="L307" s="3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7" t="s">
        <v>149</v>
      </c>
      <c r="B308" s="10">
        <v>0.07</v>
      </c>
      <c r="C308" s="10">
        <v>1.0</v>
      </c>
      <c r="D308" s="10">
        <f t="shared" si="79"/>
        <v>0.07</v>
      </c>
      <c r="E308" s="10">
        <f>B308*A305</f>
        <v>0.28</v>
      </c>
      <c r="F308" s="10">
        <f t="shared" si="80"/>
        <v>0.28</v>
      </c>
      <c r="G308" s="34"/>
      <c r="H308" s="10">
        <v>1.0</v>
      </c>
      <c r="I308" s="10">
        <f t="shared" si="81"/>
        <v>0.28</v>
      </c>
      <c r="J308" s="37"/>
      <c r="K308" s="38">
        <f t="shared" si="82"/>
        <v>0</v>
      </c>
      <c r="L308" s="3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7" t="s">
        <v>180</v>
      </c>
      <c r="B309" s="10">
        <v>0.135</v>
      </c>
      <c r="C309" s="10">
        <v>1.0</v>
      </c>
      <c r="D309" s="10">
        <f t="shared" si="79"/>
        <v>0.135</v>
      </c>
      <c r="E309" s="10">
        <f>B309*A305</f>
        <v>0.54</v>
      </c>
      <c r="F309" s="10">
        <f t="shared" si="80"/>
        <v>0.54</v>
      </c>
      <c r="G309" s="41" t="s">
        <v>127</v>
      </c>
      <c r="H309" s="10">
        <v>1.0</v>
      </c>
      <c r="I309" s="10">
        <f t="shared" si="81"/>
        <v>0.54</v>
      </c>
      <c r="J309" s="37">
        <f>'Listado de insumos 2'!F19</f>
        <v>3917</v>
      </c>
      <c r="K309" s="38">
        <f t="shared" si="82"/>
        <v>2115.18</v>
      </c>
      <c r="L309" s="3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7" t="s">
        <v>161</v>
      </c>
      <c r="B310" s="10">
        <v>0.018</v>
      </c>
      <c r="C310" s="10">
        <v>1.0</v>
      </c>
      <c r="D310" s="10">
        <f t="shared" si="79"/>
        <v>0.018</v>
      </c>
      <c r="E310" s="10">
        <f>B310*A305</f>
        <v>0.072</v>
      </c>
      <c r="F310" s="10">
        <f t="shared" si="80"/>
        <v>0.072</v>
      </c>
      <c r="G310" s="46"/>
      <c r="H310" s="10">
        <v>1.0</v>
      </c>
      <c r="I310" s="10">
        <f t="shared" si="81"/>
        <v>0.072</v>
      </c>
      <c r="J310" s="37">
        <f>'Listado de insumos 2'!F12</f>
        <v>7160</v>
      </c>
      <c r="K310" s="38">
        <f t="shared" si="82"/>
        <v>515.52</v>
      </c>
      <c r="L310" s="3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7" t="s">
        <v>246</v>
      </c>
      <c r="B311" s="10">
        <v>0.001</v>
      </c>
      <c r="C311" s="10">
        <v>1.0</v>
      </c>
      <c r="D311" s="10">
        <f t="shared" si="79"/>
        <v>0.001</v>
      </c>
      <c r="E311" s="10">
        <f>B311*A305</f>
        <v>0.004</v>
      </c>
      <c r="F311" s="10">
        <f t="shared" si="80"/>
        <v>0.004</v>
      </c>
      <c r="G311" s="46"/>
      <c r="H311" s="10">
        <v>1.0</v>
      </c>
      <c r="I311" s="10">
        <f t="shared" si="81"/>
        <v>0.004</v>
      </c>
      <c r="J311" s="37">
        <f>'Listado de insumos 2'!F13</f>
        <v>74000</v>
      </c>
      <c r="K311" s="38">
        <f t="shared" si="82"/>
        <v>296</v>
      </c>
      <c r="L311" s="3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7"/>
      <c r="B312" s="10"/>
      <c r="C312" s="10">
        <v>1.0</v>
      </c>
      <c r="D312" s="10">
        <f t="shared" si="79"/>
        <v>0</v>
      </c>
      <c r="E312" s="10">
        <f>B312*A305</f>
        <v>0</v>
      </c>
      <c r="F312" s="10">
        <f t="shared" si="80"/>
        <v>0</v>
      </c>
      <c r="G312" s="34"/>
      <c r="H312" s="10">
        <v>1.0</v>
      </c>
      <c r="I312" s="10">
        <f t="shared" si="81"/>
        <v>0</v>
      </c>
      <c r="J312" s="37"/>
      <c r="K312" s="38">
        <f t="shared" si="82"/>
        <v>0</v>
      </c>
      <c r="L312" s="3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7"/>
      <c r="B313" s="10"/>
      <c r="C313" s="10">
        <v>1.0</v>
      </c>
      <c r="D313" s="10">
        <f t="shared" si="79"/>
        <v>0</v>
      </c>
      <c r="E313" s="10">
        <f>B313*A305</f>
        <v>0</v>
      </c>
      <c r="F313" s="10">
        <f t="shared" si="80"/>
        <v>0</v>
      </c>
      <c r="G313" s="54"/>
      <c r="H313" s="10">
        <v>1.0</v>
      </c>
      <c r="I313" s="10">
        <f t="shared" si="81"/>
        <v>0</v>
      </c>
      <c r="J313" s="37"/>
      <c r="K313" s="38">
        <f t="shared" si="82"/>
        <v>0</v>
      </c>
      <c r="L313" s="3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7"/>
      <c r="B314" s="10"/>
      <c r="C314" s="10">
        <v>1.0</v>
      </c>
      <c r="D314" s="10">
        <f t="shared" si="79"/>
        <v>0</v>
      </c>
      <c r="E314" s="10">
        <f>B314*A305</f>
        <v>0</v>
      </c>
      <c r="F314" s="10">
        <f t="shared" si="80"/>
        <v>0</v>
      </c>
      <c r="G314" s="41" t="s">
        <v>148</v>
      </c>
      <c r="H314" s="10">
        <v>1.0</v>
      </c>
      <c r="I314" s="10">
        <f t="shared" si="81"/>
        <v>0</v>
      </c>
      <c r="J314" s="37"/>
      <c r="K314" s="38">
        <f t="shared" si="82"/>
        <v>0</v>
      </c>
      <c r="L314" s="3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7"/>
      <c r="B315" s="10"/>
      <c r="C315" s="10">
        <v>1.0</v>
      </c>
      <c r="D315" s="10">
        <f t="shared" si="79"/>
        <v>0</v>
      </c>
      <c r="E315" s="10">
        <f>B315*A305</f>
        <v>0</v>
      </c>
      <c r="F315" s="10">
        <f t="shared" si="80"/>
        <v>0</v>
      </c>
      <c r="G315" s="46"/>
      <c r="H315" s="10">
        <v>1.0</v>
      </c>
      <c r="I315" s="10">
        <f t="shared" si="81"/>
        <v>0</v>
      </c>
      <c r="J315" s="37"/>
      <c r="K315" s="38">
        <f t="shared" si="82"/>
        <v>0</v>
      </c>
      <c r="L315" s="3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7"/>
      <c r="B316" s="10"/>
      <c r="C316" s="10">
        <v>1.0</v>
      </c>
      <c r="D316" s="10">
        <f t="shared" si="79"/>
        <v>0</v>
      </c>
      <c r="E316" s="10">
        <f>B316*A305</f>
        <v>0</v>
      </c>
      <c r="F316" s="10">
        <f t="shared" si="80"/>
        <v>0</v>
      </c>
      <c r="G316" s="46"/>
      <c r="H316" s="10">
        <v>1.0</v>
      </c>
      <c r="I316" s="10">
        <f t="shared" si="81"/>
        <v>0</v>
      </c>
      <c r="J316" s="37"/>
      <c r="K316" s="38">
        <f t="shared" si="82"/>
        <v>0</v>
      </c>
      <c r="L316" s="3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7"/>
      <c r="B317" s="10"/>
      <c r="C317" s="10">
        <v>1.0</v>
      </c>
      <c r="D317" s="10">
        <f t="shared" si="79"/>
        <v>0</v>
      </c>
      <c r="E317" s="10">
        <f>B317*A305</f>
        <v>0</v>
      </c>
      <c r="F317" s="10">
        <f t="shared" si="80"/>
        <v>0</v>
      </c>
      <c r="G317" s="46"/>
      <c r="H317" s="10">
        <v>1.0</v>
      </c>
      <c r="I317" s="10">
        <f t="shared" si="81"/>
        <v>0</v>
      </c>
      <c r="J317" s="37"/>
      <c r="K317" s="38">
        <f t="shared" si="82"/>
        <v>0</v>
      </c>
      <c r="L317" s="3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7"/>
      <c r="B318" s="10"/>
      <c r="C318" s="10">
        <v>1.0</v>
      </c>
      <c r="D318" s="29">
        <f t="shared" si="79"/>
        <v>0</v>
      </c>
      <c r="E318" s="29">
        <f>B318*A305</f>
        <v>0</v>
      </c>
      <c r="F318" s="10">
        <f t="shared" si="80"/>
        <v>0</v>
      </c>
      <c r="G318" s="34"/>
      <c r="H318" s="10">
        <v>1.0</v>
      </c>
      <c r="I318" s="10">
        <f t="shared" si="81"/>
        <v>0</v>
      </c>
      <c r="J318" s="56"/>
      <c r="K318" s="38">
        <f t="shared" si="82"/>
        <v>0</v>
      </c>
      <c r="L318" s="3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7"/>
      <c r="B319" s="10"/>
      <c r="C319" s="10">
        <v>1.0</v>
      </c>
      <c r="D319" s="10">
        <f t="shared" si="79"/>
        <v>0</v>
      </c>
      <c r="E319" s="10">
        <f>B319*A305</f>
        <v>0</v>
      </c>
      <c r="F319" s="10">
        <f t="shared" si="80"/>
        <v>0</v>
      </c>
      <c r="G319" s="57">
        <f>F321/A305</f>
        <v>0.254</v>
      </c>
      <c r="H319" s="10">
        <v>1.0</v>
      </c>
      <c r="I319" s="10">
        <f t="shared" si="81"/>
        <v>0</v>
      </c>
      <c r="J319" s="38"/>
      <c r="K319" s="38">
        <f t="shared" si="82"/>
        <v>0</v>
      </c>
      <c r="L319" s="3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7"/>
      <c r="B320" s="10"/>
      <c r="C320" s="10">
        <v>1.0</v>
      </c>
      <c r="D320" s="10">
        <f t="shared" si="79"/>
        <v>0</v>
      </c>
      <c r="E320" s="10">
        <f>B320*A305</f>
        <v>0</v>
      </c>
      <c r="F320" s="10">
        <f t="shared" si="80"/>
        <v>0</v>
      </c>
      <c r="G320" s="46"/>
      <c r="H320" s="10">
        <v>1.0</v>
      </c>
      <c r="I320" s="10">
        <f t="shared" si="81"/>
        <v>0</v>
      </c>
      <c r="J320" s="38"/>
      <c r="K320" s="38">
        <f t="shared" si="82"/>
        <v>0</v>
      </c>
      <c r="L320" s="3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 t="s">
        <v>155</v>
      </c>
      <c r="B321" s="55">
        <f>SUM(B307:B320)</f>
        <v>0.254</v>
      </c>
      <c r="C321" s="55"/>
      <c r="D321" s="55">
        <f t="shared" ref="D321:F321" si="83">SUM(D307:D320)</f>
        <v>0.254</v>
      </c>
      <c r="E321" s="55">
        <f t="shared" si="83"/>
        <v>1.016</v>
      </c>
      <c r="F321" s="55">
        <f t="shared" si="83"/>
        <v>1.016</v>
      </c>
      <c r="G321" s="34"/>
      <c r="H321" s="55"/>
      <c r="I321" s="55">
        <f t="shared" ref="I321:L321" si="84">SUM(I307:I320)</f>
        <v>1.016</v>
      </c>
      <c r="J321" s="58">
        <f t="shared" si="84"/>
        <v>88097</v>
      </c>
      <c r="K321" s="58">
        <f t="shared" si="84"/>
        <v>3289.1</v>
      </c>
      <c r="L321" s="58">
        <f t="shared" si="84"/>
        <v>0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14"/>
      <c r="C322" s="14"/>
      <c r="D322" s="14"/>
      <c r="E322" s="14"/>
      <c r="F322" s="14"/>
      <c r="G322" s="14"/>
      <c r="H322" s="14"/>
      <c r="I322" s="59" t="s">
        <v>157</v>
      </c>
      <c r="J322" s="14"/>
      <c r="K322" s="14"/>
      <c r="L322" s="59" t="s">
        <v>158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14"/>
      <c r="C323" s="14"/>
      <c r="D323" s="14"/>
      <c r="E323" s="14"/>
      <c r="F323" s="14"/>
      <c r="G323" s="14"/>
      <c r="H323" s="14"/>
      <c r="I323" s="60">
        <f>G319*A305</f>
        <v>1.016</v>
      </c>
      <c r="J323" s="14"/>
      <c r="K323" s="14"/>
      <c r="L323" s="60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67">
    <mergeCell ref="F4:F5"/>
    <mergeCell ref="F27:F28"/>
    <mergeCell ref="G31:G34"/>
    <mergeCell ref="G29:G30"/>
    <mergeCell ref="G36:G40"/>
    <mergeCell ref="G41:G43"/>
    <mergeCell ref="G98:G99"/>
    <mergeCell ref="G100:G103"/>
    <mergeCell ref="G123:G126"/>
    <mergeCell ref="G128:G132"/>
    <mergeCell ref="G4:G5"/>
    <mergeCell ref="G50:G51"/>
    <mergeCell ref="G73:G74"/>
    <mergeCell ref="F73:F74"/>
    <mergeCell ref="G27:G28"/>
    <mergeCell ref="G156:G158"/>
    <mergeCell ref="G167:G168"/>
    <mergeCell ref="F188:F189"/>
    <mergeCell ref="F165:F166"/>
    <mergeCell ref="F119:F120"/>
    <mergeCell ref="G121:G122"/>
    <mergeCell ref="G190:G191"/>
    <mergeCell ref="G192:G195"/>
    <mergeCell ref="G151:G155"/>
    <mergeCell ref="G146:G149"/>
    <mergeCell ref="G144:G145"/>
    <mergeCell ref="G133:G135"/>
    <mergeCell ref="G142:G143"/>
    <mergeCell ref="G188:G189"/>
    <mergeCell ref="G52:G53"/>
    <mergeCell ref="G54:G57"/>
    <mergeCell ref="G64:G66"/>
    <mergeCell ref="G59:G63"/>
    <mergeCell ref="G6:G7"/>
    <mergeCell ref="G8:G11"/>
    <mergeCell ref="G13:G17"/>
    <mergeCell ref="G18:G20"/>
    <mergeCell ref="D73:D74"/>
    <mergeCell ref="E73:E74"/>
    <mergeCell ref="D50:D51"/>
    <mergeCell ref="G82:G86"/>
    <mergeCell ref="H73:H74"/>
    <mergeCell ref="K73:K74"/>
    <mergeCell ref="L73:L74"/>
    <mergeCell ref="J73:J74"/>
    <mergeCell ref="I73:I74"/>
    <mergeCell ref="H72:L72"/>
    <mergeCell ref="G75:G76"/>
    <mergeCell ref="E72:G72"/>
    <mergeCell ref="D27:D28"/>
    <mergeCell ref="E27:E28"/>
    <mergeCell ref="E49:G49"/>
    <mergeCell ref="H49:L49"/>
    <mergeCell ref="H27:H28"/>
    <mergeCell ref="I27:I28"/>
    <mergeCell ref="J27:J28"/>
    <mergeCell ref="K27:K28"/>
    <mergeCell ref="L27:L28"/>
    <mergeCell ref="E118:G118"/>
    <mergeCell ref="H118:L118"/>
    <mergeCell ref="H119:H120"/>
    <mergeCell ref="G119:G120"/>
    <mergeCell ref="D119:D120"/>
    <mergeCell ref="E119:E120"/>
    <mergeCell ref="B118:D118"/>
    <mergeCell ref="A117:L117"/>
    <mergeCell ref="K119:K120"/>
    <mergeCell ref="L119:L120"/>
    <mergeCell ref="K96:K97"/>
    <mergeCell ref="L96:L97"/>
    <mergeCell ref="F96:F97"/>
    <mergeCell ref="D96:D97"/>
    <mergeCell ref="E96:E97"/>
    <mergeCell ref="J96:J97"/>
    <mergeCell ref="I96:I97"/>
    <mergeCell ref="H96:H97"/>
    <mergeCell ref="E95:G95"/>
    <mergeCell ref="B73:B74"/>
    <mergeCell ref="C73:C74"/>
    <mergeCell ref="A71:L71"/>
    <mergeCell ref="B72:D72"/>
    <mergeCell ref="G105:G109"/>
    <mergeCell ref="G110:G112"/>
    <mergeCell ref="C119:C120"/>
    <mergeCell ref="B119:B120"/>
    <mergeCell ref="B96:B97"/>
    <mergeCell ref="B95:D95"/>
    <mergeCell ref="G96:G97"/>
    <mergeCell ref="G87:G89"/>
    <mergeCell ref="C96:C97"/>
    <mergeCell ref="B50:B51"/>
    <mergeCell ref="C50:C51"/>
    <mergeCell ref="B26:D26"/>
    <mergeCell ref="B27:B28"/>
    <mergeCell ref="C27:C28"/>
    <mergeCell ref="B49:D49"/>
    <mergeCell ref="H50:H51"/>
    <mergeCell ref="I50:I51"/>
    <mergeCell ref="F50:F51"/>
    <mergeCell ref="E50:E51"/>
    <mergeCell ref="J50:J51"/>
    <mergeCell ref="K50:K51"/>
    <mergeCell ref="L50:L51"/>
    <mergeCell ref="A48:L48"/>
    <mergeCell ref="J119:J120"/>
    <mergeCell ref="I119:I120"/>
    <mergeCell ref="H95:L95"/>
    <mergeCell ref="A94:L94"/>
    <mergeCell ref="B211:B212"/>
    <mergeCell ref="B259:B260"/>
    <mergeCell ref="B235:B236"/>
    <mergeCell ref="B210:D210"/>
    <mergeCell ref="H210:L210"/>
    <mergeCell ref="K211:K212"/>
    <mergeCell ref="L211:L212"/>
    <mergeCell ref="G273:G275"/>
    <mergeCell ref="G268:G272"/>
    <mergeCell ref="C211:C212"/>
    <mergeCell ref="J259:J260"/>
    <mergeCell ref="K259:K260"/>
    <mergeCell ref="A257:L257"/>
    <mergeCell ref="A233:L233"/>
    <mergeCell ref="E281:G281"/>
    <mergeCell ref="H281:L281"/>
    <mergeCell ref="A280:L280"/>
    <mergeCell ref="K282:K283"/>
    <mergeCell ref="J282:J283"/>
    <mergeCell ref="G282:G283"/>
    <mergeCell ref="H282:H283"/>
    <mergeCell ref="I282:I283"/>
    <mergeCell ref="L282:L283"/>
    <mergeCell ref="G202:G204"/>
    <mergeCell ref="H235:H236"/>
    <mergeCell ref="I235:I236"/>
    <mergeCell ref="G220:G224"/>
    <mergeCell ref="J188:J189"/>
    <mergeCell ref="I188:I189"/>
    <mergeCell ref="F142:F143"/>
    <mergeCell ref="H142:H143"/>
    <mergeCell ref="C165:C166"/>
    <mergeCell ref="B165:B166"/>
    <mergeCell ref="D165:D166"/>
    <mergeCell ref="H165:H166"/>
    <mergeCell ref="E164:G164"/>
    <mergeCell ref="I165:I166"/>
    <mergeCell ref="J165:J166"/>
    <mergeCell ref="K165:K166"/>
    <mergeCell ref="L165:L166"/>
    <mergeCell ref="H304:L304"/>
    <mergeCell ref="B304:D304"/>
    <mergeCell ref="E305:E306"/>
    <mergeCell ref="F305:F306"/>
    <mergeCell ref="I305:I306"/>
    <mergeCell ref="H305:H306"/>
    <mergeCell ref="G307:G308"/>
    <mergeCell ref="G309:G312"/>
    <mergeCell ref="G314:G318"/>
    <mergeCell ref="G319:G321"/>
    <mergeCell ref="D305:D306"/>
    <mergeCell ref="B305:B306"/>
    <mergeCell ref="C305:C306"/>
    <mergeCell ref="J305:J306"/>
    <mergeCell ref="K305:K306"/>
    <mergeCell ref="L305:L306"/>
    <mergeCell ref="A303:L303"/>
    <mergeCell ref="G305:G306"/>
    <mergeCell ref="C282:C283"/>
    <mergeCell ref="D282:D283"/>
    <mergeCell ref="B282:B283"/>
    <mergeCell ref="B281:D281"/>
    <mergeCell ref="G286:G289"/>
    <mergeCell ref="G284:G285"/>
    <mergeCell ref="C259:C260"/>
    <mergeCell ref="F259:F260"/>
    <mergeCell ref="E282:E283"/>
    <mergeCell ref="F282:F283"/>
    <mergeCell ref="G291:G295"/>
    <mergeCell ref="G296:G298"/>
    <mergeCell ref="E304:G304"/>
    <mergeCell ref="E259:E260"/>
    <mergeCell ref="D259:D260"/>
    <mergeCell ref="G249:G252"/>
    <mergeCell ref="G244:G248"/>
    <mergeCell ref="G237:G238"/>
    <mergeCell ref="G239:G242"/>
    <mergeCell ref="L235:L236"/>
    <mergeCell ref="D235:D236"/>
    <mergeCell ref="G235:G236"/>
    <mergeCell ref="J235:J236"/>
    <mergeCell ref="H259:H260"/>
    <mergeCell ref="I259:I260"/>
    <mergeCell ref="L259:L260"/>
    <mergeCell ref="B258:D258"/>
    <mergeCell ref="G259:G260"/>
    <mergeCell ref="E258:G258"/>
    <mergeCell ref="H258:L258"/>
    <mergeCell ref="G263:G266"/>
    <mergeCell ref="G261:G262"/>
    <mergeCell ref="G211:G212"/>
    <mergeCell ref="D211:D212"/>
    <mergeCell ref="K188:K189"/>
    <mergeCell ref="L188:L189"/>
    <mergeCell ref="E187:G187"/>
    <mergeCell ref="B187:D187"/>
    <mergeCell ref="C188:C189"/>
    <mergeCell ref="D188:D189"/>
    <mergeCell ref="G165:G166"/>
    <mergeCell ref="G197:G201"/>
    <mergeCell ref="E165:E166"/>
    <mergeCell ref="E211:E212"/>
    <mergeCell ref="B164:D164"/>
    <mergeCell ref="E188:E189"/>
    <mergeCell ref="H188:H189"/>
    <mergeCell ref="B188:B189"/>
    <mergeCell ref="A209:L209"/>
    <mergeCell ref="G169:G172"/>
    <mergeCell ref="G179:G181"/>
    <mergeCell ref="H164:L164"/>
    <mergeCell ref="G174:G178"/>
    <mergeCell ref="A186:L186"/>
    <mergeCell ref="A163:L163"/>
    <mergeCell ref="H187:L187"/>
    <mergeCell ref="E4:E5"/>
    <mergeCell ref="E26:G26"/>
    <mergeCell ref="G77:G80"/>
    <mergeCell ref="L4:L5"/>
    <mergeCell ref="H4:H5"/>
    <mergeCell ref="I4:I5"/>
    <mergeCell ref="J4:J5"/>
    <mergeCell ref="K4:K5"/>
    <mergeCell ref="D4:D5"/>
    <mergeCell ref="A25:L25"/>
    <mergeCell ref="H26:L26"/>
    <mergeCell ref="A1:L1"/>
    <mergeCell ref="A2:L2"/>
    <mergeCell ref="B4:B5"/>
    <mergeCell ref="C4:C5"/>
    <mergeCell ref="E3:G3"/>
    <mergeCell ref="H3:L3"/>
    <mergeCell ref="B3:D3"/>
    <mergeCell ref="B234:D234"/>
    <mergeCell ref="H234:L234"/>
    <mergeCell ref="E234:G234"/>
    <mergeCell ref="E210:G210"/>
    <mergeCell ref="F211:F212"/>
    <mergeCell ref="G213:G214"/>
    <mergeCell ref="G215:G218"/>
    <mergeCell ref="I211:I212"/>
    <mergeCell ref="J211:J212"/>
    <mergeCell ref="H211:H212"/>
    <mergeCell ref="G225:G228"/>
    <mergeCell ref="E235:E236"/>
    <mergeCell ref="F235:F236"/>
    <mergeCell ref="C235:C236"/>
    <mergeCell ref="K235:K236"/>
    <mergeCell ref="I142:I143"/>
    <mergeCell ref="L142:L143"/>
    <mergeCell ref="J142:J143"/>
    <mergeCell ref="K142:K143"/>
    <mergeCell ref="C142:C143"/>
    <mergeCell ref="B142:B143"/>
    <mergeCell ref="D142:D143"/>
    <mergeCell ref="E142:E143"/>
    <mergeCell ref="A140:L140"/>
    <mergeCell ref="E141:G141"/>
    <mergeCell ref="H141:L141"/>
    <mergeCell ref="B141:D14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43"/>
    <col customWidth="1" min="2" max="2" width="15.43"/>
    <col customWidth="1" min="3" max="3" width="25.14"/>
    <col customWidth="1" min="4" max="4" width="3.71"/>
    <col customWidth="1" min="5" max="5" width="11.86"/>
    <col customWidth="1" min="6" max="6" width="10.86"/>
    <col customWidth="1" min="7" max="7" width="17.71"/>
    <col customWidth="1" min="8" max="17" width="11.43"/>
    <col customWidth="1" min="18" max="26" width="10.71"/>
  </cols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74" t="s">
        <v>28</v>
      </c>
      <c r="G1" s="2" t="s">
        <v>216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8" t="s">
        <v>63</v>
      </c>
      <c r="C2" s="8" t="s">
        <v>84</v>
      </c>
      <c r="D2" s="5" t="s">
        <v>24</v>
      </c>
      <c r="E2" s="5"/>
      <c r="F2" s="75">
        <f>'Listado de Insumos'!F7</f>
        <v>16500</v>
      </c>
      <c r="G2" s="10">
        <f>'Recetas 2'!I53+'Recetas 2'!I122+'Recetas 2'!I168+'Recetas 2'!I248</f>
        <v>0.732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8" t="s">
        <v>97</v>
      </c>
      <c r="C3" s="8" t="s">
        <v>98</v>
      </c>
      <c r="D3" s="5" t="s">
        <v>24</v>
      </c>
      <c r="E3" s="5"/>
      <c r="F3" s="75">
        <f>'Listado de Insumos'!F11</f>
        <v>4850</v>
      </c>
      <c r="G3" s="10">
        <f>'Recetas 2'!I76</f>
        <v>0.2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7" t="s">
        <v>97</v>
      </c>
      <c r="C4" s="7" t="s">
        <v>142</v>
      </c>
      <c r="D4" s="5" t="s">
        <v>24</v>
      </c>
      <c r="E4" s="5"/>
      <c r="F4" s="75">
        <f>'Listado de Insumos'!F12</f>
        <v>3020</v>
      </c>
      <c r="G4" s="10">
        <f>'Recetas 2'!I307</f>
        <v>0.12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7" t="s">
        <v>97</v>
      </c>
      <c r="C5" s="7" t="s">
        <v>243</v>
      </c>
      <c r="D5" s="5" t="s">
        <v>24</v>
      </c>
      <c r="E5" s="5"/>
      <c r="F5" s="75">
        <v>8350.0</v>
      </c>
      <c r="G5" s="10">
        <f>'Recetas 2'!I195</f>
        <v>0.5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7" t="s">
        <v>97</v>
      </c>
      <c r="C6" s="7" t="s">
        <v>240</v>
      </c>
      <c r="D6" s="5" t="s">
        <v>24</v>
      </c>
      <c r="E6" s="5" t="s">
        <v>112</v>
      </c>
      <c r="F6" s="75">
        <f>'Listado de Insumos'!F14</f>
        <v>2940</v>
      </c>
      <c r="G6" s="10">
        <f>'Recetas 2'!I33</f>
        <v>0.42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8" t="s">
        <v>97</v>
      </c>
      <c r="C7" s="8" t="s">
        <v>121</v>
      </c>
      <c r="D7" s="5" t="s">
        <v>24</v>
      </c>
      <c r="E7" s="5"/>
      <c r="F7" s="75">
        <f>'Listado de Insumos'!F15</f>
        <v>5500</v>
      </c>
      <c r="G7" s="10">
        <f>'Recetas 2'!I75+'Recetas 2'!I217+'Recetas 2'!I241</f>
        <v>0.4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7" t="s">
        <v>97</v>
      </c>
      <c r="C8" s="7" t="s">
        <v>245</v>
      </c>
      <c r="D8" s="5" t="s">
        <v>24</v>
      </c>
      <c r="E8" s="5"/>
      <c r="F8" s="75">
        <v>5850.0</v>
      </c>
      <c r="G8" s="10">
        <f>'Recetas 2'!I284</f>
        <v>0.24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7" t="s">
        <v>118</v>
      </c>
      <c r="C9" s="7" t="s">
        <v>244</v>
      </c>
      <c r="D9" s="5" t="s">
        <v>24</v>
      </c>
      <c r="E9" s="5"/>
      <c r="F9" s="75">
        <v>57894.0</v>
      </c>
      <c r="G9" s="10">
        <f>'Recetas 2'!I56+'Recetas 2'!I125+'Recetas 2'!I171</f>
        <v>0.044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8" t="s">
        <v>118</v>
      </c>
      <c r="C10" s="8" t="s">
        <v>146</v>
      </c>
      <c r="D10" s="5" t="s">
        <v>24</v>
      </c>
      <c r="E10" s="5"/>
      <c r="F10" s="75">
        <f>'Listado de Insumos'!F23</f>
        <v>99000</v>
      </c>
      <c r="G10" s="10">
        <f>'Recetas 2'!I250</f>
        <v>0.002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8" t="s">
        <v>118</v>
      </c>
      <c r="C11" s="8" t="s">
        <v>152</v>
      </c>
      <c r="D11" s="5" t="s">
        <v>24</v>
      </c>
      <c r="E11" s="5"/>
      <c r="F11" s="75">
        <f>'Listado de Insumos'!F26</f>
        <v>3400</v>
      </c>
      <c r="G11" s="10">
        <f>'Recetas 2'!I34+'Recetas 2'!I196+'Recetas 2'!I221+'Recetas 2'!I251</f>
        <v>0.053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7" t="s">
        <v>160</v>
      </c>
      <c r="C12" s="7" t="s">
        <v>161</v>
      </c>
      <c r="D12" s="5" t="s">
        <v>24</v>
      </c>
      <c r="E12" s="5"/>
      <c r="F12" s="75">
        <f>'Listado de Insumos'!F30</f>
        <v>7160</v>
      </c>
      <c r="G12" s="10">
        <f>'Recetas 2'!I11+'Recetas 2'!I80+'Recetas 2'!I145+'Recetas 2'!I262+'Recetas 2'!I266+'Recetas 2'!I288+'Recetas 2'!I310</f>
        <v>0.517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7" t="s">
        <v>160</v>
      </c>
      <c r="C13" s="7" t="s">
        <v>246</v>
      </c>
      <c r="D13" s="5" t="s">
        <v>24</v>
      </c>
      <c r="E13" s="5"/>
      <c r="F13" s="75">
        <v>74000.0</v>
      </c>
      <c r="G13" s="10">
        <f>'Recetas 2'!I311</f>
        <v>0.004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7" t="s">
        <v>160</v>
      </c>
      <c r="C14" s="7" t="s">
        <v>247</v>
      </c>
      <c r="D14" s="5" t="s">
        <v>24</v>
      </c>
      <c r="E14" s="5"/>
      <c r="F14" s="75">
        <v>61500.0</v>
      </c>
      <c r="G14" s="10">
        <f>'Recetas 2'!I265+'Recetas 2'!I289</f>
        <v>0.009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7" t="s">
        <v>163</v>
      </c>
      <c r="C15" s="7" t="s">
        <v>166</v>
      </c>
      <c r="D15" s="5" t="s">
        <v>24</v>
      </c>
      <c r="E15" s="5"/>
      <c r="F15" s="75">
        <f>'Listado de Insumos'!F32</f>
        <v>26250</v>
      </c>
      <c r="G15" s="10">
        <f>'Recetas 2'!I7+'Recetas 2'!I99</f>
        <v>0.4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7" t="s">
        <v>248</v>
      </c>
      <c r="C16" s="7" t="s">
        <v>119</v>
      </c>
      <c r="D16" s="5" t="s">
        <v>120</v>
      </c>
      <c r="E16" s="5"/>
      <c r="F16" s="75">
        <f>'Listado de Insumos'!F16</f>
        <v>12844</v>
      </c>
      <c r="G16" s="10">
        <f>'Recetas 2'!I35+'Recetas 2'!I58+'Recetas 2'!I127+'Recetas 2'!I173+'Recetas 2'!I191+'Recetas 2'!I215+'Recetas 2'!I239+'Recetas 2'!I287</f>
        <v>0.89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7" t="s">
        <v>248</v>
      </c>
      <c r="C17" s="7" t="s">
        <v>140</v>
      </c>
      <c r="D17" s="5" t="s">
        <v>24</v>
      </c>
      <c r="E17" s="5"/>
      <c r="F17" s="75">
        <f>'Listado de Insumos'!F20</f>
        <v>10900</v>
      </c>
      <c r="G17" s="10">
        <f>'Recetas 2'!I9+'Recetas 2'!I101</f>
        <v>0.04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7" t="s">
        <v>175</v>
      </c>
      <c r="C18" s="7" t="s">
        <v>176</v>
      </c>
      <c r="D18" s="5" t="s">
        <v>24</v>
      </c>
      <c r="E18" s="5"/>
      <c r="F18" s="75">
        <f>'Listado de Insumos'!F38</f>
        <v>11520</v>
      </c>
      <c r="G18" s="10">
        <f>'Recetas 2'!I31+'Recetas 2'!I54+'Recetas 2'!I123+'Recetas 2'!I169+'Recetas 2'!I192+'Recetas 2'!I216+'Recetas 2'!I240+'Recetas 2'!I247+'Recetas 2'!I264+'Recetas 2'!I286</f>
        <v>0.88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7" t="s">
        <v>177</v>
      </c>
      <c r="C19" s="7" t="s">
        <v>180</v>
      </c>
      <c r="D19" s="5" t="s">
        <v>120</v>
      </c>
      <c r="E19" s="5"/>
      <c r="F19" s="75">
        <f>'Listado de Insumos'!F40</f>
        <v>3917</v>
      </c>
      <c r="G19" s="10">
        <f>'Recetas 2'!I13+'Recetas 2'!I30+'Recetas 2'!I77+'Recetas 2'!I82+'Recetas 2'!I147+'Recetas 2'!I194+'Recetas 2'!I218+'Recetas 2'!I242+'Recetas 2'!I263+'Recetas 2'!I285+'Recetas 2'!I309</f>
        <v>3.74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7" t="s">
        <v>177</v>
      </c>
      <c r="C20" s="7" t="s">
        <v>131</v>
      </c>
      <c r="D20" s="5" t="s">
        <v>24</v>
      </c>
      <c r="E20" s="5"/>
      <c r="F20" s="75">
        <f>'Listado de Insumos'!F42</f>
        <v>27900</v>
      </c>
      <c r="G20" s="10">
        <f>'Recetas 2'!I78+'Recetas 2'!I193</f>
        <v>0.28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7" t="s">
        <v>177</v>
      </c>
      <c r="C21" s="7" t="s">
        <v>182</v>
      </c>
      <c r="D21" s="5" t="s">
        <v>24</v>
      </c>
      <c r="E21" s="5"/>
      <c r="F21" s="75">
        <f>'Listado de Insumos'!F41</f>
        <v>39950</v>
      </c>
      <c r="G21" s="10">
        <f>'Recetas 2'!I8+'Recetas 2'!I100</f>
        <v>0.4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7" t="s">
        <v>193</v>
      </c>
      <c r="C22" s="7" t="s">
        <v>249</v>
      </c>
      <c r="D22" s="5" t="s">
        <v>24</v>
      </c>
      <c r="E22" s="5"/>
      <c r="F22" s="75">
        <f t="shared" ref="F22:F23" si="1">3900*2</f>
        <v>7800</v>
      </c>
      <c r="G22" s="10">
        <f>'Recetas 2'!I261</f>
        <v>0.3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7" t="s">
        <v>193</v>
      </c>
      <c r="C23" s="7" t="s">
        <v>238</v>
      </c>
      <c r="D23" s="5" t="s">
        <v>24</v>
      </c>
      <c r="E23" s="5"/>
      <c r="F23" s="75">
        <f t="shared" si="1"/>
        <v>7800</v>
      </c>
      <c r="G23" s="10">
        <f>'Recetas 2'!I6+'Recetas 2'!I98</f>
        <v>0.8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7" t="s">
        <v>193</v>
      </c>
      <c r="C24" s="7" t="s">
        <v>250</v>
      </c>
      <c r="D24" s="5" t="s">
        <v>24</v>
      </c>
      <c r="E24" s="5"/>
      <c r="F24" s="75">
        <f>'Listado de Insumos'!F53</f>
        <v>18333</v>
      </c>
      <c r="G24" s="10">
        <f>'Recetas 2'!I128</f>
        <v>0.16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7" t="s">
        <v>193</v>
      </c>
      <c r="C25" s="7" t="s">
        <v>251</v>
      </c>
      <c r="D25" s="5" t="s">
        <v>24</v>
      </c>
      <c r="E25" s="5"/>
      <c r="F25" s="75">
        <v>12900.0</v>
      </c>
      <c r="G25" s="10">
        <f>'Recetas 2'!I148</f>
        <v>0.2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7" t="s">
        <v>198</v>
      </c>
      <c r="C26" s="7" t="s">
        <v>242</v>
      </c>
      <c r="D26" s="5" t="s">
        <v>24</v>
      </c>
      <c r="E26" s="5"/>
      <c r="F26" s="75">
        <v>6667.0</v>
      </c>
      <c r="G26" s="10">
        <f>'Recetas 2'!I52+'Recetas 2'!I121+'Recetas 2'!I167</f>
        <v>1.2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8" t="s">
        <v>205</v>
      </c>
      <c r="C27" s="8" t="s">
        <v>129</v>
      </c>
      <c r="D27" s="5" t="s">
        <v>24</v>
      </c>
      <c r="E27" s="5"/>
      <c r="F27" s="75">
        <f>'Listado de Insumos'!F61</f>
        <v>6500</v>
      </c>
      <c r="G27" s="10">
        <f>'Recetas 2'!I55+'Recetas 2'!I124+'Recetas 2'!I170+'Recetas 2'!I190+'Recetas 2'!I213+'Recetas 2'!I219+'Recetas 2'!I237+'Recetas 2'!I243</f>
        <v>1.942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8" t="s">
        <v>205</v>
      </c>
      <c r="C28" s="8" t="s">
        <v>135</v>
      </c>
      <c r="D28" s="5" t="s">
        <v>24</v>
      </c>
      <c r="E28" s="5"/>
      <c r="F28" s="75">
        <f>'Listado de Insumos'!F62</f>
        <v>6500</v>
      </c>
      <c r="G28" s="10">
        <f>'Recetas 2'!I245</f>
        <v>0.0225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7" t="s">
        <v>205</v>
      </c>
      <c r="C29" s="7" t="s">
        <v>207</v>
      </c>
      <c r="D29" s="5" t="s">
        <v>24</v>
      </c>
      <c r="E29" s="5"/>
      <c r="F29" s="75">
        <f>'Listado de Insumos'!F63</f>
        <v>2950</v>
      </c>
      <c r="G29" s="10">
        <f>'Recetas 2'!I36+'Recetas 2'!I59</f>
        <v>1.9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8" t="s">
        <v>205</v>
      </c>
      <c r="C30" s="8" t="s">
        <v>136</v>
      </c>
      <c r="D30" s="5" t="s">
        <v>24</v>
      </c>
      <c r="E30" s="5"/>
      <c r="F30" s="75">
        <f>'Listado de Insumos'!F65</f>
        <v>11900</v>
      </c>
      <c r="G30" s="10">
        <f>'Recetas 2'!I244</f>
        <v>0.094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7" t="s">
        <v>209</v>
      </c>
      <c r="C31" s="7" t="s">
        <v>210</v>
      </c>
      <c r="D31" s="5" t="s">
        <v>24</v>
      </c>
      <c r="E31" s="5"/>
      <c r="F31" s="75">
        <f>'Listado de Insumos'!F68</f>
        <v>62222</v>
      </c>
      <c r="G31" s="10">
        <f>'Recetas 2'!I32+'Recetas 2'!I57+'Recetas 2'!I126+'Recetas 2'!I172+'Recetas 2'!I246</f>
        <v>0.2192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7" t="s">
        <v>239</v>
      </c>
      <c r="C32" s="7" t="s">
        <v>239</v>
      </c>
      <c r="D32" s="5" t="s">
        <v>24</v>
      </c>
      <c r="E32" s="5"/>
      <c r="F32" s="75">
        <v>14600.0</v>
      </c>
      <c r="G32" s="10">
        <f>'Recetas 2'!I10+'Recetas 2'!I79+'Recetas 2'!I144</f>
        <v>0.1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/>
      <c r="B33" s="7"/>
      <c r="C33" s="7"/>
      <c r="D33" s="5"/>
      <c r="E33" s="5"/>
      <c r="F33" s="75"/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0"/>
      <c r="B34" s="4"/>
      <c r="C34" s="4"/>
      <c r="D34" s="40"/>
      <c r="E34" s="40"/>
      <c r="F34" s="45"/>
      <c r="G34" s="4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4"/>
      <c r="D35" s="40"/>
      <c r="E35" s="40"/>
      <c r="F35" s="45"/>
      <c r="G35" s="4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0"/>
      <c r="B36" s="4"/>
      <c r="C36" s="4"/>
      <c r="D36" s="40"/>
      <c r="E36" s="40"/>
      <c r="F36" s="45"/>
      <c r="G36" s="4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0"/>
      <c r="B37" s="4"/>
      <c r="C37" s="4"/>
      <c r="D37" s="40"/>
      <c r="E37" s="40"/>
      <c r="F37" s="45"/>
      <c r="G37" s="4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0"/>
      <c r="B38" s="4"/>
      <c r="C38" s="4"/>
      <c r="D38" s="40"/>
      <c r="E38" s="40"/>
      <c r="F38" s="45"/>
      <c r="G38" s="4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0"/>
      <c r="B39" s="4"/>
      <c r="C39" s="4"/>
      <c r="D39" s="40"/>
      <c r="E39" s="40"/>
      <c r="F39" s="45"/>
      <c r="G39" s="4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0"/>
      <c r="B40" s="4"/>
      <c r="C40" s="4"/>
      <c r="D40" s="40"/>
      <c r="E40" s="40"/>
      <c r="F40" s="45"/>
      <c r="G40" s="4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0"/>
      <c r="B41" s="4"/>
      <c r="C41" s="4"/>
      <c r="D41" s="40"/>
      <c r="E41" s="40"/>
      <c r="F41" s="45"/>
      <c r="G41" s="4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0"/>
      <c r="B42" s="4"/>
      <c r="C42" s="4"/>
      <c r="D42" s="40"/>
      <c r="E42" s="40"/>
      <c r="F42" s="45"/>
      <c r="G42" s="4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0"/>
      <c r="B43" s="4"/>
      <c r="C43" s="4"/>
      <c r="D43" s="40"/>
      <c r="E43" s="40"/>
      <c r="F43" s="45"/>
      <c r="G43" s="4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0"/>
      <c r="B44" s="4"/>
      <c r="C44" s="4"/>
      <c r="D44" s="40"/>
      <c r="E44" s="40"/>
      <c r="F44" s="45"/>
      <c r="G44" s="4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0"/>
      <c r="B45" s="4"/>
      <c r="C45" s="4"/>
      <c r="D45" s="40"/>
      <c r="E45" s="40"/>
      <c r="F45" s="45"/>
      <c r="G45" s="4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0"/>
      <c r="B46" s="4"/>
      <c r="C46" s="4"/>
      <c r="D46" s="40"/>
      <c r="E46" s="40"/>
      <c r="F46" s="45"/>
      <c r="G46" s="4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0"/>
      <c r="B47" s="4"/>
      <c r="C47" s="4"/>
      <c r="D47" s="40"/>
      <c r="E47" s="40"/>
      <c r="F47" s="45"/>
      <c r="G47" s="4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0"/>
      <c r="B48" s="4"/>
      <c r="C48" s="4"/>
      <c r="D48" s="40"/>
      <c r="E48" s="40"/>
      <c r="F48" s="45"/>
      <c r="G48" s="4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0"/>
      <c r="B49" s="4"/>
      <c r="C49" s="4"/>
      <c r="D49" s="40"/>
      <c r="E49" s="40"/>
      <c r="F49" s="45"/>
      <c r="G49" s="4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0"/>
      <c r="B50" s="4"/>
      <c r="C50" s="4"/>
      <c r="D50" s="40"/>
      <c r="E50" s="40"/>
      <c r="F50" s="45"/>
      <c r="G50" s="4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0"/>
      <c r="B51" s="4"/>
      <c r="C51" s="4"/>
      <c r="D51" s="40"/>
      <c r="E51" s="40"/>
      <c r="F51" s="45"/>
      <c r="G51" s="4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0"/>
      <c r="B52" s="4"/>
      <c r="C52" s="4"/>
      <c r="D52" s="40"/>
      <c r="E52" s="40"/>
      <c r="F52" s="45"/>
      <c r="G52" s="4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0"/>
      <c r="B53" s="4"/>
      <c r="C53" s="4"/>
      <c r="D53" s="40"/>
      <c r="E53" s="40"/>
      <c r="F53" s="45"/>
      <c r="G53" s="4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0"/>
      <c r="B54" s="4"/>
      <c r="C54" s="4"/>
      <c r="D54" s="40"/>
      <c r="E54" s="40"/>
      <c r="F54" s="45"/>
      <c r="G54" s="4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0"/>
      <c r="B55" s="4"/>
      <c r="C55" s="4"/>
      <c r="D55" s="40"/>
      <c r="E55" s="40"/>
      <c r="F55" s="45"/>
      <c r="G55" s="4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4"/>
      <c r="D56" s="40"/>
      <c r="E56" s="40"/>
      <c r="F56" s="45"/>
      <c r="G56" s="4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4"/>
      <c r="D57" s="40"/>
      <c r="E57" s="40"/>
      <c r="F57" s="45"/>
      <c r="G57" s="4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0"/>
      <c r="B58" s="4"/>
      <c r="C58" s="4"/>
      <c r="D58" s="40"/>
      <c r="E58" s="40"/>
      <c r="F58" s="45"/>
      <c r="G58" s="4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0"/>
      <c r="B59" s="4"/>
      <c r="C59" s="4"/>
      <c r="D59" s="40"/>
      <c r="E59" s="40"/>
      <c r="F59" s="45"/>
      <c r="G59" s="4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0"/>
      <c r="B60" s="4"/>
      <c r="C60" s="4"/>
      <c r="D60" s="40"/>
      <c r="E60" s="40"/>
      <c r="F60" s="45"/>
      <c r="G60" s="4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0"/>
      <c r="B61" s="4"/>
      <c r="C61" s="4"/>
      <c r="D61" s="40"/>
      <c r="E61" s="40"/>
      <c r="F61" s="45"/>
      <c r="G61" s="4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0"/>
      <c r="B62" s="4"/>
      <c r="C62" s="4"/>
      <c r="D62" s="40"/>
      <c r="E62" s="40"/>
      <c r="F62" s="45"/>
      <c r="G62" s="4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0"/>
      <c r="B63" s="4"/>
      <c r="C63" s="4"/>
      <c r="D63" s="40"/>
      <c r="E63" s="40"/>
      <c r="F63" s="45"/>
      <c r="G63" s="4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0"/>
      <c r="B64" s="4"/>
      <c r="C64" s="4"/>
      <c r="D64" s="40"/>
      <c r="E64" s="40"/>
      <c r="F64" s="45"/>
      <c r="G64" s="4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0"/>
      <c r="B65" s="4"/>
      <c r="C65" s="4"/>
      <c r="D65" s="40"/>
      <c r="E65" s="40"/>
      <c r="F65" s="45"/>
      <c r="G65" s="4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0"/>
      <c r="B66" s="4"/>
      <c r="C66" s="4"/>
      <c r="D66" s="40"/>
      <c r="E66" s="40"/>
      <c r="F66" s="45"/>
      <c r="G66" s="4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0"/>
      <c r="B67" s="4"/>
      <c r="C67" s="4"/>
      <c r="D67" s="40"/>
      <c r="E67" s="40"/>
      <c r="F67" s="45"/>
      <c r="G67" s="4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0"/>
      <c r="B68" s="4"/>
      <c r="C68" s="4"/>
      <c r="D68" s="40"/>
      <c r="E68" s="40"/>
      <c r="F68" s="45"/>
      <c r="G68" s="4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0"/>
      <c r="B69" s="4"/>
      <c r="C69" s="4"/>
      <c r="D69" s="40"/>
      <c r="E69" s="40"/>
      <c r="F69" s="45"/>
      <c r="G69" s="4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0"/>
      <c r="B70" s="4"/>
      <c r="C70" s="4"/>
      <c r="D70" s="40"/>
      <c r="E70" s="40"/>
      <c r="F70" s="45"/>
      <c r="G70" s="4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0"/>
      <c r="B71" s="4"/>
      <c r="C71" s="4"/>
      <c r="D71" s="40"/>
      <c r="E71" s="40"/>
      <c r="F71" s="45"/>
      <c r="G71" s="4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0"/>
      <c r="B72" s="4"/>
      <c r="C72" s="4"/>
      <c r="D72" s="40"/>
      <c r="E72" s="40"/>
      <c r="F72" s="45"/>
      <c r="G72" s="4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0"/>
      <c r="B73" s="4"/>
      <c r="C73" s="4"/>
      <c r="D73" s="40"/>
      <c r="E73" s="40"/>
      <c r="F73" s="45"/>
      <c r="G73" s="4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0"/>
      <c r="B74" s="4"/>
      <c r="C74" s="4"/>
      <c r="D74" s="40"/>
      <c r="E74" s="40"/>
      <c r="F74" s="45"/>
      <c r="G74" s="4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0"/>
      <c r="B75" s="4"/>
      <c r="C75" s="4"/>
      <c r="D75" s="40"/>
      <c r="E75" s="40"/>
      <c r="F75" s="45"/>
      <c r="G75" s="4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0"/>
      <c r="B76" s="4"/>
      <c r="C76" s="4"/>
      <c r="D76" s="40"/>
      <c r="E76" s="40"/>
      <c r="F76" s="45"/>
      <c r="G76" s="4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0"/>
      <c r="B77" s="4"/>
      <c r="C77" s="4"/>
      <c r="D77" s="40"/>
      <c r="E77" s="40"/>
      <c r="F77" s="45"/>
      <c r="G77" s="4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0"/>
      <c r="B78" s="4"/>
      <c r="C78" s="4"/>
      <c r="D78" s="40"/>
      <c r="E78" s="40"/>
      <c r="F78" s="45"/>
      <c r="G78" s="4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0"/>
      <c r="B79" s="4"/>
      <c r="C79" s="4"/>
      <c r="D79" s="40"/>
      <c r="E79" s="40"/>
      <c r="F79" s="45"/>
      <c r="G79" s="4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0"/>
      <c r="B80" s="4"/>
      <c r="C80" s="4"/>
      <c r="D80" s="40"/>
      <c r="E80" s="40"/>
      <c r="F80" s="45"/>
      <c r="G80" s="4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0"/>
      <c r="B81" s="4"/>
      <c r="C81" s="4"/>
      <c r="D81" s="40"/>
      <c r="E81" s="40"/>
      <c r="F81" s="45"/>
      <c r="G81" s="4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0"/>
      <c r="B82" s="4"/>
      <c r="C82" s="4"/>
      <c r="D82" s="40"/>
      <c r="E82" s="40"/>
      <c r="F82" s="45"/>
      <c r="G82" s="4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0"/>
      <c r="B83" s="4"/>
      <c r="C83" s="4"/>
      <c r="D83" s="40"/>
      <c r="E83" s="40"/>
      <c r="F83" s="45"/>
      <c r="G83" s="4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0"/>
      <c r="B84" s="4"/>
      <c r="C84" s="4"/>
      <c r="D84" s="40"/>
      <c r="E84" s="40"/>
      <c r="F84" s="45"/>
      <c r="G84" s="4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0"/>
      <c r="B85" s="4"/>
      <c r="C85" s="4"/>
      <c r="D85" s="40"/>
      <c r="E85" s="40"/>
      <c r="F85" s="45"/>
      <c r="G85" s="4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0"/>
      <c r="B86" s="4"/>
      <c r="C86" s="4"/>
      <c r="D86" s="40"/>
      <c r="E86" s="40"/>
      <c r="F86" s="45"/>
      <c r="G86" s="4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0"/>
      <c r="B87" s="4"/>
      <c r="C87" s="4"/>
      <c r="D87" s="40"/>
      <c r="E87" s="40"/>
      <c r="F87" s="45"/>
      <c r="G87" s="4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0"/>
      <c r="B88" s="4"/>
      <c r="C88" s="4"/>
      <c r="D88" s="40"/>
      <c r="E88" s="40"/>
      <c r="F88" s="45"/>
      <c r="G88" s="4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0"/>
      <c r="B89" s="4"/>
      <c r="C89" s="4"/>
      <c r="D89" s="40"/>
      <c r="E89" s="40"/>
      <c r="F89" s="45"/>
      <c r="G89" s="4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0"/>
      <c r="B90" s="4"/>
      <c r="C90" s="4"/>
      <c r="D90" s="40"/>
      <c r="E90" s="40"/>
      <c r="F90" s="45"/>
      <c r="G90" s="4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0"/>
      <c r="B91" s="4"/>
      <c r="C91" s="4"/>
      <c r="D91" s="40"/>
      <c r="E91" s="40"/>
      <c r="F91" s="45"/>
      <c r="G91" s="4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0"/>
      <c r="B92" s="4"/>
      <c r="C92" s="4"/>
      <c r="D92" s="40"/>
      <c r="E92" s="40"/>
      <c r="F92" s="45"/>
      <c r="G92" s="4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0"/>
      <c r="B93" s="4"/>
      <c r="C93" s="4"/>
      <c r="D93" s="40"/>
      <c r="E93" s="40"/>
      <c r="F93" s="45"/>
      <c r="G93" s="4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0"/>
      <c r="B94" s="4"/>
      <c r="C94" s="4"/>
      <c r="D94" s="40"/>
      <c r="E94" s="40"/>
      <c r="F94" s="45"/>
      <c r="G94" s="4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0"/>
      <c r="B95" s="4"/>
      <c r="C95" s="4"/>
      <c r="D95" s="40"/>
      <c r="E95" s="40"/>
      <c r="F95" s="45"/>
      <c r="G95" s="4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0"/>
      <c r="B96" s="4"/>
      <c r="C96" s="4"/>
      <c r="D96" s="40"/>
      <c r="E96" s="40"/>
      <c r="F96" s="45"/>
      <c r="G96" s="4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0"/>
      <c r="B97" s="4"/>
      <c r="C97" s="4"/>
      <c r="D97" s="40"/>
      <c r="E97" s="40"/>
      <c r="F97" s="45"/>
      <c r="G97" s="4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0"/>
      <c r="B98" s="4"/>
      <c r="C98" s="4"/>
      <c r="D98" s="40"/>
      <c r="E98" s="40"/>
      <c r="F98" s="45"/>
      <c r="G98" s="4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0"/>
      <c r="B99" s="4"/>
      <c r="C99" s="4"/>
      <c r="D99" s="40"/>
      <c r="E99" s="40"/>
      <c r="F99" s="45"/>
      <c r="G99" s="4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0"/>
      <c r="B100" s="4"/>
      <c r="C100" s="4"/>
      <c r="D100" s="40"/>
      <c r="E100" s="40"/>
      <c r="F100" s="45"/>
      <c r="G100" s="4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0"/>
      <c r="B101" s="4"/>
      <c r="C101" s="4"/>
      <c r="D101" s="40"/>
      <c r="E101" s="40"/>
      <c r="F101" s="45"/>
      <c r="G101" s="4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0"/>
      <c r="B102" s="4"/>
      <c r="C102" s="4"/>
      <c r="D102" s="40"/>
      <c r="E102" s="40"/>
      <c r="F102" s="45"/>
      <c r="G102" s="4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0"/>
      <c r="B103" s="4"/>
      <c r="C103" s="4"/>
      <c r="D103" s="40"/>
      <c r="E103" s="40"/>
      <c r="F103" s="45"/>
      <c r="G103" s="4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0"/>
      <c r="B104" s="4"/>
      <c r="C104" s="4"/>
      <c r="D104" s="40"/>
      <c r="E104" s="40"/>
      <c r="F104" s="45"/>
      <c r="G104" s="4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0"/>
      <c r="B105" s="4"/>
      <c r="C105" s="4"/>
      <c r="D105" s="40"/>
      <c r="E105" s="40"/>
      <c r="F105" s="45"/>
      <c r="G105" s="4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0"/>
      <c r="B106" s="4"/>
      <c r="C106" s="4"/>
      <c r="D106" s="40"/>
      <c r="E106" s="40"/>
      <c r="F106" s="45"/>
      <c r="G106" s="4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0"/>
      <c r="B107" s="4"/>
      <c r="C107" s="4"/>
      <c r="D107" s="40"/>
      <c r="E107" s="40"/>
      <c r="F107" s="45"/>
      <c r="G107" s="4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0"/>
      <c r="B108" s="4"/>
      <c r="C108" s="4"/>
      <c r="D108" s="40"/>
      <c r="E108" s="40"/>
      <c r="F108" s="45"/>
      <c r="G108" s="4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0"/>
      <c r="B109" s="4"/>
      <c r="C109" s="4"/>
      <c r="D109" s="40"/>
      <c r="E109" s="40"/>
      <c r="F109" s="45"/>
      <c r="G109" s="4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0"/>
      <c r="B110" s="4"/>
      <c r="C110" s="4"/>
      <c r="D110" s="40"/>
      <c r="E110" s="40"/>
      <c r="F110" s="45"/>
      <c r="G110" s="4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0"/>
      <c r="B111" s="4"/>
      <c r="C111" s="4"/>
      <c r="D111" s="40"/>
      <c r="E111" s="40"/>
      <c r="F111" s="45"/>
      <c r="G111" s="4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0"/>
      <c r="B112" s="4"/>
      <c r="C112" s="4"/>
      <c r="D112" s="40"/>
      <c r="E112" s="40"/>
      <c r="F112" s="45"/>
      <c r="G112" s="4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0"/>
      <c r="B113" s="4"/>
      <c r="C113" s="4"/>
      <c r="D113" s="40"/>
      <c r="E113" s="40"/>
      <c r="F113" s="45"/>
      <c r="G113" s="4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0"/>
      <c r="B114" s="4"/>
      <c r="C114" s="4"/>
      <c r="D114" s="40"/>
      <c r="E114" s="40"/>
      <c r="F114" s="45"/>
      <c r="G114" s="4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0"/>
      <c r="B115" s="4"/>
      <c r="C115" s="4"/>
      <c r="D115" s="40"/>
      <c r="E115" s="40"/>
      <c r="F115" s="45"/>
      <c r="G115" s="4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0"/>
      <c r="B116" s="4"/>
      <c r="C116" s="4"/>
      <c r="D116" s="40"/>
      <c r="E116" s="40"/>
      <c r="F116" s="45"/>
      <c r="G116" s="4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0"/>
      <c r="B117" s="4"/>
      <c r="C117" s="4"/>
      <c r="D117" s="40"/>
      <c r="E117" s="40"/>
      <c r="F117" s="45"/>
      <c r="G117" s="4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0"/>
      <c r="B118" s="4"/>
      <c r="C118" s="4"/>
      <c r="D118" s="40"/>
      <c r="E118" s="40"/>
      <c r="F118" s="45"/>
      <c r="G118" s="4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0"/>
      <c r="B119" s="4"/>
      <c r="C119" s="4"/>
      <c r="D119" s="40"/>
      <c r="E119" s="40"/>
      <c r="F119" s="45"/>
      <c r="G119" s="4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0"/>
      <c r="B120" s="4"/>
      <c r="C120" s="4"/>
      <c r="D120" s="40"/>
      <c r="E120" s="40"/>
      <c r="F120" s="45"/>
      <c r="G120" s="4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0"/>
      <c r="B121" s="4"/>
      <c r="C121" s="4"/>
      <c r="D121" s="40"/>
      <c r="E121" s="40"/>
      <c r="F121" s="45"/>
      <c r="G121" s="4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0"/>
      <c r="B122" s="4"/>
      <c r="C122" s="4"/>
      <c r="D122" s="40"/>
      <c r="E122" s="40"/>
      <c r="F122" s="45"/>
      <c r="G122" s="4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0"/>
      <c r="B123" s="4"/>
      <c r="C123" s="4"/>
      <c r="D123" s="40"/>
      <c r="E123" s="40"/>
      <c r="F123" s="45"/>
      <c r="G123" s="4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0"/>
      <c r="B124" s="4"/>
      <c r="C124" s="4"/>
      <c r="D124" s="40"/>
      <c r="E124" s="40"/>
      <c r="F124" s="45"/>
      <c r="G124" s="4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0"/>
      <c r="B125" s="4"/>
      <c r="C125" s="4"/>
      <c r="D125" s="40"/>
      <c r="E125" s="40"/>
      <c r="F125" s="45"/>
      <c r="G125" s="4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0"/>
      <c r="B126" s="4"/>
      <c r="C126" s="4"/>
      <c r="D126" s="40"/>
      <c r="E126" s="40"/>
      <c r="F126" s="45"/>
      <c r="G126" s="4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0"/>
      <c r="B127" s="4"/>
      <c r="C127" s="4"/>
      <c r="D127" s="40"/>
      <c r="E127" s="40"/>
      <c r="F127" s="45"/>
      <c r="G127" s="4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0"/>
      <c r="B128" s="4"/>
      <c r="C128" s="4"/>
      <c r="D128" s="40"/>
      <c r="E128" s="40"/>
      <c r="F128" s="45"/>
      <c r="G128" s="4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0"/>
      <c r="B129" s="4"/>
      <c r="C129" s="4"/>
      <c r="D129" s="40"/>
      <c r="E129" s="40"/>
      <c r="F129" s="45"/>
      <c r="G129" s="4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0"/>
      <c r="B130" s="4"/>
      <c r="C130" s="4"/>
      <c r="D130" s="40"/>
      <c r="E130" s="40"/>
      <c r="F130" s="45"/>
      <c r="G130" s="4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0"/>
      <c r="B131" s="4"/>
      <c r="C131" s="4"/>
      <c r="D131" s="40"/>
      <c r="E131" s="40"/>
      <c r="F131" s="45"/>
      <c r="G131" s="4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0"/>
      <c r="B132" s="4"/>
      <c r="C132" s="4"/>
      <c r="D132" s="40"/>
      <c r="E132" s="40"/>
      <c r="F132" s="45"/>
      <c r="G132" s="4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0"/>
      <c r="B133" s="4"/>
      <c r="C133" s="4"/>
      <c r="D133" s="40"/>
      <c r="E133" s="40"/>
      <c r="F133" s="45"/>
      <c r="G133" s="4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0"/>
      <c r="B134" s="4"/>
      <c r="C134" s="4"/>
      <c r="D134" s="40"/>
      <c r="E134" s="40"/>
      <c r="F134" s="45"/>
      <c r="G134" s="4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0"/>
      <c r="B135" s="4"/>
      <c r="C135" s="4"/>
      <c r="D135" s="40"/>
      <c r="E135" s="40"/>
      <c r="F135" s="45"/>
      <c r="G135" s="4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0"/>
      <c r="B136" s="4"/>
      <c r="C136" s="4"/>
      <c r="D136" s="40"/>
      <c r="E136" s="40"/>
      <c r="F136" s="45"/>
      <c r="G136" s="4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0"/>
      <c r="B137" s="4"/>
      <c r="C137" s="4"/>
      <c r="D137" s="40"/>
      <c r="E137" s="40"/>
      <c r="F137" s="45"/>
      <c r="G137" s="4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0"/>
      <c r="B138" s="4"/>
      <c r="C138" s="4"/>
      <c r="D138" s="40"/>
      <c r="E138" s="40"/>
      <c r="F138" s="45"/>
      <c r="G138" s="4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0"/>
      <c r="B139" s="4"/>
      <c r="C139" s="4"/>
      <c r="D139" s="40"/>
      <c r="E139" s="40"/>
      <c r="F139" s="45"/>
      <c r="G139" s="4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0"/>
      <c r="B140" s="4"/>
      <c r="C140" s="4"/>
      <c r="D140" s="40"/>
      <c r="E140" s="40"/>
      <c r="F140" s="45"/>
      <c r="G140" s="4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0"/>
      <c r="B141" s="4"/>
      <c r="C141" s="4"/>
      <c r="D141" s="40"/>
      <c r="E141" s="40"/>
      <c r="F141" s="45"/>
      <c r="G141" s="4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0"/>
      <c r="B142" s="4"/>
      <c r="C142" s="4"/>
      <c r="D142" s="40"/>
      <c r="E142" s="40"/>
      <c r="F142" s="45"/>
      <c r="G142" s="4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0"/>
      <c r="B143" s="4"/>
      <c r="C143" s="4"/>
      <c r="D143" s="40"/>
      <c r="E143" s="40"/>
      <c r="F143" s="45"/>
      <c r="G143" s="4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0"/>
      <c r="B144" s="4"/>
      <c r="C144" s="4"/>
      <c r="D144" s="40"/>
      <c r="E144" s="40"/>
      <c r="F144" s="45"/>
      <c r="G144" s="4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0"/>
      <c r="B145" s="4"/>
      <c r="C145" s="4"/>
      <c r="D145" s="40"/>
      <c r="E145" s="40"/>
      <c r="F145" s="45"/>
      <c r="G145" s="4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0"/>
      <c r="B146" s="4"/>
      <c r="C146" s="4"/>
      <c r="D146" s="40"/>
      <c r="E146" s="40"/>
      <c r="F146" s="45"/>
      <c r="G146" s="4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0"/>
      <c r="B147" s="4"/>
      <c r="C147" s="4"/>
      <c r="D147" s="40"/>
      <c r="E147" s="40"/>
      <c r="F147" s="45"/>
      <c r="G147" s="4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0"/>
      <c r="B148" s="4"/>
      <c r="C148" s="4"/>
      <c r="D148" s="40"/>
      <c r="E148" s="40"/>
      <c r="F148" s="45"/>
      <c r="G148" s="4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0"/>
      <c r="B149" s="4"/>
      <c r="C149" s="4"/>
      <c r="D149" s="40"/>
      <c r="E149" s="40"/>
      <c r="F149" s="45"/>
      <c r="G149" s="4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0"/>
      <c r="B150" s="4"/>
      <c r="C150" s="4"/>
      <c r="D150" s="40"/>
      <c r="E150" s="40"/>
      <c r="F150" s="45"/>
      <c r="G150" s="4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0"/>
      <c r="B151" s="4"/>
      <c r="C151" s="4"/>
      <c r="D151" s="40"/>
      <c r="E151" s="40"/>
      <c r="F151" s="45"/>
      <c r="G151" s="4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0"/>
      <c r="B152" s="4"/>
      <c r="C152" s="4"/>
      <c r="D152" s="40"/>
      <c r="E152" s="40"/>
      <c r="F152" s="45"/>
      <c r="G152" s="4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0"/>
      <c r="B153" s="4"/>
      <c r="C153" s="4"/>
      <c r="D153" s="40"/>
      <c r="E153" s="40"/>
      <c r="F153" s="45"/>
      <c r="G153" s="4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0"/>
      <c r="B154" s="4"/>
      <c r="C154" s="4"/>
      <c r="D154" s="40"/>
      <c r="E154" s="40"/>
      <c r="F154" s="45"/>
      <c r="G154" s="4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0"/>
      <c r="B155" s="4"/>
      <c r="C155" s="4"/>
      <c r="D155" s="40"/>
      <c r="E155" s="40"/>
      <c r="F155" s="45"/>
      <c r="G155" s="4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"/>
      <c r="C156" s="4"/>
      <c r="D156" s="40"/>
      <c r="E156" s="40"/>
      <c r="F156" s="45"/>
      <c r="G156" s="4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0"/>
      <c r="B157" s="4"/>
      <c r="C157" s="4"/>
      <c r="D157" s="40"/>
      <c r="E157" s="40"/>
      <c r="F157" s="45"/>
      <c r="G157" s="4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0"/>
      <c r="B158" s="4"/>
      <c r="C158" s="4"/>
      <c r="D158" s="40"/>
      <c r="E158" s="40"/>
      <c r="F158" s="45"/>
      <c r="G158" s="4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0"/>
      <c r="B159" s="4"/>
      <c r="C159" s="4"/>
      <c r="D159" s="40"/>
      <c r="E159" s="40"/>
      <c r="F159" s="45"/>
      <c r="G159" s="4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"/>
      <c r="C160" s="4"/>
      <c r="D160" s="40"/>
      <c r="E160" s="40"/>
      <c r="F160" s="45"/>
      <c r="G160" s="4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"/>
      <c r="C161" s="4"/>
      <c r="D161" s="40"/>
      <c r="E161" s="40"/>
      <c r="F161" s="45"/>
      <c r="G161" s="4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"/>
      <c r="C162" s="4"/>
      <c r="D162" s="40"/>
      <c r="E162" s="40"/>
      <c r="F162" s="45"/>
      <c r="G162" s="4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"/>
      <c r="C163" s="4"/>
      <c r="D163" s="40"/>
      <c r="E163" s="40"/>
      <c r="F163" s="45"/>
      <c r="G163" s="4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"/>
      <c r="C164" s="4"/>
      <c r="D164" s="40"/>
      <c r="E164" s="40"/>
      <c r="F164" s="45"/>
      <c r="G164" s="4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0"/>
      <c r="B165" s="4"/>
      <c r="C165" s="4"/>
      <c r="D165" s="40"/>
      <c r="E165" s="40"/>
      <c r="F165" s="45"/>
      <c r="G165" s="4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0"/>
      <c r="B166" s="4"/>
      <c r="C166" s="4"/>
      <c r="D166" s="40"/>
      <c r="E166" s="40"/>
      <c r="F166" s="45"/>
      <c r="G166" s="4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0"/>
      <c r="B167" s="4"/>
      <c r="C167" s="4"/>
      <c r="D167" s="40"/>
      <c r="E167" s="40"/>
      <c r="F167" s="45"/>
      <c r="G167" s="4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0"/>
      <c r="B168" s="4"/>
      <c r="C168" s="4"/>
      <c r="D168" s="40"/>
      <c r="E168" s="40"/>
      <c r="F168" s="45"/>
      <c r="G168" s="4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0"/>
      <c r="B169" s="4"/>
      <c r="C169" s="4"/>
      <c r="D169" s="40"/>
      <c r="E169" s="40"/>
      <c r="F169" s="45"/>
      <c r="G169" s="4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0"/>
      <c r="B170" s="4"/>
      <c r="C170" s="4"/>
      <c r="D170" s="40"/>
      <c r="E170" s="40"/>
      <c r="F170" s="45"/>
      <c r="G170" s="4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0"/>
      <c r="B171" s="4"/>
      <c r="C171" s="4"/>
      <c r="D171" s="40"/>
      <c r="E171" s="40"/>
      <c r="F171" s="45"/>
      <c r="G171" s="4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0"/>
      <c r="B172" s="4"/>
      <c r="C172" s="4"/>
      <c r="D172" s="40"/>
      <c r="E172" s="40"/>
      <c r="F172" s="45"/>
      <c r="G172" s="4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0"/>
      <c r="B173" s="4"/>
      <c r="C173" s="4"/>
      <c r="D173" s="40"/>
      <c r="E173" s="40"/>
      <c r="F173" s="45"/>
      <c r="G173" s="4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0"/>
      <c r="B174" s="4"/>
      <c r="C174" s="4"/>
      <c r="D174" s="40"/>
      <c r="E174" s="40"/>
      <c r="F174" s="45"/>
      <c r="G174" s="4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0"/>
      <c r="B175" s="4"/>
      <c r="C175" s="4"/>
      <c r="D175" s="40"/>
      <c r="E175" s="40"/>
      <c r="F175" s="45"/>
      <c r="G175" s="4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0"/>
      <c r="B176" s="4"/>
      <c r="C176" s="4"/>
      <c r="D176" s="40"/>
      <c r="E176" s="40"/>
      <c r="F176" s="45"/>
      <c r="G176" s="4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0"/>
      <c r="B177" s="4"/>
      <c r="C177" s="4"/>
      <c r="D177" s="40"/>
      <c r="E177" s="40"/>
      <c r="F177" s="45"/>
      <c r="G177" s="4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0"/>
      <c r="B178" s="4"/>
      <c r="C178" s="4"/>
      <c r="D178" s="40"/>
      <c r="E178" s="40"/>
      <c r="F178" s="45"/>
      <c r="G178" s="4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0"/>
      <c r="B179" s="4"/>
      <c r="C179" s="4"/>
      <c r="D179" s="40"/>
      <c r="E179" s="40"/>
      <c r="F179" s="45"/>
      <c r="G179" s="4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0"/>
      <c r="B180" s="4"/>
      <c r="C180" s="4"/>
      <c r="D180" s="40"/>
      <c r="E180" s="40"/>
      <c r="F180" s="45"/>
      <c r="G180" s="4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0"/>
      <c r="B181" s="4"/>
      <c r="C181" s="4"/>
      <c r="D181" s="40"/>
      <c r="E181" s="40"/>
      <c r="F181" s="45"/>
      <c r="G181" s="4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0"/>
      <c r="B182" s="4"/>
      <c r="C182" s="4"/>
      <c r="D182" s="40"/>
      <c r="E182" s="40"/>
      <c r="F182" s="45"/>
      <c r="G182" s="4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0"/>
      <c r="B183" s="4"/>
      <c r="C183" s="4"/>
      <c r="D183" s="40"/>
      <c r="E183" s="40"/>
      <c r="F183" s="45"/>
      <c r="G183" s="4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0"/>
      <c r="B184" s="4"/>
      <c r="C184" s="4"/>
      <c r="D184" s="40"/>
      <c r="E184" s="40"/>
      <c r="F184" s="45"/>
      <c r="G184" s="4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0"/>
      <c r="B185" s="4"/>
      <c r="C185" s="4"/>
      <c r="D185" s="40"/>
      <c r="E185" s="40"/>
      <c r="F185" s="45"/>
      <c r="G185" s="4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0"/>
      <c r="B186" s="4"/>
      <c r="C186" s="4"/>
      <c r="D186" s="40"/>
      <c r="E186" s="40"/>
      <c r="F186" s="45"/>
      <c r="G186" s="4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0"/>
      <c r="B187" s="4"/>
      <c r="C187" s="4"/>
      <c r="D187" s="40"/>
      <c r="E187" s="40"/>
      <c r="F187" s="45"/>
      <c r="G187" s="4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0"/>
      <c r="B188" s="4"/>
      <c r="C188" s="4"/>
      <c r="D188" s="40"/>
      <c r="E188" s="40"/>
      <c r="F188" s="45"/>
      <c r="G188" s="4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0"/>
      <c r="B189" s="4"/>
      <c r="C189" s="4"/>
      <c r="D189" s="40"/>
      <c r="E189" s="40"/>
      <c r="F189" s="45"/>
      <c r="G189" s="4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0"/>
      <c r="B190" s="4"/>
      <c r="C190" s="4"/>
      <c r="D190" s="40"/>
      <c r="E190" s="40"/>
      <c r="F190" s="45"/>
      <c r="G190" s="4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0"/>
      <c r="B191" s="4"/>
      <c r="C191" s="4"/>
      <c r="D191" s="40"/>
      <c r="E191" s="40"/>
      <c r="F191" s="45"/>
      <c r="G191" s="4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0"/>
      <c r="B192" s="4"/>
      <c r="C192" s="4"/>
      <c r="D192" s="40"/>
      <c r="E192" s="40"/>
      <c r="F192" s="45"/>
      <c r="G192" s="4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0"/>
      <c r="B193" s="4"/>
      <c r="C193" s="4"/>
      <c r="D193" s="40"/>
      <c r="E193" s="40"/>
      <c r="F193" s="45"/>
      <c r="G193" s="4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0"/>
      <c r="B194" s="4"/>
      <c r="C194" s="4"/>
      <c r="D194" s="40"/>
      <c r="E194" s="40"/>
      <c r="F194" s="45"/>
      <c r="G194" s="4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0"/>
      <c r="B195" s="4"/>
      <c r="C195" s="4"/>
      <c r="D195" s="40"/>
      <c r="E195" s="40"/>
      <c r="F195" s="45"/>
      <c r="G195" s="4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0"/>
      <c r="B196" s="4"/>
      <c r="C196" s="4"/>
      <c r="D196" s="40"/>
      <c r="E196" s="40"/>
      <c r="F196" s="45"/>
      <c r="G196" s="4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0"/>
      <c r="B197" s="4"/>
      <c r="C197" s="4"/>
      <c r="D197" s="40"/>
      <c r="E197" s="40"/>
      <c r="F197" s="45"/>
      <c r="G197" s="4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0"/>
      <c r="B198" s="4"/>
      <c r="C198" s="4"/>
      <c r="D198" s="40"/>
      <c r="E198" s="40"/>
      <c r="F198" s="45"/>
      <c r="G198" s="4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0"/>
      <c r="B199" s="4"/>
      <c r="C199" s="4"/>
      <c r="D199" s="40"/>
      <c r="E199" s="40"/>
      <c r="F199" s="45"/>
      <c r="G199" s="4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0"/>
      <c r="B200" s="4"/>
      <c r="C200" s="4"/>
      <c r="D200" s="40"/>
      <c r="E200" s="40"/>
      <c r="F200" s="45"/>
      <c r="G200" s="4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0"/>
      <c r="B201" s="4"/>
      <c r="C201" s="4"/>
      <c r="D201" s="40"/>
      <c r="E201" s="40"/>
      <c r="F201" s="45"/>
      <c r="G201" s="4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0"/>
      <c r="B202" s="4"/>
      <c r="C202" s="4"/>
      <c r="D202" s="40"/>
      <c r="E202" s="40"/>
      <c r="F202" s="45"/>
      <c r="G202" s="4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0"/>
      <c r="B203" s="4"/>
      <c r="C203" s="4"/>
      <c r="D203" s="40"/>
      <c r="E203" s="40"/>
      <c r="F203" s="45"/>
      <c r="G203" s="4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0"/>
      <c r="B204" s="4"/>
      <c r="C204" s="4"/>
      <c r="D204" s="40"/>
      <c r="E204" s="40"/>
      <c r="F204" s="45"/>
      <c r="G204" s="4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0"/>
      <c r="B205" s="4"/>
      <c r="C205" s="4"/>
      <c r="D205" s="40"/>
      <c r="E205" s="40"/>
      <c r="F205" s="45"/>
      <c r="G205" s="4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0"/>
      <c r="B206" s="4"/>
      <c r="C206" s="4"/>
      <c r="D206" s="40"/>
      <c r="E206" s="40"/>
      <c r="F206" s="45"/>
      <c r="G206" s="4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0"/>
      <c r="B207" s="4"/>
      <c r="C207" s="4"/>
      <c r="D207" s="40"/>
      <c r="E207" s="40"/>
      <c r="F207" s="45"/>
      <c r="G207" s="4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0"/>
      <c r="B208" s="4"/>
      <c r="C208" s="4"/>
      <c r="D208" s="40"/>
      <c r="E208" s="40"/>
      <c r="F208" s="45"/>
      <c r="G208" s="4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0"/>
      <c r="B209" s="4"/>
      <c r="C209" s="4"/>
      <c r="D209" s="40"/>
      <c r="E209" s="40"/>
      <c r="F209" s="45"/>
      <c r="G209" s="4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0"/>
      <c r="B210" s="4"/>
      <c r="C210" s="4"/>
      <c r="D210" s="40"/>
      <c r="E210" s="40"/>
      <c r="F210" s="45"/>
      <c r="G210" s="4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0"/>
      <c r="B211" s="4"/>
      <c r="C211" s="4"/>
      <c r="D211" s="40"/>
      <c r="E211" s="40"/>
      <c r="F211" s="45"/>
      <c r="G211" s="4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0"/>
      <c r="B212" s="4"/>
      <c r="C212" s="4"/>
      <c r="D212" s="40"/>
      <c r="E212" s="40"/>
      <c r="F212" s="45"/>
      <c r="G212" s="4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0"/>
      <c r="B213" s="4"/>
      <c r="C213" s="4"/>
      <c r="D213" s="40"/>
      <c r="E213" s="40"/>
      <c r="F213" s="45"/>
      <c r="G213" s="4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0"/>
      <c r="B214" s="4"/>
      <c r="C214" s="4"/>
      <c r="D214" s="40"/>
      <c r="E214" s="40"/>
      <c r="F214" s="45"/>
      <c r="G214" s="4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0"/>
      <c r="B215" s="4"/>
      <c r="C215" s="4"/>
      <c r="D215" s="40"/>
      <c r="E215" s="40"/>
      <c r="F215" s="45"/>
      <c r="G215" s="4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0"/>
      <c r="B216" s="4"/>
      <c r="C216" s="4"/>
      <c r="D216" s="40"/>
      <c r="E216" s="40"/>
      <c r="F216" s="45"/>
      <c r="G216" s="4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0"/>
      <c r="B217" s="4"/>
      <c r="C217" s="4"/>
      <c r="D217" s="40"/>
      <c r="E217" s="40"/>
      <c r="F217" s="45"/>
      <c r="G217" s="4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0"/>
      <c r="B218" s="4"/>
      <c r="C218" s="4"/>
      <c r="D218" s="40"/>
      <c r="E218" s="40"/>
      <c r="F218" s="45"/>
      <c r="G218" s="4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0"/>
      <c r="B219" s="4"/>
      <c r="C219" s="4"/>
      <c r="D219" s="40"/>
      <c r="E219" s="40"/>
      <c r="F219" s="45"/>
      <c r="G219" s="4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0"/>
      <c r="B220" s="4"/>
      <c r="C220" s="4"/>
      <c r="D220" s="40"/>
      <c r="E220" s="40"/>
      <c r="F220" s="45"/>
      <c r="G220" s="4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0"/>
      <c r="B221" s="4"/>
      <c r="C221" s="4"/>
      <c r="D221" s="40"/>
      <c r="E221" s="40"/>
      <c r="F221" s="45"/>
      <c r="G221" s="4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0"/>
      <c r="B222" s="4"/>
      <c r="C222" s="4"/>
      <c r="D222" s="40"/>
      <c r="E222" s="40"/>
      <c r="F222" s="45"/>
      <c r="G222" s="4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0"/>
      <c r="B223" s="4"/>
      <c r="C223" s="4"/>
      <c r="D223" s="40"/>
      <c r="E223" s="40"/>
      <c r="F223" s="45"/>
      <c r="G223" s="4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0"/>
      <c r="B224" s="4"/>
      <c r="C224" s="4"/>
      <c r="D224" s="40"/>
      <c r="E224" s="40"/>
      <c r="F224" s="45"/>
      <c r="G224" s="4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0"/>
      <c r="B225" s="4"/>
      <c r="C225" s="4"/>
      <c r="D225" s="40"/>
      <c r="E225" s="40"/>
      <c r="F225" s="45"/>
      <c r="G225" s="4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0"/>
      <c r="B226" s="4"/>
      <c r="C226" s="4"/>
      <c r="D226" s="40"/>
      <c r="E226" s="40"/>
      <c r="F226" s="45"/>
      <c r="G226" s="4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0"/>
      <c r="B227" s="4"/>
      <c r="C227" s="4"/>
      <c r="D227" s="40"/>
      <c r="E227" s="40"/>
      <c r="F227" s="45"/>
      <c r="G227" s="4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0"/>
      <c r="B228" s="4"/>
      <c r="C228" s="4"/>
      <c r="D228" s="40"/>
      <c r="E228" s="40"/>
      <c r="F228" s="45"/>
      <c r="G228" s="4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0"/>
      <c r="B229" s="4"/>
      <c r="C229" s="4"/>
      <c r="D229" s="40"/>
      <c r="E229" s="40"/>
      <c r="F229" s="45"/>
      <c r="G229" s="4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0"/>
      <c r="B230" s="4"/>
      <c r="C230" s="4"/>
      <c r="D230" s="40"/>
      <c r="E230" s="40"/>
      <c r="F230" s="45"/>
      <c r="G230" s="4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0"/>
      <c r="B231" s="4"/>
      <c r="C231" s="4"/>
      <c r="D231" s="40"/>
      <c r="E231" s="40"/>
      <c r="F231" s="45"/>
      <c r="G231" s="4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0"/>
      <c r="B232" s="4"/>
      <c r="C232" s="4"/>
      <c r="D232" s="40"/>
      <c r="E232" s="40"/>
      <c r="F232" s="45"/>
      <c r="G232" s="4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0"/>
      <c r="B233" s="4"/>
      <c r="C233" s="4"/>
      <c r="D233" s="40"/>
      <c r="E233" s="40"/>
      <c r="F233" s="45"/>
      <c r="G233" s="4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0"/>
      <c r="B234" s="4"/>
      <c r="C234" s="4"/>
      <c r="D234" s="40"/>
      <c r="E234" s="40"/>
      <c r="F234" s="45"/>
      <c r="G234" s="4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0"/>
      <c r="B235" s="4"/>
      <c r="C235" s="4"/>
      <c r="D235" s="40"/>
      <c r="E235" s="40"/>
      <c r="F235" s="45"/>
      <c r="G235" s="4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0"/>
      <c r="B236" s="4"/>
      <c r="C236" s="4"/>
      <c r="D236" s="40"/>
      <c r="E236" s="40"/>
      <c r="F236" s="45"/>
      <c r="G236" s="4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0"/>
      <c r="B237" s="4"/>
      <c r="C237" s="4"/>
      <c r="D237" s="40"/>
      <c r="E237" s="40"/>
      <c r="F237" s="45"/>
      <c r="G237" s="4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0"/>
      <c r="B238" s="4"/>
      <c r="C238" s="4"/>
      <c r="D238" s="40"/>
      <c r="E238" s="40"/>
      <c r="F238" s="45"/>
      <c r="G238" s="4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0"/>
      <c r="B239" s="4"/>
      <c r="C239" s="4"/>
      <c r="D239" s="40"/>
      <c r="E239" s="40"/>
      <c r="F239" s="45"/>
      <c r="G239" s="4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0"/>
      <c r="B240" s="4"/>
      <c r="C240" s="4"/>
      <c r="D240" s="40"/>
      <c r="E240" s="40"/>
      <c r="F240" s="45"/>
      <c r="G240" s="4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0"/>
      <c r="B241" s="4"/>
      <c r="C241" s="4"/>
      <c r="D241" s="40"/>
      <c r="E241" s="40"/>
      <c r="F241" s="45"/>
      <c r="G241" s="4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0"/>
      <c r="B242" s="4"/>
      <c r="C242" s="4"/>
      <c r="D242" s="40"/>
      <c r="E242" s="40"/>
      <c r="F242" s="45"/>
      <c r="G242" s="4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0"/>
      <c r="B243" s="4"/>
      <c r="C243" s="4"/>
      <c r="D243" s="40"/>
      <c r="E243" s="40"/>
      <c r="F243" s="45"/>
      <c r="G243" s="4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0"/>
      <c r="B244" s="4"/>
      <c r="C244" s="4"/>
      <c r="D244" s="40"/>
      <c r="E244" s="40"/>
      <c r="F244" s="45"/>
      <c r="G244" s="4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0"/>
      <c r="B245" s="4"/>
      <c r="C245" s="4"/>
      <c r="D245" s="40"/>
      <c r="E245" s="40"/>
      <c r="F245" s="45"/>
      <c r="G245" s="4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0"/>
      <c r="B246" s="4"/>
      <c r="C246" s="4"/>
      <c r="D246" s="40"/>
      <c r="E246" s="40"/>
      <c r="F246" s="45"/>
      <c r="G246" s="4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0"/>
      <c r="B247" s="4"/>
      <c r="C247" s="4"/>
      <c r="D247" s="40"/>
      <c r="E247" s="40"/>
      <c r="F247" s="45"/>
      <c r="G247" s="4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0"/>
      <c r="B248" s="4"/>
      <c r="C248" s="4"/>
      <c r="D248" s="40"/>
      <c r="E248" s="40"/>
      <c r="F248" s="45"/>
      <c r="G248" s="4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0"/>
      <c r="B249" s="4"/>
      <c r="C249" s="4"/>
      <c r="D249" s="40"/>
      <c r="E249" s="40"/>
      <c r="F249" s="45"/>
      <c r="G249" s="4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0"/>
      <c r="B250" s="4"/>
      <c r="C250" s="4"/>
      <c r="D250" s="40"/>
      <c r="E250" s="40"/>
      <c r="F250" s="45"/>
      <c r="G250" s="4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0"/>
      <c r="B251" s="4"/>
      <c r="C251" s="4"/>
      <c r="D251" s="40"/>
      <c r="E251" s="40"/>
      <c r="F251" s="45"/>
      <c r="G251" s="4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0"/>
      <c r="B252" s="4"/>
      <c r="C252" s="4"/>
      <c r="D252" s="40"/>
      <c r="E252" s="40"/>
      <c r="F252" s="45"/>
      <c r="G252" s="4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0"/>
      <c r="B253" s="4"/>
      <c r="C253" s="4"/>
      <c r="D253" s="40"/>
      <c r="E253" s="40"/>
      <c r="F253" s="45"/>
      <c r="G253" s="40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0"/>
      <c r="B254" s="4"/>
      <c r="C254" s="4"/>
      <c r="D254" s="40"/>
      <c r="E254" s="40"/>
      <c r="F254" s="45"/>
      <c r="G254" s="40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0"/>
      <c r="B255" s="4"/>
      <c r="C255" s="4"/>
      <c r="D255" s="40"/>
      <c r="E255" s="40"/>
      <c r="F255" s="45"/>
      <c r="G255" s="4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0"/>
      <c r="B256" s="4"/>
      <c r="C256" s="4"/>
      <c r="D256" s="40"/>
      <c r="E256" s="40"/>
      <c r="F256" s="45"/>
      <c r="G256" s="4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0"/>
      <c r="B257" s="4"/>
      <c r="C257" s="4"/>
      <c r="D257" s="40"/>
      <c r="E257" s="40"/>
      <c r="F257" s="45"/>
      <c r="G257" s="40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0"/>
      <c r="B258" s="4"/>
      <c r="C258" s="4"/>
      <c r="D258" s="40"/>
      <c r="E258" s="40"/>
      <c r="F258" s="45"/>
      <c r="G258" s="40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0"/>
      <c r="B259" s="4"/>
      <c r="C259" s="4"/>
      <c r="D259" s="40"/>
      <c r="E259" s="40"/>
      <c r="F259" s="45"/>
      <c r="G259" s="4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0"/>
      <c r="B260" s="4"/>
      <c r="C260" s="4"/>
      <c r="D260" s="40"/>
      <c r="E260" s="40"/>
      <c r="F260" s="45"/>
      <c r="G260" s="40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0"/>
      <c r="B261" s="4"/>
      <c r="C261" s="4"/>
      <c r="D261" s="40"/>
      <c r="E261" s="40"/>
      <c r="F261" s="45"/>
      <c r="G261" s="40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0"/>
      <c r="B262" s="4"/>
      <c r="C262" s="4"/>
      <c r="D262" s="40"/>
      <c r="E262" s="40"/>
      <c r="F262" s="45"/>
      <c r="G262" s="4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0"/>
      <c r="B263" s="4"/>
      <c r="C263" s="4"/>
      <c r="D263" s="40"/>
      <c r="E263" s="40"/>
      <c r="F263" s="45"/>
      <c r="G263" s="40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0"/>
      <c r="B264" s="4"/>
      <c r="C264" s="4"/>
      <c r="D264" s="40"/>
      <c r="E264" s="40"/>
      <c r="F264" s="45"/>
      <c r="G264" s="40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0"/>
      <c r="B265" s="4"/>
      <c r="C265" s="4"/>
      <c r="D265" s="40"/>
      <c r="E265" s="40"/>
      <c r="F265" s="45"/>
      <c r="G265" s="40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0"/>
      <c r="B266" s="4"/>
      <c r="C266" s="4"/>
      <c r="D266" s="40"/>
      <c r="E266" s="40"/>
      <c r="F266" s="45"/>
      <c r="G266" s="40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0"/>
      <c r="B267" s="4"/>
      <c r="C267" s="4"/>
      <c r="D267" s="40"/>
      <c r="E267" s="40"/>
      <c r="F267" s="45"/>
      <c r="G267" s="4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0"/>
      <c r="B268" s="4"/>
      <c r="C268" s="4"/>
      <c r="D268" s="40"/>
      <c r="E268" s="40"/>
      <c r="F268" s="45"/>
      <c r="G268" s="4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0"/>
      <c r="B269" s="4"/>
      <c r="C269" s="4"/>
      <c r="D269" s="40"/>
      <c r="E269" s="40"/>
      <c r="F269" s="45"/>
      <c r="G269" s="40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0"/>
      <c r="B270" s="4"/>
      <c r="C270" s="4"/>
      <c r="D270" s="40"/>
      <c r="E270" s="40"/>
      <c r="F270" s="45"/>
      <c r="G270" s="4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0"/>
      <c r="B271" s="4"/>
      <c r="C271" s="4"/>
      <c r="D271" s="40"/>
      <c r="E271" s="40"/>
      <c r="F271" s="45"/>
      <c r="G271" s="4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0"/>
      <c r="B272" s="4"/>
      <c r="C272" s="4"/>
      <c r="D272" s="40"/>
      <c r="E272" s="40"/>
      <c r="F272" s="45"/>
      <c r="G272" s="4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0"/>
      <c r="B273" s="4"/>
      <c r="C273" s="4"/>
      <c r="D273" s="40"/>
      <c r="E273" s="40"/>
      <c r="F273" s="45"/>
      <c r="G273" s="4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0"/>
      <c r="B274" s="4"/>
      <c r="C274" s="4"/>
      <c r="D274" s="40"/>
      <c r="E274" s="40"/>
      <c r="F274" s="45"/>
      <c r="G274" s="40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0"/>
      <c r="B275" s="4"/>
      <c r="C275" s="4"/>
      <c r="D275" s="40"/>
      <c r="E275" s="40"/>
      <c r="F275" s="45"/>
      <c r="G275" s="4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0"/>
      <c r="B276" s="4"/>
      <c r="C276" s="4"/>
      <c r="D276" s="40"/>
      <c r="E276" s="40"/>
      <c r="F276" s="45"/>
      <c r="G276" s="4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0"/>
      <c r="B277" s="4"/>
      <c r="C277" s="4"/>
      <c r="D277" s="40"/>
      <c r="E277" s="40"/>
      <c r="F277" s="45"/>
      <c r="G277" s="40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0"/>
      <c r="B278" s="4"/>
      <c r="C278" s="4"/>
      <c r="D278" s="40"/>
      <c r="E278" s="40"/>
      <c r="F278" s="45"/>
      <c r="G278" s="4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0"/>
      <c r="B279" s="4"/>
      <c r="C279" s="4"/>
      <c r="D279" s="40"/>
      <c r="E279" s="40"/>
      <c r="F279" s="45"/>
      <c r="G279" s="4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0"/>
      <c r="B280" s="4"/>
      <c r="C280" s="4"/>
      <c r="D280" s="40"/>
      <c r="E280" s="40"/>
      <c r="F280" s="45"/>
      <c r="G280" s="4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0"/>
      <c r="B281" s="4"/>
      <c r="C281" s="4"/>
      <c r="D281" s="40"/>
      <c r="E281" s="40"/>
      <c r="F281" s="45"/>
      <c r="G281" s="40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0"/>
      <c r="B282" s="4"/>
      <c r="C282" s="4"/>
      <c r="D282" s="40"/>
      <c r="E282" s="40"/>
      <c r="F282" s="45"/>
      <c r="G282" s="40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0"/>
      <c r="B283" s="4"/>
      <c r="C283" s="4"/>
      <c r="D283" s="40"/>
      <c r="E283" s="40"/>
      <c r="F283" s="45"/>
      <c r="G283" s="40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0"/>
      <c r="B284" s="4"/>
      <c r="C284" s="4"/>
      <c r="D284" s="40"/>
      <c r="E284" s="40"/>
      <c r="F284" s="45"/>
      <c r="G284" s="40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0"/>
      <c r="B285" s="4"/>
      <c r="C285" s="4"/>
      <c r="D285" s="40"/>
      <c r="E285" s="40"/>
      <c r="F285" s="45"/>
      <c r="G285" s="40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0"/>
      <c r="B286" s="4"/>
      <c r="C286" s="4"/>
      <c r="D286" s="40"/>
      <c r="E286" s="40"/>
      <c r="F286" s="45"/>
      <c r="G286" s="40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0"/>
      <c r="B287" s="4"/>
      <c r="C287" s="4"/>
      <c r="D287" s="40"/>
      <c r="E287" s="40"/>
      <c r="F287" s="45"/>
      <c r="G287" s="40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0"/>
      <c r="B288" s="4"/>
      <c r="C288" s="4"/>
      <c r="D288" s="40"/>
      <c r="E288" s="40"/>
      <c r="F288" s="45"/>
      <c r="G288" s="40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0"/>
      <c r="B289" s="4"/>
      <c r="C289" s="4"/>
      <c r="D289" s="40"/>
      <c r="E289" s="40"/>
      <c r="F289" s="45"/>
      <c r="G289" s="40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0"/>
      <c r="B290" s="4"/>
      <c r="C290" s="4"/>
      <c r="D290" s="40"/>
      <c r="E290" s="40"/>
      <c r="F290" s="45"/>
      <c r="G290" s="40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0"/>
      <c r="B291" s="4"/>
      <c r="C291" s="4"/>
      <c r="D291" s="40"/>
      <c r="E291" s="40"/>
      <c r="F291" s="45"/>
      <c r="G291" s="40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0"/>
      <c r="B292" s="4"/>
      <c r="C292" s="4"/>
      <c r="D292" s="40"/>
      <c r="E292" s="40"/>
      <c r="F292" s="45"/>
      <c r="G292" s="40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0"/>
      <c r="B293" s="4"/>
      <c r="C293" s="4"/>
      <c r="D293" s="40"/>
      <c r="E293" s="40"/>
      <c r="F293" s="45"/>
      <c r="G293" s="40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0"/>
      <c r="B294" s="4"/>
      <c r="C294" s="4"/>
      <c r="D294" s="40"/>
      <c r="E294" s="40"/>
      <c r="F294" s="45"/>
      <c r="G294" s="40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0"/>
      <c r="B295" s="4"/>
      <c r="C295" s="4"/>
      <c r="D295" s="40"/>
      <c r="E295" s="40"/>
      <c r="F295" s="45"/>
      <c r="G295" s="40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0"/>
      <c r="B296" s="4"/>
      <c r="C296" s="4"/>
      <c r="D296" s="40"/>
      <c r="E296" s="40"/>
      <c r="F296" s="45"/>
      <c r="G296" s="40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0"/>
      <c r="B297" s="4"/>
      <c r="C297" s="4"/>
      <c r="D297" s="40"/>
      <c r="E297" s="40"/>
      <c r="F297" s="45"/>
      <c r="G297" s="40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0"/>
      <c r="B298" s="4"/>
      <c r="C298" s="4"/>
      <c r="D298" s="40"/>
      <c r="E298" s="40"/>
      <c r="F298" s="45"/>
      <c r="G298" s="40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0"/>
      <c r="B299" s="4"/>
      <c r="C299" s="4"/>
      <c r="D299" s="40"/>
      <c r="E299" s="40"/>
      <c r="F299" s="45"/>
      <c r="G299" s="40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0"/>
      <c r="B300" s="4"/>
      <c r="C300" s="4"/>
      <c r="D300" s="40"/>
      <c r="E300" s="40"/>
      <c r="F300" s="45"/>
      <c r="G300" s="40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0"/>
      <c r="B301" s="4"/>
      <c r="C301" s="4"/>
      <c r="D301" s="40"/>
      <c r="E301" s="40"/>
      <c r="F301" s="45"/>
      <c r="G301" s="40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0"/>
      <c r="B302" s="4"/>
      <c r="C302" s="4"/>
      <c r="D302" s="40"/>
      <c r="E302" s="40"/>
      <c r="F302" s="45"/>
      <c r="G302" s="40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0"/>
      <c r="B303" s="4"/>
      <c r="C303" s="4"/>
      <c r="D303" s="40"/>
      <c r="E303" s="40"/>
      <c r="F303" s="45"/>
      <c r="G303" s="40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0"/>
      <c r="B304" s="4"/>
      <c r="C304" s="4"/>
      <c r="D304" s="40"/>
      <c r="E304" s="40"/>
      <c r="F304" s="45"/>
      <c r="G304" s="40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0"/>
      <c r="B305" s="4"/>
      <c r="C305" s="4"/>
      <c r="D305" s="40"/>
      <c r="E305" s="40"/>
      <c r="F305" s="45"/>
      <c r="G305" s="40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0"/>
      <c r="B306" s="4"/>
      <c r="C306" s="4"/>
      <c r="D306" s="40"/>
      <c r="E306" s="40"/>
      <c r="F306" s="45"/>
      <c r="G306" s="40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0"/>
      <c r="B307" s="4"/>
      <c r="C307" s="4"/>
      <c r="D307" s="40"/>
      <c r="E307" s="40"/>
      <c r="F307" s="45"/>
      <c r="G307" s="40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0"/>
      <c r="B308" s="4"/>
      <c r="C308" s="4"/>
      <c r="D308" s="40"/>
      <c r="E308" s="40"/>
      <c r="F308" s="45"/>
      <c r="G308" s="40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0"/>
      <c r="B309" s="4"/>
      <c r="C309" s="4"/>
      <c r="D309" s="40"/>
      <c r="E309" s="40"/>
      <c r="F309" s="45"/>
      <c r="G309" s="40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0"/>
      <c r="B310" s="4"/>
      <c r="C310" s="4"/>
      <c r="D310" s="40"/>
      <c r="E310" s="40"/>
      <c r="F310" s="45"/>
      <c r="G310" s="40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0"/>
      <c r="B311" s="4"/>
      <c r="C311" s="4"/>
      <c r="D311" s="40"/>
      <c r="E311" s="40"/>
      <c r="F311" s="45"/>
      <c r="G311" s="40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0"/>
      <c r="B312" s="4"/>
      <c r="C312" s="4"/>
      <c r="D312" s="40"/>
      <c r="E312" s="40"/>
      <c r="F312" s="45"/>
      <c r="G312" s="40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0"/>
      <c r="B313" s="4"/>
      <c r="C313" s="4"/>
      <c r="D313" s="40"/>
      <c r="E313" s="40"/>
      <c r="F313" s="45"/>
      <c r="G313" s="40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0"/>
      <c r="B314" s="4"/>
      <c r="C314" s="4"/>
      <c r="D314" s="40"/>
      <c r="E314" s="40"/>
      <c r="F314" s="45"/>
      <c r="G314" s="40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0"/>
      <c r="B315" s="4"/>
      <c r="C315" s="4"/>
      <c r="D315" s="40"/>
      <c r="E315" s="40"/>
      <c r="F315" s="45"/>
      <c r="G315" s="40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0"/>
      <c r="B316" s="4"/>
      <c r="C316" s="4"/>
      <c r="D316" s="40"/>
      <c r="E316" s="40"/>
      <c r="F316" s="45"/>
      <c r="G316" s="40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0"/>
      <c r="B317" s="4"/>
      <c r="C317" s="4"/>
      <c r="D317" s="40"/>
      <c r="E317" s="40"/>
      <c r="F317" s="45"/>
      <c r="G317" s="40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0"/>
      <c r="B318" s="4"/>
      <c r="C318" s="4"/>
      <c r="D318" s="40"/>
      <c r="E318" s="40"/>
      <c r="F318" s="45"/>
      <c r="G318" s="40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0"/>
      <c r="B319" s="4"/>
      <c r="C319" s="4"/>
      <c r="D319" s="40"/>
      <c r="E319" s="40"/>
      <c r="F319" s="45"/>
      <c r="G319" s="40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0"/>
      <c r="B320" s="4"/>
      <c r="C320" s="4"/>
      <c r="D320" s="40"/>
      <c r="E320" s="40"/>
      <c r="F320" s="45"/>
      <c r="G320" s="40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0"/>
      <c r="B321" s="4"/>
      <c r="C321" s="4"/>
      <c r="D321" s="40"/>
      <c r="E321" s="40"/>
      <c r="F321" s="45"/>
      <c r="G321" s="40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0"/>
      <c r="B322" s="4"/>
      <c r="C322" s="4"/>
      <c r="D322" s="40"/>
      <c r="E322" s="40"/>
      <c r="F322" s="45"/>
      <c r="G322" s="40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0"/>
      <c r="B323" s="4"/>
      <c r="C323" s="4"/>
      <c r="D323" s="40"/>
      <c r="E323" s="40"/>
      <c r="F323" s="45"/>
      <c r="G323" s="40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0"/>
      <c r="B324" s="4"/>
      <c r="C324" s="4"/>
      <c r="D324" s="40"/>
      <c r="E324" s="40"/>
      <c r="F324" s="45"/>
      <c r="G324" s="40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0"/>
      <c r="B325" s="4"/>
      <c r="C325" s="4"/>
      <c r="D325" s="40"/>
      <c r="E325" s="40"/>
      <c r="F325" s="45"/>
      <c r="G325" s="40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0"/>
      <c r="B326" s="4"/>
      <c r="C326" s="4"/>
      <c r="D326" s="40"/>
      <c r="E326" s="40"/>
      <c r="F326" s="45"/>
      <c r="G326" s="40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0"/>
      <c r="B327" s="4"/>
      <c r="C327" s="4"/>
      <c r="D327" s="40"/>
      <c r="E327" s="40"/>
      <c r="F327" s="45"/>
      <c r="G327" s="40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0"/>
      <c r="B328" s="4"/>
      <c r="C328" s="4"/>
      <c r="D328" s="40"/>
      <c r="E328" s="40"/>
      <c r="F328" s="45"/>
      <c r="G328" s="40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0"/>
      <c r="B329" s="4"/>
      <c r="C329" s="4"/>
      <c r="D329" s="40"/>
      <c r="E329" s="40"/>
      <c r="F329" s="45"/>
      <c r="G329" s="4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0"/>
      <c r="B330" s="4"/>
      <c r="C330" s="4"/>
      <c r="D330" s="40"/>
      <c r="E330" s="40"/>
      <c r="F330" s="45"/>
      <c r="G330" s="40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0"/>
      <c r="B331" s="4"/>
      <c r="C331" s="4"/>
      <c r="D331" s="40"/>
      <c r="E331" s="40"/>
      <c r="F331" s="45"/>
      <c r="G331" s="40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0"/>
      <c r="B332" s="4"/>
      <c r="C332" s="4"/>
      <c r="D332" s="40"/>
      <c r="E332" s="40"/>
      <c r="F332" s="45"/>
      <c r="G332" s="40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0"/>
      <c r="B333" s="4"/>
      <c r="C333" s="4"/>
      <c r="D333" s="40"/>
      <c r="E333" s="40"/>
      <c r="F333" s="45"/>
      <c r="G333" s="40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0"/>
      <c r="B334" s="4"/>
      <c r="C334" s="4"/>
      <c r="D334" s="40"/>
      <c r="E334" s="40"/>
      <c r="F334" s="45"/>
      <c r="G334" s="40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0"/>
      <c r="B335" s="4"/>
      <c r="C335" s="4"/>
      <c r="D335" s="40"/>
      <c r="E335" s="40"/>
      <c r="F335" s="45"/>
      <c r="G335" s="40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0"/>
      <c r="B336" s="4"/>
      <c r="C336" s="4"/>
      <c r="D336" s="40"/>
      <c r="E336" s="40"/>
      <c r="F336" s="45"/>
      <c r="G336" s="40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0"/>
      <c r="B337" s="4"/>
      <c r="C337" s="4"/>
      <c r="D337" s="40"/>
      <c r="E337" s="40"/>
      <c r="F337" s="45"/>
      <c r="G337" s="40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0"/>
      <c r="B338" s="4"/>
      <c r="C338" s="4"/>
      <c r="D338" s="40"/>
      <c r="E338" s="40"/>
      <c r="F338" s="45"/>
      <c r="G338" s="40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0"/>
      <c r="B339" s="4"/>
      <c r="C339" s="4"/>
      <c r="D339" s="40"/>
      <c r="E339" s="40"/>
      <c r="F339" s="45"/>
      <c r="G339" s="40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0"/>
      <c r="B340" s="4"/>
      <c r="C340" s="4"/>
      <c r="D340" s="40"/>
      <c r="E340" s="40"/>
      <c r="F340" s="45"/>
      <c r="G340" s="40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0"/>
      <c r="B341" s="4"/>
      <c r="C341" s="4"/>
      <c r="D341" s="40"/>
      <c r="E341" s="40"/>
      <c r="F341" s="45"/>
      <c r="G341" s="40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0"/>
      <c r="B342" s="4"/>
      <c r="C342" s="4"/>
      <c r="D342" s="40"/>
      <c r="E342" s="40"/>
      <c r="F342" s="45"/>
      <c r="G342" s="40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0"/>
      <c r="B343" s="4"/>
      <c r="C343" s="4"/>
      <c r="D343" s="40"/>
      <c r="E343" s="40"/>
      <c r="F343" s="45"/>
      <c r="G343" s="40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0"/>
      <c r="B344" s="4"/>
      <c r="C344" s="4"/>
      <c r="D344" s="40"/>
      <c r="E344" s="40"/>
      <c r="F344" s="45"/>
      <c r="G344" s="40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0"/>
      <c r="B345" s="4"/>
      <c r="C345" s="4"/>
      <c r="D345" s="40"/>
      <c r="E345" s="40"/>
      <c r="F345" s="45"/>
      <c r="G345" s="40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0"/>
      <c r="B346" s="4"/>
      <c r="C346" s="4"/>
      <c r="D346" s="40"/>
      <c r="E346" s="40"/>
      <c r="F346" s="45"/>
      <c r="G346" s="40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0"/>
      <c r="B347" s="4"/>
      <c r="C347" s="4"/>
      <c r="D347" s="40"/>
      <c r="E347" s="40"/>
      <c r="F347" s="45"/>
      <c r="G347" s="40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0"/>
      <c r="B348" s="4"/>
      <c r="C348" s="4"/>
      <c r="D348" s="40"/>
      <c r="E348" s="40"/>
      <c r="F348" s="45"/>
      <c r="G348" s="40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0"/>
      <c r="B349" s="4"/>
      <c r="C349" s="4"/>
      <c r="D349" s="40"/>
      <c r="E349" s="40"/>
      <c r="F349" s="45"/>
      <c r="G349" s="40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0"/>
      <c r="B350" s="4"/>
      <c r="C350" s="4"/>
      <c r="D350" s="40"/>
      <c r="E350" s="40"/>
      <c r="F350" s="45"/>
      <c r="G350" s="40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0"/>
      <c r="B351" s="4"/>
      <c r="C351" s="4"/>
      <c r="D351" s="40"/>
      <c r="E351" s="40"/>
      <c r="F351" s="45"/>
      <c r="G351" s="40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0"/>
      <c r="B352" s="4"/>
      <c r="C352" s="4"/>
      <c r="D352" s="40"/>
      <c r="E352" s="40"/>
      <c r="F352" s="45"/>
      <c r="G352" s="40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0"/>
      <c r="B353" s="4"/>
      <c r="C353" s="4"/>
      <c r="D353" s="40"/>
      <c r="E353" s="40"/>
      <c r="F353" s="45"/>
      <c r="G353" s="40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0"/>
      <c r="B354" s="4"/>
      <c r="C354" s="4"/>
      <c r="D354" s="40"/>
      <c r="E354" s="40"/>
      <c r="F354" s="45"/>
      <c r="G354" s="40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0"/>
      <c r="B355" s="4"/>
      <c r="C355" s="4"/>
      <c r="D355" s="40"/>
      <c r="E355" s="40"/>
      <c r="F355" s="45"/>
      <c r="G355" s="40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0"/>
      <c r="B356" s="4"/>
      <c r="C356" s="4"/>
      <c r="D356" s="40"/>
      <c r="E356" s="40"/>
      <c r="F356" s="45"/>
      <c r="G356" s="40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0"/>
      <c r="B357" s="4"/>
      <c r="C357" s="4"/>
      <c r="D357" s="40"/>
      <c r="E357" s="40"/>
      <c r="F357" s="45"/>
      <c r="G357" s="40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0"/>
      <c r="B358" s="4"/>
      <c r="C358" s="4"/>
      <c r="D358" s="40"/>
      <c r="E358" s="40"/>
      <c r="F358" s="45"/>
      <c r="G358" s="40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0"/>
      <c r="B359" s="4"/>
      <c r="C359" s="4"/>
      <c r="D359" s="40"/>
      <c r="E359" s="40"/>
      <c r="F359" s="45"/>
      <c r="G359" s="40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0"/>
      <c r="B360" s="4"/>
      <c r="C360" s="4"/>
      <c r="D360" s="40"/>
      <c r="E360" s="40"/>
      <c r="F360" s="45"/>
      <c r="G360" s="40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0"/>
      <c r="B361" s="4"/>
      <c r="C361" s="4"/>
      <c r="D361" s="40"/>
      <c r="E361" s="40"/>
      <c r="F361" s="45"/>
      <c r="G361" s="40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0"/>
      <c r="B362" s="4"/>
      <c r="C362" s="4"/>
      <c r="D362" s="40"/>
      <c r="E362" s="40"/>
      <c r="F362" s="45"/>
      <c r="G362" s="40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0"/>
      <c r="B363" s="4"/>
      <c r="C363" s="4"/>
      <c r="D363" s="40"/>
      <c r="E363" s="40"/>
      <c r="F363" s="45"/>
      <c r="G363" s="40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0"/>
      <c r="B364" s="4"/>
      <c r="C364" s="4"/>
      <c r="D364" s="40"/>
      <c r="E364" s="40"/>
      <c r="F364" s="45"/>
      <c r="G364" s="40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0"/>
      <c r="B365" s="4"/>
      <c r="C365" s="4"/>
      <c r="D365" s="40"/>
      <c r="E365" s="40"/>
      <c r="F365" s="45"/>
      <c r="G365" s="40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0"/>
      <c r="B366" s="4"/>
      <c r="C366" s="4"/>
      <c r="D366" s="40"/>
      <c r="E366" s="40"/>
      <c r="F366" s="45"/>
      <c r="G366" s="40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0"/>
      <c r="B367" s="4"/>
      <c r="C367" s="4"/>
      <c r="D367" s="40"/>
      <c r="E367" s="40"/>
      <c r="F367" s="45"/>
      <c r="G367" s="40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0"/>
      <c r="B368" s="4"/>
      <c r="C368" s="4"/>
      <c r="D368" s="40"/>
      <c r="E368" s="40"/>
      <c r="F368" s="45"/>
      <c r="G368" s="40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0"/>
      <c r="B369" s="4"/>
      <c r="C369" s="4"/>
      <c r="D369" s="40"/>
      <c r="E369" s="40"/>
      <c r="F369" s="45"/>
      <c r="G369" s="4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0"/>
      <c r="B370" s="4"/>
      <c r="C370" s="4"/>
      <c r="D370" s="40"/>
      <c r="E370" s="40"/>
      <c r="F370" s="45"/>
      <c r="G370" s="4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0"/>
      <c r="B371" s="4"/>
      <c r="C371" s="4"/>
      <c r="D371" s="40"/>
      <c r="E371" s="40"/>
      <c r="F371" s="45"/>
      <c r="G371" s="4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0"/>
      <c r="B372" s="4"/>
      <c r="C372" s="4"/>
      <c r="D372" s="40"/>
      <c r="E372" s="40"/>
      <c r="F372" s="45"/>
      <c r="G372" s="4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0"/>
      <c r="B373" s="4"/>
      <c r="C373" s="4"/>
      <c r="D373" s="40"/>
      <c r="E373" s="40"/>
      <c r="F373" s="45"/>
      <c r="G373" s="40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0"/>
      <c r="B374" s="4"/>
      <c r="C374" s="4"/>
      <c r="D374" s="40"/>
      <c r="E374" s="40"/>
      <c r="F374" s="45"/>
      <c r="G374" s="40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0"/>
      <c r="B375" s="4"/>
      <c r="C375" s="4"/>
      <c r="D375" s="40"/>
      <c r="E375" s="40"/>
      <c r="F375" s="45"/>
      <c r="G375" s="40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0"/>
      <c r="B376" s="4"/>
      <c r="C376" s="4"/>
      <c r="D376" s="40"/>
      <c r="E376" s="40"/>
      <c r="F376" s="45"/>
      <c r="G376" s="40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0"/>
      <c r="B377" s="4"/>
      <c r="C377" s="4"/>
      <c r="D377" s="40"/>
      <c r="E377" s="40"/>
      <c r="F377" s="45"/>
      <c r="G377" s="40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0"/>
      <c r="B378" s="4"/>
      <c r="C378" s="4"/>
      <c r="D378" s="40"/>
      <c r="E378" s="40"/>
      <c r="F378" s="45"/>
      <c r="G378" s="40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0"/>
      <c r="B379" s="4"/>
      <c r="C379" s="4"/>
      <c r="D379" s="40"/>
      <c r="E379" s="40"/>
      <c r="F379" s="45"/>
      <c r="G379" s="40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0"/>
      <c r="B380" s="4"/>
      <c r="C380" s="4"/>
      <c r="D380" s="40"/>
      <c r="E380" s="40"/>
      <c r="F380" s="45"/>
      <c r="G380" s="40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0"/>
      <c r="B381" s="4"/>
      <c r="C381" s="4"/>
      <c r="D381" s="40"/>
      <c r="E381" s="40"/>
      <c r="F381" s="45"/>
      <c r="G381" s="40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0"/>
      <c r="B382" s="4"/>
      <c r="C382" s="4"/>
      <c r="D382" s="40"/>
      <c r="E382" s="40"/>
      <c r="F382" s="45"/>
      <c r="G382" s="40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0"/>
      <c r="B383" s="4"/>
      <c r="C383" s="4"/>
      <c r="D383" s="40"/>
      <c r="E383" s="40"/>
      <c r="F383" s="45"/>
      <c r="G383" s="40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0"/>
      <c r="B384" s="4"/>
      <c r="C384" s="4"/>
      <c r="D384" s="40"/>
      <c r="E384" s="40"/>
      <c r="F384" s="45"/>
      <c r="G384" s="40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0"/>
      <c r="B385" s="4"/>
      <c r="C385" s="4"/>
      <c r="D385" s="40"/>
      <c r="E385" s="40"/>
      <c r="F385" s="45"/>
      <c r="G385" s="40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0"/>
      <c r="B386" s="4"/>
      <c r="C386" s="4"/>
      <c r="D386" s="40"/>
      <c r="E386" s="40"/>
      <c r="F386" s="45"/>
      <c r="G386" s="40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0"/>
      <c r="B387" s="4"/>
      <c r="C387" s="4"/>
      <c r="D387" s="40"/>
      <c r="E387" s="40"/>
      <c r="F387" s="45"/>
      <c r="G387" s="40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0"/>
      <c r="B388" s="4"/>
      <c r="C388" s="4"/>
      <c r="D388" s="40"/>
      <c r="E388" s="40"/>
      <c r="F388" s="45"/>
      <c r="G388" s="40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0"/>
      <c r="B389" s="4"/>
      <c r="C389" s="4"/>
      <c r="D389" s="40"/>
      <c r="E389" s="40"/>
      <c r="F389" s="45"/>
      <c r="G389" s="40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0"/>
      <c r="B390" s="4"/>
      <c r="C390" s="4"/>
      <c r="D390" s="40"/>
      <c r="E390" s="40"/>
      <c r="F390" s="45"/>
      <c r="G390" s="40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0"/>
      <c r="B391" s="4"/>
      <c r="C391" s="4"/>
      <c r="D391" s="40"/>
      <c r="E391" s="40"/>
      <c r="F391" s="45"/>
      <c r="G391" s="40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0"/>
      <c r="B392" s="4"/>
      <c r="C392" s="4"/>
      <c r="D392" s="40"/>
      <c r="E392" s="40"/>
      <c r="F392" s="45"/>
      <c r="G392" s="40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0"/>
      <c r="B393" s="4"/>
      <c r="C393" s="4"/>
      <c r="D393" s="40"/>
      <c r="E393" s="40"/>
      <c r="F393" s="45"/>
      <c r="G393" s="40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0"/>
      <c r="B394" s="4"/>
      <c r="C394" s="4"/>
      <c r="D394" s="40"/>
      <c r="E394" s="40"/>
      <c r="F394" s="45"/>
      <c r="G394" s="40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0"/>
      <c r="B395" s="4"/>
      <c r="C395" s="4"/>
      <c r="D395" s="40"/>
      <c r="E395" s="40"/>
      <c r="F395" s="45"/>
      <c r="G395" s="40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0"/>
      <c r="B396" s="4"/>
      <c r="C396" s="4"/>
      <c r="D396" s="40"/>
      <c r="E396" s="40"/>
      <c r="F396" s="45"/>
      <c r="G396" s="40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0"/>
      <c r="B397" s="4"/>
      <c r="C397" s="4"/>
      <c r="D397" s="40"/>
      <c r="E397" s="40"/>
      <c r="F397" s="45"/>
      <c r="G397" s="40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0"/>
      <c r="B398" s="4"/>
      <c r="C398" s="4"/>
      <c r="D398" s="40"/>
      <c r="E398" s="40"/>
      <c r="F398" s="45"/>
      <c r="G398" s="40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0"/>
      <c r="B399" s="4"/>
      <c r="C399" s="4"/>
      <c r="D399" s="40"/>
      <c r="E399" s="40"/>
      <c r="F399" s="45"/>
      <c r="G399" s="40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0"/>
      <c r="B400" s="4"/>
      <c r="C400" s="4"/>
      <c r="D400" s="40"/>
      <c r="E400" s="40"/>
      <c r="F400" s="45"/>
      <c r="G400" s="40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0"/>
      <c r="B401" s="4"/>
      <c r="C401" s="4"/>
      <c r="D401" s="40"/>
      <c r="E401" s="40"/>
      <c r="F401" s="45"/>
      <c r="G401" s="40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0"/>
      <c r="B402" s="4"/>
      <c r="C402" s="4"/>
      <c r="D402" s="40"/>
      <c r="E402" s="40"/>
      <c r="F402" s="45"/>
      <c r="G402" s="40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0"/>
      <c r="B403" s="4"/>
      <c r="C403" s="4"/>
      <c r="D403" s="40"/>
      <c r="E403" s="40"/>
      <c r="F403" s="45"/>
      <c r="G403" s="40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0"/>
      <c r="B404" s="4"/>
      <c r="C404" s="4"/>
      <c r="D404" s="40"/>
      <c r="E404" s="40"/>
      <c r="F404" s="45"/>
      <c r="G404" s="40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0"/>
      <c r="B405" s="4"/>
      <c r="C405" s="4"/>
      <c r="D405" s="40"/>
      <c r="E405" s="40"/>
      <c r="F405" s="45"/>
      <c r="G405" s="40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0"/>
      <c r="B406" s="4"/>
      <c r="C406" s="4"/>
      <c r="D406" s="40"/>
      <c r="E406" s="40"/>
      <c r="F406" s="45"/>
      <c r="G406" s="40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0"/>
      <c r="B407" s="4"/>
      <c r="C407" s="4"/>
      <c r="D407" s="40"/>
      <c r="E407" s="40"/>
      <c r="F407" s="45"/>
      <c r="G407" s="40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0"/>
      <c r="B408" s="4"/>
      <c r="C408" s="4"/>
      <c r="D408" s="40"/>
      <c r="E408" s="40"/>
      <c r="F408" s="45"/>
      <c r="G408" s="40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0"/>
      <c r="B409" s="4"/>
      <c r="C409" s="4"/>
      <c r="D409" s="40"/>
      <c r="E409" s="40"/>
      <c r="F409" s="45"/>
      <c r="G409" s="40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0"/>
      <c r="B410" s="4"/>
      <c r="C410" s="4"/>
      <c r="D410" s="40"/>
      <c r="E410" s="40"/>
      <c r="F410" s="45"/>
      <c r="G410" s="40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0"/>
      <c r="B411" s="4"/>
      <c r="C411" s="4"/>
      <c r="D411" s="40"/>
      <c r="E411" s="40"/>
      <c r="F411" s="45"/>
      <c r="G411" s="40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0"/>
      <c r="B412" s="4"/>
      <c r="C412" s="4"/>
      <c r="D412" s="40"/>
      <c r="E412" s="40"/>
      <c r="F412" s="45"/>
      <c r="G412" s="40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0"/>
      <c r="B413" s="4"/>
      <c r="C413" s="4"/>
      <c r="D413" s="40"/>
      <c r="E413" s="40"/>
      <c r="F413" s="45"/>
      <c r="G413" s="40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0"/>
      <c r="B414" s="4"/>
      <c r="C414" s="4"/>
      <c r="D414" s="40"/>
      <c r="E414" s="40"/>
      <c r="F414" s="45"/>
      <c r="G414" s="40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0"/>
      <c r="B415" s="4"/>
      <c r="C415" s="4"/>
      <c r="D415" s="40"/>
      <c r="E415" s="40"/>
      <c r="F415" s="45"/>
      <c r="G415" s="40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0"/>
      <c r="B416" s="4"/>
      <c r="C416" s="4"/>
      <c r="D416" s="40"/>
      <c r="E416" s="40"/>
      <c r="F416" s="45"/>
      <c r="G416" s="40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0"/>
      <c r="B417" s="4"/>
      <c r="C417" s="4"/>
      <c r="D417" s="40"/>
      <c r="E417" s="40"/>
      <c r="F417" s="45"/>
      <c r="G417" s="40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0"/>
      <c r="B418" s="4"/>
      <c r="C418" s="4"/>
      <c r="D418" s="40"/>
      <c r="E418" s="40"/>
      <c r="F418" s="45"/>
      <c r="G418" s="40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0"/>
      <c r="B419" s="4"/>
      <c r="C419" s="4"/>
      <c r="D419" s="40"/>
      <c r="E419" s="40"/>
      <c r="F419" s="45"/>
      <c r="G419" s="40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0"/>
      <c r="B420" s="4"/>
      <c r="C420" s="4"/>
      <c r="D420" s="40"/>
      <c r="E420" s="40"/>
      <c r="F420" s="45"/>
      <c r="G420" s="40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0"/>
      <c r="B421" s="4"/>
      <c r="C421" s="4"/>
      <c r="D421" s="40"/>
      <c r="E421" s="40"/>
      <c r="F421" s="45"/>
      <c r="G421" s="40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0"/>
      <c r="B422" s="4"/>
      <c r="C422" s="4"/>
      <c r="D422" s="40"/>
      <c r="E422" s="40"/>
      <c r="F422" s="45"/>
      <c r="G422" s="40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0"/>
      <c r="B423" s="4"/>
      <c r="C423" s="4"/>
      <c r="D423" s="40"/>
      <c r="E423" s="40"/>
      <c r="F423" s="45"/>
      <c r="G423" s="40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0"/>
      <c r="B424" s="4"/>
      <c r="C424" s="4"/>
      <c r="D424" s="40"/>
      <c r="E424" s="40"/>
      <c r="F424" s="45"/>
      <c r="G424" s="40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0"/>
      <c r="B425" s="4"/>
      <c r="C425" s="4"/>
      <c r="D425" s="40"/>
      <c r="E425" s="40"/>
      <c r="F425" s="45"/>
      <c r="G425" s="40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0"/>
      <c r="B426" s="4"/>
      <c r="C426" s="4"/>
      <c r="D426" s="40"/>
      <c r="E426" s="40"/>
      <c r="F426" s="45"/>
      <c r="G426" s="40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0"/>
      <c r="B427" s="4"/>
      <c r="C427" s="4"/>
      <c r="D427" s="40"/>
      <c r="E427" s="40"/>
      <c r="F427" s="45"/>
      <c r="G427" s="40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0"/>
      <c r="B428" s="4"/>
      <c r="C428" s="4"/>
      <c r="D428" s="40"/>
      <c r="E428" s="40"/>
      <c r="F428" s="45"/>
      <c r="G428" s="40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0"/>
      <c r="B429" s="4"/>
      <c r="C429" s="4"/>
      <c r="D429" s="40"/>
      <c r="E429" s="40"/>
      <c r="F429" s="45"/>
      <c r="G429" s="40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0"/>
      <c r="B430" s="4"/>
      <c r="C430" s="4"/>
      <c r="D430" s="40"/>
      <c r="E430" s="40"/>
      <c r="F430" s="45"/>
      <c r="G430" s="40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0"/>
      <c r="B431" s="4"/>
      <c r="C431" s="4"/>
      <c r="D431" s="40"/>
      <c r="E431" s="40"/>
      <c r="F431" s="45"/>
      <c r="G431" s="40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0"/>
      <c r="B432" s="4"/>
      <c r="C432" s="4"/>
      <c r="D432" s="40"/>
      <c r="E432" s="40"/>
      <c r="F432" s="45"/>
      <c r="G432" s="40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0"/>
      <c r="B433" s="4"/>
      <c r="C433" s="4"/>
      <c r="D433" s="40"/>
      <c r="E433" s="40"/>
      <c r="F433" s="45"/>
      <c r="G433" s="40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0"/>
      <c r="B434" s="4"/>
      <c r="C434" s="4"/>
      <c r="D434" s="40"/>
      <c r="E434" s="40"/>
      <c r="F434" s="45"/>
      <c r="G434" s="40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0"/>
      <c r="B435" s="4"/>
      <c r="C435" s="4"/>
      <c r="D435" s="40"/>
      <c r="E435" s="40"/>
      <c r="F435" s="45"/>
      <c r="G435" s="40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0"/>
      <c r="B436" s="4"/>
      <c r="C436" s="4"/>
      <c r="D436" s="40"/>
      <c r="E436" s="40"/>
      <c r="F436" s="45"/>
      <c r="G436" s="40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0"/>
      <c r="B437" s="4"/>
      <c r="C437" s="4"/>
      <c r="D437" s="40"/>
      <c r="E437" s="40"/>
      <c r="F437" s="45"/>
      <c r="G437" s="40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0"/>
      <c r="B438" s="4"/>
      <c r="C438" s="4"/>
      <c r="D438" s="40"/>
      <c r="E438" s="40"/>
      <c r="F438" s="45"/>
      <c r="G438" s="40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0"/>
      <c r="B439" s="4"/>
      <c r="C439" s="4"/>
      <c r="D439" s="40"/>
      <c r="E439" s="40"/>
      <c r="F439" s="45"/>
      <c r="G439" s="40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0"/>
      <c r="B440" s="4"/>
      <c r="C440" s="4"/>
      <c r="D440" s="40"/>
      <c r="E440" s="40"/>
      <c r="F440" s="45"/>
      <c r="G440" s="40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0"/>
      <c r="B441" s="4"/>
      <c r="C441" s="4"/>
      <c r="D441" s="40"/>
      <c r="E441" s="40"/>
      <c r="F441" s="45"/>
      <c r="G441" s="40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0"/>
      <c r="B442" s="4"/>
      <c r="C442" s="4"/>
      <c r="D442" s="40"/>
      <c r="E442" s="40"/>
      <c r="F442" s="45"/>
      <c r="G442" s="40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0"/>
      <c r="B443" s="4"/>
      <c r="C443" s="4"/>
      <c r="D443" s="40"/>
      <c r="E443" s="40"/>
      <c r="F443" s="45"/>
      <c r="G443" s="40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0"/>
      <c r="B444" s="4"/>
      <c r="C444" s="4"/>
      <c r="D444" s="40"/>
      <c r="E444" s="40"/>
      <c r="F444" s="45"/>
      <c r="G444" s="40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0"/>
      <c r="B445" s="4"/>
      <c r="C445" s="4"/>
      <c r="D445" s="40"/>
      <c r="E445" s="40"/>
      <c r="F445" s="45"/>
      <c r="G445" s="40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0"/>
      <c r="B446" s="4"/>
      <c r="C446" s="4"/>
      <c r="D446" s="40"/>
      <c r="E446" s="40"/>
      <c r="F446" s="45"/>
      <c r="G446" s="40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0"/>
      <c r="B447" s="4"/>
      <c r="C447" s="4"/>
      <c r="D447" s="40"/>
      <c r="E447" s="40"/>
      <c r="F447" s="45"/>
      <c r="G447" s="40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0"/>
      <c r="B448" s="4"/>
      <c r="C448" s="4"/>
      <c r="D448" s="40"/>
      <c r="E448" s="40"/>
      <c r="F448" s="45"/>
      <c r="G448" s="40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0"/>
      <c r="B449" s="4"/>
      <c r="C449" s="4"/>
      <c r="D449" s="40"/>
      <c r="E449" s="40"/>
      <c r="F449" s="45"/>
      <c r="G449" s="40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0"/>
      <c r="B450" s="4"/>
      <c r="C450" s="4"/>
      <c r="D450" s="40"/>
      <c r="E450" s="40"/>
      <c r="F450" s="45"/>
      <c r="G450" s="40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0"/>
      <c r="B451" s="4"/>
      <c r="C451" s="4"/>
      <c r="D451" s="40"/>
      <c r="E451" s="40"/>
      <c r="F451" s="45"/>
      <c r="G451" s="40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0"/>
      <c r="B452" s="4"/>
      <c r="C452" s="4"/>
      <c r="D452" s="40"/>
      <c r="E452" s="40"/>
      <c r="F452" s="45"/>
      <c r="G452" s="40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0"/>
      <c r="B453" s="4"/>
      <c r="C453" s="4"/>
      <c r="D453" s="40"/>
      <c r="E453" s="40"/>
      <c r="F453" s="45"/>
      <c r="G453" s="40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0"/>
      <c r="B454" s="4"/>
      <c r="C454" s="4"/>
      <c r="D454" s="40"/>
      <c r="E454" s="40"/>
      <c r="F454" s="45"/>
      <c r="G454" s="40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0"/>
      <c r="B455" s="4"/>
      <c r="C455" s="4"/>
      <c r="D455" s="40"/>
      <c r="E455" s="40"/>
      <c r="F455" s="45"/>
      <c r="G455" s="40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0"/>
      <c r="B456" s="4"/>
      <c r="C456" s="4"/>
      <c r="D456" s="40"/>
      <c r="E456" s="40"/>
      <c r="F456" s="45"/>
      <c r="G456" s="40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0"/>
      <c r="B457" s="4"/>
      <c r="C457" s="4"/>
      <c r="D457" s="40"/>
      <c r="E457" s="40"/>
      <c r="F457" s="45"/>
      <c r="G457" s="40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0"/>
      <c r="B458" s="4"/>
      <c r="C458" s="4"/>
      <c r="D458" s="40"/>
      <c r="E458" s="40"/>
      <c r="F458" s="45"/>
      <c r="G458" s="40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0"/>
      <c r="B459" s="4"/>
      <c r="C459" s="4"/>
      <c r="D459" s="40"/>
      <c r="E459" s="40"/>
      <c r="F459" s="45"/>
      <c r="G459" s="40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0"/>
      <c r="B460" s="4"/>
      <c r="C460" s="4"/>
      <c r="D460" s="40"/>
      <c r="E460" s="40"/>
      <c r="F460" s="45"/>
      <c r="G460" s="40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0"/>
      <c r="B461" s="4"/>
      <c r="C461" s="4"/>
      <c r="D461" s="40"/>
      <c r="E461" s="40"/>
      <c r="F461" s="45"/>
      <c r="G461" s="40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0"/>
      <c r="B462" s="4"/>
      <c r="C462" s="4"/>
      <c r="D462" s="40"/>
      <c r="E462" s="40"/>
      <c r="F462" s="45"/>
      <c r="G462" s="40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0"/>
      <c r="B463" s="4"/>
      <c r="C463" s="4"/>
      <c r="D463" s="40"/>
      <c r="E463" s="40"/>
      <c r="F463" s="45"/>
      <c r="G463" s="40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0"/>
      <c r="B464" s="4"/>
      <c r="C464" s="4"/>
      <c r="D464" s="40"/>
      <c r="E464" s="40"/>
      <c r="F464" s="45"/>
      <c r="G464" s="40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0"/>
      <c r="B465" s="4"/>
      <c r="C465" s="4"/>
      <c r="D465" s="40"/>
      <c r="E465" s="40"/>
      <c r="F465" s="45"/>
      <c r="G465" s="40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0"/>
      <c r="B466" s="4"/>
      <c r="C466" s="4"/>
      <c r="D466" s="40"/>
      <c r="E466" s="40"/>
      <c r="F466" s="45"/>
      <c r="G466" s="40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0"/>
      <c r="B467" s="4"/>
      <c r="C467" s="4"/>
      <c r="D467" s="40"/>
      <c r="E467" s="40"/>
      <c r="F467" s="45"/>
      <c r="G467" s="40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0"/>
      <c r="B468" s="4"/>
      <c r="C468" s="4"/>
      <c r="D468" s="40"/>
      <c r="E468" s="40"/>
      <c r="F468" s="45"/>
      <c r="G468" s="40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0"/>
      <c r="B469" s="4"/>
      <c r="C469" s="4"/>
      <c r="D469" s="40"/>
      <c r="E469" s="40"/>
      <c r="F469" s="45"/>
      <c r="G469" s="40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0"/>
      <c r="B470" s="4"/>
      <c r="C470" s="4"/>
      <c r="D470" s="40"/>
      <c r="E470" s="40"/>
      <c r="F470" s="45"/>
      <c r="G470" s="40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0"/>
      <c r="B471" s="4"/>
      <c r="C471" s="4"/>
      <c r="D471" s="40"/>
      <c r="E471" s="40"/>
      <c r="F471" s="45"/>
      <c r="G471" s="40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0"/>
      <c r="B472" s="4"/>
      <c r="C472" s="4"/>
      <c r="D472" s="40"/>
      <c r="E472" s="40"/>
      <c r="F472" s="45"/>
      <c r="G472" s="40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0"/>
      <c r="B473" s="4"/>
      <c r="C473" s="4"/>
      <c r="D473" s="40"/>
      <c r="E473" s="40"/>
      <c r="F473" s="45"/>
      <c r="G473" s="40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0"/>
      <c r="B474" s="4"/>
      <c r="C474" s="4"/>
      <c r="D474" s="40"/>
      <c r="E474" s="40"/>
      <c r="F474" s="45"/>
      <c r="G474" s="40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0"/>
      <c r="B475" s="4"/>
      <c r="C475" s="4"/>
      <c r="D475" s="40"/>
      <c r="E475" s="40"/>
      <c r="F475" s="45"/>
      <c r="G475" s="40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0"/>
      <c r="B476" s="4"/>
      <c r="C476" s="4"/>
      <c r="D476" s="40"/>
      <c r="E476" s="40"/>
      <c r="F476" s="45"/>
      <c r="G476" s="40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0"/>
      <c r="B477" s="4"/>
      <c r="C477" s="4"/>
      <c r="D477" s="40"/>
      <c r="E477" s="40"/>
      <c r="F477" s="45"/>
      <c r="G477" s="40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0"/>
      <c r="B478" s="4"/>
      <c r="C478" s="4"/>
      <c r="D478" s="40"/>
      <c r="E478" s="40"/>
      <c r="F478" s="45"/>
      <c r="G478" s="40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0"/>
      <c r="B479" s="4"/>
      <c r="C479" s="4"/>
      <c r="D479" s="40"/>
      <c r="E479" s="40"/>
      <c r="F479" s="45"/>
      <c r="G479" s="40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0"/>
      <c r="B480" s="4"/>
      <c r="C480" s="4"/>
      <c r="D480" s="40"/>
      <c r="E480" s="40"/>
      <c r="F480" s="45"/>
      <c r="G480" s="40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0"/>
      <c r="B481" s="4"/>
      <c r="C481" s="4"/>
      <c r="D481" s="40"/>
      <c r="E481" s="40"/>
      <c r="F481" s="45"/>
      <c r="G481" s="40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0"/>
      <c r="B482" s="4"/>
      <c r="C482" s="4"/>
      <c r="D482" s="40"/>
      <c r="E482" s="40"/>
      <c r="F482" s="45"/>
      <c r="G482" s="40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0"/>
      <c r="B483" s="4"/>
      <c r="C483" s="4"/>
      <c r="D483" s="40"/>
      <c r="E483" s="40"/>
      <c r="F483" s="45"/>
      <c r="G483" s="40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0"/>
      <c r="B484" s="4"/>
      <c r="C484" s="4"/>
      <c r="D484" s="40"/>
      <c r="E484" s="40"/>
      <c r="F484" s="45"/>
      <c r="G484" s="40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0"/>
      <c r="B485" s="4"/>
      <c r="C485" s="4"/>
      <c r="D485" s="40"/>
      <c r="E485" s="40"/>
      <c r="F485" s="45"/>
      <c r="G485" s="40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0"/>
      <c r="B486" s="4"/>
      <c r="C486" s="4"/>
      <c r="D486" s="40"/>
      <c r="E486" s="40"/>
      <c r="F486" s="45"/>
      <c r="G486" s="40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0"/>
      <c r="B487" s="4"/>
      <c r="C487" s="4"/>
      <c r="D487" s="40"/>
      <c r="E487" s="40"/>
      <c r="F487" s="45"/>
      <c r="G487" s="40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0"/>
      <c r="B488" s="4"/>
      <c r="C488" s="4"/>
      <c r="D488" s="40"/>
      <c r="E488" s="40"/>
      <c r="F488" s="45"/>
      <c r="G488" s="40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0"/>
      <c r="B489" s="4"/>
      <c r="C489" s="4"/>
      <c r="D489" s="40"/>
      <c r="E489" s="40"/>
      <c r="F489" s="45"/>
      <c r="G489" s="40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0"/>
      <c r="B490" s="4"/>
      <c r="C490" s="4"/>
      <c r="D490" s="40"/>
      <c r="E490" s="40"/>
      <c r="F490" s="45"/>
      <c r="G490" s="40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0"/>
      <c r="B491" s="4"/>
      <c r="C491" s="4"/>
      <c r="D491" s="40"/>
      <c r="E491" s="40"/>
      <c r="F491" s="45"/>
      <c r="G491" s="40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0"/>
      <c r="B492" s="4"/>
      <c r="C492" s="4"/>
      <c r="D492" s="40"/>
      <c r="E492" s="40"/>
      <c r="F492" s="45"/>
      <c r="G492" s="40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0"/>
      <c r="B493" s="4"/>
      <c r="C493" s="4"/>
      <c r="D493" s="40"/>
      <c r="E493" s="40"/>
      <c r="F493" s="45"/>
      <c r="G493" s="40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0"/>
      <c r="B494" s="4"/>
      <c r="C494" s="4"/>
      <c r="D494" s="40"/>
      <c r="E494" s="40"/>
      <c r="F494" s="45"/>
      <c r="G494" s="40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0"/>
      <c r="B495" s="4"/>
      <c r="C495" s="4"/>
      <c r="D495" s="40"/>
      <c r="E495" s="40"/>
      <c r="F495" s="45"/>
      <c r="G495" s="40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0"/>
      <c r="B496" s="4"/>
      <c r="C496" s="4"/>
      <c r="D496" s="40"/>
      <c r="E496" s="40"/>
      <c r="F496" s="45"/>
      <c r="G496" s="40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0"/>
      <c r="B497" s="4"/>
      <c r="C497" s="4"/>
      <c r="D497" s="40"/>
      <c r="E497" s="40"/>
      <c r="F497" s="45"/>
      <c r="G497" s="40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0"/>
      <c r="B498" s="4"/>
      <c r="C498" s="4"/>
      <c r="D498" s="40"/>
      <c r="E498" s="40"/>
      <c r="F498" s="45"/>
      <c r="G498" s="40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0"/>
      <c r="B499" s="4"/>
      <c r="C499" s="4"/>
      <c r="D499" s="40"/>
      <c r="E499" s="40"/>
      <c r="F499" s="45"/>
      <c r="G499" s="40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0"/>
      <c r="B500" s="4"/>
      <c r="C500" s="4"/>
      <c r="D500" s="40"/>
      <c r="E500" s="40"/>
      <c r="F500" s="45"/>
      <c r="G500" s="40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0"/>
      <c r="B501" s="4"/>
      <c r="C501" s="4"/>
      <c r="D501" s="40"/>
      <c r="E501" s="40"/>
      <c r="F501" s="45"/>
      <c r="G501" s="40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0"/>
      <c r="B502" s="4"/>
      <c r="C502" s="4"/>
      <c r="D502" s="40"/>
      <c r="E502" s="40"/>
      <c r="F502" s="45"/>
      <c r="G502" s="40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0"/>
      <c r="B503" s="4"/>
      <c r="C503" s="4"/>
      <c r="D503" s="40"/>
      <c r="E503" s="40"/>
      <c r="F503" s="45"/>
      <c r="G503" s="40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0"/>
      <c r="B504" s="4"/>
      <c r="C504" s="4"/>
      <c r="D504" s="40"/>
      <c r="E504" s="40"/>
      <c r="F504" s="45"/>
      <c r="G504" s="40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0"/>
      <c r="B505" s="4"/>
      <c r="C505" s="4"/>
      <c r="D505" s="40"/>
      <c r="E505" s="40"/>
      <c r="F505" s="45"/>
      <c r="G505" s="40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0"/>
      <c r="B506" s="4"/>
      <c r="C506" s="4"/>
      <c r="D506" s="40"/>
      <c r="E506" s="40"/>
      <c r="F506" s="45"/>
      <c r="G506" s="40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0"/>
      <c r="B507" s="4"/>
      <c r="C507" s="4"/>
      <c r="D507" s="40"/>
      <c r="E507" s="40"/>
      <c r="F507" s="45"/>
      <c r="G507" s="40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0"/>
      <c r="B508" s="4"/>
      <c r="C508" s="4"/>
      <c r="D508" s="40"/>
      <c r="E508" s="40"/>
      <c r="F508" s="45"/>
      <c r="G508" s="40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0"/>
      <c r="B509" s="4"/>
      <c r="C509" s="4"/>
      <c r="D509" s="40"/>
      <c r="E509" s="40"/>
      <c r="F509" s="45"/>
      <c r="G509" s="40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0"/>
      <c r="B510" s="4"/>
      <c r="C510" s="4"/>
      <c r="D510" s="40"/>
      <c r="E510" s="40"/>
      <c r="F510" s="45"/>
      <c r="G510" s="40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0"/>
      <c r="B511" s="4"/>
      <c r="C511" s="4"/>
      <c r="D511" s="40"/>
      <c r="E511" s="40"/>
      <c r="F511" s="45"/>
      <c r="G511" s="40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0"/>
      <c r="B512" s="4"/>
      <c r="C512" s="4"/>
      <c r="D512" s="40"/>
      <c r="E512" s="40"/>
      <c r="F512" s="45"/>
      <c r="G512" s="40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0"/>
      <c r="B513" s="4"/>
      <c r="C513" s="4"/>
      <c r="D513" s="40"/>
      <c r="E513" s="40"/>
      <c r="F513" s="45"/>
      <c r="G513" s="40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0"/>
      <c r="B514" s="4"/>
      <c r="C514" s="4"/>
      <c r="D514" s="40"/>
      <c r="E514" s="40"/>
      <c r="F514" s="45"/>
      <c r="G514" s="40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0"/>
      <c r="B515" s="4"/>
      <c r="C515" s="4"/>
      <c r="D515" s="40"/>
      <c r="E515" s="40"/>
      <c r="F515" s="45"/>
      <c r="G515" s="40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0"/>
      <c r="B516" s="4"/>
      <c r="C516" s="4"/>
      <c r="D516" s="40"/>
      <c r="E516" s="40"/>
      <c r="F516" s="45"/>
      <c r="G516" s="40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0"/>
      <c r="B517" s="4"/>
      <c r="C517" s="4"/>
      <c r="D517" s="40"/>
      <c r="E517" s="40"/>
      <c r="F517" s="45"/>
      <c r="G517" s="40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0"/>
      <c r="B518" s="4"/>
      <c r="C518" s="4"/>
      <c r="D518" s="40"/>
      <c r="E518" s="40"/>
      <c r="F518" s="45"/>
      <c r="G518" s="40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0"/>
      <c r="B519" s="4"/>
      <c r="C519" s="4"/>
      <c r="D519" s="40"/>
      <c r="E519" s="40"/>
      <c r="F519" s="45"/>
      <c r="G519" s="40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0"/>
      <c r="B520" s="4"/>
      <c r="C520" s="4"/>
      <c r="D520" s="40"/>
      <c r="E520" s="40"/>
      <c r="F520" s="45"/>
      <c r="G520" s="40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0"/>
      <c r="B521" s="4"/>
      <c r="C521" s="4"/>
      <c r="D521" s="40"/>
      <c r="E521" s="40"/>
      <c r="F521" s="45"/>
      <c r="G521" s="40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0"/>
      <c r="B522" s="4"/>
      <c r="C522" s="4"/>
      <c r="D522" s="40"/>
      <c r="E522" s="40"/>
      <c r="F522" s="45"/>
      <c r="G522" s="40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0"/>
      <c r="B523" s="4"/>
      <c r="C523" s="4"/>
      <c r="D523" s="40"/>
      <c r="E523" s="40"/>
      <c r="F523" s="45"/>
      <c r="G523" s="40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0"/>
      <c r="B524" s="4"/>
      <c r="C524" s="4"/>
      <c r="D524" s="40"/>
      <c r="E524" s="40"/>
      <c r="F524" s="45"/>
      <c r="G524" s="40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0"/>
      <c r="B525" s="4"/>
      <c r="C525" s="4"/>
      <c r="D525" s="40"/>
      <c r="E525" s="40"/>
      <c r="F525" s="45"/>
      <c r="G525" s="40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0"/>
      <c r="B526" s="4"/>
      <c r="C526" s="4"/>
      <c r="D526" s="40"/>
      <c r="E526" s="40"/>
      <c r="F526" s="45"/>
      <c r="G526" s="40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0"/>
      <c r="B527" s="4"/>
      <c r="C527" s="4"/>
      <c r="D527" s="40"/>
      <c r="E527" s="40"/>
      <c r="F527" s="45"/>
      <c r="G527" s="40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0"/>
      <c r="B528" s="4"/>
      <c r="C528" s="4"/>
      <c r="D528" s="40"/>
      <c r="E528" s="40"/>
      <c r="F528" s="45"/>
      <c r="G528" s="40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0"/>
      <c r="B529" s="4"/>
      <c r="C529" s="4"/>
      <c r="D529" s="40"/>
      <c r="E529" s="40"/>
      <c r="F529" s="45"/>
      <c r="G529" s="40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0"/>
      <c r="B530" s="4"/>
      <c r="C530" s="4"/>
      <c r="D530" s="40"/>
      <c r="E530" s="40"/>
      <c r="F530" s="45"/>
      <c r="G530" s="40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0"/>
      <c r="B531" s="4"/>
      <c r="C531" s="4"/>
      <c r="D531" s="40"/>
      <c r="E531" s="40"/>
      <c r="F531" s="45"/>
      <c r="G531" s="40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0"/>
      <c r="B532" s="4"/>
      <c r="C532" s="4"/>
      <c r="D532" s="40"/>
      <c r="E532" s="40"/>
      <c r="F532" s="45"/>
      <c r="G532" s="40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0"/>
      <c r="B533" s="4"/>
      <c r="C533" s="4"/>
      <c r="D533" s="40"/>
      <c r="E533" s="40"/>
      <c r="F533" s="45"/>
      <c r="G533" s="40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0"/>
      <c r="B534" s="4"/>
      <c r="C534" s="4"/>
      <c r="D534" s="40"/>
      <c r="E534" s="40"/>
      <c r="F534" s="45"/>
      <c r="G534" s="40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0"/>
      <c r="B535" s="4"/>
      <c r="C535" s="4"/>
      <c r="D535" s="40"/>
      <c r="E535" s="40"/>
      <c r="F535" s="45"/>
      <c r="G535" s="40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0"/>
      <c r="B536" s="4"/>
      <c r="C536" s="4"/>
      <c r="D536" s="40"/>
      <c r="E536" s="40"/>
      <c r="F536" s="45"/>
      <c r="G536" s="40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0"/>
      <c r="B537" s="4"/>
      <c r="C537" s="4"/>
      <c r="D537" s="40"/>
      <c r="E537" s="40"/>
      <c r="F537" s="45"/>
      <c r="G537" s="40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0"/>
      <c r="B538" s="4"/>
      <c r="C538" s="4"/>
      <c r="D538" s="40"/>
      <c r="E538" s="40"/>
      <c r="F538" s="45"/>
      <c r="G538" s="40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0"/>
      <c r="B539" s="4"/>
      <c r="C539" s="4"/>
      <c r="D539" s="40"/>
      <c r="E539" s="40"/>
      <c r="F539" s="45"/>
      <c r="G539" s="40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0"/>
      <c r="B540" s="4"/>
      <c r="C540" s="4"/>
      <c r="D540" s="40"/>
      <c r="E540" s="40"/>
      <c r="F540" s="45"/>
      <c r="G540" s="40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0"/>
      <c r="B541" s="4"/>
      <c r="C541" s="4"/>
      <c r="D541" s="40"/>
      <c r="E541" s="40"/>
      <c r="F541" s="45"/>
      <c r="G541" s="40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0"/>
      <c r="B542" s="4"/>
      <c r="C542" s="4"/>
      <c r="D542" s="40"/>
      <c r="E542" s="40"/>
      <c r="F542" s="45"/>
      <c r="G542" s="40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0"/>
      <c r="B543" s="4"/>
      <c r="C543" s="4"/>
      <c r="D543" s="40"/>
      <c r="E543" s="40"/>
      <c r="F543" s="45"/>
      <c r="G543" s="40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0"/>
      <c r="B544" s="4"/>
      <c r="C544" s="4"/>
      <c r="D544" s="40"/>
      <c r="E544" s="40"/>
      <c r="F544" s="45"/>
      <c r="G544" s="40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0"/>
      <c r="B545" s="4"/>
      <c r="C545" s="4"/>
      <c r="D545" s="40"/>
      <c r="E545" s="40"/>
      <c r="F545" s="45"/>
      <c r="G545" s="40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0"/>
      <c r="B546" s="4"/>
      <c r="C546" s="4"/>
      <c r="D546" s="40"/>
      <c r="E546" s="40"/>
      <c r="F546" s="45"/>
      <c r="G546" s="40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0"/>
      <c r="B547" s="4"/>
      <c r="C547" s="4"/>
      <c r="D547" s="40"/>
      <c r="E547" s="40"/>
      <c r="F547" s="45"/>
      <c r="G547" s="40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0"/>
      <c r="B548" s="4"/>
      <c r="C548" s="4"/>
      <c r="D548" s="40"/>
      <c r="E548" s="40"/>
      <c r="F548" s="45"/>
      <c r="G548" s="40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0"/>
      <c r="B549" s="4"/>
      <c r="C549" s="4"/>
      <c r="D549" s="40"/>
      <c r="E549" s="40"/>
      <c r="F549" s="45"/>
      <c r="G549" s="40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0"/>
      <c r="B550" s="4"/>
      <c r="C550" s="4"/>
      <c r="D550" s="40"/>
      <c r="E550" s="40"/>
      <c r="F550" s="45"/>
      <c r="G550" s="40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0"/>
      <c r="B551" s="4"/>
      <c r="C551" s="4"/>
      <c r="D551" s="40"/>
      <c r="E551" s="40"/>
      <c r="F551" s="45"/>
      <c r="G551" s="40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0"/>
      <c r="B552" s="4"/>
      <c r="C552" s="4"/>
      <c r="D552" s="40"/>
      <c r="E552" s="40"/>
      <c r="F552" s="45"/>
      <c r="G552" s="40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0"/>
      <c r="B553" s="4"/>
      <c r="C553" s="4"/>
      <c r="D553" s="40"/>
      <c r="E553" s="40"/>
      <c r="F553" s="45"/>
      <c r="G553" s="40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0"/>
      <c r="B554" s="4"/>
      <c r="C554" s="4"/>
      <c r="D554" s="40"/>
      <c r="E554" s="40"/>
      <c r="F554" s="45"/>
      <c r="G554" s="40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0"/>
      <c r="B555" s="4"/>
      <c r="C555" s="4"/>
      <c r="D555" s="40"/>
      <c r="E555" s="40"/>
      <c r="F555" s="45"/>
      <c r="G555" s="40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0"/>
      <c r="B556" s="4"/>
      <c r="C556" s="4"/>
      <c r="D556" s="40"/>
      <c r="E556" s="40"/>
      <c r="F556" s="45"/>
      <c r="G556" s="40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0"/>
      <c r="B557" s="4"/>
      <c r="C557" s="4"/>
      <c r="D557" s="40"/>
      <c r="E557" s="40"/>
      <c r="F557" s="45"/>
      <c r="G557" s="40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0"/>
      <c r="B558" s="4"/>
      <c r="C558" s="4"/>
      <c r="D558" s="40"/>
      <c r="E558" s="40"/>
      <c r="F558" s="45"/>
      <c r="G558" s="40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0"/>
      <c r="B559" s="4"/>
      <c r="C559" s="4"/>
      <c r="D559" s="40"/>
      <c r="E559" s="40"/>
      <c r="F559" s="45"/>
      <c r="G559" s="40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0"/>
      <c r="B560" s="4"/>
      <c r="C560" s="4"/>
      <c r="D560" s="40"/>
      <c r="E560" s="40"/>
      <c r="F560" s="45"/>
      <c r="G560" s="40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0"/>
      <c r="B561" s="4"/>
      <c r="C561" s="4"/>
      <c r="D561" s="40"/>
      <c r="E561" s="40"/>
      <c r="F561" s="45"/>
      <c r="G561" s="40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0"/>
      <c r="B562" s="4"/>
      <c r="C562" s="4"/>
      <c r="D562" s="40"/>
      <c r="E562" s="40"/>
      <c r="F562" s="45"/>
      <c r="G562" s="40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0"/>
      <c r="B563" s="4"/>
      <c r="C563" s="4"/>
      <c r="D563" s="40"/>
      <c r="E563" s="40"/>
      <c r="F563" s="45"/>
      <c r="G563" s="40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0"/>
      <c r="B564" s="4"/>
      <c r="C564" s="4"/>
      <c r="D564" s="40"/>
      <c r="E564" s="40"/>
      <c r="F564" s="45"/>
      <c r="G564" s="40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0"/>
      <c r="B565" s="4"/>
      <c r="C565" s="4"/>
      <c r="D565" s="40"/>
      <c r="E565" s="40"/>
      <c r="F565" s="45"/>
      <c r="G565" s="40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0"/>
      <c r="B566" s="4"/>
      <c r="C566" s="4"/>
      <c r="D566" s="40"/>
      <c r="E566" s="40"/>
      <c r="F566" s="45"/>
      <c r="G566" s="40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0"/>
      <c r="B567" s="4"/>
      <c r="C567" s="4"/>
      <c r="D567" s="40"/>
      <c r="E567" s="40"/>
      <c r="F567" s="45"/>
      <c r="G567" s="40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0"/>
      <c r="B568" s="4"/>
      <c r="C568" s="4"/>
      <c r="D568" s="40"/>
      <c r="E568" s="40"/>
      <c r="F568" s="45"/>
      <c r="G568" s="40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0"/>
      <c r="B569" s="4"/>
      <c r="C569" s="4"/>
      <c r="D569" s="40"/>
      <c r="E569" s="40"/>
      <c r="F569" s="45"/>
      <c r="G569" s="40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0"/>
      <c r="B570" s="4"/>
      <c r="C570" s="4"/>
      <c r="D570" s="40"/>
      <c r="E570" s="40"/>
      <c r="F570" s="45"/>
      <c r="G570" s="40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0"/>
      <c r="B571" s="4"/>
      <c r="C571" s="4"/>
      <c r="D571" s="40"/>
      <c r="E571" s="40"/>
      <c r="F571" s="45"/>
      <c r="G571" s="40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0"/>
      <c r="B572" s="4"/>
      <c r="C572" s="4"/>
      <c r="D572" s="40"/>
      <c r="E572" s="40"/>
      <c r="F572" s="45"/>
      <c r="G572" s="40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0"/>
      <c r="B573" s="4"/>
      <c r="C573" s="4"/>
      <c r="D573" s="40"/>
      <c r="E573" s="40"/>
      <c r="F573" s="45"/>
      <c r="G573" s="40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0"/>
      <c r="B574" s="4"/>
      <c r="C574" s="4"/>
      <c r="D574" s="40"/>
      <c r="E574" s="40"/>
      <c r="F574" s="45"/>
      <c r="G574" s="40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0"/>
      <c r="B575" s="4"/>
      <c r="C575" s="4"/>
      <c r="D575" s="40"/>
      <c r="E575" s="40"/>
      <c r="F575" s="45"/>
      <c r="G575" s="40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0"/>
      <c r="B576" s="4"/>
      <c r="C576" s="4"/>
      <c r="D576" s="40"/>
      <c r="E576" s="40"/>
      <c r="F576" s="45"/>
      <c r="G576" s="40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0"/>
      <c r="B577" s="4"/>
      <c r="C577" s="4"/>
      <c r="D577" s="40"/>
      <c r="E577" s="40"/>
      <c r="F577" s="45"/>
      <c r="G577" s="40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0"/>
      <c r="B578" s="4"/>
      <c r="C578" s="4"/>
      <c r="D578" s="40"/>
      <c r="E578" s="40"/>
      <c r="F578" s="45"/>
      <c r="G578" s="40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0"/>
      <c r="B579" s="4"/>
      <c r="C579" s="4"/>
      <c r="D579" s="40"/>
      <c r="E579" s="40"/>
      <c r="F579" s="45"/>
      <c r="G579" s="40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0"/>
      <c r="B580" s="4"/>
      <c r="C580" s="4"/>
      <c r="D580" s="40"/>
      <c r="E580" s="40"/>
      <c r="F580" s="45"/>
      <c r="G580" s="40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0"/>
      <c r="B581" s="4"/>
      <c r="C581" s="4"/>
      <c r="D581" s="40"/>
      <c r="E581" s="40"/>
      <c r="F581" s="45"/>
      <c r="G581" s="40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0"/>
      <c r="B582" s="4"/>
      <c r="C582" s="4"/>
      <c r="D582" s="40"/>
      <c r="E582" s="40"/>
      <c r="F582" s="45"/>
      <c r="G582" s="40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0"/>
      <c r="B583" s="4"/>
      <c r="C583" s="4"/>
      <c r="D583" s="40"/>
      <c r="E583" s="40"/>
      <c r="F583" s="45"/>
      <c r="G583" s="40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0"/>
      <c r="B584" s="4"/>
      <c r="C584" s="4"/>
      <c r="D584" s="40"/>
      <c r="E584" s="40"/>
      <c r="F584" s="45"/>
      <c r="G584" s="40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0"/>
      <c r="B585" s="4"/>
      <c r="C585" s="4"/>
      <c r="D585" s="40"/>
      <c r="E585" s="40"/>
      <c r="F585" s="45"/>
      <c r="G585" s="40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0"/>
      <c r="B586" s="4"/>
      <c r="C586" s="4"/>
      <c r="D586" s="40"/>
      <c r="E586" s="40"/>
      <c r="F586" s="45"/>
      <c r="G586" s="40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0"/>
      <c r="B587" s="4"/>
      <c r="C587" s="4"/>
      <c r="D587" s="40"/>
      <c r="E587" s="40"/>
      <c r="F587" s="45"/>
      <c r="G587" s="40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0"/>
      <c r="B588" s="4"/>
      <c r="C588" s="4"/>
      <c r="D588" s="40"/>
      <c r="E588" s="40"/>
      <c r="F588" s="45"/>
      <c r="G588" s="40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0"/>
      <c r="B589" s="4"/>
      <c r="C589" s="4"/>
      <c r="D589" s="40"/>
      <c r="E589" s="40"/>
      <c r="F589" s="45"/>
      <c r="G589" s="40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0"/>
      <c r="B590" s="4"/>
      <c r="C590" s="4"/>
      <c r="D590" s="40"/>
      <c r="E590" s="40"/>
      <c r="F590" s="45"/>
      <c r="G590" s="40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0"/>
      <c r="B591" s="4"/>
      <c r="C591" s="4"/>
      <c r="D591" s="40"/>
      <c r="E591" s="40"/>
      <c r="F591" s="45"/>
      <c r="G591" s="40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0"/>
      <c r="B592" s="4"/>
      <c r="C592" s="4"/>
      <c r="D592" s="40"/>
      <c r="E592" s="40"/>
      <c r="F592" s="45"/>
      <c r="G592" s="40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0"/>
      <c r="B593" s="4"/>
      <c r="C593" s="4"/>
      <c r="D593" s="40"/>
      <c r="E593" s="40"/>
      <c r="F593" s="45"/>
      <c r="G593" s="40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0"/>
      <c r="B594" s="4"/>
      <c r="C594" s="4"/>
      <c r="D594" s="40"/>
      <c r="E594" s="40"/>
      <c r="F594" s="45"/>
      <c r="G594" s="40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0"/>
      <c r="B595" s="4"/>
      <c r="C595" s="4"/>
      <c r="D595" s="40"/>
      <c r="E595" s="40"/>
      <c r="F595" s="45"/>
      <c r="G595" s="40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0"/>
      <c r="B596" s="4"/>
      <c r="C596" s="4"/>
      <c r="D596" s="40"/>
      <c r="E596" s="40"/>
      <c r="F596" s="45"/>
      <c r="G596" s="40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0"/>
      <c r="B597" s="4"/>
      <c r="C597" s="4"/>
      <c r="D597" s="40"/>
      <c r="E597" s="40"/>
      <c r="F597" s="45"/>
      <c r="G597" s="40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0"/>
      <c r="B598" s="4"/>
      <c r="C598" s="4"/>
      <c r="D598" s="40"/>
      <c r="E598" s="40"/>
      <c r="F598" s="45"/>
      <c r="G598" s="40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0"/>
      <c r="B599" s="4"/>
      <c r="C599" s="4"/>
      <c r="D599" s="40"/>
      <c r="E599" s="40"/>
      <c r="F599" s="45"/>
      <c r="G599" s="40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0"/>
      <c r="B600" s="4"/>
      <c r="C600" s="4"/>
      <c r="D600" s="40"/>
      <c r="E600" s="40"/>
      <c r="F600" s="45"/>
      <c r="G600" s="40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0"/>
      <c r="B601" s="4"/>
      <c r="C601" s="4"/>
      <c r="D601" s="40"/>
      <c r="E601" s="40"/>
      <c r="F601" s="45"/>
      <c r="G601" s="40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0"/>
      <c r="B602" s="4"/>
      <c r="C602" s="4"/>
      <c r="D602" s="40"/>
      <c r="E602" s="40"/>
      <c r="F602" s="45"/>
      <c r="G602" s="40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0"/>
      <c r="B603" s="4"/>
      <c r="C603" s="4"/>
      <c r="D603" s="40"/>
      <c r="E603" s="40"/>
      <c r="F603" s="45"/>
      <c r="G603" s="40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0"/>
      <c r="B604" s="4"/>
      <c r="C604" s="4"/>
      <c r="D604" s="40"/>
      <c r="E604" s="40"/>
      <c r="F604" s="45"/>
      <c r="G604" s="40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0"/>
      <c r="B605" s="4"/>
      <c r="C605" s="4"/>
      <c r="D605" s="40"/>
      <c r="E605" s="40"/>
      <c r="F605" s="45"/>
      <c r="G605" s="40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0"/>
      <c r="B606" s="4"/>
      <c r="C606" s="4"/>
      <c r="D606" s="40"/>
      <c r="E606" s="40"/>
      <c r="F606" s="45"/>
      <c r="G606" s="40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0"/>
      <c r="B607" s="4"/>
      <c r="C607" s="4"/>
      <c r="D607" s="40"/>
      <c r="E607" s="40"/>
      <c r="F607" s="45"/>
      <c r="G607" s="40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0"/>
      <c r="B608" s="4"/>
      <c r="C608" s="4"/>
      <c r="D608" s="40"/>
      <c r="E608" s="40"/>
      <c r="F608" s="45"/>
      <c r="G608" s="40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0"/>
      <c r="B609" s="4"/>
      <c r="C609" s="4"/>
      <c r="D609" s="40"/>
      <c r="E609" s="40"/>
      <c r="F609" s="45"/>
      <c r="G609" s="40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0"/>
      <c r="B610" s="4"/>
      <c r="C610" s="4"/>
      <c r="D610" s="40"/>
      <c r="E610" s="40"/>
      <c r="F610" s="45"/>
      <c r="G610" s="40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0"/>
      <c r="B611" s="4"/>
      <c r="C611" s="4"/>
      <c r="D611" s="40"/>
      <c r="E611" s="40"/>
      <c r="F611" s="45"/>
      <c r="G611" s="40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0"/>
      <c r="B612" s="4"/>
      <c r="C612" s="4"/>
      <c r="D612" s="40"/>
      <c r="E612" s="40"/>
      <c r="F612" s="45"/>
      <c r="G612" s="40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0"/>
      <c r="B613" s="4"/>
      <c r="C613" s="4"/>
      <c r="D613" s="40"/>
      <c r="E613" s="40"/>
      <c r="F613" s="45"/>
      <c r="G613" s="40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0"/>
      <c r="B614" s="4"/>
      <c r="C614" s="4"/>
      <c r="D614" s="40"/>
      <c r="E614" s="40"/>
      <c r="F614" s="45"/>
      <c r="G614" s="40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0"/>
      <c r="B615" s="4"/>
      <c r="C615" s="4"/>
      <c r="D615" s="40"/>
      <c r="E615" s="40"/>
      <c r="F615" s="45"/>
      <c r="G615" s="40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0"/>
      <c r="B616" s="4"/>
      <c r="C616" s="4"/>
      <c r="D616" s="40"/>
      <c r="E616" s="40"/>
      <c r="F616" s="45"/>
      <c r="G616" s="40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0"/>
      <c r="B617" s="4"/>
      <c r="C617" s="4"/>
      <c r="D617" s="40"/>
      <c r="E617" s="40"/>
      <c r="F617" s="45"/>
      <c r="G617" s="40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0"/>
      <c r="B618" s="4"/>
      <c r="C618" s="4"/>
      <c r="D618" s="40"/>
      <c r="E618" s="40"/>
      <c r="F618" s="45"/>
      <c r="G618" s="40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0"/>
      <c r="B619" s="4"/>
      <c r="C619" s="4"/>
      <c r="D619" s="40"/>
      <c r="E619" s="40"/>
      <c r="F619" s="45"/>
      <c r="G619" s="40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0"/>
      <c r="B620" s="4"/>
      <c r="C620" s="4"/>
      <c r="D620" s="40"/>
      <c r="E620" s="40"/>
      <c r="F620" s="45"/>
      <c r="G620" s="40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0"/>
      <c r="B621" s="4"/>
      <c r="C621" s="4"/>
      <c r="D621" s="40"/>
      <c r="E621" s="40"/>
      <c r="F621" s="45"/>
      <c r="G621" s="40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0"/>
      <c r="B622" s="4"/>
      <c r="C622" s="4"/>
      <c r="D622" s="40"/>
      <c r="E622" s="40"/>
      <c r="F622" s="45"/>
      <c r="G622" s="40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0"/>
      <c r="B623" s="4"/>
      <c r="C623" s="4"/>
      <c r="D623" s="40"/>
      <c r="E623" s="40"/>
      <c r="F623" s="45"/>
      <c r="G623" s="40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0"/>
      <c r="B624" s="4"/>
      <c r="C624" s="4"/>
      <c r="D624" s="40"/>
      <c r="E624" s="40"/>
      <c r="F624" s="45"/>
      <c r="G624" s="40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0"/>
      <c r="B625" s="4"/>
      <c r="C625" s="4"/>
      <c r="D625" s="40"/>
      <c r="E625" s="40"/>
      <c r="F625" s="45"/>
      <c r="G625" s="40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0"/>
      <c r="B626" s="4"/>
      <c r="C626" s="4"/>
      <c r="D626" s="40"/>
      <c r="E626" s="40"/>
      <c r="F626" s="45"/>
      <c r="G626" s="40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0"/>
      <c r="B627" s="4"/>
      <c r="C627" s="4"/>
      <c r="D627" s="40"/>
      <c r="E627" s="40"/>
      <c r="F627" s="45"/>
      <c r="G627" s="40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0"/>
      <c r="B628" s="4"/>
      <c r="C628" s="4"/>
      <c r="D628" s="40"/>
      <c r="E628" s="40"/>
      <c r="F628" s="45"/>
      <c r="G628" s="40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0"/>
      <c r="B629" s="4"/>
      <c r="C629" s="4"/>
      <c r="D629" s="40"/>
      <c r="E629" s="40"/>
      <c r="F629" s="45"/>
      <c r="G629" s="40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0"/>
      <c r="B630" s="4"/>
      <c r="C630" s="4"/>
      <c r="D630" s="40"/>
      <c r="E630" s="40"/>
      <c r="F630" s="45"/>
      <c r="G630" s="40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0"/>
      <c r="B631" s="4"/>
      <c r="C631" s="4"/>
      <c r="D631" s="40"/>
      <c r="E631" s="40"/>
      <c r="F631" s="45"/>
      <c r="G631" s="40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0"/>
      <c r="B632" s="4"/>
      <c r="C632" s="4"/>
      <c r="D632" s="40"/>
      <c r="E632" s="40"/>
      <c r="F632" s="45"/>
      <c r="G632" s="40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0"/>
      <c r="B633" s="4"/>
      <c r="C633" s="4"/>
      <c r="D633" s="40"/>
      <c r="E633" s="40"/>
      <c r="F633" s="45"/>
      <c r="G633" s="40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0"/>
      <c r="B634" s="4"/>
      <c r="C634" s="4"/>
      <c r="D634" s="40"/>
      <c r="E634" s="40"/>
      <c r="F634" s="45"/>
      <c r="G634" s="40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0"/>
      <c r="B635" s="4"/>
      <c r="C635" s="4"/>
      <c r="D635" s="40"/>
      <c r="E635" s="40"/>
      <c r="F635" s="45"/>
      <c r="G635" s="40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0"/>
      <c r="B636" s="4"/>
      <c r="C636" s="4"/>
      <c r="D636" s="40"/>
      <c r="E636" s="40"/>
      <c r="F636" s="45"/>
      <c r="G636" s="40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0"/>
      <c r="B637" s="4"/>
      <c r="C637" s="4"/>
      <c r="D637" s="40"/>
      <c r="E637" s="40"/>
      <c r="F637" s="45"/>
      <c r="G637" s="40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0"/>
      <c r="B638" s="4"/>
      <c r="C638" s="4"/>
      <c r="D638" s="40"/>
      <c r="E638" s="40"/>
      <c r="F638" s="45"/>
      <c r="G638" s="40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0"/>
      <c r="B639" s="4"/>
      <c r="C639" s="4"/>
      <c r="D639" s="40"/>
      <c r="E639" s="40"/>
      <c r="F639" s="45"/>
      <c r="G639" s="40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0"/>
      <c r="B640" s="4"/>
      <c r="C640" s="4"/>
      <c r="D640" s="40"/>
      <c r="E640" s="40"/>
      <c r="F640" s="45"/>
      <c r="G640" s="40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0"/>
      <c r="B641" s="4"/>
      <c r="C641" s="4"/>
      <c r="D641" s="40"/>
      <c r="E641" s="40"/>
      <c r="F641" s="45"/>
      <c r="G641" s="40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0"/>
      <c r="B642" s="4"/>
      <c r="C642" s="4"/>
      <c r="D642" s="40"/>
      <c r="E642" s="40"/>
      <c r="F642" s="45"/>
      <c r="G642" s="40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0"/>
      <c r="B643" s="4"/>
      <c r="C643" s="4"/>
      <c r="D643" s="40"/>
      <c r="E643" s="40"/>
      <c r="F643" s="45"/>
      <c r="G643" s="40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0"/>
      <c r="B644" s="4"/>
      <c r="C644" s="4"/>
      <c r="D644" s="40"/>
      <c r="E644" s="40"/>
      <c r="F644" s="45"/>
      <c r="G644" s="40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0"/>
      <c r="B645" s="4"/>
      <c r="C645" s="4"/>
      <c r="D645" s="40"/>
      <c r="E645" s="40"/>
      <c r="F645" s="45"/>
      <c r="G645" s="40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0"/>
      <c r="B646" s="4"/>
      <c r="C646" s="4"/>
      <c r="D646" s="40"/>
      <c r="E646" s="40"/>
      <c r="F646" s="45"/>
      <c r="G646" s="40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0"/>
      <c r="B647" s="4"/>
      <c r="C647" s="4"/>
      <c r="D647" s="40"/>
      <c r="E647" s="40"/>
      <c r="F647" s="45"/>
      <c r="G647" s="40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0"/>
      <c r="B648" s="4"/>
      <c r="C648" s="4"/>
      <c r="D648" s="40"/>
      <c r="E648" s="40"/>
      <c r="F648" s="45"/>
      <c r="G648" s="40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0"/>
      <c r="B649" s="4"/>
      <c r="C649" s="4"/>
      <c r="D649" s="40"/>
      <c r="E649" s="40"/>
      <c r="F649" s="45"/>
      <c r="G649" s="40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0"/>
      <c r="B650" s="4"/>
      <c r="C650" s="4"/>
      <c r="D650" s="40"/>
      <c r="E650" s="40"/>
      <c r="F650" s="45"/>
      <c r="G650" s="40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0"/>
      <c r="B651" s="4"/>
      <c r="C651" s="4"/>
      <c r="D651" s="40"/>
      <c r="E651" s="40"/>
      <c r="F651" s="45"/>
      <c r="G651" s="40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0"/>
      <c r="B652" s="4"/>
      <c r="C652" s="4"/>
      <c r="D652" s="40"/>
      <c r="E652" s="40"/>
      <c r="F652" s="45"/>
      <c r="G652" s="40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0"/>
      <c r="B653" s="4"/>
      <c r="C653" s="4"/>
      <c r="D653" s="40"/>
      <c r="E653" s="40"/>
      <c r="F653" s="45"/>
      <c r="G653" s="40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0"/>
      <c r="B654" s="4"/>
      <c r="C654" s="4"/>
      <c r="D654" s="40"/>
      <c r="E654" s="40"/>
      <c r="F654" s="45"/>
      <c r="G654" s="40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0"/>
      <c r="B655" s="4"/>
      <c r="C655" s="4"/>
      <c r="D655" s="40"/>
      <c r="E655" s="40"/>
      <c r="F655" s="45"/>
      <c r="G655" s="40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0"/>
      <c r="B656" s="4"/>
      <c r="C656" s="4"/>
      <c r="D656" s="40"/>
      <c r="E656" s="40"/>
      <c r="F656" s="45"/>
      <c r="G656" s="40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0"/>
      <c r="B657" s="4"/>
      <c r="C657" s="4"/>
      <c r="D657" s="40"/>
      <c r="E657" s="40"/>
      <c r="F657" s="45"/>
      <c r="G657" s="40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0"/>
      <c r="B658" s="4"/>
      <c r="C658" s="4"/>
      <c r="D658" s="40"/>
      <c r="E658" s="40"/>
      <c r="F658" s="45"/>
      <c r="G658" s="40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0"/>
      <c r="B659" s="4"/>
      <c r="C659" s="4"/>
      <c r="D659" s="40"/>
      <c r="E659" s="40"/>
      <c r="F659" s="45"/>
      <c r="G659" s="40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0"/>
      <c r="B660" s="4"/>
      <c r="C660" s="4"/>
      <c r="D660" s="40"/>
      <c r="E660" s="40"/>
      <c r="F660" s="45"/>
      <c r="G660" s="40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0"/>
      <c r="B661" s="4"/>
      <c r="C661" s="4"/>
      <c r="D661" s="40"/>
      <c r="E661" s="40"/>
      <c r="F661" s="45"/>
      <c r="G661" s="40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0"/>
      <c r="B662" s="4"/>
      <c r="C662" s="4"/>
      <c r="D662" s="40"/>
      <c r="E662" s="40"/>
      <c r="F662" s="45"/>
      <c r="G662" s="40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0"/>
      <c r="B663" s="4"/>
      <c r="C663" s="4"/>
      <c r="D663" s="40"/>
      <c r="E663" s="40"/>
      <c r="F663" s="45"/>
      <c r="G663" s="40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0"/>
      <c r="B664" s="4"/>
      <c r="C664" s="4"/>
      <c r="D664" s="40"/>
      <c r="E664" s="40"/>
      <c r="F664" s="45"/>
      <c r="G664" s="40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0"/>
      <c r="B665" s="4"/>
      <c r="C665" s="4"/>
      <c r="D665" s="40"/>
      <c r="E665" s="40"/>
      <c r="F665" s="45"/>
      <c r="G665" s="40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0"/>
      <c r="B666" s="4"/>
      <c r="C666" s="4"/>
      <c r="D666" s="40"/>
      <c r="E666" s="40"/>
      <c r="F666" s="45"/>
      <c r="G666" s="40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0"/>
      <c r="B667" s="4"/>
      <c r="C667" s="4"/>
      <c r="D667" s="40"/>
      <c r="E667" s="40"/>
      <c r="F667" s="45"/>
      <c r="G667" s="40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0"/>
      <c r="B668" s="4"/>
      <c r="C668" s="4"/>
      <c r="D668" s="40"/>
      <c r="E668" s="40"/>
      <c r="F668" s="45"/>
      <c r="G668" s="40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0"/>
      <c r="B669" s="4"/>
      <c r="C669" s="4"/>
      <c r="D669" s="40"/>
      <c r="E669" s="40"/>
      <c r="F669" s="45"/>
      <c r="G669" s="40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0"/>
      <c r="B670" s="4"/>
      <c r="C670" s="4"/>
      <c r="D670" s="40"/>
      <c r="E670" s="40"/>
      <c r="F670" s="45"/>
      <c r="G670" s="40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0"/>
      <c r="B671" s="4"/>
      <c r="C671" s="4"/>
      <c r="D671" s="40"/>
      <c r="E671" s="40"/>
      <c r="F671" s="45"/>
      <c r="G671" s="40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0"/>
      <c r="B672" s="4"/>
      <c r="C672" s="4"/>
      <c r="D672" s="40"/>
      <c r="E672" s="40"/>
      <c r="F672" s="45"/>
      <c r="G672" s="40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0"/>
      <c r="B673" s="4"/>
      <c r="C673" s="4"/>
      <c r="D673" s="40"/>
      <c r="E673" s="40"/>
      <c r="F673" s="45"/>
      <c r="G673" s="40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0"/>
      <c r="B674" s="4"/>
      <c r="C674" s="4"/>
      <c r="D674" s="40"/>
      <c r="E674" s="40"/>
      <c r="F674" s="45"/>
      <c r="G674" s="40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0"/>
      <c r="B675" s="4"/>
      <c r="C675" s="4"/>
      <c r="D675" s="40"/>
      <c r="E675" s="40"/>
      <c r="F675" s="45"/>
      <c r="G675" s="40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0"/>
      <c r="B676" s="4"/>
      <c r="C676" s="4"/>
      <c r="D676" s="40"/>
      <c r="E676" s="40"/>
      <c r="F676" s="45"/>
      <c r="G676" s="40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0"/>
      <c r="B677" s="4"/>
      <c r="C677" s="4"/>
      <c r="D677" s="40"/>
      <c r="E677" s="40"/>
      <c r="F677" s="45"/>
      <c r="G677" s="40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0"/>
      <c r="B678" s="4"/>
      <c r="C678" s="4"/>
      <c r="D678" s="40"/>
      <c r="E678" s="40"/>
      <c r="F678" s="45"/>
      <c r="G678" s="40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0"/>
      <c r="B679" s="4"/>
      <c r="C679" s="4"/>
      <c r="D679" s="40"/>
      <c r="E679" s="40"/>
      <c r="F679" s="45"/>
      <c r="G679" s="40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0"/>
      <c r="B680" s="4"/>
      <c r="C680" s="4"/>
      <c r="D680" s="40"/>
      <c r="E680" s="40"/>
      <c r="F680" s="45"/>
      <c r="G680" s="40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0"/>
      <c r="B681" s="4"/>
      <c r="C681" s="4"/>
      <c r="D681" s="40"/>
      <c r="E681" s="40"/>
      <c r="F681" s="45"/>
      <c r="G681" s="40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0"/>
      <c r="B682" s="4"/>
      <c r="C682" s="4"/>
      <c r="D682" s="40"/>
      <c r="E682" s="40"/>
      <c r="F682" s="45"/>
      <c r="G682" s="40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0"/>
      <c r="B683" s="4"/>
      <c r="C683" s="4"/>
      <c r="D683" s="40"/>
      <c r="E683" s="40"/>
      <c r="F683" s="45"/>
      <c r="G683" s="40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0"/>
      <c r="B684" s="4"/>
      <c r="C684" s="4"/>
      <c r="D684" s="40"/>
      <c r="E684" s="40"/>
      <c r="F684" s="45"/>
      <c r="G684" s="40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0"/>
      <c r="B685" s="4"/>
      <c r="C685" s="4"/>
      <c r="D685" s="40"/>
      <c r="E685" s="40"/>
      <c r="F685" s="45"/>
      <c r="G685" s="40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0"/>
      <c r="B686" s="4"/>
      <c r="C686" s="4"/>
      <c r="D686" s="40"/>
      <c r="E686" s="40"/>
      <c r="F686" s="45"/>
      <c r="G686" s="40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0"/>
      <c r="B687" s="4"/>
      <c r="C687" s="4"/>
      <c r="D687" s="40"/>
      <c r="E687" s="40"/>
      <c r="F687" s="45"/>
      <c r="G687" s="40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0"/>
      <c r="B688" s="4"/>
      <c r="C688" s="4"/>
      <c r="D688" s="40"/>
      <c r="E688" s="40"/>
      <c r="F688" s="45"/>
      <c r="G688" s="40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0"/>
      <c r="B689" s="4"/>
      <c r="C689" s="4"/>
      <c r="D689" s="40"/>
      <c r="E689" s="40"/>
      <c r="F689" s="45"/>
      <c r="G689" s="40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0"/>
      <c r="B690" s="4"/>
      <c r="C690" s="4"/>
      <c r="D690" s="40"/>
      <c r="E690" s="40"/>
      <c r="F690" s="45"/>
      <c r="G690" s="40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0"/>
      <c r="B691" s="4"/>
      <c r="C691" s="4"/>
      <c r="D691" s="40"/>
      <c r="E691" s="40"/>
      <c r="F691" s="45"/>
      <c r="G691" s="40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0"/>
      <c r="B692" s="4"/>
      <c r="C692" s="4"/>
      <c r="D692" s="40"/>
      <c r="E692" s="40"/>
      <c r="F692" s="45"/>
      <c r="G692" s="40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0"/>
      <c r="B693" s="4"/>
      <c r="C693" s="4"/>
      <c r="D693" s="40"/>
      <c r="E693" s="40"/>
      <c r="F693" s="45"/>
      <c r="G693" s="40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0"/>
      <c r="B694" s="4"/>
      <c r="C694" s="4"/>
      <c r="D694" s="40"/>
      <c r="E694" s="40"/>
      <c r="F694" s="45"/>
      <c r="G694" s="40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0"/>
      <c r="B695" s="4"/>
      <c r="C695" s="4"/>
      <c r="D695" s="40"/>
      <c r="E695" s="40"/>
      <c r="F695" s="45"/>
      <c r="G695" s="40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0"/>
      <c r="B696" s="4"/>
      <c r="C696" s="4"/>
      <c r="D696" s="40"/>
      <c r="E696" s="40"/>
      <c r="F696" s="45"/>
      <c r="G696" s="40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0"/>
      <c r="B697" s="4"/>
      <c r="C697" s="4"/>
      <c r="D697" s="40"/>
      <c r="E697" s="40"/>
      <c r="F697" s="45"/>
      <c r="G697" s="40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0"/>
      <c r="B698" s="4"/>
      <c r="C698" s="4"/>
      <c r="D698" s="40"/>
      <c r="E698" s="40"/>
      <c r="F698" s="45"/>
      <c r="G698" s="40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0"/>
      <c r="B699" s="4"/>
      <c r="C699" s="4"/>
      <c r="D699" s="40"/>
      <c r="E699" s="40"/>
      <c r="F699" s="45"/>
      <c r="G699" s="40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0"/>
      <c r="B700" s="4"/>
      <c r="C700" s="4"/>
      <c r="D700" s="40"/>
      <c r="E700" s="40"/>
      <c r="F700" s="45"/>
      <c r="G700" s="40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0"/>
      <c r="B701" s="4"/>
      <c r="C701" s="4"/>
      <c r="D701" s="40"/>
      <c r="E701" s="40"/>
      <c r="F701" s="45"/>
      <c r="G701" s="40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0"/>
      <c r="B702" s="4"/>
      <c r="C702" s="4"/>
      <c r="D702" s="40"/>
      <c r="E702" s="40"/>
      <c r="F702" s="45"/>
      <c r="G702" s="40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0"/>
      <c r="B703" s="4"/>
      <c r="C703" s="4"/>
      <c r="D703" s="40"/>
      <c r="E703" s="40"/>
      <c r="F703" s="45"/>
      <c r="G703" s="40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0"/>
      <c r="B704" s="4"/>
      <c r="C704" s="4"/>
      <c r="D704" s="40"/>
      <c r="E704" s="40"/>
      <c r="F704" s="45"/>
      <c r="G704" s="40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0"/>
      <c r="B705" s="4"/>
      <c r="C705" s="4"/>
      <c r="D705" s="40"/>
      <c r="E705" s="40"/>
      <c r="F705" s="45"/>
      <c r="G705" s="40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0"/>
      <c r="B706" s="4"/>
      <c r="C706" s="4"/>
      <c r="D706" s="40"/>
      <c r="E706" s="40"/>
      <c r="F706" s="45"/>
      <c r="G706" s="40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0"/>
      <c r="B707" s="4"/>
      <c r="C707" s="4"/>
      <c r="D707" s="40"/>
      <c r="E707" s="40"/>
      <c r="F707" s="45"/>
      <c r="G707" s="40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0"/>
      <c r="B708" s="4"/>
      <c r="C708" s="4"/>
      <c r="D708" s="40"/>
      <c r="E708" s="40"/>
      <c r="F708" s="45"/>
      <c r="G708" s="40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0"/>
      <c r="B709" s="4"/>
      <c r="C709" s="4"/>
      <c r="D709" s="40"/>
      <c r="E709" s="40"/>
      <c r="F709" s="45"/>
      <c r="G709" s="40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0"/>
      <c r="B710" s="4"/>
      <c r="C710" s="4"/>
      <c r="D710" s="40"/>
      <c r="E710" s="40"/>
      <c r="F710" s="45"/>
      <c r="G710" s="40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0"/>
      <c r="B711" s="4"/>
      <c r="C711" s="4"/>
      <c r="D711" s="40"/>
      <c r="E711" s="40"/>
      <c r="F711" s="45"/>
      <c r="G711" s="40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0"/>
      <c r="B712" s="4"/>
      <c r="C712" s="4"/>
      <c r="D712" s="40"/>
      <c r="E712" s="40"/>
      <c r="F712" s="45"/>
      <c r="G712" s="40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0"/>
      <c r="B713" s="4"/>
      <c r="C713" s="4"/>
      <c r="D713" s="40"/>
      <c r="E713" s="40"/>
      <c r="F713" s="45"/>
      <c r="G713" s="40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0"/>
      <c r="B714" s="4"/>
      <c r="C714" s="4"/>
      <c r="D714" s="40"/>
      <c r="E714" s="40"/>
      <c r="F714" s="45"/>
      <c r="G714" s="40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0"/>
      <c r="B715" s="4"/>
      <c r="C715" s="4"/>
      <c r="D715" s="40"/>
      <c r="E715" s="40"/>
      <c r="F715" s="45"/>
      <c r="G715" s="40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0"/>
      <c r="B716" s="4"/>
      <c r="C716" s="4"/>
      <c r="D716" s="40"/>
      <c r="E716" s="40"/>
      <c r="F716" s="45"/>
      <c r="G716" s="40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0"/>
      <c r="B717" s="4"/>
      <c r="C717" s="4"/>
      <c r="D717" s="40"/>
      <c r="E717" s="40"/>
      <c r="F717" s="45"/>
      <c r="G717" s="40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0"/>
      <c r="B718" s="4"/>
      <c r="C718" s="4"/>
      <c r="D718" s="40"/>
      <c r="E718" s="40"/>
      <c r="F718" s="45"/>
      <c r="G718" s="40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0"/>
      <c r="B719" s="4"/>
      <c r="C719" s="4"/>
      <c r="D719" s="40"/>
      <c r="E719" s="40"/>
      <c r="F719" s="45"/>
      <c r="G719" s="40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0"/>
      <c r="B720" s="4"/>
      <c r="C720" s="4"/>
      <c r="D720" s="40"/>
      <c r="E720" s="40"/>
      <c r="F720" s="45"/>
      <c r="G720" s="40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0"/>
      <c r="B721" s="4"/>
      <c r="C721" s="4"/>
      <c r="D721" s="40"/>
      <c r="E721" s="40"/>
      <c r="F721" s="45"/>
      <c r="G721" s="40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0"/>
      <c r="B722" s="4"/>
      <c r="C722" s="4"/>
      <c r="D722" s="40"/>
      <c r="E722" s="40"/>
      <c r="F722" s="45"/>
      <c r="G722" s="40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0"/>
      <c r="B723" s="4"/>
      <c r="C723" s="4"/>
      <c r="D723" s="40"/>
      <c r="E723" s="40"/>
      <c r="F723" s="45"/>
      <c r="G723" s="40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0"/>
      <c r="B724" s="4"/>
      <c r="C724" s="4"/>
      <c r="D724" s="40"/>
      <c r="E724" s="40"/>
      <c r="F724" s="45"/>
      <c r="G724" s="40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0"/>
      <c r="B725" s="4"/>
      <c r="C725" s="4"/>
      <c r="D725" s="40"/>
      <c r="E725" s="40"/>
      <c r="F725" s="45"/>
      <c r="G725" s="40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0"/>
      <c r="B726" s="4"/>
      <c r="C726" s="4"/>
      <c r="D726" s="40"/>
      <c r="E726" s="40"/>
      <c r="F726" s="45"/>
      <c r="G726" s="40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0"/>
      <c r="B727" s="4"/>
      <c r="C727" s="4"/>
      <c r="D727" s="40"/>
      <c r="E727" s="40"/>
      <c r="F727" s="45"/>
      <c r="G727" s="40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0"/>
      <c r="B728" s="4"/>
      <c r="C728" s="4"/>
      <c r="D728" s="40"/>
      <c r="E728" s="40"/>
      <c r="F728" s="45"/>
      <c r="G728" s="40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0"/>
      <c r="B729" s="4"/>
      <c r="C729" s="4"/>
      <c r="D729" s="40"/>
      <c r="E729" s="40"/>
      <c r="F729" s="45"/>
      <c r="G729" s="40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0"/>
      <c r="B730" s="4"/>
      <c r="C730" s="4"/>
      <c r="D730" s="40"/>
      <c r="E730" s="40"/>
      <c r="F730" s="45"/>
      <c r="G730" s="40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0"/>
      <c r="B731" s="4"/>
      <c r="C731" s="4"/>
      <c r="D731" s="40"/>
      <c r="E731" s="40"/>
      <c r="F731" s="45"/>
      <c r="G731" s="40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0"/>
      <c r="B732" s="4"/>
      <c r="C732" s="4"/>
      <c r="D732" s="40"/>
      <c r="E732" s="40"/>
      <c r="F732" s="45"/>
      <c r="G732" s="40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0"/>
      <c r="B733" s="4"/>
      <c r="C733" s="4"/>
      <c r="D733" s="40"/>
      <c r="E733" s="40"/>
      <c r="F733" s="45"/>
      <c r="G733" s="40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0"/>
      <c r="B734" s="4"/>
      <c r="C734" s="4"/>
      <c r="D734" s="40"/>
      <c r="E734" s="40"/>
      <c r="F734" s="45"/>
      <c r="G734" s="40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0"/>
      <c r="B735" s="4"/>
      <c r="C735" s="4"/>
      <c r="D735" s="40"/>
      <c r="E735" s="40"/>
      <c r="F735" s="45"/>
      <c r="G735" s="40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0"/>
      <c r="B736" s="4"/>
      <c r="C736" s="4"/>
      <c r="D736" s="40"/>
      <c r="E736" s="40"/>
      <c r="F736" s="45"/>
      <c r="G736" s="40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0"/>
      <c r="B737" s="4"/>
      <c r="C737" s="4"/>
      <c r="D737" s="40"/>
      <c r="E737" s="40"/>
      <c r="F737" s="45"/>
      <c r="G737" s="40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0"/>
      <c r="B738" s="4"/>
      <c r="C738" s="4"/>
      <c r="D738" s="40"/>
      <c r="E738" s="40"/>
      <c r="F738" s="45"/>
      <c r="G738" s="40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0"/>
      <c r="B739" s="4"/>
      <c r="C739" s="4"/>
      <c r="D739" s="40"/>
      <c r="E739" s="40"/>
      <c r="F739" s="45"/>
      <c r="G739" s="40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0"/>
      <c r="B740" s="4"/>
      <c r="C740" s="4"/>
      <c r="D740" s="40"/>
      <c r="E740" s="40"/>
      <c r="F740" s="45"/>
      <c r="G740" s="40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0"/>
      <c r="B741" s="4"/>
      <c r="C741" s="4"/>
      <c r="D741" s="40"/>
      <c r="E741" s="40"/>
      <c r="F741" s="45"/>
      <c r="G741" s="40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0"/>
      <c r="B742" s="4"/>
      <c r="C742" s="4"/>
      <c r="D742" s="40"/>
      <c r="E742" s="40"/>
      <c r="F742" s="45"/>
      <c r="G742" s="40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0"/>
      <c r="B743" s="4"/>
      <c r="C743" s="4"/>
      <c r="D743" s="40"/>
      <c r="E743" s="40"/>
      <c r="F743" s="45"/>
      <c r="G743" s="40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0"/>
      <c r="B744" s="4"/>
      <c r="C744" s="4"/>
      <c r="D744" s="40"/>
      <c r="E744" s="40"/>
      <c r="F744" s="45"/>
      <c r="G744" s="40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0"/>
      <c r="B745" s="4"/>
      <c r="C745" s="4"/>
      <c r="D745" s="40"/>
      <c r="E745" s="40"/>
      <c r="F745" s="45"/>
      <c r="G745" s="40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0"/>
      <c r="B746" s="4"/>
      <c r="C746" s="4"/>
      <c r="D746" s="40"/>
      <c r="E746" s="40"/>
      <c r="F746" s="45"/>
      <c r="G746" s="40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0"/>
      <c r="B747" s="4"/>
      <c r="C747" s="4"/>
      <c r="D747" s="40"/>
      <c r="E747" s="40"/>
      <c r="F747" s="45"/>
      <c r="G747" s="40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0"/>
      <c r="B748" s="4"/>
      <c r="C748" s="4"/>
      <c r="D748" s="40"/>
      <c r="E748" s="40"/>
      <c r="F748" s="45"/>
      <c r="G748" s="40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0"/>
      <c r="B749" s="4"/>
      <c r="C749" s="4"/>
      <c r="D749" s="40"/>
      <c r="E749" s="40"/>
      <c r="F749" s="45"/>
      <c r="G749" s="40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0"/>
      <c r="B750" s="4"/>
      <c r="C750" s="4"/>
      <c r="D750" s="40"/>
      <c r="E750" s="40"/>
      <c r="F750" s="45"/>
      <c r="G750" s="40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0"/>
      <c r="B751" s="4"/>
      <c r="C751" s="4"/>
      <c r="D751" s="40"/>
      <c r="E751" s="40"/>
      <c r="F751" s="45"/>
      <c r="G751" s="40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0"/>
      <c r="B752" s="4"/>
      <c r="C752" s="4"/>
      <c r="D752" s="40"/>
      <c r="E752" s="40"/>
      <c r="F752" s="45"/>
      <c r="G752" s="40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0"/>
      <c r="B753" s="4"/>
      <c r="C753" s="4"/>
      <c r="D753" s="40"/>
      <c r="E753" s="40"/>
      <c r="F753" s="45"/>
      <c r="G753" s="40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0"/>
      <c r="B754" s="4"/>
      <c r="C754" s="4"/>
      <c r="D754" s="40"/>
      <c r="E754" s="40"/>
      <c r="F754" s="45"/>
      <c r="G754" s="40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0"/>
      <c r="B755" s="4"/>
      <c r="C755" s="4"/>
      <c r="D755" s="40"/>
      <c r="E755" s="40"/>
      <c r="F755" s="45"/>
      <c r="G755" s="40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0"/>
      <c r="B756" s="4"/>
      <c r="C756" s="4"/>
      <c r="D756" s="40"/>
      <c r="E756" s="40"/>
      <c r="F756" s="45"/>
      <c r="G756" s="40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0"/>
      <c r="B757" s="4"/>
      <c r="C757" s="4"/>
      <c r="D757" s="40"/>
      <c r="E757" s="40"/>
      <c r="F757" s="45"/>
      <c r="G757" s="40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0"/>
      <c r="B758" s="4"/>
      <c r="C758" s="4"/>
      <c r="D758" s="40"/>
      <c r="E758" s="40"/>
      <c r="F758" s="45"/>
      <c r="G758" s="40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0"/>
      <c r="B759" s="4"/>
      <c r="C759" s="4"/>
      <c r="D759" s="40"/>
      <c r="E759" s="40"/>
      <c r="F759" s="45"/>
      <c r="G759" s="40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0"/>
      <c r="B760" s="4"/>
      <c r="C760" s="4"/>
      <c r="D760" s="40"/>
      <c r="E760" s="40"/>
      <c r="F760" s="45"/>
      <c r="G760" s="40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0"/>
      <c r="B761" s="4"/>
      <c r="C761" s="4"/>
      <c r="D761" s="40"/>
      <c r="E761" s="40"/>
      <c r="F761" s="45"/>
      <c r="G761" s="40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0"/>
      <c r="B762" s="4"/>
      <c r="C762" s="4"/>
      <c r="D762" s="40"/>
      <c r="E762" s="40"/>
      <c r="F762" s="45"/>
      <c r="G762" s="40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0"/>
      <c r="B763" s="4"/>
      <c r="C763" s="4"/>
      <c r="D763" s="40"/>
      <c r="E763" s="40"/>
      <c r="F763" s="45"/>
      <c r="G763" s="40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0"/>
      <c r="B764" s="4"/>
      <c r="C764" s="4"/>
      <c r="D764" s="40"/>
      <c r="E764" s="40"/>
      <c r="F764" s="45"/>
      <c r="G764" s="40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0"/>
      <c r="B765" s="4"/>
      <c r="C765" s="4"/>
      <c r="D765" s="40"/>
      <c r="E765" s="40"/>
      <c r="F765" s="45"/>
      <c r="G765" s="40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0"/>
      <c r="B766" s="4"/>
      <c r="C766" s="4"/>
      <c r="D766" s="40"/>
      <c r="E766" s="40"/>
      <c r="F766" s="45"/>
      <c r="G766" s="40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0"/>
      <c r="B767" s="4"/>
      <c r="C767" s="4"/>
      <c r="D767" s="40"/>
      <c r="E767" s="40"/>
      <c r="F767" s="45"/>
      <c r="G767" s="40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0"/>
      <c r="B768" s="4"/>
      <c r="C768" s="4"/>
      <c r="D768" s="40"/>
      <c r="E768" s="40"/>
      <c r="F768" s="45"/>
      <c r="G768" s="40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0"/>
      <c r="B769" s="4"/>
      <c r="C769" s="4"/>
      <c r="D769" s="40"/>
      <c r="E769" s="40"/>
      <c r="F769" s="45"/>
      <c r="G769" s="40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0"/>
      <c r="B770" s="4"/>
      <c r="C770" s="4"/>
      <c r="D770" s="40"/>
      <c r="E770" s="40"/>
      <c r="F770" s="45"/>
      <c r="G770" s="40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0"/>
      <c r="B771" s="4"/>
      <c r="C771" s="4"/>
      <c r="D771" s="40"/>
      <c r="E771" s="40"/>
      <c r="F771" s="45"/>
      <c r="G771" s="40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0"/>
      <c r="B772" s="4"/>
      <c r="C772" s="4"/>
      <c r="D772" s="40"/>
      <c r="E772" s="40"/>
      <c r="F772" s="45"/>
      <c r="G772" s="40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0"/>
      <c r="B773" s="4"/>
      <c r="C773" s="4"/>
      <c r="D773" s="40"/>
      <c r="E773" s="40"/>
      <c r="F773" s="45"/>
      <c r="G773" s="40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0"/>
      <c r="B774" s="4"/>
      <c r="C774" s="4"/>
      <c r="D774" s="40"/>
      <c r="E774" s="40"/>
      <c r="F774" s="45"/>
      <c r="G774" s="40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0"/>
      <c r="B775" s="4"/>
      <c r="C775" s="4"/>
      <c r="D775" s="40"/>
      <c r="E775" s="40"/>
      <c r="F775" s="45"/>
      <c r="G775" s="40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0"/>
      <c r="B776" s="4"/>
      <c r="C776" s="4"/>
      <c r="D776" s="40"/>
      <c r="E776" s="40"/>
      <c r="F776" s="45"/>
      <c r="G776" s="40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0"/>
      <c r="B777" s="4"/>
      <c r="C777" s="4"/>
      <c r="D777" s="40"/>
      <c r="E777" s="40"/>
      <c r="F777" s="45"/>
      <c r="G777" s="40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0"/>
      <c r="B778" s="4"/>
      <c r="C778" s="4"/>
      <c r="D778" s="40"/>
      <c r="E778" s="40"/>
      <c r="F778" s="45"/>
      <c r="G778" s="40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0"/>
      <c r="B779" s="4"/>
      <c r="C779" s="4"/>
      <c r="D779" s="40"/>
      <c r="E779" s="40"/>
      <c r="F779" s="45"/>
      <c r="G779" s="40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0"/>
      <c r="B780" s="4"/>
      <c r="C780" s="4"/>
      <c r="D780" s="40"/>
      <c r="E780" s="40"/>
      <c r="F780" s="45"/>
      <c r="G780" s="40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0"/>
      <c r="B781" s="4"/>
      <c r="C781" s="4"/>
      <c r="D781" s="40"/>
      <c r="E781" s="40"/>
      <c r="F781" s="45"/>
      <c r="G781" s="40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0"/>
      <c r="B782" s="4"/>
      <c r="C782" s="4"/>
      <c r="D782" s="40"/>
      <c r="E782" s="40"/>
      <c r="F782" s="45"/>
      <c r="G782" s="40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0"/>
      <c r="B783" s="4"/>
      <c r="C783" s="4"/>
      <c r="D783" s="40"/>
      <c r="E783" s="40"/>
      <c r="F783" s="45"/>
      <c r="G783" s="40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0"/>
      <c r="B784" s="4"/>
      <c r="C784" s="4"/>
      <c r="D784" s="40"/>
      <c r="E784" s="40"/>
      <c r="F784" s="45"/>
      <c r="G784" s="40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0"/>
      <c r="B785" s="4"/>
      <c r="C785" s="4"/>
      <c r="D785" s="40"/>
      <c r="E785" s="40"/>
      <c r="F785" s="45"/>
      <c r="G785" s="40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0"/>
      <c r="B786" s="4"/>
      <c r="C786" s="4"/>
      <c r="D786" s="40"/>
      <c r="E786" s="40"/>
      <c r="F786" s="45"/>
      <c r="G786" s="40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0"/>
      <c r="B787" s="4"/>
      <c r="C787" s="4"/>
      <c r="D787" s="40"/>
      <c r="E787" s="40"/>
      <c r="F787" s="45"/>
      <c r="G787" s="40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0"/>
      <c r="B788" s="4"/>
      <c r="C788" s="4"/>
      <c r="D788" s="40"/>
      <c r="E788" s="40"/>
      <c r="F788" s="45"/>
      <c r="G788" s="40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0"/>
      <c r="B789" s="4"/>
      <c r="C789" s="4"/>
      <c r="D789" s="40"/>
      <c r="E789" s="40"/>
      <c r="F789" s="45"/>
      <c r="G789" s="40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0"/>
      <c r="B790" s="4"/>
      <c r="C790" s="4"/>
      <c r="D790" s="40"/>
      <c r="E790" s="40"/>
      <c r="F790" s="45"/>
      <c r="G790" s="40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0"/>
      <c r="B791" s="4"/>
      <c r="C791" s="4"/>
      <c r="D791" s="40"/>
      <c r="E791" s="40"/>
      <c r="F791" s="45"/>
      <c r="G791" s="40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0"/>
      <c r="B792" s="4"/>
      <c r="C792" s="4"/>
      <c r="D792" s="40"/>
      <c r="E792" s="40"/>
      <c r="F792" s="45"/>
      <c r="G792" s="40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0"/>
      <c r="B793" s="4"/>
      <c r="C793" s="4"/>
      <c r="D793" s="40"/>
      <c r="E793" s="40"/>
      <c r="F793" s="45"/>
      <c r="G793" s="40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0"/>
      <c r="B794" s="4"/>
      <c r="C794" s="4"/>
      <c r="D794" s="40"/>
      <c r="E794" s="40"/>
      <c r="F794" s="45"/>
      <c r="G794" s="40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0"/>
      <c r="B795" s="4"/>
      <c r="C795" s="4"/>
      <c r="D795" s="40"/>
      <c r="E795" s="40"/>
      <c r="F795" s="45"/>
      <c r="G795" s="40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0"/>
      <c r="B796" s="4"/>
      <c r="C796" s="4"/>
      <c r="D796" s="40"/>
      <c r="E796" s="40"/>
      <c r="F796" s="45"/>
      <c r="G796" s="40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0"/>
      <c r="B797" s="4"/>
      <c r="C797" s="4"/>
      <c r="D797" s="40"/>
      <c r="E797" s="40"/>
      <c r="F797" s="45"/>
      <c r="G797" s="40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0"/>
      <c r="B798" s="4"/>
      <c r="C798" s="4"/>
      <c r="D798" s="40"/>
      <c r="E798" s="40"/>
      <c r="F798" s="45"/>
      <c r="G798" s="40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0"/>
      <c r="B799" s="4"/>
      <c r="C799" s="4"/>
      <c r="D799" s="40"/>
      <c r="E799" s="40"/>
      <c r="F799" s="45"/>
      <c r="G799" s="40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0"/>
      <c r="B800" s="4"/>
      <c r="C800" s="4"/>
      <c r="D800" s="40"/>
      <c r="E800" s="40"/>
      <c r="F800" s="45"/>
      <c r="G800" s="40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0"/>
      <c r="B801" s="4"/>
      <c r="C801" s="4"/>
      <c r="D801" s="40"/>
      <c r="E801" s="40"/>
      <c r="F801" s="45"/>
      <c r="G801" s="40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0"/>
      <c r="B802" s="4"/>
      <c r="C802" s="4"/>
      <c r="D802" s="40"/>
      <c r="E802" s="40"/>
      <c r="F802" s="45"/>
      <c r="G802" s="40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0"/>
      <c r="B803" s="4"/>
      <c r="C803" s="4"/>
      <c r="D803" s="40"/>
      <c r="E803" s="40"/>
      <c r="F803" s="45"/>
      <c r="G803" s="40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0"/>
      <c r="B804" s="4"/>
      <c r="C804" s="4"/>
      <c r="D804" s="40"/>
      <c r="E804" s="40"/>
      <c r="F804" s="45"/>
      <c r="G804" s="40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0"/>
      <c r="B805" s="4"/>
      <c r="C805" s="4"/>
      <c r="D805" s="40"/>
      <c r="E805" s="40"/>
      <c r="F805" s="45"/>
      <c r="G805" s="40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0"/>
      <c r="B806" s="4"/>
      <c r="C806" s="4"/>
      <c r="D806" s="40"/>
      <c r="E806" s="40"/>
      <c r="F806" s="45"/>
      <c r="G806" s="40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0"/>
      <c r="B807" s="4"/>
      <c r="C807" s="4"/>
      <c r="D807" s="40"/>
      <c r="E807" s="40"/>
      <c r="F807" s="45"/>
      <c r="G807" s="40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0"/>
      <c r="B808" s="4"/>
      <c r="C808" s="4"/>
      <c r="D808" s="40"/>
      <c r="E808" s="40"/>
      <c r="F808" s="45"/>
      <c r="G808" s="40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0"/>
      <c r="B809" s="4"/>
      <c r="C809" s="4"/>
      <c r="D809" s="40"/>
      <c r="E809" s="40"/>
      <c r="F809" s="45"/>
      <c r="G809" s="40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0"/>
      <c r="B810" s="4"/>
      <c r="C810" s="4"/>
      <c r="D810" s="40"/>
      <c r="E810" s="40"/>
      <c r="F810" s="45"/>
      <c r="G810" s="40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0"/>
      <c r="B811" s="4"/>
      <c r="C811" s="4"/>
      <c r="D811" s="40"/>
      <c r="E811" s="40"/>
      <c r="F811" s="45"/>
      <c r="G811" s="40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0"/>
      <c r="B812" s="4"/>
      <c r="C812" s="4"/>
      <c r="D812" s="40"/>
      <c r="E812" s="40"/>
      <c r="F812" s="45"/>
      <c r="G812" s="40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0"/>
      <c r="B813" s="4"/>
      <c r="C813" s="4"/>
      <c r="D813" s="40"/>
      <c r="E813" s="40"/>
      <c r="F813" s="45"/>
      <c r="G813" s="40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0"/>
      <c r="B814" s="4"/>
      <c r="C814" s="4"/>
      <c r="D814" s="40"/>
      <c r="E814" s="40"/>
      <c r="F814" s="45"/>
      <c r="G814" s="40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0"/>
      <c r="B815" s="4"/>
      <c r="C815" s="4"/>
      <c r="D815" s="40"/>
      <c r="E815" s="40"/>
      <c r="F815" s="45"/>
      <c r="G815" s="40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0"/>
      <c r="B816" s="4"/>
      <c r="C816" s="4"/>
      <c r="D816" s="40"/>
      <c r="E816" s="40"/>
      <c r="F816" s="45"/>
      <c r="G816" s="40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0"/>
      <c r="B817" s="4"/>
      <c r="C817" s="4"/>
      <c r="D817" s="40"/>
      <c r="E817" s="40"/>
      <c r="F817" s="45"/>
      <c r="G817" s="40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0"/>
      <c r="B818" s="4"/>
      <c r="C818" s="4"/>
      <c r="D818" s="40"/>
      <c r="E818" s="40"/>
      <c r="F818" s="45"/>
      <c r="G818" s="40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0"/>
      <c r="B819" s="4"/>
      <c r="C819" s="4"/>
      <c r="D819" s="40"/>
      <c r="E819" s="40"/>
      <c r="F819" s="45"/>
      <c r="G819" s="40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0"/>
      <c r="B820" s="4"/>
      <c r="C820" s="4"/>
      <c r="D820" s="40"/>
      <c r="E820" s="40"/>
      <c r="F820" s="45"/>
      <c r="G820" s="40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0"/>
      <c r="B821" s="4"/>
      <c r="C821" s="4"/>
      <c r="D821" s="40"/>
      <c r="E821" s="40"/>
      <c r="F821" s="45"/>
      <c r="G821" s="40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0"/>
      <c r="B822" s="4"/>
      <c r="C822" s="4"/>
      <c r="D822" s="40"/>
      <c r="E822" s="40"/>
      <c r="F822" s="45"/>
      <c r="G822" s="40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0"/>
      <c r="B823" s="4"/>
      <c r="C823" s="4"/>
      <c r="D823" s="40"/>
      <c r="E823" s="40"/>
      <c r="F823" s="45"/>
      <c r="G823" s="40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0"/>
      <c r="B824" s="4"/>
      <c r="C824" s="4"/>
      <c r="D824" s="40"/>
      <c r="E824" s="40"/>
      <c r="F824" s="45"/>
      <c r="G824" s="40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0"/>
      <c r="B825" s="4"/>
      <c r="C825" s="4"/>
      <c r="D825" s="40"/>
      <c r="E825" s="40"/>
      <c r="F825" s="45"/>
      <c r="G825" s="40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0"/>
      <c r="B826" s="4"/>
      <c r="C826" s="4"/>
      <c r="D826" s="40"/>
      <c r="E826" s="40"/>
      <c r="F826" s="45"/>
      <c r="G826" s="40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0"/>
      <c r="B827" s="4"/>
      <c r="C827" s="4"/>
      <c r="D827" s="40"/>
      <c r="E827" s="40"/>
      <c r="F827" s="45"/>
      <c r="G827" s="40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0"/>
      <c r="B828" s="4"/>
      <c r="C828" s="4"/>
      <c r="D828" s="40"/>
      <c r="E828" s="40"/>
      <c r="F828" s="45"/>
      <c r="G828" s="40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0"/>
      <c r="B829" s="4"/>
      <c r="C829" s="4"/>
      <c r="D829" s="40"/>
      <c r="E829" s="40"/>
      <c r="F829" s="45"/>
      <c r="G829" s="40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0"/>
      <c r="B830" s="4"/>
      <c r="C830" s="4"/>
      <c r="D830" s="40"/>
      <c r="E830" s="40"/>
      <c r="F830" s="45"/>
      <c r="G830" s="40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0"/>
      <c r="B831" s="4"/>
      <c r="C831" s="4"/>
      <c r="D831" s="40"/>
      <c r="E831" s="40"/>
      <c r="F831" s="45"/>
      <c r="G831" s="40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0"/>
      <c r="B832" s="4"/>
      <c r="C832" s="4"/>
      <c r="D832" s="40"/>
      <c r="E832" s="40"/>
      <c r="F832" s="45"/>
      <c r="G832" s="40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0"/>
      <c r="B833" s="4"/>
      <c r="C833" s="4"/>
      <c r="D833" s="40"/>
      <c r="E833" s="40"/>
      <c r="F833" s="45"/>
      <c r="G833" s="40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0"/>
      <c r="B834" s="4"/>
      <c r="C834" s="4"/>
      <c r="D834" s="40"/>
      <c r="E834" s="40"/>
      <c r="F834" s="45"/>
      <c r="G834" s="40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0"/>
      <c r="B835" s="4"/>
      <c r="C835" s="4"/>
      <c r="D835" s="40"/>
      <c r="E835" s="40"/>
      <c r="F835" s="45"/>
      <c r="G835" s="40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0"/>
      <c r="B836" s="4"/>
      <c r="C836" s="4"/>
      <c r="D836" s="40"/>
      <c r="E836" s="40"/>
      <c r="F836" s="45"/>
      <c r="G836" s="40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0"/>
      <c r="B837" s="4"/>
      <c r="C837" s="4"/>
      <c r="D837" s="40"/>
      <c r="E837" s="40"/>
      <c r="F837" s="45"/>
      <c r="G837" s="40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0"/>
      <c r="B838" s="4"/>
      <c r="C838" s="4"/>
      <c r="D838" s="40"/>
      <c r="E838" s="40"/>
      <c r="F838" s="45"/>
      <c r="G838" s="40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0"/>
      <c r="B839" s="4"/>
      <c r="C839" s="4"/>
      <c r="D839" s="40"/>
      <c r="E839" s="40"/>
      <c r="F839" s="45"/>
      <c r="G839" s="40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0"/>
      <c r="B840" s="4"/>
      <c r="C840" s="4"/>
      <c r="D840" s="40"/>
      <c r="E840" s="40"/>
      <c r="F840" s="45"/>
      <c r="G840" s="40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0"/>
      <c r="B841" s="4"/>
      <c r="C841" s="4"/>
      <c r="D841" s="40"/>
      <c r="E841" s="40"/>
      <c r="F841" s="45"/>
      <c r="G841" s="40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0"/>
      <c r="B842" s="4"/>
      <c r="C842" s="4"/>
      <c r="D842" s="40"/>
      <c r="E842" s="40"/>
      <c r="F842" s="45"/>
      <c r="G842" s="40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0"/>
      <c r="B843" s="4"/>
      <c r="C843" s="4"/>
      <c r="D843" s="40"/>
      <c r="E843" s="40"/>
      <c r="F843" s="45"/>
      <c r="G843" s="40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0"/>
      <c r="B844" s="4"/>
      <c r="C844" s="4"/>
      <c r="D844" s="40"/>
      <c r="E844" s="40"/>
      <c r="F844" s="45"/>
      <c r="G844" s="40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0"/>
      <c r="B845" s="4"/>
      <c r="C845" s="4"/>
      <c r="D845" s="40"/>
      <c r="E845" s="40"/>
      <c r="F845" s="45"/>
      <c r="G845" s="40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0"/>
      <c r="B846" s="4"/>
      <c r="C846" s="4"/>
      <c r="D846" s="40"/>
      <c r="E846" s="40"/>
      <c r="F846" s="45"/>
      <c r="G846" s="40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0"/>
      <c r="B847" s="4"/>
      <c r="C847" s="4"/>
      <c r="D847" s="40"/>
      <c r="E847" s="40"/>
      <c r="F847" s="45"/>
      <c r="G847" s="40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0"/>
      <c r="B848" s="4"/>
      <c r="C848" s="4"/>
      <c r="D848" s="40"/>
      <c r="E848" s="40"/>
      <c r="F848" s="45"/>
      <c r="G848" s="40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0"/>
      <c r="B849" s="4"/>
      <c r="C849" s="4"/>
      <c r="D849" s="40"/>
      <c r="E849" s="40"/>
      <c r="F849" s="45"/>
      <c r="G849" s="40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0"/>
      <c r="B850" s="4"/>
      <c r="C850" s="4"/>
      <c r="D850" s="40"/>
      <c r="E850" s="40"/>
      <c r="F850" s="45"/>
      <c r="G850" s="40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0"/>
      <c r="B851" s="4"/>
      <c r="C851" s="4"/>
      <c r="D851" s="40"/>
      <c r="E851" s="40"/>
      <c r="F851" s="45"/>
      <c r="G851" s="40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0"/>
      <c r="B852" s="4"/>
      <c r="C852" s="4"/>
      <c r="D852" s="40"/>
      <c r="E852" s="40"/>
      <c r="F852" s="45"/>
      <c r="G852" s="40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0"/>
      <c r="B853" s="4"/>
      <c r="C853" s="4"/>
      <c r="D853" s="40"/>
      <c r="E853" s="40"/>
      <c r="F853" s="45"/>
      <c r="G853" s="40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0"/>
      <c r="B854" s="4"/>
      <c r="C854" s="4"/>
      <c r="D854" s="40"/>
      <c r="E854" s="40"/>
      <c r="F854" s="45"/>
      <c r="G854" s="40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0"/>
      <c r="B855" s="4"/>
      <c r="C855" s="4"/>
      <c r="D855" s="40"/>
      <c r="E855" s="40"/>
      <c r="F855" s="45"/>
      <c r="G855" s="40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0"/>
      <c r="B856" s="4"/>
      <c r="C856" s="4"/>
      <c r="D856" s="40"/>
      <c r="E856" s="40"/>
      <c r="F856" s="45"/>
      <c r="G856" s="40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0"/>
      <c r="B857" s="4"/>
      <c r="C857" s="4"/>
      <c r="D857" s="40"/>
      <c r="E857" s="40"/>
      <c r="F857" s="45"/>
      <c r="G857" s="40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0"/>
      <c r="B858" s="4"/>
      <c r="C858" s="4"/>
      <c r="D858" s="40"/>
      <c r="E858" s="40"/>
      <c r="F858" s="45"/>
      <c r="G858" s="40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0"/>
      <c r="B859" s="4"/>
      <c r="C859" s="4"/>
      <c r="D859" s="40"/>
      <c r="E859" s="40"/>
      <c r="F859" s="45"/>
      <c r="G859" s="40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0"/>
      <c r="B860" s="4"/>
      <c r="C860" s="4"/>
      <c r="D860" s="40"/>
      <c r="E860" s="40"/>
      <c r="F860" s="45"/>
      <c r="G860" s="40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0"/>
      <c r="B861" s="4"/>
      <c r="C861" s="4"/>
      <c r="D861" s="40"/>
      <c r="E861" s="40"/>
      <c r="F861" s="45"/>
      <c r="G861" s="40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0"/>
      <c r="B862" s="4"/>
      <c r="C862" s="4"/>
      <c r="D862" s="40"/>
      <c r="E862" s="40"/>
      <c r="F862" s="45"/>
      <c r="G862" s="40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0"/>
      <c r="B863" s="4"/>
      <c r="C863" s="4"/>
      <c r="D863" s="40"/>
      <c r="E863" s="40"/>
      <c r="F863" s="45"/>
      <c r="G863" s="40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0"/>
      <c r="B864" s="4"/>
      <c r="C864" s="4"/>
      <c r="D864" s="40"/>
      <c r="E864" s="40"/>
      <c r="F864" s="45"/>
      <c r="G864" s="40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0"/>
      <c r="B865" s="4"/>
      <c r="C865" s="4"/>
      <c r="D865" s="40"/>
      <c r="E865" s="40"/>
      <c r="F865" s="45"/>
      <c r="G865" s="40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0"/>
      <c r="B866" s="4"/>
      <c r="C866" s="4"/>
      <c r="D866" s="40"/>
      <c r="E866" s="40"/>
      <c r="F866" s="45"/>
      <c r="G866" s="40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0"/>
      <c r="B867" s="4"/>
      <c r="C867" s="4"/>
      <c r="D867" s="40"/>
      <c r="E867" s="40"/>
      <c r="F867" s="45"/>
      <c r="G867" s="40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0"/>
      <c r="B868" s="4"/>
      <c r="C868" s="4"/>
      <c r="D868" s="40"/>
      <c r="E868" s="40"/>
      <c r="F868" s="45"/>
      <c r="G868" s="40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0"/>
      <c r="B869" s="4"/>
      <c r="C869" s="4"/>
      <c r="D869" s="40"/>
      <c r="E869" s="40"/>
      <c r="F869" s="45"/>
      <c r="G869" s="40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0"/>
      <c r="B870" s="4"/>
      <c r="C870" s="4"/>
      <c r="D870" s="40"/>
      <c r="E870" s="40"/>
      <c r="F870" s="45"/>
      <c r="G870" s="40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0"/>
      <c r="B871" s="4"/>
      <c r="C871" s="4"/>
      <c r="D871" s="40"/>
      <c r="E871" s="40"/>
      <c r="F871" s="45"/>
      <c r="G871" s="40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0"/>
      <c r="B872" s="4"/>
      <c r="C872" s="4"/>
      <c r="D872" s="40"/>
      <c r="E872" s="40"/>
      <c r="F872" s="45"/>
      <c r="G872" s="40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0"/>
      <c r="B873" s="4"/>
      <c r="C873" s="4"/>
      <c r="D873" s="40"/>
      <c r="E873" s="40"/>
      <c r="F873" s="45"/>
      <c r="G873" s="40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0"/>
      <c r="B874" s="4"/>
      <c r="C874" s="4"/>
      <c r="D874" s="40"/>
      <c r="E874" s="40"/>
      <c r="F874" s="45"/>
      <c r="G874" s="40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0"/>
      <c r="B875" s="4"/>
      <c r="C875" s="4"/>
      <c r="D875" s="40"/>
      <c r="E875" s="40"/>
      <c r="F875" s="45"/>
      <c r="G875" s="40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0"/>
      <c r="B876" s="4"/>
      <c r="C876" s="4"/>
      <c r="D876" s="40"/>
      <c r="E876" s="40"/>
      <c r="F876" s="45"/>
      <c r="G876" s="40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0"/>
      <c r="B877" s="4"/>
      <c r="C877" s="4"/>
      <c r="D877" s="40"/>
      <c r="E877" s="40"/>
      <c r="F877" s="45"/>
      <c r="G877" s="40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0"/>
      <c r="B878" s="4"/>
      <c r="C878" s="4"/>
      <c r="D878" s="40"/>
      <c r="E878" s="40"/>
      <c r="F878" s="45"/>
      <c r="G878" s="40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0"/>
      <c r="B879" s="4"/>
      <c r="C879" s="4"/>
      <c r="D879" s="40"/>
      <c r="E879" s="40"/>
      <c r="F879" s="45"/>
      <c r="G879" s="40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0"/>
      <c r="B880" s="4"/>
      <c r="C880" s="4"/>
      <c r="D880" s="40"/>
      <c r="E880" s="40"/>
      <c r="F880" s="45"/>
      <c r="G880" s="40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0"/>
      <c r="B881" s="4"/>
      <c r="C881" s="4"/>
      <c r="D881" s="40"/>
      <c r="E881" s="40"/>
      <c r="F881" s="45"/>
      <c r="G881" s="40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0"/>
      <c r="B882" s="4"/>
      <c r="C882" s="4"/>
      <c r="D882" s="40"/>
      <c r="E882" s="40"/>
      <c r="F882" s="45"/>
      <c r="G882" s="40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0"/>
      <c r="B883" s="4"/>
      <c r="C883" s="4"/>
      <c r="D883" s="40"/>
      <c r="E883" s="40"/>
      <c r="F883" s="45"/>
      <c r="G883" s="40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0"/>
      <c r="B884" s="4"/>
      <c r="C884" s="4"/>
      <c r="D884" s="40"/>
      <c r="E884" s="40"/>
      <c r="F884" s="45"/>
      <c r="G884" s="40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0"/>
      <c r="B885" s="4"/>
      <c r="C885" s="4"/>
      <c r="D885" s="40"/>
      <c r="E885" s="40"/>
      <c r="F885" s="45"/>
      <c r="G885" s="40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0"/>
      <c r="B886" s="4"/>
      <c r="C886" s="4"/>
      <c r="D886" s="40"/>
      <c r="E886" s="40"/>
      <c r="F886" s="45"/>
      <c r="G886" s="40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0"/>
      <c r="B887" s="4"/>
      <c r="C887" s="4"/>
      <c r="D887" s="40"/>
      <c r="E887" s="40"/>
      <c r="F887" s="45"/>
      <c r="G887" s="40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0"/>
      <c r="B888" s="4"/>
      <c r="C888" s="4"/>
      <c r="D888" s="40"/>
      <c r="E888" s="40"/>
      <c r="F888" s="45"/>
      <c r="G888" s="40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0"/>
      <c r="B889" s="4"/>
      <c r="C889" s="4"/>
      <c r="D889" s="40"/>
      <c r="E889" s="40"/>
      <c r="F889" s="45"/>
      <c r="G889" s="40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0"/>
      <c r="B890" s="4"/>
      <c r="C890" s="4"/>
      <c r="D890" s="40"/>
      <c r="E890" s="40"/>
      <c r="F890" s="45"/>
      <c r="G890" s="40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0"/>
      <c r="B891" s="4"/>
      <c r="C891" s="4"/>
      <c r="D891" s="40"/>
      <c r="E891" s="40"/>
      <c r="F891" s="45"/>
      <c r="G891" s="40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0"/>
      <c r="B892" s="4"/>
      <c r="C892" s="4"/>
      <c r="D892" s="40"/>
      <c r="E892" s="40"/>
      <c r="F892" s="45"/>
      <c r="G892" s="40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0"/>
      <c r="B893" s="4"/>
      <c r="C893" s="4"/>
      <c r="D893" s="40"/>
      <c r="E893" s="40"/>
      <c r="F893" s="45"/>
      <c r="G893" s="40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0"/>
      <c r="B894" s="4"/>
      <c r="C894" s="4"/>
      <c r="D894" s="40"/>
      <c r="E894" s="40"/>
      <c r="F894" s="45"/>
      <c r="G894" s="40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0"/>
      <c r="B895" s="4"/>
      <c r="C895" s="4"/>
      <c r="D895" s="40"/>
      <c r="E895" s="40"/>
      <c r="F895" s="45"/>
      <c r="G895" s="40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0"/>
      <c r="B896" s="4"/>
      <c r="C896" s="4"/>
      <c r="D896" s="40"/>
      <c r="E896" s="40"/>
      <c r="F896" s="45"/>
      <c r="G896" s="40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0"/>
      <c r="B897" s="4"/>
      <c r="C897" s="4"/>
      <c r="D897" s="40"/>
      <c r="E897" s="40"/>
      <c r="F897" s="45"/>
      <c r="G897" s="40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0"/>
      <c r="B898" s="4"/>
      <c r="C898" s="4"/>
      <c r="D898" s="40"/>
      <c r="E898" s="40"/>
      <c r="F898" s="45"/>
      <c r="G898" s="40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0"/>
      <c r="B899" s="4"/>
      <c r="C899" s="4"/>
      <c r="D899" s="40"/>
      <c r="E899" s="40"/>
      <c r="F899" s="45"/>
      <c r="G899" s="40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0"/>
      <c r="B900" s="4"/>
      <c r="C900" s="4"/>
      <c r="D900" s="40"/>
      <c r="E900" s="40"/>
      <c r="F900" s="45"/>
      <c r="G900" s="40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0"/>
      <c r="B901" s="4"/>
      <c r="C901" s="4"/>
      <c r="D901" s="40"/>
      <c r="E901" s="40"/>
      <c r="F901" s="45"/>
      <c r="G901" s="40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0"/>
      <c r="B902" s="4"/>
      <c r="C902" s="4"/>
      <c r="D902" s="40"/>
      <c r="E902" s="40"/>
      <c r="F902" s="45"/>
      <c r="G902" s="40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0"/>
      <c r="B903" s="4"/>
      <c r="C903" s="4"/>
      <c r="D903" s="40"/>
      <c r="E903" s="40"/>
      <c r="F903" s="45"/>
      <c r="G903" s="40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0"/>
      <c r="B904" s="4"/>
      <c r="C904" s="4"/>
      <c r="D904" s="40"/>
      <c r="E904" s="40"/>
      <c r="F904" s="45"/>
      <c r="G904" s="40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0"/>
      <c r="B905" s="4"/>
      <c r="C905" s="4"/>
      <c r="D905" s="40"/>
      <c r="E905" s="40"/>
      <c r="F905" s="45"/>
      <c r="G905" s="40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0"/>
      <c r="B906" s="4"/>
      <c r="C906" s="4"/>
      <c r="D906" s="40"/>
      <c r="E906" s="40"/>
      <c r="F906" s="45"/>
      <c r="G906" s="40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0"/>
      <c r="B907" s="4"/>
      <c r="C907" s="4"/>
      <c r="D907" s="40"/>
      <c r="E907" s="40"/>
      <c r="F907" s="45"/>
      <c r="G907" s="40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0"/>
      <c r="B908" s="4"/>
      <c r="C908" s="4"/>
      <c r="D908" s="40"/>
      <c r="E908" s="40"/>
      <c r="F908" s="45"/>
      <c r="G908" s="40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0"/>
      <c r="B909" s="4"/>
      <c r="C909" s="4"/>
      <c r="D909" s="40"/>
      <c r="E909" s="40"/>
      <c r="F909" s="45"/>
      <c r="G909" s="40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0"/>
      <c r="B910" s="4"/>
      <c r="C910" s="4"/>
      <c r="D910" s="40"/>
      <c r="E910" s="40"/>
      <c r="F910" s="45"/>
      <c r="G910" s="40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0"/>
      <c r="B911" s="4"/>
      <c r="C911" s="4"/>
      <c r="D911" s="40"/>
      <c r="E911" s="40"/>
      <c r="F911" s="45"/>
      <c r="G911" s="40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0"/>
      <c r="B912" s="4"/>
      <c r="C912" s="4"/>
      <c r="D912" s="40"/>
      <c r="E912" s="40"/>
      <c r="F912" s="45"/>
      <c r="G912" s="40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0"/>
      <c r="B913" s="4"/>
      <c r="C913" s="4"/>
      <c r="D913" s="40"/>
      <c r="E913" s="40"/>
      <c r="F913" s="45"/>
      <c r="G913" s="40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0"/>
      <c r="B914" s="4"/>
      <c r="C914" s="4"/>
      <c r="D914" s="40"/>
      <c r="E914" s="40"/>
      <c r="F914" s="45"/>
      <c r="G914" s="40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0"/>
      <c r="B915" s="4"/>
      <c r="C915" s="4"/>
      <c r="D915" s="40"/>
      <c r="E915" s="40"/>
      <c r="F915" s="45"/>
      <c r="G915" s="40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0"/>
      <c r="B916" s="4"/>
      <c r="C916" s="4"/>
      <c r="D916" s="40"/>
      <c r="E916" s="40"/>
      <c r="F916" s="45"/>
      <c r="G916" s="40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0"/>
      <c r="B917" s="4"/>
      <c r="C917" s="4"/>
      <c r="D917" s="40"/>
      <c r="E917" s="40"/>
      <c r="F917" s="45"/>
      <c r="G917" s="40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0"/>
      <c r="B918" s="4"/>
      <c r="C918" s="4"/>
      <c r="D918" s="40"/>
      <c r="E918" s="40"/>
      <c r="F918" s="45"/>
      <c r="G918" s="40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0"/>
      <c r="B919" s="4"/>
      <c r="C919" s="4"/>
      <c r="D919" s="40"/>
      <c r="E919" s="40"/>
      <c r="F919" s="45"/>
      <c r="G919" s="40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0"/>
      <c r="B920" s="4"/>
      <c r="C920" s="4"/>
      <c r="D920" s="40"/>
      <c r="E920" s="40"/>
      <c r="F920" s="45"/>
      <c r="G920" s="40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0"/>
      <c r="B921" s="4"/>
      <c r="C921" s="4"/>
      <c r="D921" s="40"/>
      <c r="E921" s="40"/>
      <c r="F921" s="45"/>
      <c r="G921" s="40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0"/>
      <c r="B922" s="4"/>
      <c r="C922" s="4"/>
      <c r="D922" s="40"/>
      <c r="E922" s="40"/>
      <c r="F922" s="45"/>
      <c r="G922" s="40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0"/>
      <c r="B923" s="4"/>
      <c r="C923" s="4"/>
      <c r="D923" s="40"/>
      <c r="E923" s="40"/>
      <c r="F923" s="45"/>
      <c r="G923" s="40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0"/>
      <c r="B924" s="4"/>
      <c r="C924" s="4"/>
      <c r="D924" s="40"/>
      <c r="E924" s="40"/>
      <c r="F924" s="45"/>
      <c r="G924" s="40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0"/>
      <c r="B925" s="4"/>
      <c r="C925" s="4"/>
      <c r="D925" s="40"/>
      <c r="E925" s="40"/>
      <c r="F925" s="45"/>
      <c r="G925" s="40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0"/>
      <c r="B926" s="4"/>
      <c r="C926" s="4"/>
      <c r="D926" s="40"/>
      <c r="E926" s="40"/>
      <c r="F926" s="45"/>
      <c r="G926" s="40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0"/>
      <c r="B927" s="4"/>
      <c r="C927" s="4"/>
      <c r="D927" s="40"/>
      <c r="E927" s="40"/>
      <c r="F927" s="45"/>
      <c r="G927" s="40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0"/>
      <c r="B928" s="4"/>
      <c r="C928" s="4"/>
      <c r="D928" s="40"/>
      <c r="E928" s="40"/>
      <c r="F928" s="45"/>
      <c r="G928" s="40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0"/>
      <c r="B929" s="4"/>
      <c r="C929" s="4"/>
      <c r="D929" s="40"/>
      <c r="E929" s="40"/>
      <c r="F929" s="45"/>
      <c r="G929" s="40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0"/>
      <c r="B930" s="4"/>
      <c r="C930" s="4"/>
      <c r="D930" s="40"/>
      <c r="E930" s="40"/>
      <c r="F930" s="45"/>
      <c r="G930" s="40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0"/>
      <c r="B931" s="4"/>
      <c r="C931" s="4"/>
      <c r="D931" s="40"/>
      <c r="E931" s="40"/>
      <c r="F931" s="45"/>
      <c r="G931" s="40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0"/>
      <c r="B932" s="4"/>
      <c r="C932" s="4"/>
      <c r="D932" s="40"/>
      <c r="E932" s="40"/>
      <c r="F932" s="45"/>
      <c r="G932" s="40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0"/>
      <c r="B933" s="4"/>
      <c r="C933" s="4"/>
      <c r="D933" s="40"/>
      <c r="E933" s="40"/>
      <c r="F933" s="45"/>
      <c r="G933" s="40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0"/>
      <c r="B934" s="4"/>
      <c r="C934" s="4"/>
      <c r="D934" s="40"/>
      <c r="E934" s="40"/>
      <c r="F934" s="45"/>
      <c r="G934" s="40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0"/>
      <c r="B935" s="4"/>
      <c r="C935" s="4"/>
      <c r="D935" s="40"/>
      <c r="E935" s="40"/>
      <c r="F935" s="45"/>
      <c r="G935" s="40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0"/>
      <c r="B936" s="4"/>
      <c r="C936" s="4"/>
      <c r="D936" s="40"/>
      <c r="E936" s="40"/>
      <c r="F936" s="45"/>
      <c r="G936" s="40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0"/>
      <c r="B937" s="4"/>
      <c r="C937" s="4"/>
      <c r="D937" s="40"/>
      <c r="E937" s="40"/>
      <c r="F937" s="45"/>
      <c r="G937" s="40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0"/>
      <c r="B938" s="4"/>
      <c r="C938" s="4"/>
      <c r="D938" s="40"/>
      <c r="E938" s="40"/>
      <c r="F938" s="45"/>
      <c r="G938" s="40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0"/>
      <c r="B939" s="4"/>
      <c r="C939" s="4"/>
      <c r="D939" s="40"/>
      <c r="E939" s="40"/>
      <c r="F939" s="45"/>
      <c r="G939" s="40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0"/>
      <c r="B940" s="4"/>
      <c r="C940" s="4"/>
      <c r="D940" s="40"/>
      <c r="E940" s="40"/>
      <c r="F940" s="45"/>
      <c r="G940" s="40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0"/>
      <c r="B941" s="4"/>
      <c r="C941" s="4"/>
      <c r="D941" s="40"/>
      <c r="E941" s="40"/>
      <c r="F941" s="45"/>
      <c r="G941" s="40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0"/>
      <c r="B942" s="4"/>
      <c r="C942" s="4"/>
      <c r="D942" s="40"/>
      <c r="E942" s="40"/>
      <c r="F942" s="45"/>
      <c r="G942" s="40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0"/>
      <c r="B943" s="4"/>
      <c r="C943" s="4"/>
      <c r="D943" s="40"/>
      <c r="E943" s="40"/>
      <c r="F943" s="45"/>
      <c r="G943" s="40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0"/>
      <c r="B944" s="4"/>
      <c r="C944" s="4"/>
      <c r="D944" s="40"/>
      <c r="E944" s="40"/>
      <c r="F944" s="45"/>
      <c r="G944" s="40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0"/>
      <c r="B945" s="4"/>
      <c r="C945" s="4"/>
      <c r="D945" s="40"/>
      <c r="E945" s="40"/>
      <c r="F945" s="45"/>
      <c r="G945" s="40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0"/>
      <c r="B946" s="4"/>
      <c r="C946" s="4"/>
      <c r="D946" s="40"/>
      <c r="E946" s="40"/>
      <c r="F946" s="45"/>
      <c r="G946" s="40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0"/>
      <c r="B947" s="4"/>
      <c r="C947" s="4"/>
      <c r="D947" s="40"/>
      <c r="E947" s="40"/>
      <c r="F947" s="45"/>
      <c r="G947" s="40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0"/>
      <c r="B948" s="4"/>
      <c r="C948" s="4"/>
      <c r="D948" s="40"/>
      <c r="E948" s="40"/>
      <c r="F948" s="45"/>
      <c r="G948" s="40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0"/>
      <c r="B949" s="4"/>
      <c r="C949" s="4"/>
      <c r="D949" s="40"/>
      <c r="E949" s="40"/>
      <c r="F949" s="45"/>
      <c r="G949" s="40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0"/>
      <c r="B950" s="4"/>
      <c r="C950" s="4"/>
      <c r="D950" s="40"/>
      <c r="E950" s="40"/>
      <c r="F950" s="45"/>
      <c r="G950" s="40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0"/>
      <c r="B951" s="4"/>
      <c r="C951" s="4"/>
      <c r="D951" s="40"/>
      <c r="E951" s="40"/>
      <c r="F951" s="45"/>
      <c r="G951" s="40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0"/>
      <c r="B952" s="4"/>
      <c r="C952" s="4"/>
      <c r="D952" s="40"/>
      <c r="E952" s="40"/>
      <c r="F952" s="45"/>
      <c r="G952" s="40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0"/>
      <c r="B953" s="4"/>
      <c r="C953" s="4"/>
      <c r="D953" s="40"/>
      <c r="E953" s="40"/>
      <c r="F953" s="45"/>
      <c r="G953" s="40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0"/>
      <c r="B954" s="4"/>
      <c r="C954" s="4"/>
      <c r="D954" s="40"/>
      <c r="E954" s="40"/>
      <c r="F954" s="45"/>
      <c r="G954" s="40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0"/>
      <c r="B955" s="4"/>
      <c r="C955" s="4"/>
      <c r="D955" s="40"/>
      <c r="E955" s="40"/>
      <c r="F955" s="45"/>
      <c r="G955" s="40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0"/>
      <c r="B956" s="4"/>
      <c r="C956" s="4"/>
      <c r="D956" s="40"/>
      <c r="E956" s="40"/>
      <c r="F956" s="45"/>
      <c r="G956" s="40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0"/>
      <c r="B957" s="4"/>
      <c r="C957" s="4"/>
      <c r="D957" s="40"/>
      <c r="E957" s="40"/>
      <c r="F957" s="45"/>
      <c r="G957" s="40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0"/>
      <c r="B958" s="4"/>
      <c r="C958" s="4"/>
      <c r="D958" s="40"/>
      <c r="E958" s="40"/>
      <c r="F958" s="45"/>
      <c r="G958" s="40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0"/>
      <c r="B959" s="4"/>
      <c r="C959" s="4"/>
      <c r="D959" s="40"/>
      <c r="E959" s="40"/>
      <c r="F959" s="45"/>
      <c r="G959" s="40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0"/>
      <c r="B960" s="4"/>
      <c r="C960" s="4"/>
      <c r="D960" s="40"/>
      <c r="E960" s="40"/>
      <c r="F960" s="45"/>
      <c r="G960" s="40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0"/>
      <c r="B961" s="4"/>
      <c r="C961" s="4"/>
      <c r="D961" s="40"/>
      <c r="E961" s="40"/>
      <c r="F961" s="45"/>
      <c r="G961" s="40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0"/>
      <c r="B962" s="4"/>
      <c r="C962" s="4"/>
      <c r="D962" s="40"/>
      <c r="E962" s="40"/>
      <c r="F962" s="45"/>
      <c r="G962" s="40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0"/>
      <c r="B963" s="4"/>
      <c r="C963" s="4"/>
      <c r="D963" s="40"/>
      <c r="E963" s="40"/>
      <c r="F963" s="45"/>
      <c r="G963" s="40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0"/>
      <c r="B964" s="4"/>
      <c r="C964" s="4"/>
      <c r="D964" s="40"/>
      <c r="E964" s="40"/>
      <c r="F964" s="45"/>
      <c r="G964" s="40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0"/>
      <c r="B965" s="4"/>
      <c r="C965" s="4"/>
      <c r="D965" s="40"/>
      <c r="E965" s="40"/>
      <c r="F965" s="45"/>
      <c r="G965" s="40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0"/>
      <c r="B966" s="4"/>
      <c r="C966" s="4"/>
      <c r="D966" s="40"/>
      <c r="E966" s="40"/>
      <c r="F966" s="45"/>
      <c r="G966" s="40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0"/>
      <c r="B967" s="4"/>
      <c r="C967" s="4"/>
      <c r="D967" s="40"/>
      <c r="E967" s="40"/>
      <c r="F967" s="45"/>
      <c r="G967" s="40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0"/>
      <c r="B968" s="4"/>
      <c r="C968" s="4"/>
      <c r="D968" s="40"/>
      <c r="E968" s="40"/>
      <c r="F968" s="45"/>
      <c r="G968" s="40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0"/>
      <c r="B969" s="4"/>
      <c r="C969" s="4"/>
      <c r="D969" s="40"/>
      <c r="E969" s="40"/>
      <c r="F969" s="45"/>
      <c r="G969" s="40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0"/>
      <c r="B970" s="4"/>
      <c r="C970" s="4"/>
      <c r="D970" s="40"/>
      <c r="E970" s="40"/>
      <c r="F970" s="45"/>
      <c r="G970" s="40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0"/>
      <c r="B971" s="4"/>
      <c r="C971" s="4"/>
      <c r="D971" s="40"/>
      <c r="E971" s="40"/>
      <c r="F971" s="45"/>
      <c r="G971" s="40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0"/>
      <c r="B972" s="4"/>
      <c r="C972" s="4"/>
      <c r="D972" s="40"/>
      <c r="E972" s="40"/>
      <c r="F972" s="45"/>
      <c r="G972" s="40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0"/>
      <c r="B973" s="4"/>
      <c r="C973" s="4"/>
      <c r="D973" s="40"/>
      <c r="E973" s="40"/>
      <c r="F973" s="45"/>
      <c r="G973" s="40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0"/>
      <c r="B974" s="4"/>
      <c r="C974" s="4"/>
      <c r="D974" s="40"/>
      <c r="E974" s="40"/>
      <c r="F974" s="45"/>
      <c r="G974" s="40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0"/>
      <c r="B975" s="4"/>
      <c r="C975" s="4"/>
      <c r="D975" s="40"/>
      <c r="E975" s="40"/>
      <c r="F975" s="45"/>
      <c r="G975" s="40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0"/>
      <c r="B976" s="4"/>
      <c r="C976" s="4"/>
      <c r="D976" s="40"/>
      <c r="E976" s="40"/>
      <c r="F976" s="45"/>
      <c r="G976" s="40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0"/>
      <c r="B977" s="4"/>
      <c r="C977" s="4"/>
      <c r="D977" s="40"/>
      <c r="E977" s="40"/>
      <c r="F977" s="45"/>
      <c r="G977" s="40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0"/>
      <c r="B978" s="4"/>
      <c r="C978" s="4"/>
      <c r="D978" s="40"/>
      <c r="E978" s="40"/>
      <c r="F978" s="45"/>
      <c r="G978" s="40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0"/>
      <c r="B979" s="4"/>
      <c r="C979" s="4"/>
      <c r="D979" s="40"/>
      <c r="E979" s="40"/>
      <c r="F979" s="45"/>
      <c r="G979" s="40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0"/>
      <c r="B980" s="4"/>
      <c r="C980" s="4"/>
      <c r="D980" s="40"/>
      <c r="E980" s="40"/>
      <c r="F980" s="45"/>
      <c r="G980" s="40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0"/>
      <c r="B981" s="4"/>
      <c r="C981" s="4"/>
      <c r="D981" s="40"/>
      <c r="E981" s="40"/>
      <c r="F981" s="45"/>
      <c r="G981" s="40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0"/>
      <c r="B982" s="4"/>
      <c r="C982" s="4"/>
      <c r="D982" s="40"/>
      <c r="E982" s="40"/>
      <c r="F982" s="45"/>
      <c r="G982" s="40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0"/>
      <c r="B983" s="4"/>
      <c r="C983" s="4"/>
      <c r="D983" s="40"/>
      <c r="E983" s="40"/>
      <c r="F983" s="45"/>
      <c r="G983" s="40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0"/>
      <c r="B984" s="4"/>
      <c r="C984" s="4"/>
      <c r="D984" s="40"/>
      <c r="E984" s="40"/>
      <c r="F984" s="45"/>
      <c r="G984" s="40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0"/>
      <c r="B985" s="4"/>
      <c r="C985" s="4"/>
      <c r="D985" s="40"/>
      <c r="E985" s="40"/>
      <c r="F985" s="45"/>
      <c r="G985" s="40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0"/>
      <c r="B986" s="4"/>
      <c r="C986" s="4"/>
      <c r="D986" s="40"/>
      <c r="E986" s="40"/>
      <c r="F986" s="45"/>
      <c r="G986" s="40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0"/>
      <c r="B987" s="4"/>
      <c r="C987" s="4"/>
      <c r="D987" s="40"/>
      <c r="E987" s="40"/>
      <c r="F987" s="45"/>
      <c r="G987" s="40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0"/>
      <c r="B988" s="4"/>
      <c r="C988" s="4"/>
      <c r="D988" s="40"/>
      <c r="E988" s="40"/>
      <c r="F988" s="45"/>
      <c r="G988" s="40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0"/>
      <c r="B989" s="4"/>
      <c r="C989" s="4"/>
      <c r="D989" s="40"/>
      <c r="E989" s="40"/>
      <c r="F989" s="45"/>
      <c r="G989" s="40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0"/>
      <c r="B990" s="4"/>
      <c r="C990" s="4"/>
      <c r="D990" s="40"/>
      <c r="E990" s="40"/>
      <c r="F990" s="45"/>
      <c r="G990" s="40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0"/>
      <c r="B991" s="4"/>
      <c r="C991" s="4"/>
      <c r="D991" s="40"/>
      <c r="E991" s="40"/>
      <c r="F991" s="45"/>
      <c r="G991" s="40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0"/>
      <c r="B992" s="4"/>
      <c r="C992" s="4"/>
      <c r="D992" s="40"/>
      <c r="E992" s="40"/>
      <c r="F992" s="45"/>
      <c r="G992" s="40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0"/>
      <c r="B993" s="4"/>
      <c r="C993" s="4"/>
      <c r="D993" s="40"/>
      <c r="E993" s="40"/>
      <c r="F993" s="45"/>
      <c r="G993" s="40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0"/>
      <c r="B994" s="4"/>
      <c r="C994" s="4"/>
      <c r="D994" s="40"/>
      <c r="E994" s="40"/>
      <c r="F994" s="45"/>
      <c r="G994" s="40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0"/>
      <c r="B995" s="4"/>
      <c r="C995" s="4"/>
      <c r="D995" s="40"/>
      <c r="E995" s="40"/>
      <c r="F995" s="45"/>
      <c r="G995" s="40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0"/>
      <c r="B996" s="4"/>
      <c r="C996" s="4"/>
      <c r="D996" s="40"/>
      <c r="E996" s="40"/>
      <c r="F996" s="45"/>
      <c r="G996" s="40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0"/>
      <c r="B997" s="4"/>
      <c r="C997" s="4"/>
      <c r="D997" s="40"/>
      <c r="E997" s="40"/>
      <c r="F997" s="45"/>
      <c r="G997" s="40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0"/>
      <c r="B998" s="4"/>
      <c r="C998" s="4"/>
      <c r="D998" s="40"/>
      <c r="E998" s="40"/>
      <c r="F998" s="45"/>
      <c r="G998" s="40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0"/>
      <c r="B999" s="4"/>
      <c r="C999" s="4"/>
      <c r="D999" s="40"/>
      <c r="E999" s="40"/>
      <c r="F999" s="45"/>
      <c r="G999" s="40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0"/>
      <c r="B1000" s="4"/>
      <c r="C1000" s="4"/>
      <c r="D1000" s="40"/>
      <c r="E1000" s="40"/>
      <c r="F1000" s="45"/>
      <c r="G1000" s="40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.14"/>
    <col customWidth="1" min="2" max="2" width="14.71"/>
    <col customWidth="1" min="3" max="3" width="24.29"/>
    <col customWidth="1" min="4" max="4" width="18.71"/>
    <col customWidth="1" min="5" max="5" width="13.29"/>
    <col customWidth="1" min="6" max="7" width="9.57"/>
    <col customWidth="1" min="8" max="8" width="10.29"/>
    <col customWidth="1" min="9" max="9" width="8.14"/>
    <col customWidth="1" min="10" max="10" width="7.57"/>
    <col customWidth="1" min="11" max="11" width="42.43"/>
    <col customWidth="1" min="12" max="21" width="14.43"/>
  </cols>
  <sheetData>
    <row r="1" ht="15.75" customHeight="1">
      <c r="A1" s="3" t="s">
        <v>0</v>
      </c>
      <c r="B1" s="3" t="s">
        <v>3</v>
      </c>
      <c r="C1" s="3" t="s">
        <v>256</v>
      </c>
      <c r="D1" s="3" t="s">
        <v>6</v>
      </c>
      <c r="E1" s="3" t="s">
        <v>257</v>
      </c>
      <c r="F1" s="3" t="s">
        <v>258</v>
      </c>
      <c r="G1" s="81" t="s">
        <v>259</v>
      </c>
      <c r="H1" s="3" t="s">
        <v>260</v>
      </c>
      <c r="I1" s="3" t="s">
        <v>261</v>
      </c>
      <c r="J1" s="3" t="s">
        <v>262</v>
      </c>
      <c r="K1" s="3" t="s">
        <v>263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5" t="s">
        <v>264</v>
      </c>
      <c r="C2" s="8" t="s">
        <v>265</v>
      </c>
      <c r="D2" s="5" t="s">
        <v>266</v>
      </c>
      <c r="E2" s="5" t="s">
        <v>267</v>
      </c>
      <c r="F2" s="82">
        <v>10500.0</v>
      </c>
      <c r="G2" s="82">
        <v>13000.0</v>
      </c>
      <c r="H2" s="5"/>
      <c r="I2" s="5">
        <v>4.0</v>
      </c>
      <c r="J2" s="5">
        <v>2.0</v>
      </c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>
        <v>2.0</v>
      </c>
      <c r="B3" s="5" t="s">
        <v>264</v>
      </c>
      <c r="C3" s="8" t="s">
        <v>268</v>
      </c>
      <c r="D3" s="5" t="s">
        <v>269</v>
      </c>
      <c r="E3" s="5" t="s">
        <v>270</v>
      </c>
      <c r="F3" s="82">
        <v>19000.0</v>
      </c>
      <c r="G3" s="82">
        <v>19000.0</v>
      </c>
      <c r="H3" s="5"/>
      <c r="I3" s="5">
        <v>12.0</v>
      </c>
      <c r="J3" s="5">
        <v>6.0</v>
      </c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3.0</v>
      </c>
      <c r="B4" s="5" t="s">
        <v>264</v>
      </c>
      <c r="C4" s="8" t="s">
        <v>271</v>
      </c>
      <c r="D4" s="5" t="s">
        <v>272</v>
      </c>
      <c r="E4" s="5" t="s">
        <v>273</v>
      </c>
      <c r="F4" s="82">
        <v>6300.0</v>
      </c>
      <c r="G4" s="82">
        <v>6500.0</v>
      </c>
      <c r="H4" s="5"/>
      <c r="I4" s="5">
        <v>12.0</v>
      </c>
      <c r="J4" s="5">
        <v>3.0</v>
      </c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>
        <v>4.0</v>
      </c>
      <c r="B5" s="5" t="s">
        <v>264</v>
      </c>
      <c r="C5" s="8" t="s">
        <v>274</v>
      </c>
      <c r="D5" s="5" t="s">
        <v>272</v>
      </c>
      <c r="E5" s="5" t="s">
        <v>275</v>
      </c>
      <c r="F5" s="82">
        <v>14200.0</v>
      </c>
      <c r="G5" s="82">
        <v>12000.0</v>
      </c>
      <c r="H5" s="5"/>
      <c r="I5" s="5">
        <v>6.0</v>
      </c>
      <c r="J5" s="5">
        <v>2.0</v>
      </c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5.0</v>
      </c>
      <c r="B6" s="5" t="s">
        <v>264</v>
      </c>
      <c r="C6" s="8" t="s">
        <v>276</v>
      </c>
      <c r="D6" s="5"/>
      <c r="E6" s="5"/>
      <c r="F6" s="82">
        <v>4950.0</v>
      </c>
      <c r="G6" s="82"/>
      <c r="H6" s="5"/>
      <c r="I6" s="5">
        <v>12.0</v>
      </c>
      <c r="J6" s="5">
        <v>6.0</v>
      </c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>
        <v>6.0</v>
      </c>
      <c r="B7" s="5" t="s">
        <v>264</v>
      </c>
      <c r="C7" s="8" t="s">
        <v>277</v>
      </c>
      <c r="D7" s="5" t="s">
        <v>278</v>
      </c>
      <c r="E7" s="5" t="s">
        <v>273</v>
      </c>
      <c r="F7" s="82">
        <v>2200.0</v>
      </c>
      <c r="G7" s="82">
        <v>3000.0</v>
      </c>
      <c r="H7" s="5"/>
      <c r="I7" s="5">
        <v>24.0</v>
      </c>
      <c r="J7" s="5">
        <v>12.0</v>
      </c>
      <c r="K7" s="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7.0</v>
      </c>
      <c r="B8" s="5" t="s">
        <v>264</v>
      </c>
      <c r="C8" s="8" t="s">
        <v>279</v>
      </c>
      <c r="D8" s="5" t="s">
        <v>280</v>
      </c>
      <c r="E8" s="5" t="s">
        <v>281</v>
      </c>
      <c r="F8" s="82">
        <v>1300.0</v>
      </c>
      <c r="G8" s="82">
        <v>1500.0</v>
      </c>
      <c r="H8" s="5"/>
      <c r="I8" s="5">
        <v>24.0</v>
      </c>
      <c r="J8" s="5">
        <v>12.0</v>
      </c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>
        <v>8.0</v>
      </c>
      <c r="B9" s="5" t="s">
        <v>264</v>
      </c>
      <c r="C9" s="8" t="s">
        <v>279</v>
      </c>
      <c r="D9" s="5" t="s">
        <v>280</v>
      </c>
      <c r="E9" s="5" t="s">
        <v>282</v>
      </c>
      <c r="F9" s="82">
        <v>5050.0</v>
      </c>
      <c r="G9" s="82">
        <v>6000.0</v>
      </c>
      <c r="H9" s="5"/>
      <c r="I9" s="5">
        <v>10.0</v>
      </c>
      <c r="J9" s="5">
        <v>5.0</v>
      </c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9.0</v>
      </c>
      <c r="B10" s="5" t="s">
        <v>264</v>
      </c>
      <c r="C10" s="8" t="s">
        <v>283</v>
      </c>
      <c r="D10" s="5" t="s">
        <v>284</v>
      </c>
      <c r="E10" s="5" t="s">
        <v>285</v>
      </c>
      <c r="F10" s="82">
        <v>1440.0</v>
      </c>
      <c r="G10" s="82">
        <v>1600.0</v>
      </c>
      <c r="H10" s="5"/>
      <c r="I10" s="5">
        <v>24.0</v>
      </c>
      <c r="J10" s="5">
        <v>12.0</v>
      </c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10.0</v>
      </c>
      <c r="B11" s="5" t="s">
        <v>264</v>
      </c>
      <c r="C11" s="8" t="s">
        <v>283</v>
      </c>
      <c r="D11" s="5" t="s">
        <v>284</v>
      </c>
      <c r="E11" s="5" t="s">
        <v>286</v>
      </c>
      <c r="F11" s="82">
        <v>12000.0</v>
      </c>
      <c r="G11" s="82"/>
      <c r="H11" s="5"/>
      <c r="I11" s="5">
        <v>12.0</v>
      </c>
      <c r="J11" s="5">
        <v>6.0</v>
      </c>
      <c r="K11" s="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>
        <v>11.0</v>
      </c>
      <c r="B12" s="5" t="s">
        <v>264</v>
      </c>
      <c r="C12" s="8" t="s">
        <v>287</v>
      </c>
      <c r="D12" s="5" t="s">
        <v>284</v>
      </c>
      <c r="E12" s="5" t="s">
        <v>285</v>
      </c>
      <c r="F12" s="82">
        <v>1440.0</v>
      </c>
      <c r="G12" s="82"/>
      <c r="H12" s="5"/>
      <c r="I12" s="5">
        <v>24.0</v>
      </c>
      <c r="J12" s="5">
        <v>12.0</v>
      </c>
      <c r="K12" s="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12.0</v>
      </c>
      <c r="B13" s="5" t="s">
        <v>264</v>
      </c>
      <c r="C13" s="8" t="s">
        <v>287</v>
      </c>
      <c r="D13" s="5" t="s">
        <v>284</v>
      </c>
      <c r="E13" s="5" t="s">
        <v>286</v>
      </c>
      <c r="F13" s="82">
        <v>12000.0</v>
      </c>
      <c r="G13" s="82"/>
      <c r="H13" s="5"/>
      <c r="I13" s="5">
        <v>12.0</v>
      </c>
      <c r="J13" s="5">
        <v>6.0</v>
      </c>
      <c r="K13" s="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>
        <v>13.0</v>
      </c>
      <c r="B14" s="5" t="s">
        <v>264</v>
      </c>
      <c r="C14" s="8" t="s">
        <v>288</v>
      </c>
      <c r="D14" s="5" t="s">
        <v>289</v>
      </c>
      <c r="E14" s="5" t="s">
        <v>290</v>
      </c>
      <c r="F14" s="82">
        <v>6700.0</v>
      </c>
      <c r="G14" s="82">
        <v>6000.0</v>
      </c>
      <c r="H14" s="5"/>
      <c r="I14" s="5">
        <v>28.0</v>
      </c>
      <c r="J14" s="5">
        <v>14.0</v>
      </c>
      <c r="K14" s="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14.0</v>
      </c>
      <c r="B15" s="5" t="s">
        <v>291</v>
      </c>
      <c r="C15" s="8" t="s">
        <v>292</v>
      </c>
      <c r="D15" s="5" t="s">
        <v>293</v>
      </c>
      <c r="E15" s="5" t="s">
        <v>294</v>
      </c>
      <c r="F15" s="82">
        <v>1700.0</v>
      </c>
      <c r="G15" s="82">
        <v>6000.0</v>
      </c>
      <c r="H15" s="5"/>
      <c r="I15" s="5">
        <v>12.0</v>
      </c>
      <c r="J15" s="5">
        <v>6.0</v>
      </c>
      <c r="K15" s="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>
        <v>15.0</v>
      </c>
      <c r="B16" s="5" t="s">
        <v>291</v>
      </c>
      <c r="C16" s="7" t="s">
        <v>295</v>
      </c>
      <c r="D16" s="5"/>
      <c r="E16" s="7"/>
      <c r="F16" s="82">
        <v>1100.0</v>
      </c>
      <c r="G16" s="82">
        <v>1500.0</v>
      </c>
      <c r="H16" s="5"/>
      <c r="I16" s="5">
        <v>24.0</v>
      </c>
      <c r="J16" s="5">
        <v>12.0</v>
      </c>
      <c r="K16" s="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16.0</v>
      </c>
      <c r="B17" s="5" t="s">
        <v>291</v>
      </c>
      <c r="C17" s="8" t="s">
        <v>296</v>
      </c>
      <c r="D17" s="5" t="s">
        <v>297</v>
      </c>
      <c r="E17" s="5" t="s">
        <v>298</v>
      </c>
      <c r="F17" s="82">
        <v>4600.0</v>
      </c>
      <c r="G17" s="82">
        <v>4600.0</v>
      </c>
      <c r="H17" s="5"/>
      <c r="I17" s="5">
        <v>12.0</v>
      </c>
      <c r="J17" s="5">
        <v>6.0</v>
      </c>
      <c r="K17" s="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17.0</v>
      </c>
      <c r="B18" s="5" t="s">
        <v>291</v>
      </c>
      <c r="C18" s="8" t="s">
        <v>299</v>
      </c>
      <c r="D18" s="5"/>
      <c r="E18" s="5" t="s">
        <v>300</v>
      </c>
      <c r="F18" s="83">
        <v>250.0</v>
      </c>
      <c r="G18" s="82">
        <v>500.0</v>
      </c>
      <c r="H18" s="5"/>
      <c r="I18" s="5">
        <v>24.0</v>
      </c>
      <c r="J18" s="5">
        <v>12.0</v>
      </c>
      <c r="K18" s="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>
        <v>18.0</v>
      </c>
      <c r="B19" s="5" t="s">
        <v>291</v>
      </c>
      <c r="C19" s="8" t="s">
        <v>301</v>
      </c>
      <c r="D19" s="5"/>
      <c r="E19" s="5" t="s">
        <v>302</v>
      </c>
      <c r="F19" s="82">
        <v>2850.0</v>
      </c>
      <c r="G19" s="82">
        <v>4500.0</v>
      </c>
      <c r="H19" s="5"/>
      <c r="I19" s="5">
        <v>6.0</v>
      </c>
      <c r="J19" s="5">
        <v>3.0</v>
      </c>
      <c r="K19" s="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19.0</v>
      </c>
      <c r="B20" s="5" t="s">
        <v>291</v>
      </c>
      <c r="C20" s="8" t="s">
        <v>303</v>
      </c>
      <c r="D20" s="5"/>
      <c r="E20" s="5" t="s">
        <v>302</v>
      </c>
      <c r="F20" s="82">
        <v>2200.0</v>
      </c>
      <c r="G20" s="82">
        <v>3800.0</v>
      </c>
      <c r="H20" s="5"/>
      <c r="I20" s="5">
        <v>6.0</v>
      </c>
      <c r="J20" s="5">
        <v>3.0</v>
      </c>
      <c r="K20" s="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20.0</v>
      </c>
      <c r="B21" s="5" t="s">
        <v>291</v>
      </c>
      <c r="C21" s="8" t="s">
        <v>304</v>
      </c>
      <c r="D21" s="5" t="s">
        <v>305</v>
      </c>
      <c r="E21" s="5"/>
      <c r="F21" s="82">
        <v>3200.0</v>
      </c>
      <c r="G21" s="82">
        <v>3500.0</v>
      </c>
      <c r="H21" s="5"/>
      <c r="I21" s="5">
        <v>6.0</v>
      </c>
      <c r="J21" s="5">
        <v>3.0</v>
      </c>
      <c r="K21" s="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21.0</v>
      </c>
      <c r="B22" s="5" t="s">
        <v>291</v>
      </c>
      <c r="C22" s="8" t="s">
        <v>306</v>
      </c>
      <c r="D22" s="5" t="s">
        <v>307</v>
      </c>
      <c r="E22" s="5"/>
      <c r="F22" s="83">
        <v>2600.0</v>
      </c>
      <c r="G22" s="82">
        <v>5500.0</v>
      </c>
      <c r="H22" s="5"/>
      <c r="I22" s="5">
        <v>24.0</v>
      </c>
      <c r="J22" s="5">
        <v>12.0</v>
      </c>
      <c r="K22" s="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22.0</v>
      </c>
      <c r="B23" s="5" t="s">
        <v>308</v>
      </c>
      <c r="C23" s="8" t="s">
        <v>309</v>
      </c>
      <c r="D23" s="5" t="s">
        <v>310</v>
      </c>
      <c r="E23" s="5" t="s">
        <v>311</v>
      </c>
      <c r="F23" s="82">
        <v>1050.0</v>
      </c>
      <c r="G23" s="82">
        <v>4500.0</v>
      </c>
      <c r="H23" s="5"/>
      <c r="I23" s="5">
        <v>24.0</v>
      </c>
      <c r="J23" s="5">
        <v>12.0</v>
      </c>
      <c r="K23" s="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23.0</v>
      </c>
      <c r="B24" s="5" t="s">
        <v>308</v>
      </c>
      <c r="C24" s="8" t="s">
        <v>312</v>
      </c>
      <c r="D24" s="5" t="s">
        <v>310</v>
      </c>
      <c r="E24" s="5" t="s">
        <v>311</v>
      </c>
      <c r="F24" s="82">
        <v>1050.0</v>
      </c>
      <c r="G24" s="82">
        <v>4500.0</v>
      </c>
      <c r="H24" s="5"/>
      <c r="I24" s="5">
        <v>24.0</v>
      </c>
      <c r="J24" s="5">
        <v>12.0</v>
      </c>
      <c r="K24" s="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24.0</v>
      </c>
      <c r="B25" s="5" t="s">
        <v>308</v>
      </c>
      <c r="C25" s="8" t="s">
        <v>313</v>
      </c>
      <c r="D25" s="5" t="s">
        <v>314</v>
      </c>
      <c r="E25" s="5" t="s">
        <v>302</v>
      </c>
      <c r="F25" s="82">
        <v>4350.0</v>
      </c>
      <c r="G25" s="82">
        <v>5500.0</v>
      </c>
      <c r="H25" s="5"/>
      <c r="I25" s="5">
        <v>12.0</v>
      </c>
      <c r="J25" s="5">
        <v>6.0</v>
      </c>
      <c r="K25" s="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25.0</v>
      </c>
      <c r="B26" s="5" t="s">
        <v>308</v>
      </c>
      <c r="C26" s="8" t="s">
        <v>313</v>
      </c>
      <c r="D26" s="5" t="s">
        <v>315</v>
      </c>
      <c r="E26" s="5" t="s">
        <v>302</v>
      </c>
      <c r="F26" s="82">
        <v>4350.0</v>
      </c>
      <c r="G26" s="82">
        <v>5500.0</v>
      </c>
      <c r="H26" s="5"/>
      <c r="I26" s="5">
        <v>12.0</v>
      </c>
      <c r="J26" s="5">
        <v>6.0</v>
      </c>
      <c r="K26" s="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26.0</v>
      </c>
      <c r="B27" s="5" t="s">
        <v>308</v>
      </c>
      <c r="C27" s="8" t="s">
        <v>313</v>
      </c>
      <c r="D27" s="5" t="s">
        <v>316</v>
      </c>
      <c r="E27" s="5" t="s">
        <v>302</v>
      </c>
      <c r="F27" s="82">
        <v>4350.0</v>
      </c>
      <c r="G27" s="82">
        <v>5500.0</v>
      </c>
      <c r="H27" s="5"/>
      <c r="I27" s="5">
        <v>12.0</v>
      </c>
      <c r="J27" s="5">
        <v>6.0</v>
      </c>
      <c r="K27" s="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27.0</v>
      </c>
      <c r="B28" s="5" t="s">
        <v>308</v>
      </c>
      <c r="C28" s="8" t="s">
        <v>313</v>
      </c>
      <c r="D28" s="5" t="s">
        <v>317</v>
      </c>
      <c r="E28" s="5" t="s">
        <v>302</v>
      </c>
      <c r="F28" s="82">
        <v>4350.0</v>
      </c>
      <c r="G28" s="82">
        <v>5500.0</v>
      </c>
      <c r="H28" s="5"/>
      <c r="I28" s="5">
        <v>12.0</v>
      </c>
      <c r="J28" s="5">
        <v>6.0</v>
      </c>
      <c r="K28" s="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28.0</v>
      </c>
      <c r="B29" s="5" t="s">
        <v>308</v>
      </c>
      <c r="C29" s="8" t="s">
        <v>313</v>
      </c>
      <c r="D29" s="5" t="s">
        <v>318</v>
      </c>
      <c r="E29" s="5" t="s">
        <v>319</v>
      </c>
      <c r="F29" s="83">
        <v>1170.0</v>
      </c>
      <c r="G29" s="82">
        <v>3500.0</v>
      </c>
      <c r="H29" s="5"/>
      <c r="I29" s="5">
        <v>12.0</v>
      </c>
      <c r="J29" s="5">
        <v>6.0</v>
      </c>
      <c r="K29" s="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29.0</v>
      </c>
      <c r="B30" s="5" t="s">
        <v>308</v>
      </c>
      <c r="C30" s="8" t="s">
        <v>313</v>
      </c>
      <c r="D30" s="5" t="s">
        <v>320</v>
      </c>
      <c r="E30" s="5" t="s">
        <v>319</v>
      </c>
      <c r="F30" s="83">
        <v>1170.0</v>
      </c>
      <c r="G30" s="82">
        <v>3500.0</v>
      </c>
      <c r="H30" s="5"/>
      <c r="I30" s="5">
        <v>24.0</v>
      </c>
      <c r="J30" s="5">
        <v>12.0</v>
      </c>
      <c r="K30" s="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30.0</v>
      </c>
      <c r="B31" s="5" t="s">
        <v>308</v>
      </c>
      <c r="C31" s="8" t="s">
        <v>313</v>
      </c>
      <c r="D31" s="5" t="s">
        <v>318</v>
      </c>
      <c r="E31" s="5" t="s">
        <v>302</v>
      </c>
      <c r="F31" s="82">
        <v>2500.0</v>
      </c>
      <c r="G31" s="82">
        <v>5500.0</v>
      </c>
      <c r="H31" s="5"/>
      <c r="I31" s="5">
        <v>12.0</v>
      </c>
      <c r="J31" s="5">
        <v>6.0</v>
      </c>
      <c r="K31" s="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31.0</v>
      </c>
      <c r="B32" s="5" t="s">
        <v>308</v>
      </c>
      <c r="C32" s="8" t="s">
        <v>313</v>
      </c>
      <c r="D32" s="5" t="s">
        <v>320</v>
      </c>
      <c r="E32" s="5" t="s">
        <v>302</v>
      </c>
      <c r="F32" s="82">
        <v>2500.0</v>
      </c>
      <c r="G32" s="82">
        <v>5500.0</v>
      </c>
      <c r="H32" s="5"/>
      <c r="I32" s="5">
        <v>12.0</v>
      </c>
      <c r="J32" s="5">
        <v>6.0</v>
      </c>
      <c r="K32" s="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32.0</v>
      </c>
      <c r="B33" s="5" t="s">
        <v>308</v>
      </c>
      <c r="C33" s="8" t="s">
        <v>313</v>
      </c>
      <c r="D33" s="5" t="s">
        <v>318</v>
      </c>
      <c r="E33" s="5" t="s">
        <v>321</v>
      </c>
      <c r="F33" s="83">
        <v>3967.0</v>
      </c>
      <c r="G33" s="82">
        <v>7000.0</v>
      </c>
      <c r="H33" s="5"/>
      <c r="I33" s="5">
        <v>12.0</v>
      </c>
      <c r="J33" s="5">
        <v>6.0</v>
      </c>
      <c r="K33" s="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33.0</v>
      </c>
      <c r="B34" s="5" t="s">
        <v>308</v>
      </c>
      <c r="C34" s="8" t="s">
        <v>313</v>
      </c>
      <c r="D34" s="5" t="s">
        <v>320</v>
      </c>
      <c r="E34" s="5" t="s">
        <v>321</v>
      </c>
      <c r="F34" s="83">
        <v>3967.0</v>
      </c>
      <c r="G34" s="82">
        <v>7000.0</v>
      </c>
      <c r="H34" s="5"/>
      <c r="I34" s="5">
        <v>12.0</v>
      </c>
      <c r="J34" s="5">
        <v>6.0</v>
      </c>
      <c r="K34" s="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34.0</v>
      </c>
      <c r="B35" s="5" t="s">
        <v>308</v>
      </c>
      <c r="C35" s="8" t="s">
        <v>313</v>
      </c>
      <c r="D35" s="5" t="s">
        <v>322</v>
      </c>
      <c r="E35" s="5" t="s">
        <v>319</v>
      </c>
      <c r="F35" s="83">
        <v>1550.0</v>
      </c>
      <c r="G35" s="82">
        <v>3500.0</v>
      </c>
      <c r="H35" s="5"/>
      <c r="I35" s="5">
        <v>24.0</v>
      </c>
      <c r="J35" s="5">
        <v>12.0</v>
      </c>
      <c r="K35" s="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35.0</v>
      </c>
      <c r="B36" s="5" t="s">
        <v>308</v>
      </c>
      <c r="C36" s="8" t="s">
        <v>313</v>
      </c>
      <c r="D36" s="5" t="s">
        <v>322</v>
      </c>
      <c r="E36" s="5" t="s">
        <v>302</v>
      </c>
      <c r="F36" s="83">
        <v>3634.0</v>
      </c>
      <c r="G36" s="82">
        <v>5500.0</v>
      </c>
      <c r="H36" s="5"/>
      <c r="I36" s="5">
        <v>12.0</v>
      </c>
      <c r="J36" s="5">
        <v>6.0</v>
      </c>
      <c r="K36" s="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36.0</v>
      </c>
      <c r="B37" s="5" t="s">
        <v>308</v>
      </c>
      <c r="C37" s="8" t="s">
        <v>323</v>
      </c>
      <c r="D37" s="5" t="s">
        <v>324</v>
      </c>
      <c r="E37" s="5" t="s">
        <v>286</v>
      </c>
      <c r="F37" s="82">
        <v>2450.0</v>
      </c>
      <c r="G37" s="82">
        <v>3500.0</v>
      </c>
      <c r="H37" s="5"/>
      <c r="I37" s="5">
        <v>12.0</v>
      </c>
      <c r="J37" s="5">
        <v>6.0</v>
      </c>
      <c r="K37" s="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37.0</v>
      </c>
      <c r="B38" s="5" t="s">
        <v>308</v>
      </c>
      <c r="C38" s="7" t="s">
        <v>323</v>
      </c>
      <c r="D38" s="5" t="s">
        <v>325</v>
      </c>
      <c r="E38" s="5" t="s">
        <v>321</v>
      </c>
      <c r="F38" s="82">
        <v>8950.0</v>
      </c>
      <c r="G38" s="82">
        <v>10000.0</v>
      </c>
      <c r="H38" s="5"/>
      <c r="I38" s="5">
        <v>12.0</v>
      </c>
      <c r="J38" s="5">
        <v>6.0</v>
      </c>
      <c r="K38" s="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38.0</v>
      </c>
      <c r="B39" s="5" t="s">
        <v>308</v>
      </c>
      <c r="C39" s="7" t="s">
        <v>323</v>
      </c>
      <c r="D39" s="5" t="s">
        <v>325</v>
      </c>
      <c r="E39" s="5" t="s">
        <v>286</v>
      </c>
      <c r="F39" s="82">
        <v>3400.0</v>
      </c>
      <c r="G39" s="82">
        <v>4500.0</v>
      </c>
      <c r="H39" s="5"/>
      <c r="I39" s="5">
        <v>12.0</v>
      </c>
      <c r="J39" s="5">
        <v>6.0</v>
      </c>
      <c r="K39" s="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39.0</v>
      </c>
      <c r="B40" s="5" t="s">
        <v>326</v>
      </c>
      <c r="C40" s="8" t="s">
        <v>326</v>
      </c>
      <c r="D40" s="5" t="s">
        <v>327</v>
      </c>
      <c r="E40" s="5" t="s">
        <v>328</v>
      </c>
      <c r="F40" s="82">
        <v>3100.0</v>
      </c>
      <c r="G40" s="82">
        <v>6000.0</v>
      </c>
      <c r="H40" s="5"/>
      <c r="I40" s="5">
        <v>80.0</v>
      </c>
      <c r="J40" s="5">
        <v>40.0</v>
      </c>
      <c r="K40" s="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>
        <v>40.0</v>
      </c>
      <c r="B41" s="5" t="s">
        <v>326</v>
      </c>
      <c r="C41" s="8" t="s">
        <v>326</v>
      </c>
      <c r="D41" s="5" t="s">
        <v>329</v>
      </c>
      <c r="E41" s="5" t="s">
        <v>328</v>
      </c>
      <c r="F41" s="82">
        <v>3100.0</v>
      </c>
      <c r="G41" s="82">
        <v>6000.0</v>
      </c>
      <c r="H41" s="5"/>
      <c r="I41" s="5">
        <v>80.0</v>
      </c>
      <c r="J41" s="5">
        <v>40.0</v>
      </c>
      <c r="K41" s="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41.0</v>
      </c>
      <c r="B42" s="5" t="s">
        <v>326</v>
      </c>
      <c r="C42" s="8" t="s">
        <v>326</v>
      </c>
      <c r="D42" s="5" t="s">
        <v>330</v>
      </c>
      <c r="E42" s="5" t="s">
        <v>328</v>
      </c>
      <c r="F42" s="82">
        <v>3100.0</v>
      </c>
      <c r="G42" s="82">
        <v>6000.0</v>
      </c>
      <c r="H42" s="5"/>
      <c r="I42" s="5">
        <v>80.0</v>
      </c>
      <c r="J42" s="5">
        <v>40.0</v>
      </c>
      <c r="K42" s="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>
        <v>42.0</v>
      </c>
      <c r="B43" s="5" t="s">
        <v>326</v>
      </c>
      <c r="C43" s="8" t="s">
        <v>326</v>
      </c>
      <c r="D43" s="5" t="s">
        <v>331</v>
      </c>
      <c r="E43" s="5" t="s">
        <v>332</v>
      </c>
      <c r="F43" s="82">
        <v>3100.0</v>
      </c>
      <c r="G43" s="82">
        <v>6000.0</v>
      </c>
      <c r="H43" s="5"/>
      <c r="I43" s="5">
        <v>80.0</v>
      </c>
      <c r="J43" s="5">
        <v>40.0</v>
      </c>
      <c r="K43" s="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43.0</v>
      </c>
      <c r="B44" s="5" t="s">
        <v>326</v>
      </c>
      <c r="C44" s="8" t="s">
        <v>326</v>
      </c>
      <c r="D44" s="5" t="s">
        <v>333</v>
      </c>
      <c r="E44" s="5" t="s">
        <v>332</v>
      </c>
      <c r="F44" s="82">
        <v>6500.0</v>
      </c>
      <c r="G44" s="82">
        <v>15000.0</v>
      </c>
      <c r="H44" s="5"/>
      <c r="I44" s="5">
        <v>80.0</v>
      </c>
      <c r="J44" s="5">
        <v>40.0</v>
      </c>
      <c r="K44" s="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>
        <v>44.0</v>
      </c>
      <c r="B45" s="5" t="s">
        <v>326</v>
      </c>
      <c r="C45" s="8" t="s">
        <v>326</v>
      </c>
      <c r="D45" s="5" t="s">
        <v>334</v>
      </c>
      <c r="E45" s="5" t="s">
        <v>328</v>
      </c>
      <c r="F45" s="82">
        <v>5500.0</v>
      </c>
      <c r="G45" s="82">
        <v>8500.0</v>
      </c>
      <c r="H45" s="5"/>
      <c r="I45" s="5">
        <v>80.0</v>
      </c>
      <c r="J45" s="5">
        <v>40.0</v>
      </c>
      <c r="K45" s="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45.0</v>
      </c>
      <c r="B46" s="5" t="s">
        <v>326</v>
      </c>
      <c r="C46" s="8" t="s">
        <v>326</v>
      </c>
      <c r="D46" s="5" t="s">
        <v>335</v>
      </c>
      <c r="E46" s="5" t="s">
        <v>328</v>
      </c>
      <c r="F46" s="82"/>
      <c r="G46" s="82">
        <v>3500.0</v>
      </c>
      <c r="H46" s="5"/>
      <c r="I46" s="5">
        <f>6*20</f>
        <v>120</v>
      </c>
      <c r="J46" s="5">
        <v>60.0</v>
      </c>
      <c r="K46" s="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>
        <v>46.0</v>
      </c>
      <c r="B47" s="5" t="s">
        <v>336</v>
      </c>
      <c r="C47" s="8" t="s">
        <v>119</v>
      </c>
      <c r="D47" s="5"/>
      <c r="E47" s="5" t="s">
        <v>302</v>
      </c>
      <c r="F47" s="82">
        <v>6000.0</v>
      </c>
      <c r="G47" s="82">
        <v>8000.0</v>
      </c>
      <c r="H47" s="5"/>
      <c r="I47" s="5">
        <v>8.0</v>
      </c>
      <c r="J47" s="5">
        <v>4.0</v>
      </c>
      <c r="K47" s="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47.0</v>
      </c>
      <c r="B48" s="5" t="s">
        <v>160</v>
      </c>
      <c r="C48" s="8" t="s">
        <v>337</v>
      </c>
      <c r="D48" s="5" t="s">
        <v>338</v>
      </c>
      <c r="E48" s="5"/>
      <c r="F48" s="83">
        <v>3000.0</v>
      </c>
      <c r="G48" s="82">
        <v>5000.0</v>
      </c>
      <c r="H48" s="5"/>
      <c r="I48" s="5">
        <v>24.0</v>
      </c>
      <c r="J48" s="5">
        <v>12.0</v>
      </c>
      <c r="K48" s="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48.0</v>
      </c>
      <c r="B49" s="5" t="s">
        <v>160</v>
      </c>
      <c r="C49" s="8" t="s">
        <v>337</v>
      </c>
      <c r="D49" s="5" t="s">
        <v>339</v>
      </c>
      <c r="E49" s="5"/>
      <c r="F49" s="83">
        <v>3250.0</v>
      </c>
      <c r="G49" s="82">
        <v>5000.0</v>
      </c>
      <c r="H49" s="5"/>
      <c r="I49" s="5">
        <v>24.0</v>
      </c>
      <c r="J49" s="5">
        <v>12.0</v>
      </c>
      <c r="K49" s="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>
        <v>49.0</v>
      </c>
      <c r="B50" s="5" t="s">
        <v>160</v>
      </c>
      <c r="C50" s="8" t="s">
        <v>337</v>
      </c>
      <c r="D50" s="5" t="s">
        <v>340</v>
      </c>
      <c r="E50" s="5"/>
      <c r="F50" s="82"/>
      <c r="G50" s="82">
        <v>3500.0</v>
      </c>
      <c r="H50" s="5"/>
      <c r="I50" s="5">
        <v>24.0</v>
      </c>
      <c r="J50" s="5">
        <v>12.0</v>
      </c>
      <c r="K50" s="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50.0</v>
      </c>
      <c r="B51" s="5" t="s">
        <v>160</v>
      </c>
      <c r="C51" s="8" t="s">
        <v>337</v>
      </c>
      <c r="D51" s="5" t="s">
        <v>341</v>
      </c>
      <c r="E51" s="5"/>
      <c r="F51" s="82">
        <v>2200.0</v>
      </c>
      <c r="G51" s="82">
        <v>3500.0</v>
      </c>
      <c r="H51" s="5"/>
      <c r="I51" s="5">
        <v>24.0</v>
      </c>
      <c r="J51" s="5">
        <v>12.0</v>
      </c>
      <c r="K51" s="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>
        <v>51.0</v>
      </c>
      <c r="B52" s="5" t="s">
        <v>160</v>
      </c>
      <c r="C52" s="8" t="s">
        <v>337</v>
      </c>
      <c r="D52" s="5" t="s">
        <v>342</v>
      </c>
      <c r="E52" s="5"/>
      <c r="F52" s="83">
        <v>3800.0</v>
      </c>
      <c r="G52" s="82">
        <v>6000.0</v>
      </c>
      <c r="H52" s="5"/>
      <c r="I52" s="5">
        <v>24.0</v>
      </c>
      <c r="J52" s="5">
        <v>12.0</v>
      </c>
      <c r="K52" s="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52.0</v>
      </c>
      <c r="B53" s="5" t="s">
        <v>160</v>
      </c>
      <c r="C53" s="8" t="s">
        <v>337</v>
      </c>
      <c r="D53" s="5" t="s">
        <v>343</v>
      </c>
      <c r="E53" s="5"/>
      <c r="F53" s="83">
        <v>3500.0</v>
      </c>
      <c r="G53" s="82">
        <v>5000.0</v>
      </c>
      <c r="H53" s="5"/>
      <c r="I53" s="5">
        <v>24.0</v>
      </c>
      <c r="J53" s="5">
        <v>12.0</v>
      </c>
      <c r="K53" s="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>
        <v>53.0</v>
      </c>
      <c r="B54" s="5" t="s">
        <v>160</v>
      </c>
      <c r="C54" s="8" t="s">
        <v>337</v>
      </c>
      <c r="D54" s="5" t="s">
        <v>344</v>
      </c>
      <c r="E54" s="5"/>
      <c r="F54" s="83">
        <v>3500.0</v>
      </c>
      <c r="G54" s="82">
        <v>4800.0</v>
      </c>
      <c r="H54" s="5"/>
      <c r="I54" s="5">
        <v>24.0</v>
      </c>
      <c r="J54" s="5">
        <v>12.0</v>
      </c>
      <c r="K54" s="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54.0</v>
      </c>
      <c r="B55" s="5" t="s">
        <v>160</v>
      </c>
      <c r="C55" s="8" t="s">
        <v>337</v>
      </c>
      <c r="D55" s="5" t="s">
        <v>345</v>
      </c>
      <c r="E55" s="5"/>
      <c r="F55" s="82">
        <v>2900.0</v>
      </c>
      <c r="G55" s="82">
        <v>4800.0</v>
      </c>
      <c r="H55" s="5"/>
      <c r="I55" s="5">
        <v>24.0</v>
      </c>
      <c r="J55" s="5">
        <v>12.0</v>
      </c>
      <c r="K55" s="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>
        <v>55.0</v>
      </c>
      <c r="B56" s="5" t="s">
        <v>160</v>
      </c>
      <c r="C56" s="8" t="s">
        <v>346</v>
      </c>
      <c r="D56" s="5" t="s">
        <v>347</v>
      </c>
      <c r="E56" s="5" t="s">
        <v>348</v>
      </c>
      <c r="F56" s="82">
        <v>2750.0</v>
      </c>
      <c r="G56" s="82">
        <v>4500.0</v>
      </c>
      <c r="H56" s="5"/>
      <c r="I56" s="5">
        <v>12.0</v>
      </c>
      <c r="J56" s="5">
        <v>6.0</v>
      </c>
      <c r="K56" s="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>
        <v>56.0</v>
      </c>
      <c r="B57" s="5" t="s">
        <v>160</v>
      </c>
      <c r="C57" s="8" t="s">
        <v>349</v>
      </c>
      <c r="D57" s="5" t="s">
        <v>347</v>
      </c>
      <c r="E57" s="5" t="s">
        <v>348</v>
      </c>
      <c r="F57" s="82">
        <v>3150.0</v>
      </c>
      <c r="G57" s="82">
        <v>4500.0</v>
      </c>
      <c r="H57" s="5"/>
      <c r="I57" s="5">
        <v>12.0</v>
      </c>
      <c r="J57" s="5">
        <v>6.0</v>
      </c>
      <c r="K57" s="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57.0</v>
      </c>
      <c r="B58" s="5" t="s">
        <v>160</v>
      </c>
      <c r="C58" s="8" t="s">
        <v>350</v>
      </c>
      <c r="D58" s="5"/>
      <c r="E58" s="5"/>
      <c r="F58" s="82">
        <v>2500.0</v>
      </c>
      <c r="G58" s="82">
        <v>5000.0</v>
      </c>
      <c r="H58" s="5"/>
      <c r="I58" s="5">
        <v>12.0</v>
      </c>
      <c r="J58" s="5">
        <v>6.0</v>
      </c>
      <c r="K58" s="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>
        <v>58.0</v>
      </c>
      <c r="B59" s="5" t="s">
        <v>160</v>
      </c>
      <c r="C59" s="8" t="s">
        <v>351</v>
      </c>
      <c r="D59" s="5"/>
      <c r="E59" s="5"/>
      <c r="F59" s="82">
        <v>2500.0</v>
      </c>
      <c r="G59" s="82">
        <v>5000.0</v>
      </c>
      <c r="H59" s="5"/>
      <c r="I59" s="5">
        <v>12.0</v>
      </c>
      <c r="J59" s="5">
        <v>6.0</v>
      </c>
      <c r="K59" s="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>
        <v>59.0</v>
      </c>
      <c r="B60" s="5" t="s">
        <v>160</v>
      </c>
      <c r="C60" s="7" t="s">
        <v>352</v>
      </c>
      <c r="D60" s="5" t="s">
        <v>353</v>
      </c>
      <c r="E60" s="5" t="s">
        <v>298</v>
      </c>
      <c r="F60" s="82">
        <v>2500.0</v>
      </c>
      <c r="G60" s="82">
        <v>3500.0</v>
      </c>
      <c r="H60" s="5"/>
      <c r="I60" s="5">
        <v>6.0</v>
      </c>
      <c r="J60" s="5">
        <v>3.0</v>
      </c>
      <c r="K60" s="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>
        <v>60.0</v>
      </c>
      <c r="B61" s="5" t="s">
        <v>160</v>
      </c>
      <c r="C61" s="7" t="s">
        <v>352</v>
      </c>
      <c r="D61" s="5" t="s">
        <v>353</v>
      </c>
      <c r="E61" s="5" t="s">
        <v>298</v>
      </c>
      <c r="F61" s="82">
        <v>2500.0</v>
      </c>
      <c r="G61" s="82">
        <v>3500.0</v>
      </c>
      <c r="H61" s="5"/>
      <c r="I61" s="5">
        <v>6.0</v>
      </c>
      <c r="J61" s="5">
        <v>3.0</v>
      </c>
      <c r="K61" s="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>
        <v>61.0</v>
      </c>
      <c r="B62" s="5" t="s">
        <v>160</v>
      </c>
      <c r="C62" s="8" t="s">
        <v>354</v>
      </c>
      <c r="D62" s="5" t="s">
        <v>355</v>
      </c>
      <c r="E62" s="5"/>
      <c r="F62" s="82">
        <v>1450.0</v>
      </c>
      <c r="G62" s="82">
        <v>2000.0</v>
      </c>
      <c r="H62" s="5"/>
      <c r="I62" s="5">
        <v>24.0</v>
      </c>
      <c r="J62" s="5">
        <v>12.0</v>
      </c>
      <c r="K62" s="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>
        <v>62.0</v>
      </c>
      <c r="B63" s="5" t="s">
        <v>160</v>
      </c>
      <c r="C63" s="8" t="s">
        <v>356</v>
      </c>
      <c r="D63" s="5" t="s">
        <v>357</v>
      </c>
      <c r="E63" s="5"/>
      <c r="F63" s="82">
        <v>1600.0</v>
      </c>
      <c r="G63" s="82">
        <v>2000.0</v>
      </c>
      <c r="H63" s="5"/>
      <c r="I63" s="5">
        <v>24.0</v>
      </c>
      <c r="J63" s="5">
        <v>12.0</v>
      </c>
      <c r="K63" s="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>
        <v>63.0</v>
      </c>
      <c r="B64" s="5" t="s">
        <v>160</v>
      </c>
      <c r="C64" s="8" t="s">
        <v>358</v>
      </c>
      <c r="D64" s="5" t="s">
        <v>359</v>
      </c>
      <c r="E64" s="5" t="s">
        <v>348</v>
      </c>
      <c r="F64" s="82">
        <v>4200.0</v>
      </c>
      <c r="G64" s="82">
        <v>5500.0</v>
      </c>
      <c r="H64" s="5"/>
      <c r="I64" s="5">
        <v>4.0</v>
      </c>
      <c r="J64" s="5">
        <v>2.0</v>
      </c>
      <c r="K64" s="7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>
        <v>64.0</v>
      </c>
      <c r="B65" s="5" t="s">
        <v>360</v>
      </c>
      <c r="C65" s="8" t="s">
        <v>361</v>
      </c>
      <c r="D65" s="5" t="s">
        <v>362</v>
      </c>
      <c r="E65" s="5" t="s">
        <v>267</v>
      </c>
      <c r="F65" s="82">
        <v>1850.0</v>
      </c>
      <c r="G65" s="82">
        <v>3500.0</v>
      </c>
      <c r="H65" s="5"/>
      <c r="I65" s="5">
        <v>24.0</v>
      </c>
      <c r="J65" s="5">
        <v>12.0</v>
      </c>
      <c r="K65" s="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>
        <v>64.0</v>
      </c>
      <c r="B66" s="5" t="s">
        <v>360</v>
      </c>
      <c r="C66" s="8" t="s">
        <v>361</v>
      </c>
      <c r="D66" s="5" t="s">
        <v>362</v>
      </c>
      <c r="E66" s="5" t="s">
        <v>363</v>
      </c>
      <c r="F66" s="82">
        <v>3950.0</v>
      </c>
      <c r="G66" s="82"/>
      <c r="H66" s="5"/>
      <c r="I66" s="5"/>
      <c r="J66" s="5"/>
      <c r="K66" s="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>
        <v>65.0</v>
      </c>
      <c r="B67" s="5" t="s">
        <v>360</v>
      </c>
      <c r="C67" s="8" t="s">
        <v>364</v>
      </c>
      <c r="D67" s="5" t="s">
        <v>365</v>
      </c>
      <c r="E67" s="5" t="s">
        <v>363</v>
      </c>
      <c r="F67" s="82">
        <v>5800.0</v>
      </c>
      <c r="G67" s="82">
        <v>7500.0</v>
      </c>
      <c r="H67" s="5"/>
      <c r="I67" s="5">
        <v>24.0</v>
      </c>
      <c r="J67" s="5">
        <v>12.0</v>
      </c>
      <c r="K67" s="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>
        <v>66.0</v>
      </c>
      <c r="B68" s="5" t="s">
        <v>360</v>
      </c>
      <c r="C68" s="8" t="s">
        <v>366</v>
      </c>
      <c r="D68" s="5" t="s">
        <v>362</v>
      </c>
      <c r="E68" s="5" t="s">
        <v>363</v>
      </c>
      <c r="F68" s="82">
        <v>4000.0</v>
      </c>
      <c r="G68" s="82">
        <v>5000.0</v>
      </c>
      <c r="H68" s="5"/>
      <c r="I68" s="5">
        <v>24.0</v>
      </c>
      <c r="J68" s="5">
        <v>12.0</v>
      </c>
      <c r="K68" s="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>
        <v>67.0</v>
      </c>
      <c r="B69" s="5" t="s">
        <v>360</v>
      </c>
      <c r="C69" s="8" t="s">
        <v>366</v>
      </c>
      <c r="D69" s="5" t="s">
        <v>365</v>
      </c>
      <c r="E69" s="5" t="s">
        <v>363</v>
      </c>
      <c r="F69" s="82">
        <v>5500.0</v>
      </c>
      <c r="G69" s="82">
        <v>7500.0</v>
      </c>
      <c r="H69" s="5"/>
      <c r="I69" s="5">
        <v>24.0</v>
      </c>
      <c r="J69" s="5">
        <v>12.0</v>
      </c>
      <c r="K69" s="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>
        <v>68.0</v>
      </c>
      <c r="B70" s="5" t="s">
        <v>360</v>
      </c>
      <c r="C70" s="8" t="s">
        <v>366</v>
      </c>
      <c r="D70" s="5" t="s">
        <v>367</v>
      </c>
      <c r="E70" s="5" t="s">
        <v>363</v>
      </c>
      <c r="F70" s="82">
        <v>5500.0</v>
      </c>
      <c r="G70" s="82">
        <v>6500.0</v>
      </c>
      <c r="H70" s="5"/>
      <c r="I70" s="5">
        <v>24.0</v>
      </c>
      <c r="J70" s="5">
        <v>12.0</v>
      </c>
      <c r="K70" s="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>
        <v>69.0</v>
      </c>
      <c r="B71" s="5" t="s">
        <v>360</v>
      </c>
      <c r="C71" s="8" t="s">
        <v>366</v>
      </c>
      <c r="D71" s="5" t="s">
        <v>368</v>
      </c>
      <c r="E71" s="5" t="s">
        <v>363</v>
      </c>
      <c r="F71" s="82">
        <v>5500.0</v>
      </c>
      <c r="G71" s="82">
        <v>7500.0</v>
      </c>
      <c r="H71" s="5"/>
      <c r="I71" s="5">
        <v>24.0</v>
      </c>
      <c r="J71" s="5">
        <v>12.0</v>
      </c>
      <c r="K71" s="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>
        <v>70.0</v>
      </c>
      <c r="B72" s="5" t="s">
        <v>360</v>
      </c>
      <c r="C72" s="8" t="s">
        <v>369</v>
      </c>
      <c r="D72" s="5" t="s">
        <v>365</v>
      </c>
      <c r="E72" s="5" t="s">
        <v>363</v>
      </c>
      <c r="F72" s="82">
        <v>4200.0</v>
      </c>
      <c r="G72" s="82">
        <v>5000.0</v>
      </c>
      <c r="H72" s="5"/>
      <c r="I72" s="5">
        <v>24.0</v>
      </c>
      <c r="J72" s="5">
        <v>12.0</v>
      </c>
      <c r="K72" s="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>
        <v>71.0</v>
      </c>
      <c r="B73" s="5" t="s">
        <v>360</v>
      </c>
      <c r="C73" s="8" t="s">
        <v>370</v>
      </c>
      <c r="D73" s="5" t="s">
        <v>365</v>
      </c>
      <c r="E73" s="5" t="s">
        <v>363</v>
      </c>
      <c r="F73" s="82">
        <v>4200.0</v>
      </c>
      <c r="G73" s="82">
        <v>5500.0</v>
      </c>
      <c r="H73" s="5"/>
      <c r="I73" s="5">
        <v>24.0</v>
      </c>
      <c r="J73" s="5">
        <v>12.0</v>
      </c>
      <c r="K73" s="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72.0</v>
      </c>
      <c r="B74" s="5" t="s">
        <v>360</v>
      </c>
      <c r="C74" s="8" t="s">
        <v>371</v>
      </c>
      <c r="D74" s="5"/>
      <c r="E74" s="5" t="s">
        <v>372</v>
      </c>
      <c r="F74" s="82"/>
      <c r="G74" s="82">
        <v>500.0</v>
      </c>
      <c r="H74" s="5"/>
      <c r="I74" s="5">
        <v>6.0</v>
      </c>
      <c r="J74" s="5">
        <v>3.0</v>
      </c>
      <c r="K74" s="7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>
        <v>73.0</v>
      </c>
      <c r="B75" s="5" t="s">
        <v>360</v>
      </c>
      <c r="C75" s="8" t="s">
        <v>161</v>
      </c>
      <c r="D75" s="5" t="s">
        <v>373</v>
      </c>
      <c r="E75" s="5" t="s">
        <v>363</v>
      </c>
      <c r="F75" s="83">
        <v>2250.0</v>
      </c>
      <c r="G75" s="82">
        <v>3000.0</v>
      </c>
      <c r="H75" s="5"/>
      <c r="I75" s="5">
        <v>6.0</v>
      </c>
      <c r="J75" s="5">
        <v>3.0</v>
      </c>
      <c r="K75" s="7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>
        <v>74.0</v>
      </c>
      <c r="B76" s="5" t="s">
        <v>360</v>
      </c>
      <c r="C76" s="8" t="s">
        <v>374</v>
      </c>
      <c r="D76" s="5" t="s">
        <v>375</v>
      </c>
      <c r="E76" s="5" t="s">
        <v>348</v>
      </c>
      <c r="F76" s="82">
        <v>5400.0</v>
      </c>
      <c r="G76" s="82">
        <v>8000.0</v>
      </c>
      <c r="H76" s="5"/>
      <c r="I76" s="5">
        <v>6.0</v>
      </c>
      <c r="J76" s="5">
        <v>3.0</v>
      </c>
      <c r="K76" s="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>
        <v>75.0</v>
      </c>
      <c r="B77" s="5" t="s">
        <v>169</v>
      </c>
      <c r="C77" s="8" t="s">
        <v>376</v>
      </c>
      <c r="D77" s="5" t="s">
        <v>377</v>
      </c>
      <c r="E77" s="5"/>
      <c r="F77" s="82">
        <v>10000.0</v>
      </c>
      <c r="G77" s="82">
        <v>15000.0</v>
      </c>
      <c r="H77" s="5"/>
      <c r="I77" s="5">
        <v>8.0</v>
      </c>
      <c r="J77" s="5">
        <v>4.0</v>
      </c>
      <c r="K77" s="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>
        <v>76.0</v>
      </c>
      <c r="B78" s="5" t="s">
        <v>169</v>
      </c>
      <c r="C78" s="8" t="s">
        <v>378</v>
      </c>
      <c r="D78" s="5" t="s">
        <v>379</v>
      </c>
      <c r="E78" s="5" t="s">
        <v>273</v>
      </c>
      <c r="F78" s="82">
        <v>2600.0</v>
      </c>
      <c r="G78" s="82">
        <v>3500.0</v>
      </c>
      <c r="H78" s="5"/>
      <c r="I78" s="5">
        <v>12.0</v>
      </c>
      <c r="J78" s="5">
        <v>6.0</v>
      </c>
      <c r="K78" s="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>
        <v>77.0</v>
      </c>
      <c r="B79" s="5" t="s">
        <v>380</v>
      </c>
      <c r="C79" s="8" t="s">
        <v>381</v>
      </c>
      <c r="D79" s="5"/>
      <c r="E79" s="5" t="s">
        <v>382</v>
      </c>
      <c r="F79" s="82">
        <v>6500.0</v>
      </c>
      <c r="G79" s="82"/>
      <c r="H79" s="5"/>
      <c r="I79" s="5">
        <v>12.0</v>
      </c>
      <c r="J79" s="5">
        <v>6.0</v>
      </c>
      <c r="K79" s="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>
        <v>78.0</v>
      </c>
      <c r="B80" s="5" t="s">
        <v>177</v>
      </c>
      <c r="C80" s="8" t="s">
        <v>383</v>
      </c>
      <c r="D80" s="5"/>
      <c r="E80" s="5" t="s">
        <v>384</v>
      </c>
      <c r="F80" s="83">
        <v>2750.0</v>
      </c>
      <c r="G80" s="82">
        <v>5000.0</v>
      </c>
      <c r="H80" s="5"/>
      <c r="I80" s="5">
        <v>24.0</v>
      </c>
      <c r="J80" s="5">
        <v>12.0</v>
      </c>
      <c r="K80" s="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>
        <v>79.0</v>
      </c>
      <c r="B81" s="5" t="s">
        <v>177</v>
      </c>
      <c r="C81" s="8" t="s">
        <v>385</v>
      </c>
      <c r="D81" s="5" t="s">
        <v>386</v>
      </c>
      <c r="E81" s="5" t="s">
        <v>387</v>
      </c>
      <c r="F81" s="82">
        <v>2200.0</v>
      </c>
      <c r="G81" s="82">
        <v>4500.0</v>
      </c>
      <c r="H81" s="5"/>
      <c r="I81" s="5">
        <v>12.0</v>
      </c>
      <c r="J81" s="5">
        <v>6.0</v>
      </c>
      <c r="K81" s="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80.0</v>
      </c>
      <c r="B82" s="5" t="s">
        <v>177</v>
      </c>
      <c r="C82" s="8" t="s">
        <v>388</v>
      </c>
      <c r="D82" s="5" t="s">
        <v>389</v>
      </c>
      <c r="E82" s="5" t="s">
        <v>302</v>
      </c>
      <c r="F82" s="82">
        <v>2950.0</v>
      </c>
      <c r="G82" s="82">
        <v>4500.0</v>
      </c>
      <c r="H82" s="5"/>
      <c r="I82" s="5">
        <v>24.0</v>
      </c>
      <c r="J82" s="5">
        <v>12.0</v>
      </c>
      <c r="K82" s="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>
        <v>81.0</v>
      </c>
      <c r="B83" s="5" t="s">
        <v>391</v>
      </c>
      <c r="C83" s="8" t="s">
        <v>392</v>
      </c>
      <c r="D83" s="5" t="s">
        <v>393</v>
      </c>
      <c r="E83" s="5" t="s">
        <v>363</v>
      </c>
      <c r="F83" s="82">
        <v>7125.0</v>
      </c>
      <c r="G83" s="82">
        <v>6000.0</v>
      </c>
      <c r="H83" s="5"/>
      <c r="I83" s="5">
        <v>12.0</v>
      </c>
      <c r="J83" s="5">
        <v>6.0</v>
      </c>
      <c r="K83" s="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>
        <v>82.0</v>
      </c>
      <c r="B84" s="5" t="s">
        <v>394</v>
      </c>
      <c r="C84" s="84" t="s">
        <v>395</v>
      </c>
      <c r="D84" s="5"/>
      <c r="E84" s="5"/>
      <c r="F84" s="82">
        <v>250.0</v>
      </c>
      <c r="G84" s="82"/>
      <c r="H84" s="5"/>
      <c r="I84" s="5"/>
      <c r="J84" s="5"/>
      <c r="K84" s="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>
        <v>83.0</v>
      </c>
      <c r="B85" s="5" t="s">
        <v>394</v>
      </c>
      <c r="C85" s="84" t="s">
        <v>396</v>
      </c>
      <c r="D85" s="5"/>
      <c r="E85" s="5" t="s">
        <v>397</v>
      </c>
      <c r="F85" s="82">
        <v>13300.0</v>
      </c>
      <c r="G85" s="82"/>
      <c r="H85" s="5"/>
      <c r="I85" s="5"/>
      <c r="J85" s="5"/>
      <c r="K85" s="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>
        <v>84.0</v>
      </c>
      <c r="B86" s="5" t="s">
        <v>394</v>
      </c>
      <c r="C86" s="84" t="s">
        <v>398</v>
      </c>
      <c r="D86" s="5" t="s">
        <v>399</v>
      </c>
      <c r="E86" s="5" t="s">
        <v>397</v>
      </c>
      <c r="F86" s="83">
        <v>36750.0</v>
      </c>
      <c r="G86" s="82"/>
      <c r="H86" s="5"/>
      <c r="I86" s="5"/>
      <c r="J86" s="5"/>
      <c r="K86" s="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>
        <v>85.0</v>
      </c>
      <c r="B87" s="5" t="s">
        <v>394</v>
      </c>
      <c r="C87" s="84" t="s">
        <v>400</v>
      </c>
      <c r="D87" s="5"/>
      <c r="E87" s="5" t="s">
        <v>300</v>
      </c>
      <c r="F87" s="82">
        <v>9900.0</v>
      </c>
      <c r="G87" s="82"/>
      <c r="H87" s="5"/>
      <c r="I87" s="5"/>
      <c r="J87" s="5"/>
      <c r="K87" s="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>
        <v>86.0</v>
      </c>
      <c r="B88" s="5" t="s">
        <v>394</v>
      </c>
      <c r="C88" s="84" t="s">
        <v>401</v>
      </c>
      <c r="D88" s="5" t="s">
        <v>402</v>
      </c>
      <c r="E88" s="5" t="s">
        <v>403</v>
      </c>
      <c r="F88" s="82">
        <v>14200.0</v>
      </c>
      <c r="G88" s="82"/>
      <c r="H88" s="5"/>
      <c r="I88" s="5"/>
      <c r="J88" s="5"/>
      <c r="K88" s="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>
        <v>87.0</v>
      </c>
      <c r="B89" s="5" t="s">
        <v>394</v>
      </c>
      <c r="C89" s="84" t="s">
        <v>404</v>
      </c>
      <c r="D89" s="5"/>
      <c r="E89" s="5"/>
      <c r="F89" s="82">
        <v>1100.0</v>
      </c>
      <c r="G89" s="82"/>
      <c r="H89" s="5"/>
      <c r="I89" s="5"/>
      <c r="J89" s="5"/>
      <c r="K89" s="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>
        <v>88.0</v>
      </c>
      <c r="B90" s="5" t="s">
        <v>394</v>
      </c>
      <c r="C90" s="84" t="s">
        <v>405</v>
      </c>
      <c r="D90" s="5"/>
      <c r="E90" s="5"/>
      <c r="F90" s="82">
        <v>2500.0</v>
      </c>
      <c r="G90" s="82"/>
      <c r="H90" s="5"/>
      <c r="I90" s="5"/>
      <c r="J90" s="5"/>
      <c r="K90" s="7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>
        <v>89.0</v>
      </c>
      <c r="B91" s="5" t="s">
        <v>394</v>
      </c>
      <c r="C91" s="84" t="s">
        <v>406</v>
      </c>
      <c r="D91" s="5"/>
      <c r="E91" s="5"/>
      <c r="F91" s="82">
        <v>3950.0</v>
      </c>
      <c r="G91" s="82"/>
      <c r="H91" s="5"/>
      <c r="I91" s="5"/>
      <c r="J91" s="5"/>
      <c r="K91" s="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>
        <v>90.0</v>
      </c>
      <c r="B92" s="5" t="s">
        <v>394</v>
      </c>
      <c r="C92" s="84" t="s">
        <v>407</v>
      </c>
      <c r="D92" s="5"/>
      <c r="E92" s="5"/>
      <c r="F92" s="82">
        <v>5800.0</v>
      </c>
      <c r="G92" s="82"/>
      <c r="H92" s="5"/>
      <c r="I92" s="5"/>
      <c r="J92" s="5"/>
      <c r="K92" s="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>
        <v>91.0</v>
      </c>
      <c r="B93" s="5" t="s">
        <v>394</v>
      </c>
      <c r="C93" s="84" t="s">
        <v>408</v>
      </c>
      <c r="D93" s="5"/>
      <c r="E93" s="5"/>
      <c r="F93" s="82">
        <v>2700.0</v>
      </c>
      <c r="G93" s="82"/>
      <c r="H93" s="5"/>
      <c r="I93" s="5"/>
      <c r="J93" s="5"/>
      <c r="K93" s="7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>
        <v>92.0</v>
      </c>
      <c r="B94" s="5" t="s">
        <v>394</v>
      </c>
      <c r="C94" s="84" t="s">
        <v>409</v>
      </c>
      <c r="D94" s="5" t="s">
        <v>280</v>
      </c>
      <c r="E94" s="5" t="s">
        <v>282</v>
      </c>
      <c r="F94" s="82">
        <v>5050.0</v>
      </c>
      <c r="G94" s="82"/>
      <c r="H94" s="5"/>
      <c r="I94" s="5"/>
      <c r="J94" s="5"/>
      <c r="K94" s="7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>
        <v>93.0</v>
      </c>
      <c r="B95" s="5" t="s">
        <v>394</v>
      </c>
      <c r="C95" s="84" t="s">
        <v>410</v>
      </c>
      <c r="D95" s="5" t="s">
        <v>411</v>
      </c>
      <c r="E95" s="5" t="s">
        <v>412</v>
      </c>
      <c r="F95" s="82">
        <v>13100.0</v>
      </c>
      <c r="G95" s="82"/>
      <c r="H95" s="5"/>
      <c r="I95" s="5"/>
      <c r="J95" s="5"/>
      <c r="K95" s="7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>
        <v>94.0</v>
      </c>
      <c r="B96" s="5" t="s">
        <v>394</v>
      </c>
      <c r="C96" s="7" t="s">
        <v>413</v>
      </c>
      <c r="D96" s="5" t="s">
        <v>414</v>
      </c>
      <c r="E96" s="5" t="s">
        <v>415</v>
      </c>
      <c r="F96" s="82">
        <v>4600.0</v>
      </c>
      <c r="G96" s="82"/>
      <c r="H96" s="5"/>
      <c r="I96" s="5"/>
      <c r="J96" s="5"/>
      <c r="K96" s="7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>
        <v>95.0</v>
      </c>
      <c r="B97" s="5" t="s">
        <v>394</v>
      </c>
      <c r="C97" s="8" t="s">
        <v>416</v>
      </c>
      <c r="D97" s="5"/>
      <c r="E97" s="5" t="s">
        <v>417</v>
      </c>
      <c r="F97" s="82">
        <v>11900.0</v>
      </c>
      <c r="G97" s="82"/>
      <c r="H97" s="5"/>
      <c r="I97" s="5"/>
      <c r="J97" s="5"/>
      <c r="K97" s="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>
        <v>95.0</v>
      </c>
      <c r="B98" s="5" t="s">
        <v>394</v>
      </c>
      <c r="C98" s="8" t="s">
        <v>418</v>
      </c>
      <c r="D98" s="5"/>
      <c r="E98" s="5" t="s">
        <v>419</v>
      </c>
      <c r="F98" s="82">
        <v>11450.0</v>
      </c>
      <c r="G98" s="82"/>
      <c r="H98" s="5"/>
      <c r="I98" s="5"/>
      <c r="J98" s="5"/>
      <c r="K98" s="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>
        <v>96.0</v>
      </c>
      <c r="B99" s="5" t="s">
        <v>394</v>
      </c>
      <c r="C99" s="8" t="s">
        <v>420</v>
      </c>
      <c r="D99" s="5"/>
      <c r="E99" s="5" t="s">
        <v>421</v>
      </c>
      <c r="F99" s="82">
        <v>82000.0</v>
      </c>
      <c r="G99" s="82"/>
      <c r="H99" s="5"/>
      <c r="I99" s="5"/>
      <c r="J99" s="5"/>
      <c r="K99" s="7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>
        <v>97.0</v>
      </c>
      <c r="B100" s="5" t="s">
        <v>394</v>
      </c>
      <c r="C100" s="8" t="s">
        <v>422</v>
      </c>
      <c r="D100" s="5" t="s">
        <v>423</v>
      </c>
      <c r="E100" s="5" t="s">
        <v>384</v>
      </c>
      <c r="F100" s="82">
        <v>27700.0</v>
      </c>
      <c r="G100" s="82"/>
      <c r="H100" s="5"/>
      <c r="I100" s="5"/>
      <c r="J100" s="5"/>
      <c r="K100" s="7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>
        <v>97.0</v>
      </c>
      <c r="B101" s="5" t="s">
        <v>394</v>
      </c>
      <c r="C101" s="8" t="s">
        <v>424</v>
      </c>
      <c r="D101" s="5"/>
      <c r="E101" s="5"/>
      <c r="F101" s="82">
        <v>5750.0</v>
      </c>
      <c r="G101" s="82"/>
      <c r="H101" s="5"/>
      <c r="I101" s="5"/>
      <c r="J101" s="5"/>
      <c r="K101" s="7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0"/>
      <c r="B102" s="4"/>
      <c r="C102" s="4"/>
      <c r="D102" s="4"/>
      <c r="E102" s="4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0"/>
      <c r="B103" s="4"/>
      <c r="C103" s="4"/>
      <c r="D103" s="4"/>
      <c r="E103" s="4"/>
      <c r="F103" s="4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0"/>
      <c r="B104" s="4"/>
      <c r="C104" s="4"/>
      <c r="D104" s="4"/>
      <c r="E104" s="4"/>
      <c r="F104" s="4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0"/>
      <c r="B105" s="4"/>
      <c r="C105" s="4"/>
      <c r="D105" s="4"/>
      <c r="E105" s="4"/>
      <c r="F105" s="4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0"/>
      <c r="B106" s="4"/>
      <c r="C106" s="4"/>
      <c r="D106" s="4"/>
      <c r="E106" s="4"/>
      <c r="F106" s="4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0"/>
      <c r="B107" s="4"/>
      <c r="C107" s="4"/>
      <c r="D107" s="4"/>
      <c r="E107" s="4"/>
      <c r="F107" s="4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0"/>
      <c r="B108" s="4"/>
      <c r="C108" s="4"/>
      <c r="D108" s="4"/>
      <c r="E108" s="4"/>
      <c r="F108" s="4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0"/>
      <c r="B109" s="4"/>
      <c r="C109" s="4"/>
      <c r="D109" s="4"/>
      <c r="E109" s="4"/>
      <c r="F109" s="4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0"/>
      <c r="B110" s="4"/>
      <c r="C110" s="4"/>
      <c r="D110" s="4"/>
      <c r="E110" s="4"/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0"/>
      <c r="B111" s="4"/>
      <c r="C111" s="4"/>
      <c r="D111" s="4"/>
      <c r="E111" s="4"/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0"/>
      <c r="B112" s="4"/>
      <c r="C112" s="4"/>
      <c r="D112" s="4"/>
      <c r="E112" s="4"/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0"/>
      <c r="B113" s="4"/>
      <c r="C113" s="4"/>
      <c r="D113" s="4"/>
      <c r="E113" s="4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0"/>
      <c r="B114" s="4"/>
      <c r="C114" s="4"/>
      <c r="D114" s="4"/>
      <c r="E114" s="4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0"/>
      <c r="B115" s="4"/>
      <c r="C115" s="4"/>
      <c r="D115" s="4"/>
      <c r="E115" s="4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0"/>
      <c r="B116" s="4"/>
      <c r="C116" s="4"/>
      <c r="D116" s="4"/>
      <c r="E116" s="4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0"/>
      <c r="B117" s="4"/>
      <c r="C117" s="4"/>
      <c r="D117" s="4"/>
      <c r="E117" s="4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0"/>
      <c r="B118" s="4"/>
      <c r="C118" s="4"/>
      <c r="D118" s="4"/>
      <c r="E118" s="4"/>
      <c r="F118" s="4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0"/>
      <c r="B119" s="4"/>
      <c r="C119" s="4"/>
      <c r="D119" s="4"/>
      <c r="E119" s="4"/>
      <c r="F119" s="4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0"/>
      <c r="B120" s="4"/>
      <c r="C120" s="4"/>
      <c r="D120" s="4"/>
      <c r="E120" s="4"/>
      <c r="F120" s="4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0"/>
      <c r="B121" s="4"/>
      <c r="C121" s="4"/>
      <c r="D121" s="4"/>
      <c r="E121" s="4"/>
      <c r="F121" s="4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0"/>
      <c r="B122" s="4"/>
      <c r="C122" s="4"/>
      <c r="D122" s="4"/>
      <c r="E122" s="4"/>
      <c r="F122" s="4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0"/>
      <c r="B123" s="4"/>
      <c r="C123" s="4"/>
      <c r="D123" s="4"/>
      <c r="E123" s="4"/>
      <c r="F123" s="4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0"/>
      <c r="B124" s="4"/>
      <c r="C124" s="4"/>
      <c r="D124" s="4"/>
      <c r="E124" s="4"/>
      <c r="F124" s="4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0"/>
      <c r="B125" s="4"/>
      <c r="C125" s="4"/>
      <c r="D125" s="4"/>
      <c r="E125" s="4"/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0"/>
      <c r="B126" s="4"/>
      <c r="C126" s="4"/>
      <c r="D126" s="4"/>
      <c r="E126" s="4"/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0"/>
      <c r="B127" s="4"/>
      <c r="C127" s="4"/>
      <c r="D127" s="4"/>
      <c r="E127" s="4"/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0"/>
      <c r="B128" s="4"/>
      <c r="C128" s="4"/>
      <c r="D128" s="4"/>
      <c r="E128" s="4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0"/>
      <c r="B129" s="4"/>
      <c r="C129" s="4"/>
      <c r="D129" s="4"/>
      <c r="E129" s="4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0"/>
      <c r="B130" s="4"/>
      <c r="C130" s="4"/>
      <c r="D130" s="4"/>
      <c r="E130" s="4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0"/>
      <c r="B131" s="4"/>
      <c r="C131" s="4"/>
      <c r="D131" s="4"/>
      <c r="E131" s="4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0"/>
      <c r="B132" s="4"/>
      <c r="C132" s="4"/>
      <c r="D132" s="4"/>
      <c r="E132" s="4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0"/>
      <c r="B133" s="4"/>
      <c r="C133" s="4"/>
      <c r="D133" s="4"/>
      <c r="E133" s="4"/>
      <c r="F133" s="4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0"/>
      <c r="B134" s="4"/>
      <c r="C134" s="4"/>
      <c r="D134" s="4"/>
      <c r="E134" s="4"/>
      <c r="F134" s="4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0"/>
      <c r="B135" s="4"/>
      <c r="C135" s="4"/>
      <c r="D135" s="4"/>
      <c r="E135" s="4"/>
      <c r="F135" s="4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0"/>
      <c r="B136" s="4"/>
      <c r="C136" s="4"/>
      <c r="D136" s="4"/>
      <c r="E136" s="4"/>
      <c r="F136" s="4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0"/>
      <c r="B137" s="4"/>
      <c r="C137" s="4"/>
      <c r="D137" s="4"/>
      <c r="E137" s="4"/>
      <c r="F137" s="4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0"/>
      <c r="B138" s="4"/>
      <c r="C138" s="4"/>
      <c r="D138" s="4"/>
      <c r="E138" s="4"/>
      <c r="F138" s="4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0"/>
      <c r="B139" s="4"/>
      <c r="C139" s="4"/>
      <c r="D139" s="4"/>
      <c r="E139" s="4"/>
      <c r="F139" s="4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0"/>
      <c r="B140" s="4"/>
      <c r="C140" s="4"/>
      <c r="D140" s="4"/>
      <c r="E140" s="4"/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0"/>
      <c r="B141" s="4"/>
      <c r="C141" s="4"/>
      <c r="D141" s="4"/>
      <c r="E141" s="4"/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0"/>
      <c r="B142" s="4"/>
      <c r="C142" s="4"/>
      <c r="D142" s="4"/>
      <c r="E142" s="4"/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0"/>
      <c r="B143" s="4"/>
      <c r="C143" s="4"/>
      <c r="D143" s="4"/>
      <c r="E143" s="4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0"/>
      <c r="B144" s="4"/>
      <c r="C144" s="4"/>
      <c r="D144" s="4"/>
      <c r="E144" s="4"/>
      <c r="F144" s="4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0"/>
      <c r="B145" s="4"/>
      <c r="C145" s="4"/>
      <c r="D145" s="4"/>
      <c r="E145" s="4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0"/>
      <c r="B146" s="4"/>
      <c r="C146" s="4"/>
      <c r="D146" s="4"/>
      <c r="E146" s="4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0"/>
      <c r="B147" s="4"/>
      <c r="C147" s="4"/>
      <c r="D147" s="4"/>
      <c r="E147" s="4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0"/>
      <c r="B148" s="4"/>
      <c r="C148" s="4"/>
      <c r="D148" s="4"/>
      <c r="E148" s="4"/>
      <c r="F148" s="4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0"/>
      <c r="B149" s="4"/>
      <c r="C149" s="4"/>
      <c r="D149" s="4"/>
      <c r="E149" s="4"/>
      <c r="F149" s="4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0"/>
      <c r="B150" s="4"/>
      <c r="C150" s="4"/>
      <c r="D150" s="4"/>
      <c r="E150" s="4"/>
      <c r="F150" s="4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0"/>
      <c r="B151" s="4"/>
      <c r="C151" s="4"/>
      <c r="D151" s="4"/>
      <c r="E151" s="4"/>
      <c r="F151" s="4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0"/>
      <c r="B152" s="4"/>
      <c r="C152" s="4"/>
      <c r="D152" s="4"/>
      <c r="E152" s="4"/>
      <c r="F152" s="4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0"/>
      <c r="B153" s="4"/>
      <c r="C153" s="4"/>
      <c r="D153" s="4"/>
      <c r="E153" s="4"/>
      <c r="F153" s="4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0"/>
      <c r="B154" s="4"/>
      <c r="C154" s="4"/>
      <c r="D154" s="4"/>
      <c r="E154" s="4"/>
      <c r="F154" s="4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0"/>
      <c r="B155" s="4"/>
      <c r="C155" s="4"/>
      <c r="D155" s="4"/>
      <c r="E155" s="4"/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"/>
      <c r="C156" s="4"/>
      <c r="D156" s="4"/>
      <c r="E156" s="4"/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0"/>
      <c r="B157" s="4"/>
      <c r="C157" s="4"/>
      <c r="D157" s="4"/>
      <c r="E157" s="4"/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0"/>
      <c r="B158" s="4"/>
      <c r="C158" s="4"/>
      <c r="D158" s="4"/>
      <c r="E158" s="4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0"/>
      <c r="B159" s="4"/>
      <c r="C159" s="4"/>
      <c r="D159" s="4"/>
      <c r="E159" s="4"/>
      <c r="F159" s="4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"/>
      <c r="C160" s="4"/>
      <c r="D160" s="4"/>
      <c r="E160" s="4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"/>
      <c r="C161" s="4"/>
      <c r="D161" s="4"/>
      <c r="E161" s="4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"/>
      <c r="C162" s="4"/>
      <c r="D162" s="4"/>
      <c r="E162" s="4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"/>
      <c r="C163" s="4"/>
      <c r="D163" s="4"/>
      <c r="E163" s="4"/>
      <c r="F163" s="4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"/>
      <c r="C164" s="4"/>
      <c r="D164" s="4"/>
      <c r="E164" s="4"/>
      <c r="F164" s="4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0"/>
      <c r="B165" s="4"/>
      <c r="C165" s="4"/>
      <c r="D165" s="4"/>
      <c r="E165" s="4"/>
      <c r="F165" s="4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0"/>
      <c r="B166" s="4"/>
      <c r="C166" s="4"/>
      <c r="D166" s="4"/>
      <c r="E166" s="4"/>
      <c r="F166" s="4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0"/>
      <c r="B167" s="4"/>
      <c r="C167" s="4"/>
      <c r="D167" s="4"/>
      <c r="E167" s="4"/>
      <c r="F167" s="4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0"/>
      <c r="B168" s="4"/>
      <c r="C168" s="4"/>
      <c r="D168" s="4"/>
      <c r="E168" s="4"/>
      <c r="F168" s="4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0"/>
      <c r="B169" s="4"/>
      <c r="C169" s="4"/>
      <c r="D169" s="4"/>
      <c r="E169" s="4"/>
      <c r="F169" s="4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0"/>
      <c r="B170" s="4"/>
      <c r="C170" s="4"/>
      <c r="D170" s="4"/>
      <c r="E170" s="4"/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0"/>
      <c r="B171" s="4"/>
      <c r="C171" s="4"/>
      <c r="D171" s="4"/>
      <c r="E171" s="4"/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0"/>
      <c r="B172" s="4"/>
      <c r="C172" s="4"/>
      <c r="D172" s="4"/>
      <c r="E172" s="4"/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0"/>
      <c r="B173" s="4"/>
      <c r="C173" s="4"/>
      <c r="D173" s="4"/>
      <c r="E173" s="4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0"/>
      <c r="B174" s="4"/>
      <c r="C174" s="4"/>
      <c r="D174" s="4"/>
      <c r="E174" s="4"/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0"/>
      <c r="B175" s="4"/>
      <c r="C175" s="4"/>
      <c r="D175" s="4"/>
      <c r="E175" s="4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0"/>
      <c r="B176" s="4"/>
      <c r="C176" s="4"/>
      <c r="D176" s="4"/>
      <c r="E176" s="4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0"/>
      <c r="B177" s="4"/>
      <c r="C177" s="4"/>
      <c r="D177" s="4"/>
      <c r="E177" s="4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0"/>
      <c r="B178" s="4"/>
      <c r="C178" s="4"/>
      <c r="D178" s="4"/>
      <c r="E178" s="4"/>
      <c r="F178" s="4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0"/>
      <c r="B179" s="4"/>
      <c r="C179" s="4"/>
      <c r="D179" s="4"/>
      <c r="E179" s="4"/>
      <c r="F179" s="4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0"/>
      <c r="B180" s="4"/>
      <c r="C180" s="4"/>
      <c r="D180" s="4"/>
      <c r="E180" s="4"/>
      <c r="F180" s="4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0"/>
      <c r="B181" s="4"/>
      <c r="C181" s="4"/>
      <c r="D181" s="4"/>
      <c r="E181" s="4"/>
      <c r="F181" s="4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0"/>
      <c r="B182" s="4"/>
      <c r="C182" s="4"/>
      <c r="D182" s="4"/>
      <c r="E182" s="4"/>
      <c r="F182" s="4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0"/>
      <c r="B183" s="4"/>
      <c r="C183" s="4"/>
      <c r="D183" s="4"/>
      <c r="E183" s="4"/>
      <c r="F183" s="4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0"/>
      <c r="B184" s="4"/>
      <c r="C184" s="4"/>
      <c r="D184" s="4"/>
      <c r="E184" s="4"/>
      <c r="F184" s="4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0"/>
      <c r="B185" s="4"/>
      <c r="C185" s="4"/>
      <c r="D185" s="4"/>
      <c r="E185" s="4"/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0"/>
      <c r="B186" s="4"/>
      <c r="C186" s="4"/>
      <c r="D186" s="4"/>
      <c r="E186" s="4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0"/>
      <c r="B187" s="4"/>
      <c r="C187" s="4"/>
      <c r="D187" s="4"/>
      <c r="E187" s="4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0"/>
      <c r="B188" s="4"/>
      <c r="C188" s="4"/>
      <c r="D188" s="4"/>
      <c r="E188" s="4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0"/>
      <c r="B189" s="4"/>
      <c r="C189" s="4"/>
      <c r="D189" s="4"/>
      <c r="E189" s="4"/>
      <c r="F189" s="4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0"/>
      <c r="B190" s="4"/>
      <c r="C190" s="4"/>
      <c r="D190" s="4"/>
      <c r="E190" s="4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0"/>
      <c r="B191" s="4"/>
      <c r="C191" s="4"/>
      <c r="D191" s="4"/>
      <c r="E191" s="4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0"/>
      <c r="B192" s="4"/>
      <c r="C192" s="4"/>
      <c r="D192" s="4"/>
      <c r="E192" s="4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0"/>
      <c r="B193" s="4"/>
      <c r="C193" s="4"/>
      <c r="D193" s="4"/>
      <c r="E193" s="4"/>
      <c r="F193" s="4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0"/>
      <c r="B194" s="4"/>
      <c r="C194" s="4"/>
      <c r="D194" s="4"/>
      <c r="E194" s="4"/>
      <c r="F194" s="4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0"/>
      <c r="B195" s="4"/>
      <c r="C195" s="4"/>
      <c r="D195" s="4"/>
      <c r="E195" s="4"/>
      <c r="F195" s="4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0"/>
      <c r="B196" s="4"/>
      <c r="C196" s="4"/>
      <c r="D196" s="4"/>
      <c r="E196" s="4"/>
      <c r="F196" s="4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0"/>
      <c r="B197" s="4"/>
      <c r="C197" s="4"/>
      <c r="D197" s="4"/>
      <c r="E197" s="4"/>
      <c r="F197" s="4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0"/>
      <c r="B198" s="4"/>
      <c r="C198" s="4"/>
      <c r="D198" s="4"/>
      <c r="E198" s="4"/>
      <c r="F198" s="4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0"/>
      <c r="B199" s="4"/>
      <c r="C199" s="4"/>
      <c r="D199" s="4"/>
      <c r="E199" s="4"/>
      <c r="F199" s="4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0"/>
      <c r="B200" s="4"/>
      <c r="C200" s="4"/>
      <c r="D200" s="4"/>
      <c r="E200" s="4"/>
      <c r="F200" s="4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0"/>
      <c r="B201" s="4"/>
      <c r="C201" s="4"/>
      <c r="D201" s="4"/>
      <c r="E201" s="4"/>
      <c r="F201" s="4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0"/>
      <c r="B202" s="4"/>
      <c r="C202" s="4"/>
      <c r="D202" s="4"/>
      <c r="E202" s="4"/>
      <c r="F202" s="4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0"/>
      <c r="B203" s="4"/>
      <c r="C203" s="4"/>
      <c r="D203" s="4"/>
      <c r="E203" s="4"/>
      <c r="F203" s="4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0"/>
      <c r="B204" s="4"/>
      <c r="C204" s="4"/>
      <c r="D204" s="4"/>
      <c r="E204" s="4"/>
      <c r="F204" s="4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0"/>
      <c r="B205" s="4"/>
      <c r="C205" s="4"/>
      <c r="D205" s="4"/>
      <c r="E205" s="4"/>
      <c r="F205" s="4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0"/>
      <c r="B206" s="4"/>
      <c r="C206" s="4"/>
      <c r="D206" s="4"/>
      <c r="E206" s="4"/>
      <c r="F206" s="4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0"/>
      <c r="B207" s="4"/>
      <c r="C207" s="4"/>
      <c r="D207" s="4"/>
      <c r="E207" s="4"/>
      <c r="F207" s="4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0"/>
      <c r="B208" s="4"/>
      <c r="C208" s="4"/>
      <c r="D208" s="4"/>
      <c r="E208" s="4"/>
      <c r="F208" s="4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0"/>
      <c r="B209" s="4"/>
      <c r="C209" s="4"/>
      <c r="D209" s="4"/>
      <c r="E209" s="4"/>
      <c r="F209" s="4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0"/>
      <c r="B210" s="4"/>
      <c r="C210" s="4"/>
      <c r="D210" s="4"/>
      <c r="E210" s="4"/>
      <c r="F210" s="4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0"/>
      <c r="B211" s="4"/>
      <c r="C211" s="4"/>
      <c r="D211" s="4"/>
      <c r="E211" s="4"/>
      <c r="F211" s="4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0"/>
      <c r="B212" s="4"/>
      <c r="C212" s="4"/>
      <c r="D212" s="4"/>
      <c r="E212" s="4"/>
      <c r="F212" s="4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0"/>
      <c r="B213" s="4"/>
      <c r="C213" s="4"/>
      <c r="D213" s="4"/>
      <c r="E213" s="4"/>
      <c r="F213" s="4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0"/>
      <c r="B214" s="4"/>
      <c r="C214" s="4"/>
      <c r="D214" s="4"/>
      <c r="E214" s="4"/>
      <c r="F214" s="4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0"/>
      <c r="B215" s="4"/>
      <c r="C215" s="4"/>
      <c r="D215" s="4"/>
      <c r="E215" s="4"/>
      <c r="F215" s="4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0"/>
      <c r="B216" s="4"/>
      <c r="C216" s="4"/>
      <c r="D216" s="4"/>
      <c r="E216" s="4"/>
      <c r="F216" s="4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0"/>
      <c r="B217" s="4"/>
      <c r="C217" s="4"/>
      <c r="D217" s="4"/>
      <c r="E217" s="4"/>
      <c r="F217" s="4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0"/>
      <c r="B218" s="4"/>
      <c r="C218" s="4"/>
      <c r="D218" s="4"/>
      <c r="E218" s="4"/>
      <c r="F218" s="4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0"/>
      <c r="B219" s="4"/>
      <c r="C219" s="4"/>
      <c r="D219" s="4"/>
      <c r="E219" s="4"/>
      <c r="F219" s="4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0"/>
      <c r="B220" s="4"/>
      <c r="C220" s="4"/>
      <c r="D220" s="4"/>
      <c r="E220" s="4"/>
      <c r="F220" s="4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0"/>
      <c r="B221" s="4"/>
      <c r="C221" s="4"/>
      <c r="D221" s="4"/>
      <c r="E221" s="4"/>
      <c r="F221" s="4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0"/>
      <c r="B222" s="4"/>
      <c r="C222" s="4"/>
      <c r="D222" s="4"/>
      <c r="E222" s="4"/>
      <c r="F222" s="4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0"/>
      <c r="B223" s="4"/>
      <c r="C223" s="4"/>
      <c r="D223" s="4"/>
      <c r="E223" s="4"/>
      <c r="F223" s="4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0"/>
      <c r="B224" s="4"/>
      <c r="C224" s="4"/>
      <c r="D224" s="4"/>
      <c r="E224" s="4"/>
      <c r="F224" s="4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0"/>
      <c r="B225" s="4"/>
      <c r="C225" s="4"/>
      <c r="D225" s="4"/>
      <c r="E225" s="4"/>
      <c r="F225" s="4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0"/>
      <c r="B226" s="4"/>
      <c r="C226" s="4"/>
      <c r="D226" s="4"/>
      <c r="E226" s="4"/>
      <c r="F226" s="4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0"/>
      <c r="B227" s="4"/>
      <c r="C227" s="4"/>
      <c r="D227" s="4"/>
      <c r="E227" s="4"/>
      <c r="F227" s="4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0"/>
      <c r="B228" s="4"/>
      <c r="C228" s="4"/>
      <c r="D228" s="4"/>
      <c r="E228" s="4"/>
      <c r="F228" s="4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0"/>
      <c r="B229" s="4"/>
      <c r="C229" s="4"/>
      <c r="D229" s="4"/>
      <c r="E229" s="4"/>
      <c r="F229" s="4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0"/>
      <c r="B230" s="4"/>
      <c r="C230" s="4"/>
      <c r="D230" s="4"/>
      <c r="E230" s="4"/>
      <c r="F230" s="4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0"/>
      <c r="B231" s="4"/>
      <c r="C231" s="4"/>
      <c r="D231" s="4"/>
      <c r="E231" s="4"/>
      <c r="F231" s="4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0"/>
      <c r="B232" s="4"/>
      <c r="C232" s="4"/>
      <c r="D232" s="4"/>
      <c r="E232" s="4"/>
      <c r="F232" s="4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0"/>
      <c r="B233" s="4"/>
      <c r="C233" s="4"/>
      <c r="D233" s="4"/>
      <c r="E233" s="4"/>
      <c r="F233" s="4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0"/>
      <c r="B234" s="4"/>
      <c r="C234" s="4"/>
      <c r="D234" s="4"/>
      <c r="E234" s="4"/>
      <c r="F234" s="4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0"/>
      <c r="B235" s="4"/>
      <c r="C235" s="4"/>
      <c r="D235" s="4"/>
      <c r="E235" s="4"/>
      <c r="F235" s="4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0"/>
      <c r="B236" s="4"/>
      <c r="C236" s="4"/>
      <c r="D236" s="4"/>
      <c r="E236" s="4"/>
      <c r="F236" s="4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0"/>
      <c r="B237" s="4"/>
      <c r="C237" s="4"/>
      <c r="D237" s="4"/>
      <c r="E237" s="4"/>
      <c r="F237" s="4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0"/>
      <c r="B238" s="4"/>
      <c r="C238" s="4"/>
      <c r="D238" s="4"/>
      <c r="E238" s="4"/>
      <c r="F238" s="4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0"/>
      <c r="B239" s="4"/>
      <c r="C239" s="4"/>
      <c r="D239" s="4"/>
      <c r="E239" s="4"/>
      <c r="F239" s="4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0"/>
      <c r="B240" s="4"/>
      <c r="C240" s="4"/>
      <c r="D240" s="4"/>
      <c r="E240" s="4"/>
      <c r="F240" s="4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0"/>
      <c r="B241" s="4"/>
      <c r="C241" s="4"/>
      <c r="D241" s="4"/>
      <c r="E241" s="4"/>
      <c r="F241" s="4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0"/>
      <c r="B242" s="4"/>
      <c r="C242" s="4"/>
      <c r="D242" s="4"/>
      <c r="E242" s="4"/>
      <c r="F242" s="4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0"/>
      <c r="B243" s="4"/>
      <c r="C243" s="4"/>
      <c r="D243" s="4"/>
      <c r="E243" s="4"/>
      <c r="F243" s="4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0"/>
      <c r="B244" s="4"/>
      <c r="C244" s="4"/>
      <c r="D244" s="4"/>
      <c r="E244" s="4"/>
      <c r="F244" s="4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0"/>
      <c r="B245" s="4"/>
      <c r="C245" s="4"/>
      <c r="D245" s="4"/>
      <c r="E245" s="4"/>
      <c r="F245" s="4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0"/>
      <c r="B246" s="4"/>
      <c r="C246" s="4"/>
      <c r="D246" s="4"/>
      <c r="E246" s="4"/>
      <c r="F246" s="4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0"/>
      <c r="B247" s="4"/>
      <c r="C247" s="4"/>
      <c r="D247" s="4"/>
      <c r="E247" s="4"/>
      <c r="F247" s="4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0"/>
      <c r="B248" s="4"/>
      <c r="C248" s="4"/>
      <c r="D248" s="4"/>
      <c r="E248" s="4"/>
      <c r="F248" s="4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0"/>
      <c r="B249" s="4"/>
      <c r="C249" s="4"/>
      <c r="D249" s="4"/>
      <c r="E249" s="4"/>
      <c r="F249" s="4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0"/>
      <c r="B250" s="4"/>
      <c r="C250" s="4"/>
      <c r="D250" s="4"/>
      <c r="E250" s="4"/>
      <c r="F250" s="4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0"/>
      <c r="B251" s="4"/>
      <c r="C251" s="4"/>
      <c r="D251" s="4"/>
      <c r="E251" s="4"/>
      <c r="F251" s="4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0"/>
      <c r="B252" s="4"/>
      <c r="C252" s="4"/>
      <c r="D252" s="4"/>
      <c r="E252" s="4"/>
      <c r="F252" s="4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0"/>
      <c r="B253" s="4"/>
      <c r="C253" s="4"/>
      <c r="D253" s="4"/>
      <c r="E253" s="4"/>
      <c r="F253" s="4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0"/>
      <c r="B254" s="4"/>
      <c r="C254" s="4"/>
      <c r="D254" s="4"/>
      <c r="E254" s="4"/>
      <c r="F254" s="4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0"/>
      <c r="B255" s="4"/>
      <c r="C255" s="4"/>
      <c r="D255" s="4"/>
      <c r="E255" s="4"/>
      <c r="F255" s="4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0"/>
      <c r="B256" s="4"/>
      <c r="C256" s="4"/>
      <c r="D256" s="4"/>
      <c r="E256" s="4"/>
      <c r="F256" s="4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0"/>
      <c r="B257" s="4"/>
      <c r="C257" s="4"/>
      <c r="D257" s="4"/>
      <c r="E257" s="4"/>
      <c r="F257" s="4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0"/>
      <c r="B258" s="4"/>
      <c r="C258" s="4"/>
      <c r="D258" s="4"/>
      <c r="E258" s="4"/>
      <c r="F258" s="4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0"/>
      <c r="B259" s="4"/>
      <c r="C259" s="4"/>
      <c r="D259" s="4"/>
      <c r="E259" s="4"/>
      <c r="F259" s="4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0"/>
      <c r="B260" s="4"/>
      <c r="C260" s="4"/>
      <c r="D260" s="4"/>
      <c r="E260" s="4"/>
      <c r="F260" s="4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0"/>
      <c r="B261" s="4"/>
      <c r="C261" s="4"/>
      <c r="D261" s="4"/>
      <c r="E261" s="4"/>
      <c r="F261" s="4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0"/>
      <c r="B262" s="4"/>
      <c r="C262" s="4"/>
      <c r="D262" s="4"/>
      <c r="E262" s="4"/>
      <c r="F262" s="4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0"/>
      <c r="B263" s="4"/>
      <c r="C263" s="4"/>
      <c r="D263" s="4"/>
      <c r="E263" s="4"/>
      <c r="F263" s="4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0"/>
      <c r="B264" s="4"/>
      <c r="C264" s="4"/>
      <c r="D264" s="4"/>
      <c r="E264" s="4"/>
      <c r="F264" s="4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0"/>
      <c r="B265" s="4"/>
      <c r="C265" s="4"/>
      <c r="D265" s="4"/>
      <c r="E265" s="4"/>
      <c r="F265" s="4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0"/>
      <c r="B266" s="4"/>
      <c r="C266" s="4"/>
      <c r="D266" s="4"/>
      <c r="E266" s="4"/>
      <c r="F266" s="4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0"/>
      <c r="B267" s="4"/>
      <c r="C267" s="4"/>
      <c r="D267" s="4"/>
      <c r="E267" s="4"/>
      <c r="F267" s="4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0"/>
      <c r="B268" s="4"/>
      <c r="C268" s="4"/>
      <c r="D268" s="4"/>
      <c r="E268" s="4"/>
      <c r="F268" s="4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0"/>
      <c r="B269" s="4"/>
      <c r="C269" s="4"/>
      <c r="D269" s="4"/>
      <c r="E269" s="4"/>
      <c r="F269" s="4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0"/>
      <c r="B270" s="4"/>
      <c r="C270" s="4"/>
      <c r="D270" s="4"/>
      <c r="E270" s="4"/>
      <c r="F270" s="4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0"/>
      <c r="B271" s="4"/>
      <c r="C271" s="4"/>
      <c r="D271" s="4"/>
      <c r="E271" s="4"/>
      <c r="F271" s="4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0"/>
      <c r="B272" s="4"/>
      <c r="C272" s="4"/>
      <c r="D272" s="4"/>
      <c r="E272" s="4"/>
      <c r="F272" s="4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0"/>
      <c r="B273" s="4"/>
      <c r="C273" s="4"/>
      <c r="D273" s="4"/>
      <c r="E273" s="4"/>
      <c r="F273" s="4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0"/>
      <c r="B274" s="4"/>
      <c r="C274" s="4"/>
      <c r="D274" s="4"/>
      <c r="E274" s="4"/>
      <c r="F274" s="4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0"/>
      <c r="B275" s="4"/>
      <c r="C275" s="4"/>
      <c r="D275" s="4"/>
      <c r="E275" s="4"/>
      <c r="F275" s="4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0"/>
      <c r="B276" s="4"/>
      <c r="C276" s="4"/>
      <c r="D276" s="4"/>
      <c r="E276" s="4"/>
      <c r="F276" s="4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0"/>
      <c r="B277" s="4"/>
      <c r="C277" s="4"/>
      <c r="D277" s="4"/>
      <c r="E277" s="4"/>
      <c r="F277" s="4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0"/>
      <c r="B278" s="4"/>
      <c r="C278" s="4"/>
      <c r="D278" s="4"/>
      <c r="E278" s="4"/>
      <c r="F278" s="4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0"/>
      <c r="B279" s="4"/>
      <c r="C279" s="4"/>
      <c r="D279" s="4"/>
      <c r="E279" s="4"/>
      <c r="F279" s="4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0"/>
      <c r="B280" s="4"/>
      <c r="C280" s="4"/>
      <c r="D280" s="4"/>
      <c r="E280" s="4"/>
      <c r="F280" s="4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0"/>
      <c r="B281" s="4"/>
      <c r="C281" s="4"/>
      <c r="D281" s="4"/>
      <c r="E281" s="4"/>
      <c r="F281" s="4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0"/>
      <c r="B282" s="4"/>
      <c r="C282" s="4"/>
      <c r="D282" s="4"/>
      <c r="E282" s="4"/>
      <c r="F282" s="4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0"/>
      <c r="B283" s="4"/>
      <c r="C283" s="4"/>
      <c r="D283" s="4"/>
      <c r="E283" s="4"/>
      <c r="F283" s="4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0"/>
      <c r="B284" s="4"/>
      <c r="C284" s="4"/>
      <c r="D284" s="4"/>
      <c r="E284" s="4"/>
      <c r="F284" s="4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0"/>
      <c r="B285" s="4"/>
      <c r="C285" s="4"/>
      <c r="D285" s="4"/>
      <c r="E285" s="4"/>
      <c r="F285" s="4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0"/>
      <c r="B286" s="4"/>
      <c r="C286" s="4"/>
      <c r="D286" s="4"/>
      <c r="E286" s="4"/>
      <c r="F286" s="4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0"/>
      <c r="B287" s="4"/>
      <c r="C287" s="4"/>
      <c r="D287" s="4"/>
      <c r="E287" s="4"/>
      <c r="F287" s="4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0"/>
      <c r="B288" s="4"/>
      <c r="C288" s="4"/>
      <c r="D288" s="4"/>
      <c r="E288" s="4"/>
      <c r="F288" s="4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0"/>
      <c r="B289" s="4"/>
      <c r="C289" s="4"/>
      <c r="D289" s="4"/>
      <c r="E289" s="4"/>
      <c r="F289" s="4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0"/>
      <c r="B290" s="4"/>
      <c r="C290" s="4"/>
      <c r="D290" s="4"/>
      <c r="E290" s="4"/>
      <c r="F290" s="4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0"/>
      <c r="B291" s="4"/>
      <c r="C291" s="4"/>
      <c r="D291" s="4"/>
      <c r="E291" s="4"/>
      <c r="F291" s="4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0"/>
      <c r="B292" s="4"/>
      <c r="C292" s="4"/>
      <c r="D292" s="4"/>
      <c r="E292" s="4"/>
      <c r="F292" s="4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0"/>
      <c r="B293" s="4"/>
      <c r="C293" s="4"/>
      <c r="D293" s="4"/>
      <c r="E293" s="4"/>
      <c r="F293" s="4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0"/>
      <c r="B294" s="4"/>
      <c r="C294" s="4"/>
      <c r="D294" s="4"/>
      <c r="E294" s="4"/>
      <c r="F294" s="4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0"/>
      <c r="B295" s="4"/>
      <c r="C295" s="4"/>
      <c r="D295" s="4"/>
      <c r="E295" s="4"/>
      <c r="F295" s="4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0"/>
      <c r="B296" s="4"/>
      <c r="C296" s="4"/>
      <c r="D296" s="4"/>
      <c r="E296" s="4"/>
      <c r="F296" s="4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0"/>
      <c r="B297" s="4"/>
      <c r="C297" s="4"/>
      <c r="D297" s="4"/>
      <c r="E297" s="4"/>
      <c r="F297" s="4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0"/>
      <c r="B298" s="4"/>
      <c r="C298" s="4"/>
      <c r="D298" s="4"/>
      <c r="E298" s="4"/>
      <c r="F298" s="4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0"/>
      <c r="B299" s="4"/>
      <c r="C299" s="4"/>
      <c r="D299" s="4"/>
      <c r="E299" s="4"/>
      <c r="F299" s="4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0"/>
      <c r="B300" s="4"/>
      <c r="C300" s="4"/>
      <c r="D300" s="4"/>
      <c r="E300" s="4"/>
      <c r="F300" s="4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0"/>
      <c r="B301" s="4"/>
      <c r="C301" s="4"/>
      <c r="D301" s="4"/>
      <c r="E301" s="4"/>
      <c r="F301" s="4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0"/>
      <c r="B302" s="4"/>
      <c r="C302" s="4"/>
      <c r="D302" s="4"/>
      <c r="E302" s="4"/>
      <c r="F302" s="4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0"/>
      <c r="B303" s="4"/>
      <c r="C303" s="4"/>
      <c r="D303" s="4"/>
      <c r="E303" s="4"/>
      <c r="F303" s="4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0"/>
      <c r="B304" s="4"/>
      <c r="C304" s="4"/>
      <c r="D304" s="4"/>
      <c r="E304" s="4"/>
      <c r="F304" s="4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0"/>
      <c r="B305" s="4"/>
      <c r="C305" s="4"/>
      <c r="D305" s="4"/>
      <c r="E305" s="4"/>
      <c r="F305" s="4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0"/>
      <c r="B306" s="4"/>
      <c r="C306" s="4"/>
      <c r="D306" s="4"/>
      <c r="E306" s="4"/>
      <c r="F306" s="4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0"/>
      <c r="B307" s="4"/>
      <c r="C307" s="4"/>
      <c r="D307" s="4"/>
      <c r="E307" s="4"/>
      <c r="F307" s="4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0"/>
      <c r="B308" s="4"/>
      <c r="C308" s="4"/>
      <c r="D308" s="4"/>
      <c r="E308" s="4"/>
      <c r="F308" s="4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0"/>
      <c r="B309" s="4"/>
      <c r="C309" s="4"/>
      <c r="D309" s="4"/>
      <c r="E309" s="4"/>
      <c r="F309" s="4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0"/>
      <c r="B310" s="4"/>
      <c r="C310" s="4"/>
      <c r="D310" s="4"/>
      <c r="E310" s="4"/>
      <c r="F310" s="4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0"/>
      <c r="B311" s="4"/>
      <c r="C311" s="4"/>
      <c r="D311" s="4"/>
      <c r="E311" s="4"/>
      <c r="F311" s="4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0"/>
      <c r="B312" s="4"/>
      <c r="C312" s="4"/>
      <c r="D312" s="4"/>
      <c r="E312" s="4"/>
      <c r="F312" s="4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0"/>
      <c r="B313" s="4"/>
      <c r="C313" s="4"/>
      <c r="D313" s="4"/>
      <c r="E313" s="4"/>
      <c r="F313" s="4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0"/>
      <c r="B314" s="4"/>
      <c r="C314" s="4"/>
      <c r="D314" s="4"/>
      <c r="E314" s="4"/>
      <c r="F314" s="4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0"/>
      <c r="B315" s="4"/>
      <c r="C315" s="4"/>
      <c r="D315" s="4"/>
      <c r="E315" s="4"/>
      <c r="F315" s="4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0"/>
      <c r="B316" s="4"/>
      <c r="C316" s="4"/>
      <c r="D316" s="4"/>
      <c r="E316" s="4"/>
      <c r="F316" s="4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0"/>
      <c r="B317" s="4"/>
      <c r="C317" s="4"/>
      <c r="D317" s="4"/>
      <c r="E317" s="4"/>
      <c r="F317" s="4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0"/>
      <c r="B318" s="4"/>
      <c r="C318" s="4"/>
      <c r="D318" s="4"/>
      <c r="E318" s="4"/>
      <c r="F318" s="4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0"/>
      <c r="B319" s="4"/>
      <c r="C319" s="4"/>
      <c r="D319" s="4"/>
      <c r="E319" s="4"/>
      <c r="F319" s="4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0"/>
      <c r="B320" s="4"/>
      <c r="C320" s="4"/>
      <c r="D320" s="4"/>
      <c r="E320" s="4"/>
      <c r="F320" s="4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0"/>
      <c r="B321" s="4"/>
      <c r="C321" s="4"/>
      <c r="D321" s="4"/>
      <c r="E321" s="4"/>
      <c r="F321" s="4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0"/>
      <c r="B322" s="4"/>
      <c r="C322" s="4"/>
      <c r="D322" s="4"/>
      <c r="E322" s="4"/>
      <c r="F322" s="4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0"/>
      <c r="B323" s="4"/>
      <c r="C323" s="4"/>
      <c r="D323" s="4"/>
      <c r="E323" s="4"/>
      <c r="F323" s="4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0"/>
      <c r="B324" s="4"/>
      <c r="C324" s="4"/>
      <c r="D324" s="4"/>
      <c r="E324" s="4"/>
      <c r="F324" s="4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0"/>
      <c r="B325" s="4"/>
      <c r="C325" s="4"/>
      <c r="D325" s="4"/>
      <c r="E325" s="4"/>
      <c r="F325" s="4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0"/>
      <c r="B326" s="4"/>
      <c r="C326" s="4"/>
      <c r="D326" s="4"/>
      <c r="E326" s="4"/>
      <c r="F326" s="4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0"/>
      <c r="B327" s="4"/>
      <c r="C327" s="4"/>
      <c r="D327" s="4"/>
      <c r="E327" s="4"/>
      <c r="F327" s="4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0"/>
      <c r="B328" s="4"/>
      <c r="C328" s="4"/>
      <c r="D328" s="4"/>
      <c r="E328" s="4"/>
      <c r="F328" s="4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0"/>
      <c r="B329" s="4"/>
      <c r="C329" s="4"/>
      <c r="D329" s="4"/>
      <c r="E329" s="4"/>
      <c r="F329" s="4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0"/>
      <c r="B330" s="4"/>
      <c r="C330" s="4"/>
      <c r="D330" s="4"/>
      <c r="E330" s="4"/>
      <c r="F330" s="4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0"/>
      <c r="B331" s="4"/>
      <c r="C331" s="4"/>
      <c r="D331" s="4"/>
      <c r="E331" s="4"/>
      <c r="F331" s="4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0"/>
      <c r="B332" s="4"/>
      <c r="C332" s="4"/>
      <c r="D332" s="4"/>
      <c r="E332" s="4"/>
      <c r="F332" s="4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0"/>
      <c r="B333" s="4"/>
      <c r="C333" s="4"/>
      <c r="D333" s="4"/>
      <c r="E333" s="4"/>
      <c r="F333" s="4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0"/>
      <c r="B334" s="4"/>
      <c r="C334" s="4"/>
      <c r="D334" s="4"/>
      <c r="E334" s="4"/>
      <c r="F334" s="4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0"/>
      <c r="B335" s="4"/>
      <c r="C335" s="4"/>
      <c r="D335" s="4"/>
      <c r="E335" s="4"/>
      <c r="F335" s="4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0"/>
      <c r="B336" s="4"/>
      <c r="C336" s="4"/>
      <c r="D336" s="4"/>
      <c r="E336" s="4"/>
      <c r="F336" s="4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0"/>
      <c r="B337" s="4"/>
      <c r="C337" s="4"/>
      <c r="D337" s="4"/>
      <c r="E337" s="4"/>
      <c r="F337" s="4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0"/>
      <c r="B338" s="4"/>
      <c r="C338" s="4"/>
      <c r="D338" s="4"/>
      <c r="E338" s="4"/>
      <c r="F338" s="4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0"/>
      <c r="B339" s="4"/>
      <c r="C339" s="4"/>
      <c r="D339" s="4"/>
      <c r="E339" s="4"/>
      <c r="F339" s="4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0"/>
      <c r="B340" s="4"/>
      <c r="C340" s="4"/>
      <c r="D340" s="4"/>
      <c r="E340" s="4"/>
      <c r="F340" s="4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0"/>
      <c r="B341" s="4"/>
      <c r="C341" s="4"/>
      <c r="D341" s="4"/>
      <c r="E341" s="4"/>
      <c r="F341" s="4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0"/>
      <c r="B342" s="4"/>
      <c r="C342" s="4"/>
      <c r="D342" s="4"/>
      <c r="E342" s="4"/>
      <c r="F342" s="4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0"/>
      <c r="B343" s="4"/>
      <c r="C343" s="4"/>
      <c r="D343" s="4"/>
      <c r="E343" s="4"/>
      <c r="F343" s="4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0"/>
      <c r="B344" s="4"/>
      <c r="C344" s="4"/>
      <c r="D344" s="4"/>
      <c r="E344" s="4"/>
      <c r="F344" s="4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0"/>
      <c r="B345" s="4"/>
      <c r="C345" s="4"/>
      <c r="D345" s="4"/>
      <c r="E345" s="4"/>
      <c r="F345" s="4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0"/>
      <c r="B346" s="4"/>
      <c r="C346" s="4"/>
      <c r="D346" s="4"/>
      <c r="E346" s="4"/>
      <c r="F346" s="4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0"/>
      <c r="B347" s="4"/>
      <c r="C347" s="4"/>
      <c r="D347" s="4"/>
      <c r="E347" s="4"/>
      <c r="F347" s="4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0"/>
      <c r="B348" s="4"/>
      <c r="C348" s="4"/>
      <c r="D348" s="4"/>
      <c r="E348" s="4"/>
      <c r="F348" s="4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0"/>
      <c r="B349" s="4"/>
      <c r="C349" s="4"/>
      <c r="D349" s="4"/>
      <c r="E349" s="4"/>
      <c r="F349" s="4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0"/>
      <c r="B350" s="4"/>
      <c r="C350" s="4"/>
      <c r="D350" s="4"/>
      <c r="E350" s="4"/>
      <c r="F350" s="4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0"/>
      <c r="B351" s="4"/>
      <c r="C351" s="4"/>
      <c r="D351" s="4"/>
      <c r="E351" s="4"/>
      <c r="F351" s="4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0"/>
      <c r="B352" s="4"/>
      <c r="C352" s="4"/>
      <c r="D352" s="4"/>
      <c r="E352" s="4"/>
      <c r="F352" s="4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0"/>
      <c r="B353" s="4"/>
      <c r="C353" s="4"/>
      <c r="D353" s="4"/>
      <c r="E353" s="4"/>
      <c r="F353" s="4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0"/>
      <c r="B354" s="4"/>
      <c r="C354" s="4"/>
      <c r="D354" s="4"/>
      <c r="E354" s="4"/>
      <c r="F354" s="4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0"/>
      <c r="B355" s="4"/>
      <c r="C355" s="4"/>
      <c r="D355" s="4"/>
      <c r="E355" s="4"/>
      <c r="F355" s="4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0"/>
      <c r="B356" s="4"/>
      <c r="C356" s="4"/>
      <c r="D356" s="4"/>
      <c r="E356" s="4"/>
      <c r="F356" s="4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0"/>
      <c r="B357" s="4"/>
      <c r="C357" s="4"/>
      <c r="D357" s="4"/>
      <c r="E357" s="4"/>
      <c r="F357" s="4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0"/>
      <c r="B358" s="4"/>
      <c r="C358" s="4"/>
      <c r="D358" s="4"/>
      <c r="E358" s="4"/>
      <c r="F358" s="4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0"/>
      <c r="B359" s="4"/>
      <c r="C359" s="4"/>
      <c r="D359" s="4"/>
      <c r="E359" s="4"/>
      <c r="F359" s="4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0"/>
      <c r="B360" s="4"/>
      <c r="C360" s="4"/>
      <c r="D360" s="4"/>
      <c r="E360" s="4"/>
      <c r="F360" s="4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0"/>
      <c r="B361" s="4"/>
      <c r="C361" s="4"/>
      <c r="D361" s="4"/>
      <c r="E361" s="4"/>
      <c r="F361" s="4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0"/>
      <c r="B362" s="4"/>
      <c r="C362" s="4"/>
      <c r="D362" s="4"/>
      <c r="E362" s="4"/>
      <c r="F362" s="4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0"/>
      <c r="B363" s="4"/>
      <c r="C363" s="4"/>
      <c r="D363" s="4"/>
      <c r="E363" s="4"/>
      <c r="F363" s="4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0"/>
      <c r="B364" s="4"/>
      <c r="C364" s="4"/>
      <c r="D364" s="4"/>
      <c r="E364" s="4"/>
      <c r="F364" s="4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0"/>
      <c r="B365" s="4"/>
      <c r="C365" s="4"/>
      <c r="D365" s="4"/>
      <c r="E365" s="4"/>
      <c r="F365" s="4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0"/>
      <c r="B366" s="4"/>
      <c r="C366" s="4"/>
      <c r="D366" s="4"/>
      <c r="E366" s="4"/>
      <c r="F366" s="4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0"/>
      <c r="B367" s="4"/>
      <c r="C367" s="4"/>
      <c r="D367" s="4"/>
      <c r="E367" s="4"/>
      <c r="F367" s="4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0"/>
      <c r="B368" s="4"/>
      <c r="C368" s="4"/>
      <c r="D368" s="4"/>
      <c r="E368" s="4"/>
      <c r="F368" s="4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0"/>
      <c r="B369" s="4"/>
      <c r="C369" s="4"/>
      <c r="D369" s="4"/>
      <c r="E369" s="4"/>
      <c r="F369" s="4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0"/>
      <c r="B370" s="4"/>
      <c r="C370" s="4"/>
      <c r="D370" s="4"/>
      <c r="E370" s="4"/>
      <c r="F370" s="4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0"/>
      <c r="B371" s="4"/>
      <c r="C371" s="4"/>
      <c r="D371" s="4"/>
      <c r="E371" s="4"/>
      <c r="F371" s="4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0"/>
      <c r="B372" s="4"/>
      <c r="C372" s="4"/>
      <c r="D372" s="4"/>
      <c r="E372" s="4"/>
      <c r="F372" s="4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0"/>
      <c r="B373" s="4"/>
      <c r="C373" s="4"/>
      <c r="D373" s="4"/>
      <c r="E373" s="4"/>
      <c r="F373" s="4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0"/>
      <c r="B374" s="4"/>
      <c r="C374" s="4"/>
      <c r="D374" s="4"/>
      <c r="E374" s="4"/>
      <c r="F374" s="4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0"/>
      <c r="B375" s="4"/>
      <c r="C375" s="4"/>
      <c r="D375" s="4"/>
      <c r="E375" s="4"/>
      <c r="F375" s="4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0"/>
      <c r="B376" s="4"/>
      <c r="C376" s="4"/>
      <c r="D376" s="4"/>
      <c r="E376" s="4"/>
      <c r="F376" s="4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0"/>
      <c r="B377" s="4"/>
      <c r="C377" s="4"/>
      <c r="D377" s="4"/>
      <c r="E377" s="4"/>
      <c r="F377" s="4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0"/>
      <c r="B378" s="4"/>
      <c r="C378" s="4"/>
      <c r="D378" s="4"/>
      <c r="E378" s="4"/>
      <c r="F378" s="4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0"/>
      <c r="B379" s="4"/>
      <c r="C379" s="4"/>
      <c r="D379" s="4"/>
      <c r="E379" s="4"/>
      <c r="F379" s="4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0"/>
      <c r="B380" s="4"/>
      <c r="C380" s="4"/>
      <c r="D380" s="4"/>
      <c r="E380" s="4"/>
      <c r="F380" s="4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0"/>
      <c r="B381" s="4"/>
      <c r="C381" s="4"/>
      <c r="D381" s="4"/>
      <c r="E381" s="4"/>
      <c r="F381" s="4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0"/>
      <c r="B382" s="4"/>
      <c r="C382" s="4"/>
      <c r="D382" s="4"/>
      <c r="E382" s="4"/>
      <c r="F382" s="40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0"/>
      <c r="B383" s="4"/>
      <c r="C383" s="4"/>
      <c r="D383" s="4"/>
      <c r="E383" s="4"/>
      <c r="F383" s="40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0"/>
      <c r="B384" s="4"/>
      <c r="C384" s="4"/>
      <c r="D384" s="4"/>
      <c r="E384" s="4"/>
      <c r="F384" s="40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0"/>
      <c r="B385" s="4"/>
      <c r="C385" s="4"/>
      <c r="D385" s="4"/>
      <c r="E385" s="4"/>
      <c r="F385" s="40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0"/>
      <c r="B386" s="4"/>
      <c r="C386" s="4"/>
      <c r="D386" s="4"/>
      <c r="E386" s="4"/>
      <c r="F386" s="4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0"/>
      <c r="B387" s="4"/>
      <c r="C387" s="4"/>
      <c r="D387" s="4"/>
      <c r="E387" s="4"/>
      <c r="F387" s="4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0"/>
      <c r="B388" s="4"/>
      <c r="C388" s="4"/>
      <c r="D388" s="4"/>
      <c r="E388" s="4"/>
      <c r="F388" s="4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0"/>
      <c r="B389" s="4"/>
      <c r="C389" s="4"/>
      <c r="D389" s="4"/>
      <c r="E389" s="4"/>
      <c r="F389" s="4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0"/>
      <c r="B390" s="4"/>
      <c r="C390" s="4"/>
      <c r="D390" s="4"/>
      <c r="E390" s="4"/>
      <c r="F390" s="4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0"/>
      <c r="B391" s="4"/>
      <c r="C391" s="4"/>
      <c r="D391" s="4"/>
      <c r="E391" s="4"/>
      <c r="F391" s="4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0"/>
      <c r="B392" s="4"/>
      <c r="C392" s="4"/>
      <c r="D392" s="4"/>
      <c r="E392" s="4"/>
      <c r="F392" s="40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0"/>
      <c r="B393" s="4"/>
      <c r="C393" s="4"/>
      <c r="D393" s="4"/>
      <c r="E393" s="4"/>
      <c r="F393" s="40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0"/>
      <c r="B394" s="4"/>
      <c r="C394" s="4"/>
      <c r="D394" s="4"/>
      <c r="E394" s="4"/>
      <c r="F394" s="4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0"/>
      <c r="B395" s="4"/>
      <c r="C395" s="4"/>
      <c r="D395" s="4"/>
      <c r="E395" s="4"/>
      <c r="F395" s="4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0"/>
      <c r="B396" s="4"/>
      <c r="C396" s="4"/>
      <c r="D396" s="4"/>
      <c r="E396" s="4"/>
      <c r="F396" s="40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0"/>
      <c r="B397" s="4"/>
      <c r="C397" s="4"/>
      <c r="D397" s="4"/>
      <c r="E397" s="4"/>
      <c r="F397" s="4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0"/>
      <c r="B398" s="4"/>
      <c r="C398" s="4"/>
      <c r="D398" s="4"/>
      <c r="E398" s="4"/>
      <c r="F398" s="40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0"/>
      <c r="B399" s="4"/>
      <c r="C399" s="4"/>
      <c r="D399" s="4"/>
      <c r="E399" s="4"/>
      <c r="F399" s="4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0"/>
      <c r="B400" s="4"/>
      <c r="C400" s="4"/>
      <c r="D400" s="4"/>
      <c r="E400" s="4"/>
      <c r="F400" s="40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0"/>
      <c r="B401" s="4"/>
      <c r="C401" s="4"/>
      <c r="D401" s="4"/>
      <c r="E401" s="4"/>
      <c r="F401" s="40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0"/>
      <c r="B402" s="4"/>
      <c r="C402" s="4"/>
      <c r="D402" s="4"/>
      <c r="E402" s="4"/>
      <c r="F402" s="40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0"/>
      <c r="B403" s="4"/>
      <c r="C403" s="4"/>
      <c r="D403" s="4"/>
      <c r="E403" s="4"/>
      <c r="F403" s="40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0"/>
      <c r="B404" s="4"/>
      <c r="C404" s="4"/>
      <c r="D404" s="4"/>
      <c r="E404" s="4"/>
      <c r="F404" s="40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0"/>
      <c r="B405" s="4"/>
      <c r="C405" s="4"/>
      <c r="D405" s="4"/>
      <c r="E405" s="4"/>
      <c r="F405" s="40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0"/>
      <c r="B406" s="4"/>
      <c r="C406" s="4"/>
      <c r="D406" s="4"/>
      <c r="E406" s="4"/>
      <c r="F406" s="40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0"/>
      <c r="B407" s="4"/>
      <c r="C407" s="4"/>
      <c r="D407" s="4"/>
      <c r="E407" s="4"/>
      <c r="F407" s="40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0"/>
      <c r="B408" s="4"/>
      <c r="C408" s="4"/>
      <c r="D408" s="4"/>
      <c r="E408" s="4"/>
      <c r="F408" s="4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0"/>
      <c r="B409" s="4"/>
      <c r="C409" s="4"/>
      <c r="D409" s="4"/>
      <c r="E409" s="4"/>
      <c r="F409" s="40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0"/>
      <c r="B410" s="4"/>
      <c r="C410" s="4"/>
      <c r="D410" s="4"/>
      <c r="E410" s="4"/>
      <c r="F410" s="40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0"/>
      <c r="B411" s="4"/>
      <c r="C411" s="4"/>
      <c r="D411" s="4"/>
      <c r="E411" s="4"/>
      <c r="F411" s="40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0"/>
      <c r="B412" s="4"/>
      <c r="C412" s="4"/>
      <c r="D412" s="4"/>
      <c r="E412" s="4"/>
      <c r="F412" s="40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0"/>
      <c r="B413" s="4"/>
      <c r="C413" s="4"/>
      <c r="D413" s="4"/>
      <c r="E413" s="4"/>
      <c r="F413" s="40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0"/>
      <c r="B414" s="4"/>
      <c r="C414" s="4"/>
      <c r="D414" s="4"/>
      <c r="E414" s="4"/>
      <c r="F414" s="40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0"/>
      <c r="B415" s="4"/>
      <c r="C415" s="4"/>
      <c r="D415" s="4"/>
      <c r="E415" s="4"/>
      <c r="F415" s="40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0"/>
      <c r="B416" s="4"/>
      <c r="C416" s="4"/>
      <c r="D416" s="4"/>
      <c r="E416" s="4"/>
      <c r="F416" s="4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0"/>
      <c r="B417" s="4"/>
      <c r="C417" s="4"/>
      <c r="D417" s="4"/>
      <c r="E417" s="4"/>
      <c r="F417" s="40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0"/>
      <c r="B418" s="4"/>
      <c r="C418" s="4"/>
      <c r="D418" s="4"/>
      <c r="E418" s="4"/>
      <c r="F418" s="40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0"/>
      <c r="B419" s="4"/>
      <c r="C419" s="4"/>
      <c r="D419" s="4"/>
      <c r="E419" s="4"/>
      <c r="F419" s="4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0"/>
      <c r="B420" s="4"/>
      <c r="C420" s="4"/>
      <c r="D420" s="4"/>
      <c r="E420" s="4"/>
      <c r="F420" s="40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0"/>
      <c r="B421" s="4"/>
      <c r="C421" s="4"/>
      <c r="D421" s="4"/>
      <c r="E421" s="4"/>
      <c r="F421" s="4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0"/>
      <c r="B422" s="4"/>
      <c r="C422" s="4"/>
      <c r="D422" s="4"/>
      <c r="E422" s="4"/>
      <c r="F422" s="40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0"/>
      <c r="B423" s="4"/>
      <c r="C423" s="4"/>
      <c r="D423" s="4"/>
      <c r="E423" s="4"/>
      <c r="F423" s="40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0"/>
      <c r="B424" s="4"/>
      <c r="C424" s="4"/>
      <c r="D424" s="4"/>
      <c r="E424" s="4"/>
      <c r="F424" s="40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0"/>
      <c r="B425" s="4"/>
      <c r="C425" s="4"/>
      <c r="D425" s="4"/>
      <c r="E425" s="4"/>
      <c r="F425" s="40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0"/>
      <c r="B426" s="4"/>
      <c r="C426" s="4"/>
      <c r="D426" s="4"/>
      <c r="E426" s="4"/>
      <c r="F426" s="40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0"/>
      <c r="B427" s="4"/>
      <c r="C427" s="4"/>
      <c r="D427" s="4"/>
      <c r="E427" s="4"/>
      <c r="F427" s="40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0"/>
      <c r="B428" s="4"/>
      <c r="C428" s="4"/>
      <c r="D428" s="4"/>
      <c r="E428" s="4"/>
      <c r="F428" s="40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0"/>
      <c r="B429" s="4"/>
      <c r="C429" s="4"/>
      <c r="D429" s="4"/>
      <c r="E429" s="4"/>
      <c r="F429" s="40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0"/>
      <c r="B430" s="4"/>
      <c r="C430" s="4"/>
      <c r="D430" s="4"/>
      <c r="E430" s="4"/>
      <c r="F430" s="4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0"/>
      <c r="B431" s="4"/>
      <c r="C431" s="4"/>
      <c r="D431" s="4"/>
      <c r="E431" s="4"/>
      <c r="F431" s="40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0"/>
      <c r="B432" s="4"/>
      <c r="C432" s="4"/>
      <c r="D432" s="4"/>
      <c r="E432" s="4"/>
      <c r="F432" s="4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0"/>
      <c r="B433" s="4"/>
      <c r="C433" s="4"/>
      <c r="D433" s="4"/>
      <c r="E433" s="4"/>
      <c r="F433" s="40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0"/>
      <c r="B434" s="4"/>
      <c r="C434" s="4"/>
      <c r="D434" s="4"/>
      <c r="E434" s="4"/>
      <c r="F434" s="40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0"/>
      <c r="B435" s="4"/>
      <c r="C435" s="4"/>
      <c r="D435" s="4"/>
      <c r="E435" s="4"/>
      <c r="F435" s="40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0"/>
      <c r="B436" s="4"/>
      <c r="C436" s="4"/>
      <c r="D436" s="4"/>
      <c r="E436" s="4"/>
      <c r="F436" s="40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0"/>
      <c r="B437" s="4"/>
      <c r="C437" s="4"/>
      <c r="D437" s="4"/>
      <c r="E437" s="4"/>
      <c r="F437" s="4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0"/>
      <c r="B438" s="4"/>
      <c r="C438" s="4"/>
      <c r="D438" s="4"/>
      <c r="E438" s="4"/>
      <c r="F438" s="40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0"/>
      <c r="B439" s="4"/>
      <c r="C439" s="4"/>
      <c r="D439" s="4"/>
      <c r="E439" s="4"/>
      <c r="F439" s="4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0"/>
      <c r="B440" s="4"/>
      <c r="C440" s="4"/>
      <c r="D440" s="4"/>
      <c r="E440" s="4"/>
      <c r="F440" s="40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0"/>
      <c r="B441" s="4"/>
      <c r="C441" s="4"/>
      <c r="D441" s="4"/>
      <c r="E441" s="4"/>
      <c r="F441" s="4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0"/>
      <c r="B442" s="4"/>
      <c r="C442" s="4"/>
      <c r="D442" s="4"/>
      <c r="E442" s="4"/>
      <c r="F442" s="40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0"/>
      <c r="B443" s="4"/>
      <c r="C443" s="4"/>
      <c r="D443" s="4"/>
      <c r="E443" s="4"/>
      <c r="F443" s="4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0"/>
      <c r="B444" s="4"/>
      <c r="C444" s="4"/>
      <c r="D444" s="4"/>
      <c r="E444" s="4"/>
      <c r="F444" s="40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0"/>
      <c r="B445" s="4"/>
      <c r="C445" s="4"/>
      <c r="D445" s="4"/>
      <c r="E445" s="4"/>
      <c r="F445" s="4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0"/>
      <c r="B446" s="4"/>
      <c r="C446" s="4"/>
      <c r="D446" s="4"/>
      <c r="E446" s="4"/>
      <c r="F446" s="40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0"/>
      <c r="B447" s="4"/>
      <c r="C447" s="4"/>
      <c r="D447" s="4"/>
      <c r="E447" s="4"/>
      <c r="F447" s="4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0"/>
      <c r="B448" s="4"/>
      <c r="C448" s="4"/>
      <c r="D448" s="4"/>
      <c r="E448" s="4"/>
      <c r="F448" s="40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0"/>
      <c r="B449" s="4"/>
      <c r="C449" s="4"/>
      <c r="D449" s="4"/>
      <c r="E449" s="4"/>
      <c r="F449" s="4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0"/>
      <c r="B450" s="4"/>
      <c r="C450" s="4"/>
      <c r="D450" s="4"/>
      <c r="E450" s="4"/>
      <c r="F450" s="4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0"/>
      <c r="B451" s="4"/>
      <c r="C451" s="4"/>
      <c r="D451" s="4"/>
      <c r="E451" s="4"/>
      <c r="F451" s="4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0"/>
      <c r="B452" s="4"/>
      <c r="C452" s="4"/>
      <c r="D452" s="4"/>
      <c r="E452" s="4"/>
      <c r="F452" s="40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0"/>
      <c r="B453" s="4"/>
      <c r="C453" s="4"/>
      <c r="D453" s="4"/>
      <c r="E453" s="4"/>
      <c r="F453" s="40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0"/>
      <c r="B454" s="4"/>
      <c r="C454" s="4"/>
      <c r="D454" s="4"/>
      <c r="E454" s="4"/>
      <c r="F454" s="40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0"/>
      <c r="B455" s="4"/>
      <c r="C455" s="4"/>
      <c r="D455" s="4"/>
      <c r="E455" s="4"/>
      <c r="F455" s="40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0"/>
      <c r="B456" s="4"/>
      <c r="C456" s="4"/>
      <c r="D456" s="4"/>
      <c r="E456" s="4"/>
      <c r="F456" s="40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0"/>
      <c r="B457" s="4"/>
      <c r="C457" s="4"/>
      <c r="D457" s="4"/>
      <c r="E457" s="4"/>
      <c r="F457" s="40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0"/>
      <c r="B458" s="4"/>
      <c r="C458" s="4"/>
      <c r="D458" s="4"/>
      <c r="E458" s="4"/>
      <c r="F458" s="40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0"/>
      <c r="B459" s="4"/>
      <c r="C459" s="4"/>
      <c r="D459" s="4"/>
      <c r="E459" s="4"/>
      <c r="F459" s="40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0"/>
      <c r="B460" s="4"/>
      <c r="C460" s="4"/>
      <c r="D460" s="4"/>
      <c r="E460" s="4"/>
      <c r="F460" s="4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0"/>
      <c r="B461" s="4"/>
      <c r="C461" s="4"/>
      <c r="D461" s="4"/>
      <c r="E461" s="4"/>
      <c r="F461" s="40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0"/>
      <c r="B462" s="4"/>
      <c r="C462" s="4"/>
      <c r="D462" s="4"/>
      <c r="E462" s="4"/>
      <c r="F462" s="40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0"/>
      <c r="B463" s="4"/>
      <c r="C463" s="4"/>
      <c r="D463" s="4"/>
      <c r="E463" s="4"/>
      <c r="F463" s="40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0"/>
      <c r="B464" s="4"/>
      <c r="C464" s="4"/>
      <c r="D464" s="4"/>
      <c r="E464" s="4"/>
      <c r="F464" s="40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0"/>
      <c r="B465" s="4"/>
      <c r="C465" s="4"/>
      <c r="D465" s="4"/>
      <c r="E465" s="4"/>
      <c r="F465" s="40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0"/>
      <c r="B466" s="4"/>
      <c r="C466" s="4"/>
      <c r="D466" s="4"/>
      <c r="E466" s="4"/>
      <c r="F466" s="40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0"/>
      <c r="B467" s="4"/>
      <c r="C467" s="4"/>
      <c r="D467" s="4"/>
      <c r="E467" s="4"/>
      <c r="F467" s="4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0"/>
      <c r="B468" s="4"/>
      <c r="C468" s="4"/>
      <c r="D468" s="4"/>
      <c r="E468" s="4"/>
      <c r="F468" s="40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0"/>
      <c r="B469" s="4"/>
      <c r="C469" s="4"/>
      <c r="D469" s="4"/>
      <c r="E469" s="4"/>
      <c r="F469" s="4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0"/>
      <c r="B470" s="4"/>
      <c r="C470" s="4"/>
      <c r="D470" s="4"/>
      <c r="E470" s="4"/>
      <c r="F470" s="40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0"/>
      <c r="B471" s="4"/>
      <c r="C471" s="4"/>
      <c r="D471" s="4"/>
      <c r="E471" s="4"/>
      <c r="F471" s="4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0"/>
      <c r="B472" s="4"/>
      <c r="C472" s="4"/>
      <c r="D472" s="4"/>
      <c r="E472" s="4"/>
      <c r="F472" s="40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0"/>
      <c r="B473" s="4"/>
      <c r="C473" s="4"/>
      <c r="D473" s="4"/>
      <c r="E473" s="4"/>
      <c r="F473" s="40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0"/>
      <c r="B474" s="4"/>
      <c r="C474" s="4"/>
      <c r="D474" s="4"/>
      <c r="E474" s="4"/>
      <c r="F474" s="40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0"/>
      <c r="B475" s="4"/>
      <c r="C475" s="4"/>
      <c r="D475" s="4"/>
      <c r="E475" s="4"/>
      <c r="F475" s="4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0"/>
      <c r="B476" s="4"/>
      <c r="C476" s="4"/>
      <c r="D476" s="4"/>
      <c r="E476" s="4"/>
      <c r="F476" s="4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0"/>
      <c r="B477" s="4"/>
      <c r="C477" s="4"/>
      <c r="D477" s="4"/>
      <c r="E477" s="4"/>
      <c r="F477" s="4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0"/>
      <c r="B478" s="4"/>
      <c r="C478" s="4"/>
      <c r="D478" s="4"/>
      <c r="E478" s="4"/>
      <c r="F478" s="4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0"/>
      <c r="B479" s="4"/>
      <c r="C479" s="4"/>
      <c r="D479" s="4"/>
      <c r="E479" s="4"/>
      <c r="F479" s="4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0"/>
      <c r="B480" s="4"/>
      <c r="C480" s="4"/>
      <c r="D480" s="4"/>
      <c r="E480" s="4"/>
      <c r="F480" s="4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0"/>
      <c r="B481" s="4"/>
      <c r="C481" s="4"/>
      <c r="D481" s="4"/>
      <c r="E481" s="4"/>
      <c r="F481" s="4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0"/>
      <c r="B482" s="4"/>
      <c r="C482" s="4"/>
      <c r="D482" s="4"/>
      <c r="E482" s="4"/>
      <c r="F482" s="4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0"/>
      <c r="B483" s="4"/>
      <c r="C483" s="4"/>
      <c r="D483" s="4"/>
      <c r="E483" s="4"/>
      <c r="F483" s="4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0"/>
      <c r="B484" s="4"/>
      <c r="C484" s="4"/>
      <c r="D484" s="4"/>
      <c r="E484" s="4"/>
      <c r="F484" s="4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0"/>
      <c r="B485" s="4"/>
      <c r="C485" s="4"/>
      <c r="D485" s="4"/>
      <c r="E485" s="4"/>
      <c r="F485" s="4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0"/>
      <c r="B486" s="4"/>
      <c r="C486" s="4"/>
      <c r="D486" s="4"/>
      <c r="E486" s="4"/>
      <c r="F486" s="4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0"/>
      <c r="B487" s="4"/>
      <c r="C487" s="4"/>
      <c r="D487" s="4"/>
      <c r="E487" s="4"/>
      <c r="F487" s="4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0"/>
      <c r="B488" s="4"/>
      <c r="C488" s="4"/>
      <c r="D488" s="4"/>
      <c r="E488" s="4"/>
      <c r="F488" s="4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0"/>
      <c r="B489" s="4"/>
      <c r="C489" s="4"/>
      <c r="D489" s="4"/>
      <c r="E489" s="4"/>
      <c r="F489" s="4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0"/>
      <c r="B490" s="4"/>
      <c r="C490" s="4"/>
      <c r="D490" s="4"/>
      <c r="E490" s="4"/>
      <c r="F490" s="4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0"/>
      <c r="B491" s="4"/>
      <c r="C491" s="4"/>
      <c r="D491" s="4"/>
      <c r="E491" s="4"/>
      <c r="F491" s="4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0"/>
      <c r="B492" s="4"/>
      <c r="C492" s="4"/>
      <c r="D492" s="4"/>
      <c r="E492" s="4"/>
      <c r="F492" s="4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0"/>
      <c r="B493" s="4"/>
      <c r="C493" s="4"/>
      <c r="D493" s="4"/>
      <c r="E493" s="4"/>
      <c r="F493" s="4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0"/>
      <c r="B494" s="4"/>
      <c r="C494" s="4"/>
      <c r="D494" s="4"/>
      <c r="E494" s="4"/>
      <c r="F494" s="4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0"/>
      <c r="B495" s="4"/>
      <c r="C495" s="4"/>
      <c r="D495" s="4"/>
      <c r="E495" s="4"/>
      <c r="F495" s="4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0"/>
      <c r="B496" s="4"/>
      <c r="C496" s="4"/>
      <c r="D496" s="4"/>
      <c r="E496" s="4"/>
      <c r="F496" s="4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0"/>
      <c r="B497" s="4"/>
      <c r="C497" s="4"/>
      <c r="D497" s="4"/>
      <c r="E497" s="4"/>
      <c r="F497" s="4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0"/>
      <c r="B498" s="4"/>
      <c r="C498" s="4"/>
      <c r="D498" s="4"/>
      <c r="E498" s="4"/>
      <c r="F498" s="4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0"/>
      <c r="B499" s="4"/>
      <c r="C499" s="4"/>
      <c r="D499" s="4"/>
      <c r="E499" s="4"/>
      <c r="F499" s="4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0"/>
      <c r="B500" s="4"/>
      <c r="C500" s="4"/>
      <c r="D500" s="4"/>
      <c r="E500" s="4"/>
      <c r="F500" s="4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0"/>
      <c r="B501" s="4"/>
      <c r="C501" s="4"/>
      <c r="D501" s="4"/>
      <c r="E501" s="4"/>
      <c r="F501" s="4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0"/>
      <c r="B502" s="4"/>
      <c r="C502" s="4"/>
      <c r="D502" s="4"/>
      <c r="E502" s="4"/>
      <c r="F502" s="4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0"/>
      <c r="B503" s="4"/>
      <c r="C503" s="4"/>
      <c r="D503" s="4"/>
      <c r="E503" s="4"/>
      <c r="F503" s="4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0"/>
      <c r="B504" s="4"/>
      <c r="C504" s="4"/>
      <c r="D504" s="4"/>
      <c r="E504" s="4"/>
      <c r="F504" s="4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0"/>
      <c r="B505" s="4"/>
      <c r="C505" s="4"/>
      <c r="D505" s="4"/>
      <c r="E505" s="4"/>
      <c r="F505" s="4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0"/>
      <c r="B506" s="4"/>
      <c r="C506" s="4"/>
      <c r="D506" s="4"/>
      <c r="E506" s="4"/>
      <c r="F506" s="4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0"/>
      <c r="B507" s="4"/>
      <c r="C507" s="4"/>
      <c r="D507" s="4"/>
      <c r="E507" s="4"/>
      <c r="F507" s="4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0"/>
      <c r="B508" s="4"/>
      <c r="C508" s="4"/>
      <c r="D508" s="4"/>
      <c r="E508" s="4"/>
      <c r="F508" s="4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0"/>
      <c r="B509" s="4"/>
      <c r="C509" s="4"/>
      <c r="D509" s="4"/>
      <c r="E509" s="4"/>
      <c r="F509" s="4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0"/>
      <c r="B510" s="4"/>
      <c r="C510" s="4"/>
      <c r="D510" s="4"/>
      <c r="E510" s="4"/>
      <c r="F510" s="4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0"/>
      <c r="B511" s="4"/>
      <c r="C511" s="4"/>
      <c r="D511" s="4"/>
      <c r="E511" s="4"/>
      <c r="F511" s="4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0"/>
      <c r="B512" s="4"/>
      <c r="C512" s="4"/>
      <c r="D512" s="4"/>
      <c r="E512" s="4"/>
      <c r="F512" s="4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0"/>
      <c r="B513" s="4"/>
      <c r="C513" s="4"/>
      <c r="D513" s="4"/>
      <c r="E513" s="4"/>
      <c r="F513" s="4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0"/>
      <c r="B514" s="4"/>
      <c r="C514" s="4"/>
      <c r="D514" s="4"/>
      <c r="E514" s="4"/>
      <c r="F514" s="4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0"/>
      <c r="B515" s="4"/>
      <c r="C515" s="4"/>
      <c r="D515" s="4"/>
      <c r="E515" s="4"/>
      <c r="F515" s="4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0"/>
      <c r="B516" s="4"/>
      <c r="C516" s="4"/>
      <c r="D516" s="4"/>
      <c r="E516" s="4"/>
      <c r="F516" s="4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0"/>
      <c r="B517" s="4"/>
      <c r="C517" s="4"/>
      <c r="D517" s="4"/>
      <c r="E517" s="4"/>
      <c r="F517" s="4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0"/>
      <c r="B518" s="4"/>
      <c r="C518" s="4"/>
      <c r="D518" s="4"/>
      <c r="E518" s="4"/>
      <c r="F518" s="4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0"/>
      <c r="B519" s="4"/>
      <c r="C519" s="4"/>
      <c r="D519" s="4"/>
      <c r="E519" s="4"/>
      <c r="F519" s="4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0"/>
      <c r="B520" s="4"/>
      <c r="C520" s="4"/>
      <c r="D520" s="4"/>
      <c r="E520" s="4"/>
      <c r="F520" s="4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0"/>
      <c r="B521" s="4"/>
      <c r="C521" s="4"/>
      <c r="D521" s="4"/>
      <c r="E521" s="4"/>
      <c r="F521" s="4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0"/>
      <c r="B522" s="4"/>
      <c r="C522" s="4"/>
      <c r="D522" s="4"/>
      <c r="E522" s="4"/>
      <c r="F522" s="4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0"/>
      <c r="B523" s="4"/>
      <c r="C523" s="4"/>
      <c r="D523" s="4"/>
      <c r="E523" s="4"/>
      <c r="F523" s="4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0"/>
      <c r="B524" s="4"/>
      <c r="C524" s="4"/>
      <c r="D524" s="4"/>
      <c r="E524" s="4"/>
      <c r="F524" s="4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0"/>
      <c r="B525" s="4"/>
      <c r="C525" s="4"/>
      <c r="D525" s="4"/>
      <c r="E525" s="4"/>
      <c r="F525" s="4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0"/>
      <c r="B526" s="4"/>
      <c r="C526" s="4"/>
      <c r="D526" s="4"/>
      <c r="E526" s="4"/>
      <c r="F526" s="4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0"/>
      <c r="B527" s="4"/>
      <c r="C527" s="4"/>
      <c r="D527" s="4"/>
      <c r="E527" s="4"/>
      <c r="F527" s="4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0"/>
      <c r="B528" s="4"/>
      <c r="C528" s="4"/>
      <c r="D528" s="4"/>
      <c r="E528" s="4"/>
      <c r="F528" s="4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0"/>
      <c r="B529" s="4"/>
      <c r="C529" s="4"/>
      <c r="D529" s="4"/>
      <c r="E529" s="4"/>
      <c r="F529" s="4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0"/>
      <c r="B530" s="4"/>
      <c r="C530" s="4"/>
      <c r="D530" s="4"/>
      <c r="E530" s="4"/>
      <c r="F530" s="4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0"/>
      <c r="B531" s="4"/>
      <c r="C531" s="4"/>
      <c r="D531" s="4"/>
      <c r="E531" s="4"/>
      <c r="F531" s="4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0"/>
      <c r="B532" s="4"/>
      <c r="C532" s="4"/>
      <c r="D532" s="4"/>
      <c r="E532" s="4"/>
      <c r="F532" s="4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0"/>
      <c r="B533" s="4"/>
      <c r="C533" s="4"/>
      <c r="D533" s="4"/>
      <c r="E533" s="4"/>
      <c r="F533" s="4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0"/>
      <c r="B534" s="4"/>
      <c r="C534" s="4"/>
      <c r="D534" s="4"/>
      <c r="E534" s="4"/>
      <c r="F534" s="4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0"/>
      <c r="B535" s="4"/>
      <c r="C535" s="4"/>
      <c r="D535" s="4"/>
      <c r="E535" s="4"/>
      <c r="F535" s="4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0"/>
      <c r="B536" s="4"/>
      <c r="C536" s="4"/>
      <c r="D536" s="4"/>
      <c r="E536" s="4"/>
      <c r="F536" s="4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0"/>
      <c r="B537" s="4"/>
      <c r="C537" s="4"/>
      <c r="D537" s="4"/>
      <c r="E537" s="4"/>
      <c r="F537" s="4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0"/>
      <c r="B538" s="4"/>
      <c r="C538" s="4"/>
      <c r="D538" s="4"/>
      <c r="E538" s="4"/>
      <c r="F538" s="4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0"/>
      <c r="B539" s="4"/>
      <c r="C539" s="4"/>
      <c r="D539" s="4"/>
      <c r="E539" s="4"/>
      <c r="F539" s="4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0"/>
      <c r="B540" s="4"/>
      <c r="C540" s="4"/>
      <c r="D540" s="4"/>
      <c r="E540" s="4"/>
      <c r="F540" s="4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0"/>
      <c r="B541" s="4"/>
      <c r="C541" s="4"/>
      <c r="D541" s="4"/>
      <c r="E541" s="4"/>
      <c r="F541" s="4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0"/>
      <c r="B542" s="4"/>
      <c r="C542" s="4"/>
      <c r="D542" s="4"/>
      <c r="E542" s="4"/>
      <c r="F542" s="4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0"/>
      <c r="B543" s="4"/>
      <c r="C543" s="4"/>
      <c r="D543" s="4"/>
      <c r="E543" s="4"/>
      <c r="F543" s="4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0"/>
      <c r="B544" s="4"/>
      <c r="C544" s="4"/>
      <c r="D544" s="4"/>
      <c r="E544" s="4"/>
      <c r="F544" s="4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0"/>
      <c r="B545" s="4"/>
      <c r="C545" s="4"/>
      <c r="D545" s="4"/>
      <c r="E545" s="4"/>
      <c r="F545" s="4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0"/>
      <c r="B546" s="4"/>
      <c r="C546" s="4"/>
      <c r="D546" s="4"/>
      <c r="E546" s="4"/>
      <c r="F546" s="4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0"/>
      <c r="B547" s="4"/>
      <c r="C547" s="4"/>
      <c r="D547" s="4"/>
      <c r="E547" s="4"/>
      <c r="F547" s="4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0"/>
      <c r="B548" s="4"/>
      <c r="C548" s="4"/>
      <c r="D548" s="4"/>
      <c r="E548" s="4"/>
      <c r="F548" s="4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0"/>
      <c r="B549" s="4"/>
      <c r="C549" s="4"/>
      <c r="D549" s="4"/>
      <c r="E549" s="4"/>
      <c r="F549" s="4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0"/>
      <c r="B550" s="4"/>
      <c r="C550" s="4"/>
      <c r="D550" s="4"/>
      <c r="E550" s="4"/>
      <c r="F550" s="4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0"/>
      <c r="B551" s="4"/>
      <c r="C551" s="4"/>
      <c r="D551" s="4"/>
      <c r="E551" s="4"/>
      <c r="F551" s="4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0"/>
      <c r="B552" s="4"/>
      <c r="C552" s="4"/>
      <c r="D552" s="4"/>
      <c r="E552" s="4"/>
      <c r="F552" s="4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0"/>
      <c r="B553" s="4"/>
      <c r="C553" s="4"/>
      <c r="D553" s="4"/>
      <c r="E553" s="4"/>
      <c r="F553" s="4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0"/>
      <c r="B554" s="4"/>
      <c r="C554" s="4"/>
      <c r="D554" s="4"/>
      <c r="E554" s="4"/>
      <c r="F554" s="4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0"/>
      <c r="B555" s="4"/>
      <c r="C555" s="4"/>
      <c r="D555" s="4"/>
      <c r="E555" s="4"/>
      <c r="F555" s="4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0"/>
      <c r="B556" s="4"/>
      <c r="C556" s="4"/>
      <c r="D556" s="4"/>
      <c r="E556" s="4"/>
      <c r="F556" s="4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0"/>
      <c r="B557" s="4"/>
      <c r="C557" s="4"/>
      <c r="D557" s="4"/>
      <c r="E557" s="4"/>
      <c r="F557" s="4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0"/>
      <c r="B558" s="4"/>
      <c r="C558" s="4"/>
      <c r="D558" s="4"/>
      <c r="E558" s="4"/>
      <c r="F558" s="4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0"/>
      <c r="B559" s="4"/>
      <c r="C559" s="4"/>
      <c r="D559" s="4"/>
      <c r="E559" s="4"/>
      <c r="F559" s="4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0"/>
      <c r="B560" s="4"/>
      <c r="C560" s="4"/>
      <c r="D560" s="4"/>
      <c r="E560" s="4"/>
      <c r="F560" s="4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0"/>
      <c r="B561" s="4"/>
      <c r="C561" s="4"/>
      <c r="D561" s="4"/>
      <c r="E561" s="4"/>
      <c r="F561" s="4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0"/>
      <c r="B562" s="4"/>
      <c r="C562" s="4"/>
      <c r="D562" s="4"/>
      <c r="E562" s="4"/>
      <c r="F562" s="4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0"/>
      <c r="B563" s="4"/>
      <c r="C563" s="4"/>
      <c r="D563" s="4"/>
      <c r="E563" s="4"/>
      <c r="F563" s="4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0"/>
      <c r="B564" s="4"/>
      <c r="C564" s="4"/>
      <c r="D564" s="4"/>
      <c r="E564" s="4"/>
      <c r="F564" s="4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0"/>
      <c r="B565" s="4"/>
      <c r="C565" s="4"/>
      <c r="D565" s="4"/>
      <c r="E565" s="4"/>
      <c r="F565" s="4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0"/>
      <c r="B566" s="4"/>
      <c r="C566" s="4"/>
      <c r="D566" s="4"/>
      <c r="E566" s="4"/>
      <c r="F566" s="4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0"/>
      <c r="B567" s="4"/>
      <c r="C567" s="4"/>
      <c r="D567" s="4"/>
      <c r="E567" s="4"/>
      <c r="F567" s="4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0"/>
      <c r="B568" s="4"/>
      <c r="C568" s="4"/>
      <c r="D568" s="4"/>
      <c r="E568" s="4"/>
      <c r="F568" s="4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0"/>
      <c r="B569" s="4"/>
      <c r="C569" s="4"/>
      <c r="D569" s="4"/>
      <c r="E569" s="4"/>
      <c r="F569" s="4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0"/>
      <c r="B570" s="4"/>
      <c r="C570" s="4"/>
      <c r="D570" s="4"/>
      <c r="E570" s="4"/>
      <c r="F570" s="4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0"/>
      <c r="B571" s="4"/>
      <c r="C571" s="4"/>
      <c r="D571" s="4"/>
      <c r="E571" s="4"/>
      <c r="F571" s="4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0"/>
      <c r="B572" s="4"/>
      <c r="C572" s="4"/>
      <c r="D572" s="4"/>
      <c r="E572" s="4"/>
      <c r="F572" s="4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0"/>
      <c r="B573" s="4"/>
      <c r="C573" s="4"/>
      <c r="D573" s="4"/>
      <c r="E573" s="4"/>
      <c r="F573" s="4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0"/>
      <c r="B574" s="4"/>
      <c r="C574" s="4"/>
      <c r="D574" s="4"/>
      <c r="E574" s="4"/>
      <c r="F574" s="4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0"/>
      <c r="B575" s="4"/>
      <c r="C575" s="4"/>
      <c r="D575" s="4"/>
      <c r="E575" s="4"/>
      <c r="F575" s="4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0"/>
      <c r="B576" s="4"/>
      <c r="C576" s="4"/>
      <c r="D576" s="4"/>
      <c r="E576" s="4"/>
      <c r="F576" s="4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0"/>
      <c r="B577" s="4"/>
      <c r="C577" s="4"/>
      <c r="D577" s="4"/>
      <c r="E577" s="4"/>
      <c r="F577" s="4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0"/>
      <c r="B578" s="4"/>
      <c r="C578" s="4"/>
      <c r="D578" s="4"/>
      <c r="E578" s="4"/>
      <c r="F578" s="4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0"/>
      <c r="B579" s="4"/>
      <c r="C579" s="4"/>
      <c r="D579" s="4"/>
      <c r="E579" s="4"/>
      <c r="F579" s="4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0"/>
      <c r="B580" s="4"/>
      <c r="C580" s="4"/>
      <c r="D580" s="4"/>
      <c r="E580" s="4"/>
      <c r="F580" s="4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0"/>
      <c r="B581" s="4"/>
      <c r="C581" s="4"/>
      <c r="D581" s="4"/>
      <c r="E581" s="4"/>
      <c r="F581" s="4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0"/>
      <c r="B582" s="4"/>
      <c r="C582" s="4"/>
      <c r="D582" s="4"/>
      <c r="E582" s="4"/>
      <c r="F582" s="4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0"/>
      <c r="B583" s="4"/>
      <c r="C583" s="4"/>
      <c r="D583" s="4"/>
      <c r="E583" s="4"/>
      <c r="F583" s="4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0"/>
      <c r="B584" s="4"/>
      <c r="C584" s="4"/>
      <c r="D584" s="4"/>
      <c r="E584" s="4"/>
      <c r="F584" s="4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0"/>
      <c r="B585" s="4"/>
      <c r="C585" s="4"/>
      <c r="D585" s="4"/>
      <c r="E585" s="4"/>
      <c r="F585" s="4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0"/>
      <c r="B586" s="4"/>
      <c r="C586" s="4"/>
      <c r="D586" s="4"/>
      <c r="E586" s="4"/>
      <c r="F586" s="4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0"/>
      <c r="B587" s="4"/>
      <c r="C587" s="4"/>
      <c r="D587" s="4"/>
      <c r="E587" s="4"/>
      <c r="F587" s="4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0"/>
      <c r="B588" s="4"/>
      <c r="C588" s="4"/>
      <c r="D588" s="4"/>
      <c r="E588" s="4"/>
      <c r="F588" s="4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0"/>
      <c r="B589" s="4"/>
      <c r="C589" s="4"/>
      <c r="D589" s="4"/>
      <c r="E589" s="4"/>
      <c r="F589" s="4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0"/>
      <c r="B590" s="4"/>
      <c r="C590" s="4"/>
      <c r="D590" s="4"/>
      <c r="E590" s="4"/>
      <c r="F590" s="4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0"/>
      <c r="B591" s="4"/>
      <c r="C591" s="4"/>
      <c r="D591" s="4"/>
      <c r="E591" s="4"/>
      <c r="F591" s="4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0"/>
      <c r="B592" s="4"/>
      <c r="C592" s="4"/>
      <c r="D592" s="4"/>
      <c r="E592" s="4"/>
      <c r="F592" s="4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0"/>
      <c r="B593" s="4"/>
      <c r="C593" s="4"/>
      <c r="D593" s="4"/>
      <c r="E593" s="4"/>
      <c r="F593" s="4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0"/>
      <c r="B594" s="4"/>
      <c r="C594" s="4"/>
      <c r="D594" s="4"/>
      <c r="E594" s="4"/>
      <c r="F594" s="4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0"/>
      <c r="B595" s="4"/>
      <c r="C595" s="4"/>
      <c r="D595" s="4"/>
      <c r="E595" s="4"/>
      <c r="F595" s="4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0"/>
      <c r="B596" s="4"/>
      <c r="C596" s="4"/>
      <c r="D596" s="4"/>
      <c r="E596" s="4"/>
      <c r="F596" s="4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0"/>
      <c r="B597" s="4"/>
      <c r="C597" s="4"/>
      <c r="D597" s="4"/>
      <c r="E597" s="4"/>
      <c r="F597" s="4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0"/>
      <c r="B598" s="4"/>
      <c r="C598" s="4"/>
      <c r="D598" s="4"/>
      <c r="E598" s="4"/>
      <c r="F598" s="4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0"/>
      <c r="B599" s="4"/>
      <c r="C599" s="4"/>
      <c r="D599" s="4"/>
      <c r="E599" s="4"/>
      <c r="F599" s="4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0"/>
      <c r="B600" s="4"/>
      <c r="C600" s="4"/>
      <c r="D600" s="4"/>
      <c r="E600" s="4"/>
      <c r="F600" s="4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0"/>
      <c r="B601" s="4"/>
      <c r="C601" s="4"/>
      <c r="D601" s="4"/>
      <c r="E601" s="4"/>
      <c r="F601" s="4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0"/>
      <c r="B602" s="4"/>
      <c r="C602" s="4"/>
      <c r="D602" s="4"/>
      <c r="E602" s="4"/>
      <c r="F602" s="4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0"/>
      <c r="B603" s="4"/>
      <c r="C603" s="4"/>
      <c r="D603" s="4"/>
      <c r="E603" s="4"/>
      <c r="F603" s="4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0"/>
      <c r="B604" s="4"/>
      <c r="C604" s="4"/>
      <c r="D604" s="4"/>
      <c r="E604" s="4"/>
      <c r="F604" s="4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0"/>
      <c r="B605" s="4"/>
      <c r="C605" s="4"/>
      <c r="D605" s="4"/>
      <c r="E605" s="4"/>
      <c r="F605" s="4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0"/>
      <c r="B606" s="4"/>
      <c r="C606" s="4"/>
      <c r="D606" s="4"/>
      <c r="E606" s="4"/>
      <c r="F606" s="4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0"/>
      <c r="B607" s="4"/>
      <c r="C607" s="4"/>
      <c r="D607" s="4"/>
      <c r="E607" s="4"/>
      <c r="F607" s="4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0"/>
      <c r="B608" s="4"/>
      <c r="C608" s="4"/>
      <c r="D608" s="4"/>
      <c r="E608" s="4"/>
      <c r="F608" s="4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0"/>
      <c r="B609" s="4"/>
      <c r="C609" s="4"/>
      <c r="D609" s="4"/>
      <c r="E609" s="4"/>
      <c r="F609" s="4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0"/>
      <c r="B610" s="4"/>
      <c r="C610" s="4"/>
      <c r="D610" s="4"/>
      <c r="E610" s="4"/>
      <c r="F610" s="4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0"/>
      <c r="B611" s="4"/>
      <c r="C611" s="4"/>
      <c r="D611" s="4"/>
      <c r="E611" s="4"/>
      <c r="F611" s="4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0"/>
      <c r="B612" s="4"/>
      <c r="C612" s="4"/>
      <c r="D612" s="4"/>
      <c r="E612" s="4"/>
      <c r="F612" s="4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0"/>
      <c r="B613" s="4"/>
      <c r="C613" s="4"/>
      <c r="D613" s="4"/>
      <c r="E613" s="4"/>
      <c r="F613" s="4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0"/>
      <c r="B614" s="4"/>
      <c r="C614" s="4"/>
      <c r="D614" s="4"/>
      <c r="E614" s="4"/>
      <c r="F614" s="4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0"/>
      <c r="B615" s="4"/>
      <c r="C615" s="4"/>
      <c r="D615" s="4"/>
      <c r="E615" s="4"/>
      <c r="F615" s="4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0"/>
      <c r="B616" s="4"/>
      <c r="C616" s="4"/>
      <c r="D616" s="4"/>
      <c r="E616" s="4"/>
      <c r="F616" s="4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0"/>
      <c r="B617" s="4"/>
      <c r="C617" s="4"/>
      <c r="D617" s="4"/>
      <c r="E617" s="4"/>
      <c r="F617" s="4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0"/>
      <c r="B618" s="4"/>
      <c r="C618" s="4"/>
      <c r="D618" s="4"/>
      <c r="E618" s="4"/>
      <c r="F618" s="4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0"/>
      <c r="B619" s="4"/>
      <c r="C619" s="4"/>
      <c r="D619" s="4"/>
      <c r="E619" s="4"/>
      <c r="F619" s="4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0"/>
      <c r="B620" s="4"/>
      <c r="C620" s="4"/>
      <c r="D620" s="4"/>
      <c r="E620" s="4"/>
      <c r="F620" s="4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0"/>
      <c r="B621" s="4"/>
      <c r="C621" s="4"/>
      <c r="D621" s="4"/>
      <c r="E621" s="4"/>
      <c r="F621" s="4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0"/>
      <c r="B622" s="4"/>
      <c r="C622" s="4"/>
      <c r="D622" s="4"/>
      <c r="E622" s="4"/>
      <c r="F622" s="4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0"/>
      <c r="B623" s="4"/>
      <c r="C623" s="4"/>
      <c r="D623" s="4"/>
      <c r="E623" s="4"/>
      <c r="F623" s="4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0"/>
      <c r="B624" s="4"/>
      <c r="C624" s="4"/>
      <c r="D624" s="4"/>
      <c r="E624" s="4"/>
      <c r="F624" s="4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0"/>
      <c r="B625" s="4"/>
      <c r="C625" s="4"/>
      <c r="D625" s="4"/>
      <c r="E625" s="4"/>
      <c r="F625" s="4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0"/>
      <c r="B626" s="4"/>
      <c r="C626" s="4"/>
      <c r="D626" s="4"/>
      <c r="E626" s="4"/>
      <c r="F626" s="4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0"/>
      <c r="B627" s="4"/>
      <c r="C627" s="4"/>
      <c r="D627" s="4"/>
      <c r="E627" s="4"/>
      <c r="F627" s="4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0"/>
      <c r="B628" s="4"/>
      <c r="C628" s="4"/>
      <c r="D628" s="4"/>
      <c r="E628" s="4"/>
      <c r="F628" s="4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0"/>
      <c r="B629" s="4"/>
      <c r="C629" s="4"/>
      <c r="D629" s="4"/>
      <c r="E629" s="4"/>
      <c r="F629" s="4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0"/>
      <c r="B630" s="4"/>
      <c r="C630" s="4"/>
      <c r="D630" s="4"/>
      <c r="E630" s="4"/>
      <c r="F630" s="4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0"/>
      <c r="B631" s="4"/>
      <c r="C631" s="4"/>
      <c r="D631" s="4"/>
      <c r="E631" s="4"/>
      <c r="F631" s="4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0"/>
      <c r="B632" s="4"/>
      <c r="C632" s="4"/>
      <c r="D632" s="4"/>
      <c r="E632" s="4"/>
      <c r="F632" s="4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0"/>
      <c r="B633" s="4"/>
      <c r="C633" s="4"/>
      <c r="D633" s="4"/>
      <c r="E633" s="4"/>
      <c r="F633" s="4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0"/>
      <c r="B634" s="4"/>
      <c r="C634" s="4"/>
      <c r="D634" s="4"/>
      <c r="E634" s="4"/>
      <c r="F634" s="4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0"/>
      <c r="B635" s="4"/>
      <c r="C635" s="4"/>
      <c r="D635" s="4"/>
      <c r="E635" s="4"/>
      <c r="F635" s="4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0"/>
      <c r="B636" s="4"/>
      <c r="C636" s="4"/>
      <c r="D636" s="4"/>
      <c r="E636" s="4"/>
      <c r="F636" s="4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0"/>
      <c r="B637" s="4"/>
      <c r="C637" s="4"/>
      <c r="D637" s="4"/>
      <c r="E637" s="4"/>
      <c r="F637" s="4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0"/>
      <c r="B638" s="4"/>
      <c r="C638" s="4"/>
      <c r="D638" s="4"/>
      <c r="E638" s="4"/>
      <c r="F638" s="4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0"/>
      <c r="B639" s="4"/>
      <c r="C639" s="4"/>
      <c r="D639" s="4"/>
      <c r="E639" s="4"/>
      <c r="F639" s="4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0"/>
      <c r="B640" s="4"/>
      <c r="C640" s="4"/>
      <c r="D640" s="4"/>
      <c r="E640" s="4"/>
      <c r="F640" s="4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0"/>
      <c r="B641" s="4"/>
      <c r="C641" s="4"/>
      <c r="D641" s="4"/>
      <c r="E641" s="4"/>
      <c r="F641" s="4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0"/>
      <c r="B642" s="4"/>
      <c r="C642" s="4"/>
      <c r="D642" s="4"/>
      <c r="E642" s="4"/>
      <c r="F642" s="4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0"/>
      <c r="B643" s="4"/>
      <c r="C643" s="4"/>
      <c r="D643" s="4"/>
      <c r="E643" s="4"/>
      <c r="F643" s="4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0"/>
      <c r="B644" s="4"/>
      <c r="C644" s="4"/>
      <c r="D644" s="4"/>
      <c r="E644" s="4"/>
      <c r="F644" s="4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0"/>
      <c r="B645" s="4"/>
      <c r="C645" s="4"/>
      <c r="D645" s="4"/>
      <c r="E645" s="4"/>
      <c r="F645" s="4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0"/>
      <c r="B646" s="4"/>
      <c r="C646" s="4"/>
      <c r="D646" s="4"/>
      <c r="E646" s="4"/>
      <c r="F646" s="4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0"/>
      <c r="B647" s="4"/>
      <c r="C647" s="4"/>
      <c r="D647" s="4"/>
      <c r="E647" s="4"/>
      <c r="F647" s="4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0"/>
      <c r="B648" s="4"/>
      <c r="C648" s="4"/>
      <c r="D648" s="4"/>
      <c r="E648" s="4"/>
      <c r="F648" s="4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0"/>
      <c r="B649" s="4"/>
      <c r="C649" s="4"/>
      <c r="D649" s="4"/>
      <c r="E649" s="4"/>
      <c r="F649" s="4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0"/>
      <c r="B650" s="4"/>
      <c r="C650" s="4"/>
      <c r="D650" s="4"/>
      <c r="E650" s="4"/>
      <c r="F650" s="4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0"/>
      <c r="B651" s="4"/>
      <c r="C651" s="4"/>
      <c r="D651" s="4"/>
      <c r="E651" s="4"/>
      <c r="F651" s="4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0"/>
      <c r="B652" s="4"/>
      <c r="C652" s="4"/>
      <c r="D652" s="4"/>
      <c r="E652" s="4"/>
      <c r="F652" s="4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0"/>
      <c r="B653" s="4"/>
      <c r="C653" s="4"/>
      <c r="D653" s="4"/>
      <c r="E653" s="4"/>
      <c r="F653" s="4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0"/>
      <c r="B654" s="4"/>
      <c r="C654" s="4"/>
      <c r="D654" s="4"/>
      <c r="E654" s="4"/>
      <c r="F654" s="4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0"/>
      <c r="B655" s="4"/>
      <c r="C655" s="4"/>
      <c r="D655" s="4"/>
      <c r="E655" s="4"/>
      <c r="F655" s="4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0"/>
      <c r="B656" s="4"/>
      <c r="C656" s="4"/>
      <c r="D656" s="4"/>
      <c r="E656" s="4"/>
      <c r="F656" s="4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0"/>
      <c r="B657" s="4"/>
      <c r="C657" s="4"/>
      <c r="D657" s="4"/>
      <c r="E657" s="4"/>
      <c r="F657" s="4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0"/>
      <c r="B658" s="4"/>
      <c r="C658" s="4"/>
      <c r="D658" s="4"/>
      <c r="E658" s="4"/>
      <c r="F658" s="4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0"/>
      <c r="B659" s="4"/>
      <c r="C659" s="4"/>
      <c r="D659" s="4"/>
      <c r="E659" s="4"/>
      <c r="F659" s="4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0"/>
      <c r="B660" s="4"/>
      <c r="C660" s="4"/>
      <c r="D660" s="4"/>
      <c r="E660" s="4"/>
      <c r="F660" s="4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0"/>
      <c r="B661" s="4"/>
      <c r="C661" s="4"/>
      <c r="D661" s="4"/>
      <c r="E661" s="4"/>
      <c r="F661" s="4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0"/>
      <c r="B662" s="4"/>
      <c r="C662" s="4"/>
      <c r="D662" s="4"/>
      <c r="E662" s="4"/>
      <c r="F662" s="4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0"/>
      <c r="B663" s="4"/>
      <c r="C663" s="4"/>
      <c r="D663" s="4"/>
      <c r="E663" s="4"/>
      <c r="F663" s="4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0"/>
      <c r="B664" s="4"/>
      <c r="C664" s="4"/>
      <c r="D664" s="4"/>
      <c r="E664" s="4"/>
      <c r="F664" s="4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0"/>
      <c r="B665" s="4"/>
      <c r="C665" s="4"/>
      <c r="D665" s="4"/>
      <c r="E665" s="4"/>
      <c r="F665" s="4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0"/>
      <c r="B666" s="4"/>
      <c r="C666" s="4"/>
      <c r="D666" s="4"/>
      <c r="E666" s="4"/>
      <c r="F666" s="4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0"/>
      <c r="B667" s="4"/>
      <c r="C667" s="4"/>
      <c r="D667" s="4"/>
      <c r="E667" s="4"/>
      <c r="F667" s="4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0"/>
      <c r="B668" s="4"/>
      <c r="C668" s="4"/>
      <c r="D668" s="4"/>
      <c r="E668" s="4"/>
      <c r="F668" s="4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0"/>
      <c r="B669" s="4"/>
      <c r="C669" s="4"/>
      <c r="D669" s="4"/>
      <c r="E669" s="4"/>
      <c r="F669" s="4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0"/>
      <c r="B670" s="4"/>
      <c r="C670" s="4"/>
      <c r="D670" s="4"/>
      <c r="E670" s="4"/>
      <c r="F670" s="4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0"/>
      <c r="B671" s="4"/>
      <c r="C671" s="4"/>
      <c r="D671" s="4"/>
      <c r="E671" s="4"/>
      <c r="F671" s="4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0"/>
      <c r="B672" s="4"/>
      <c r="C672" s="4"/>
      <c r="D672" s="4"/>
      <c r="E672" s="4"/>
      <c r="F672" s="4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0"/>
      <c r="B673" s="4"/>
      <c r="C673" s="4"/>
      <c r="D673" s="4"/>
      <c r="E673" s="4"/>
      <c r="F673" s="4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0"/>
      <c r="B674" s="4"/>
      <c r="C674" s="4"/>
      <c r="D674" s="4"/>
      <c r="E674" s="4"/>
      <c r="F674" s="40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0"/>
      <c r="B675" s="4"/>
      <c r="C675" s="4"/>
      <c r="D675" s="4"/>
      <c r="E675" s="4"/>
      <c r="F675" s="4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0"/>
      <c r="B676" s="4"/>
      <c r="C676" s="4"/>
      <c r="D676" s="4"/>
      <c r="E676" s="4"/>
      <c r="F676" s="4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0"/>
      <c r="B677" s="4"/>
      <c r="C677" s="4"/>
      <c r="D677" s="4"/>
      <c r="E677" s="4"/>
      <c r="F677" s="4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0"/>
      <c r="B678" s="4"/>
      <c r="C678" s="4"/>
      <c r="D678" s="4"/>
      <c r="E678" s="4"/>
      <c r="F678" s="4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0"/>
      <c r="B679" s="4"/>
      <c r="C679" s="4"/>
      <c r="D679" s="4"/>
      <c r="E679" s="4"/>
      <c r="F679" s="4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0"/>
      <c r="B680" s="4"/>
      <c r="C680" s="4"/>
      <c r="D680" s="4"/>
      <c r="E680" s="4"/>
      <c r="F680" s="4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0"/>
      <c r="B681" s="4"/>
      <c r="C681" s="4"/>
      <c r="D681" s="4"/>
      <c r="E681" s="4"/>
      <c r="F681" s="4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0"/>
      <c r="B682" s="4"/>
      <c r="C682" s="4"/>
      <c r="D682" s="4"/>
      <c r="E682" s="4"/>
      <c r="F682" s="4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0"/>
      <c r="B683" s="4"/>
      <c r="C683" s="4"/>
      <c r="D683" s="4"/>
      <c r="E683" s="4"/>
      <c r="F683" s="4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0"/>
      <c r="B684" s="4"/>
      <c r="C684" s="4"/>
      <c r="D684" s="4"/>
      <c r="E684" s="4"/>
      <c r="F684" s="4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0"/>
      <c r="B685" s="4"/>
      <c r="C685" s="4"/>
      <c r="D685" s="4"/>
      <c r="E685" s="4"/>
      <c r="F685" s="4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0"/>
      <c r="B686" s="4"/>
      <c r="C686" s="4"/>
      <c r="D686" s="4"/>
      <c r="E686" s="4"/>
      <c r="F686" s="4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0"/>
      <c r="B687" s="4"/>
      <c r="C687" s="4"/>
      <c r="D687" s="4"/>
      <c r="E687" s="4"/>
      <c r="F687" s="4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0"/>
      <c r="B688" s="4"/>
      <c r="C688" s="4"/>
      <c r="D688" s="4"/>
      <c r="E688" s="4"/>
      <c r="F688" s="4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0"/>
      <c r="B689" s="4"/>
      <c r="C689" s="4"/>
      <c r="D689" s="4"/>
      <c r="E689" s="4"/>
      <c r="F689" s="4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0"/>
      <c r="B690" s="4"/>
      <c r="C690" s="4"/>
      <c r="D690" s="4"/>
      <c r="E690" s="4"/>
      <c r="F690" s="4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0"/>
      <c r="B691" s="4"/>
      <c r="C691" s="4"/>
      <c r="D691" s="4"/>
      <c r="E691" s="4"/>
      <c r="F691" s="4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0"/>
      <c r="B692" s="4"/>
      <c r="C692" s="4"/>
      <c r="D692" s="4"/>
      <c r="E692" s="4"/>
      <c r="F692" s="4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0"/>
      <c r="B693" s="4"/>
      <c r="C693" s="4"/>
      <c r="D693" s="4"/>
      <c r="E693" s="4"/>
      <c r="F693" s="4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0"/>
      <c r="B694" s="4"/>
      <c r="C694" s="4"/>
      <c r="D694" s="4"/>
      <c r="E694" s="4"/>
      <c r="F694" s="4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0"/>
      <c r="B695" s="4"/>
      <c r="C695" s="4"/>
      <c r="D695" s="4"/>
      <c r="E695" s="4"/>
      <c r="F695" s="4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0"/>
      <c r="B696" s="4"/>
      <c r="C696" s="4"/>
      <c r="D696" s="4"/>
      <c r="E696" s="4"/>
      <c r="F696" s="4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0"/>
      <c r="B697" s="4"/>
      <c r="C697" s="4"/>
      <c r="D697" s="4"/>
      <c r="E697" s="4"/>
      <c r="F697" s="4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0"/>
      <c r="B698" s="4"/>
      <c r="C698" s="4"/>
      <c r="D698" s="4"/>
      <c r="E698" s="4"/>
      <c r="F698" s="4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0"/>
      <c r="B699" s="4"/>
      <c r="C699" s="4"/>
      <c r="D699" s="4"/>
      <c r="E699" s="4"/>
      <c r="F699" s="4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0"/>
      <c r="B700" s="4"/>
      <c r="C700" s="4"/>
      <c r="D700" s="4"/>
      <c r="E700" s="4"/>
      <c r="F700" s="4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0"/>
      <c r="B701" s="4"/>
      <c r="C701" s="4"/>
      <c r="D701" s="4"/>
      <c r="E701" s="4"/>
      <c r="F701" s="4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0"/>
      <c r="B702" s="4"/>
      <c r="C702" s="4"/>
      <c r="D702" s="4"/>
      <c r="E702" s="4"/>
      <c r="F702" s="4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0"/>
      <c r="B703" s="4"/>
      <c r="C703" s="4"/>
      <c r="D703" s="4"/>
      <c r="E703" s="4"/>
      <c r="F703" s="4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0"/>
      <c r="B704" s="4"/>
      <c r="C704" s="4"/>
      <c r="D704" s="4"/>
      <c r="E704" s="4"/>
      <c r="F704" s="4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0"/>
      <c r="B705" s="4"/>
      <c r="C705" s="4"/>
      <c r="D705" s="4"/>
      <c r="E705" s="4"/>
      <c r="F705" s="4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0"/>
      <c r="B706" s="4"/>
      <c r="C706" s="4"/>
      <c r="D706" s="4"/>
      <c r="E706" s="4"/>
      <c r="F706" s="4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0"/>
      <c r="B707" s="4"/>
      <c r="C707" s="4"/>
      <c r="D707" s="4"/>
      <c r="E707" s="4"/>
      <c r="F707" s="4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0"/>
      <c r="B708" s="4"/>
      <c r="C708" s="4"/>
      <c r="D708" s="4"/>
      <c r="E708" s="4"/>
      <c r="F708" s="4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0"/>
      <c r="B709" s="4"/>
      <c r="C709" s="4"/>
      <c r="D709" s="4"/>
      <c r="E709" s="4"/>
      <c r="F709" s="4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0"/>
      <c r="B710" s="4"/>
      <c r="C710" s="4"/>
      <c r="D710" s="4"/>
      <c r="E710" s="4"/>
      <c r="F710" s="4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0"/>
      <c r="B711" s="4"/>
      <c r="C711" s="4"/>
      <c r="D711" s="4"/>
      <c r="E711" s="4"/>
      <c r="F711" s="4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0"/>
      <c r="B712" s="4"/>
      <c r="C712" s="4"/>
      <c r="D712" s="4"/>
      <c r="E712" s="4"/>
      <c r="F712" s="4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0"/>
      <c r="B713" s="4"/>
      <c r="C713" s="4"/>
      <c r="D713" s="4"/>
      <c r="E713" s="4"/>
      <c r="F713" s="4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0"/>
      <c r="B714" s="4"/>
      <c r="C714" s="4"/>
      <c r="D714" s="4"/>
      <c r="E714" s="4"/>
      <c r="F714" s="4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0"/>
      <c r="B715" s="4"/>
      <c r="C715" s="4"/>
      <c r="D715" s="4"/>
      <c r="E715" s="4"/>
      <c r="F715" s="4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0"/>
      <c r="B716" s="4"/>
      <c r="C716" s="4"/>
      <c r="D716" s="4"/>
      <c r="E716" s="4"/>
      <c r="F716" s="4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0"/>
      <c r="B717" s="4"/>
      <c r="C717" s="4"/>
      <c r="D717" s="4"/>
      <c r="E717" s="4"/>
      <c r="F717" s="4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0"/>
      <c r="B718" s="4"/>
      <c r="C718" s="4"/>
      <c r="D718" s="4"/>
      <c r="E718" s="4"/>
      <c r="F718" s="4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0"/>
      <c r="B719" s="4"/>
      <c r="C719" s="4"/>
      <c r="D719" s="4"/>
      <c r="E719" s="4"/>
      <c r="F719" s="4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0"/>
      <c r="B720" s="4"/>
      <c r="C720" s="4"/>
      <c r="D720" s="4"/>
      <c r="E720" s="4"/>
      <c r="F720" s="4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0"/>
      <c r="B721" s="4"/>
      <c r="C721" s="4"/>
      <c r="D721" s="4"/>
      <c r="E721" s="4"/>
      <c r="F721" s="4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0"/>
      <c r="B722" s="4"/>
      <c r="C722" s="4"/>
      <c r="D722" s="4"/>
      <c r="E722" s="4"/>
      <c r="F722" s="4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0"/>
      <c r="B723" s="4"/>
      <c r="C723" s="4"/>
      <c r="D723" s="4"/>
      <c r="E723" s="4"/>
      <c r="F723" s="4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0"/>
      <c r="B724" s="4"/>
      <c r="C724" s="4"/>
      <c r="D724" s="4"/>
      <c r="E724" s="4"/>
      <c r="F724" s="4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0"/>
      <c r="B725" s="4"/>
      <c r="C725" s="4"/>
      <c r="D725" s="4"/>
      <c r="E725" s="4"/>
      <c r="F725" s="4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0"/>
      <c r="B726" s="4"/>
      <c r="C726" s="4"/>
      <c r="D726" s="4"/>
      <c r="E726" s="4"/>
      <c r="F726" s="4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0"/>
      <c r="B727" s="4"/>
      <c r="C727" s="4"/>
      <c r="D727" s="4"/>
      <c r="E727" s="4"/>
      <c r="F727" s="4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0"/>
      <c r="B728" s="4"/>
      <c r="C728" s="4"/>
      <c r="D728" s="4"/>
      <c r="E728" s="4"/>
      <c r="F728" s="4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0"/>
      <c r="B729" s="4"/>
      <c r="C729" s="4"/>
      <c r="D729" s="4"/>
      <c r="E729" s="4"/>
      <c r="F729" s="4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0"/>
      <c r="B730" s="4"/>
      <c r="C730" s="4"/>
      <c r="D730" s="4"/>
      <c r="E730" s="4"/>
      <c r="F730" s="4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0"/>
      <c r="B731" s="4"/>
      <c r="C731" s="4"/>
      <c r="D731" s="4"/>
      <c r="E731" s="4"/>
      <c r="F731" s="4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0"/>
      <c r="B732" s="4"/>
      <c r="C732" s="4"/>
      <c r="D732" s="4"/>
      <c r="E732" s="4"/>
      <c r="F732" s="4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0"/>
      <c r="B733" s="4"/>
      <c r="C733" s="4"/>
      <c r="D733" s="4"/>
      <c r="E733" s="4"/>
      <c r="F733" s="4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0"/>
      <c r="B734" s="4"/>
      <c r="C734" s="4"/>
      <c r="D734" s="4"/>
      <c r="E734" s="4"/>
      <c r="F734" s="4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0"/>
      <c r="B735" s="4"/>
      <c r="C735" s="4"/>
      <c r="D735" s="4"/>
      <c r="E735" s="4"/>
      <c r="F735" s="4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0"/>
      <c r="B736" s="4"/>
      <c r="C736" s="4"/>
      <c r="D736" s="4"/>
      <c r="E736" s="4"/>
      <c r="F736" s="4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0"/>
      <c r="B737" s="4"/>
      <c r="C737" s="4"/>
      <c r="D737" s="4"/>
      <c r="E737" s="4"/>
      <c r="F737" s="4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0"/>
      <c r="B738" s="4"/>
      <c r="C738" s="4"/>
      <c r="D738" s="4"/>
      <c r="E738" s="4"/>
      <c r="F738" s="4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0"/>
      <c r="B739" s="4"/>
      <c r="C739" s="4"/>
      <c r="D739" s="4"/>
      <c r="E739" s="4"/>
      <c r="F739" s="4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0"/>
      <c r="B740" s="4"/>
      <c r="C740" s="4"/>
      <c r="D740" s="4"/>
      <c r="E740" s="4"/>
      <c r="F740" s="4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0"/>
      <c r="B741" s="4"/>
      <c r="C741" s="4"/>
      <c r="D741" s="4"/>
      <c r="E741" s="4"/>
      <c r="F741" s="4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0"/>
      <c r="B742" s="4"/>
      <c r="C742" s="4"/>
      <c r="D742" s="4"/>
      <c r="E742" s="4"/>
      <c r="F742" s="4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0"/>
      <c r="B743" s="4"/>
      <c r="C743" s="4"/>
      <c r="D743" s="4"/>
      <c r="E743" s="4"/>
      <c r="F743" s="4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0"/>
      <c r="B744" s="4"/>
      <c r="C744" s="4"/>
      <c r="D744" s="4"/>
      <c r="E744" s="4"/>
      <c r="F744" s="4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0"/>
      <c r="B745" s="4"/>
      <c r="C745" s="4"/>
      <c r="D745" s="4"/>
      <c r="E745" s="4"/>
      <c r="F745" s="4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0"/>
      <c r="B746" s="4"/>
      <c r="C746" s="4"/>
      <c r="D746" s="4"/>
      <c r="E746" s="4"/>
      <c r="F746" s="4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0"/>
      <c r="B747" s="4"/>
      <c r="C747" s="4"/>
      <c r="D747" s="4"/>
      <c r="E747" s="4"/>
      <c r="F747" s="4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0"/>
      <c r="B748" s="4"/>
      <c r="C748" s="4"/>
      <c r="D748" s="4"/>
      <c r="E748" s="4"/>
      <c r="F748" s="4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0"/>
      <c r="B749" s="4"/>
      <c r="C749" s="4"/>
      <c r="D749" s="4"/>
      <c r="E749" s="4"/>
      <c r="F749" s="4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0"/>
      <c r="B750" s="4"/>
      <c r="C750" s="4"/>
      <c r="D750" s="4"/>
      <c r="E750" s="4"/>
      <c r="F750" s="4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0"/>
      <c r="B751" s="4"/>
      <c r="C751" s="4"/>
      <c r="D751" s="4"/>
      <c r="E751" s="4"/>
      <c r="F751" s="4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0"/>
      <c r="B752" s="4"/>
      <c r="C752" s="4"/>
      <c r="D752" s="4"/>
      <c r="E752" s="4"/>
      <c r="F752" s="4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0"/>
      <c r="B753" s="4"/>
      <c r="C753" s="4"/>
      <c r="D753" s="4"/>
      <c r="E753" s="4"/>
      <c r="F753" s="4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0"/>
      <c r="B754" s="4"/>
      <c r="C754" s="4"/>
      <c r="D754" s="4"/>
      <c r="E754" s="4"/>
      <c r="F754" s="4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0"/>
      <c r="B755" s="4"/>
      <c r="C755" s="4"/>
      <c r="D755" s="4"/>
      <c r="E755" s="4"/>
      <c r="F755" s="4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0"/>
      <c r="B756" s="4"/>
      <c r="C756" s="4"/>
      <c r="D756" s="4"/>
      <c r="E756" s="4"/>
      <c r="F756" s="4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0"/>
      <c r="B757" s="4"/>
      <c r="C757" s="4"/>
      <c r="D757" s="4"/>
      <c r="E757" s="4"/>
      <c r="F757" s="4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0"/>
      <c r="B758" s="4"/>
      <c r="C758" s="4"/>
      <c r="D758" s="4"/>
      <c r="E758" s="4"/>
      <c r="F758" s="4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0"/>
      <c r="B759" s="4"/>
      <c r="C759" s="4"/>
      <c r="D759" s="4"/>
      <c r="E759" s="4"/>
      <c r="F759" s="4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0"/>
      <c r="B760" s="4"/>
      <c r="C760" s="4"/>
      <c r="D760" s="4"/>
      <c r="E760" s="4"/>
      <c r="F760" s="4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0"/>
      <c r="B761" s="4"/>
      <c r="C761" s="4"/>
      <c r="D761" s="4"/>
      <c r="E761" s="4"/>
      <c r="F761" s="4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0"/>
      <c r="B762" s="4"/>
      <c r="C762" s="4"/>
      <c r="D762" s="4"/>
      <c r="E762" s="4"/>
      <c r="F762" s="4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0"/>
      <c r="B763" s="4"/>
      <c r="C763" s="4"/>
      <c r="D763" s="4"/>
      <c r="E763" s="4"/>
      <c r="F763" s="4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0"/>
      <c r="B764" s="4"/>
      <c r="C764" s="4"/>
      <c r="D764" s="4"/>
      <c r="E764" s="4"/>
      <c r="F764" s="4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0"/>
      <c r="B765" s="4"/>
      <c r="C765" s="4"/>
      <c r="D765" s="4"/>
      <c r="E765" s="4"/>
      <c r="F765" s="4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0"/>
      <c r="B766" s="4"/>
      <c r="C766" s="4"/>
      <c r="D766" s="4"/>
      <c r="E766" s="4"/>
      <c r="F766" s="4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0"/>
      <c r="B767" s="4"/>
      <c r="C767" s="4"/>
      <c r="D767" s="4"/>
      <c r="E767" s="4"/>
      <c r="F767" s="4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0"/>
      <c r="B768" s="4"/>
      <c r="C768" s="4"/>
      <c r="D768" s="4"/>
      <c r="E768" s="4"/>
      <c r="F768" s="4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0"/>
      <c r="B769" s="4"/>
      <c r="C769" s="4"/>
      <c r="D769" s="4"/>
      <c r="E769" s="4"/>
      <c r="F769" s="40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0"/>
      <c r="B770" s="4"/>
      <c r="C770" s="4"/>
      <c r="D770" s="4"/>
      <c r="E770" s="4"/>
      <c r="F770" s="4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0"/>
      <c r="B771" s="4"/>
      <c r="C771" s="4"/>
      <c r="D771" s="4"/>
      <c r="E771" s="4"/>
      <c r="F771" s="40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0"/>
      <c r="B772" s="4"/>
      <c r="C772" s="4"/>
      <c r="D772" s="4"/>
      <c r="E772" s="4"/>
      <c r="F772" s="40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0"/>
      <c r="B773" s="4"/>
      <c r="C773" s="4"/>
      <c r="D773" s="4"/>
      <c r="E773" s="4"/>
      <c r="F773" s="4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0"/>
      <c r="B774" s="4"/>
      <c r="C774" s="4"/>
      <c r="D774" s="4"/>
      <c r="E774" s="4"/>
      <c r="F774" s="4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0"/>
      <c r="B775" s="4"/>
      <c r="C775" s="4"/>
      <c r="D775" s="4"/>
      <c r="E775" s="4"/>
      <c r="F775" s="4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0"/>
      <c r="B776" s="4"/>
      <c r="C776" s="4"/>
      <c r="D776" s="4"/>
      <c r="E776" s="4"/>
      <c r="F776" s="4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0"/>
      <c r="B777" s="4"/>
      <c r="C777" s="4"/>
      <c r="D777" s="4"/>
      <c r="E777" s="4"/>
      <c r="F777" s="4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0"/>
      <c r="B778" s="4"/>
      <c r="C778" s="4"/>
      <c r="D778" s="4"/>
      <c r="E778" s="4"/>
      <c r="F778" s="4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0"/>
      <c r="B779" s="4"/>
      <c r="C779" s="4"/>
      <c r="D779" s="4"/>
      <c r="E779" s="4"/>
      <c r="F779" s="4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0"/>
      <c r="B780" s="4"/>
      <c r="C780" s="4"/>
      <c r="D780" s="4"/>
      <c r="E780" s="4"/>
      <c r="F780" s="4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0"/>
      <c r="B781" s="4"/>
      <c r="C781" s="4"/>
      <c r="D781" s="4"/>
      <c r="E781" s="4"/>
      <c r="F781" s="4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0"/>
      <c r="B782" s="4"/>
      <c r="C782" s="4"/>
      <c r="D782" s="4"/>
      <c r="E782" s="4"/>
      <c r="F782" s="4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0"/>
      <c r="B783" s="4"/>
      <c r="C783" s="4"/>
      <c r="D783" s="4"/>
      <c r="E783" s="4"/>
      <c r="F783" s="40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0"/>
      <c r="B784" s="4"/>
      <c r="C784" s="4"/>
      <c r="D784" s="4"/>
      <c r="E784" s="4"/>
      <c r="F784" s="40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0"/>
      <c r="B785" s="4"/>
      <c r="C785" s="4"/>
      <c r="D785" s="4"/>
      <c r="E785" s="4"/>
      <c r="F785" s="40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0"/>
      <c r="B786" s="4"/>
      <c r="C786" s="4"/>
      <c r="D786" s="4"/>
      <c r="E786" s="4"/>
      <c r="F786" s="40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0"/>
      <c r="B787" s="4"/>
      <c r="C787" s="4"/>
      <c r="D787" s="4"/>
      <c r="E787" s="4"/>
      <c r="F787" s="40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0"/>
      <c r="B788" s="4"/>
      <c r="C788" s="4"/>
      <c r="D788" s="4"/>
      <c r="E788" s="4"/>
      <c r="F788" s="40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0"/>
      <c r="B789" s="4"/>
      <c r="C789" s="4"/>
      <c r="D789" s="4"/>
      <c r="E789" s="4"/>
      <c r="F789" s="40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0"/>
      <c r="B790" s="4"/>
      <c r="C790" s="4"/>
      <c r="D790" s="4"/>
      <c r="E790" s="4"/>
      <c r="F790" s="4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0"/>
      <c r="B791" s="4"/>
      <c r="C791" s="4"/>
      <c r="D791" s="4"/>
      <c r="E791" s="4"/>
      <c r="F791" s="4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0"/>
      <c r="B792" s="4"/>
      <c r="C792" s="4"/>
      <c r="D792" s="4"/>
      <c r="E792" s="4"/>
      <c r="F792" s="4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0"/>
      <c r="B793" s="4"/>
      <c r="C793" s="4"/>
      <c r="D793" s="4"/>
      <c r="E793" s="4"/>
      <c r="F793" s="40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0"/>
      <c r="B794" s="4"/>
      <c r="C794" s="4"/>
      <c r="D794" s="4"/>
      <c r="E794" s="4"/>
      <c r="F794" s="40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0"/>
      <c r="B795" s="4"/>
      <c r="C795" s="4"/>
      <c r="D795" s="4"/>
      <c r="E795" s="4"/>
      <c r="F795" s="40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0"/>
      <c r="B796" s="4"/>
      <c r="C796" s="4"/>
      <c r="D796" s="4"/>
      <c r="E796" s="4"/>
      <c r="F796" s="40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0"/>
      <c r="B797" s="4"/>
      <c r="C797" s="4"/>
      <c r="D797" s="4"/>
      <c r="E797" s="4"/>
      <c r="F797" s="40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0"/>
      <c r="B798" s="4"/>
      <c r="C798" s="4"/>
      <c r="D798" s="4"/>
      <c r="E798" s="4"/>
      <c r="F798" s="40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0"/>
      <c r="B799" s="4"/>
      <c r="C799" s="4"/>
      <c r="D799" s="4"/>
      <c r="E799" s="4"/>
      <c r="F799" s="40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0"/>
      <c r="B800" s="4"/>
      <c r="C800" s="4"/>
      <c r="D800" s="4"/>
      <c r="E800" s="4"/>
      <c r="F800" s="40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0"/>
      <c r="B801" s="4"/>
      <c r="C801" s="4"/>
      <c r="D801" s="4"/>
      <c r="E801" s="4"/>
      <c r="F801" s="40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0"/>
      <c r="B802" s="4"/>
      <c r="C802" s="4"/>
      <c r="D802" s="4"/>
      <c r="E802" s="4"/>
      <c r="F802" s="40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0"/>
      <c r="B803" s="4"/>
      <c r="C803" s="4"/>
      <c r="D803" s="4"/>
      <c r="E803" s="4"/>
      <c r="F803" s="40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0"/>
      <c r="B804" s="4"/>
      <c r="C804" s="4"/>
      <c r="D804" s="4"/>
      <c r="E804" s="4"/>
      <c r="F804" s="40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0"/>
      <c r="B805" s="4"/>
      <c r="C805" s="4"/>
      <c r="D805" s="4"/>
      <c r="E805" s="4"/>
      <c r="F805" s="40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0"/>
      <c r="B806" s="4"/>
      <c r="C806" s="4"/>
      <c r="D806" s="4"/>
      <c r="E806" s="4"/>
      <c r="F806" s="40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0"/>
      <c r="B807" s="4"/>
      <c r="C807" s="4"/>
      <c r="D807" s="4"/>
      <c r="E807" s="4"/>
      <c r="F807" s="40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0"/>
      <c r="B808" s="4"/>
      <c r="C808" s="4"/>
      <c r="D808" s="4"/>
      <c r="E808" s="4"/>
      <c r="F808" s="40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0"/>
      <c r="B809" s="4"/>
      <c r="C809" s="4"/>
      <c r="D809" s="4"/>
      <c r="E809" s="4"/>
      <c r="F809" s="40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0"/>
      <c r="B810" s="4"/>
      <c r="C810" s="4"/>
      <c r="D810" s="4"/>
      <c r="E810" s="4"/>
      <c r="F810" s="40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0"/>
      <c r="B811" s="4"/>
      <c r="C811" s="4"/>
      <c r="D811" s="4"/>
      <c r="E811" s="4"/>
      <c r="F811" s="40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0"/>
      <c r="B812" s="4"/>
      <c r="C812" s="4"/>
      <c r="D812" s="4"/>
      <c r="E812" s="4"/>
      <c r="F812" s="40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0"/>
      <c r="B813" s="4"/>
      <c r="C813" s="4"/>
      <c r="D813" s="4"/>
      <c r="E813" s="4"/>
      <c r="F813" s="40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0"/>
      <c r="B814" s="4"/>
      <c r="C814" s="4"/>
      <c r="D814" s="4"/>
      <c r="E814" s="4"/>
      <c r="F814" s="40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0"/>
      <c r="B815" s="4"/>
      <c r="C815" s="4"/>
      <c r="D815" s="4"/>
      <c r="E815" s="4"/>
      <c r="F815" s="40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0"/>
      <c r="B816" s="4"/>
      <c r="C816" s="4"/>
      <c r="D816" s="4"/>
      <c r="E816" s="4"/>
      <c r="F816" s="40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0"/>
      <c r="B817" s="4"/>
      <c r="C817" s="4"/>
      <c r="D817" s="4"/>
      <c r="E817" s="4"/>
      <c r="F817" s="40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0"/>
      <c r="B818" s="4"/>
      <c r="C818" s="4"/>
      <c r="D818" s="4"/>
      <c r="E818" s="4"/>
      <c r="F818" s="40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0"/>
      <c r="B819" s="4"/>
      <c r="C819" s="4"/>
      <c r="D819" s="4"/>
      <c r="E819" s="4"/>
      <c r="F819" s="4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0"/>
      <c r="B820" s="4"/>
      <c r="C820" s="4"/>
      <c r="D820" s="4"/>
      <c r="E820" s="4"/>
      <c r="F820" s="40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0"/>
      <c r="B821" s="4"/>
      <c r="C821" s="4"/>
      <c r="D821" s="4"/>
      <c r="E821" s="4"/>
      <c r="F821" s="4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0"/>
      <c r="B822" s="4"/>
      <c r="C822" s="4"/>
      <c r="D822" s="4"/>
      <c r="E822" s="4"/>
      <c r="F822" s="40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0"/>
      <c r="B823" s="4"/>
      <c r="C823" s="4"/>
      <c r="D823" s="4"/>
      <c r="E823" s="4"/>
      <c r="F823" s="4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0"/>
      <c r="B824" s="4"/>
      <c r="C824" s="4"/>
      <c r="D824" s="4"/>
      <c r="E824" s="4"/>
      <c r="F824" s="40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0"/>
      <c r="B825" s="4"/>
      <c r="C825" s="4"/>
      <c r="D825" s="4"/>
      <c r="E825" s="4"/>
      <c r="F825" s="40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0"/>
      <c r="B826" s="4"/>
      <c r="C826" s="4"/>
      <c r="D826" s="4"/>
      <c r="E826" s="4"/>
      <c r="F826" s="40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0"/>
      <c r="B827" s="4"/>
      <c r="C827" s="4"/>
      <c r="D827" s="4"/>
      <c r="E827" s="4"/>
      <c r="F827" s="40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0"/>
      <c r="B828" s="4"/>
      <c r="C828" s="4"/>
      <c r="D828" s="4"/>
      <c r="E828" s="4"/>
      <c r="F828" s="40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0"/>
      <c r="B829" s="4"/>
      <c r="C829" s="4"/>
      <c r="D829" s="4"/>
      <c r="E829" s="4"/>
      <c r="F829" s="40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0"/>
      <c r="B830" s="4"/>
      <c r="C830" s="4"/>
      <c r="D830" s="4"/>
      <c r="E830" s="4"/>
      <c r="F830" s="40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0"/>
      <c r="B831" s="4"/>
      <c r="C831" s="4"/>
      <c r="D831" s="4"/>
      <c r="E831" s="4"/>
      <c r="F831" s="40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0"/>
      <c r="B832" s="4"/>
      <c r="C832" s="4"/>
      <c r="D832" s="4"/>
      <c r="E832" s="4"/>
      <c r="F832" s="4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0"/>
      <c r="B833" s="4"/>
      <c r="C833" s="4"/>
      <c r="D833" s="4"/>
      <c r="E833" s="4"/>
      <c r="F833" s="40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0"/>
      <c r="B834" s="4"/>
      <c r="C834" s="4"/>
      <c r="D834" s="4"/>
      <c r="E834" s="4"/>
      <c r="F834" s="40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0"/>
      <c r="B835" s="4"/>
      <c r="C835" s="4"/>
      <c r="D835" s="4"/>
      <c r="E835" s="4"/>
      <c r="F835" s="40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0"/>
      <c r="B836" s="4"/>
      <c r="C836" s="4"/>
      <c r="D836" s="4"/>
      <c r="E836" s="4"/>
      <c r="F836" s="40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0"/>
      <c r="B837" s="4"/>
      <c r="C837" s="4"/>
      <c r="D837" s="4"/>
      <c r="E837" s="4"/>
      <c r="F837" s="40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0"/>
      <c r="B838" s="4"/>
      <c r="C838" s="4"/>
      <c r="D838" s="4"/>
      <c r="E838" s="4"/>
      <c r="F838" s="40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0"/>
      <c r="B839" s="4"/>
      <c r="C839" s="4"/>
      <c r="D839" s="4"/>
      <c r="E839" s="4"/>
      <c r="F839" s="40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0"/>
      <c r="B840" s="4"/>
      <c r="C840" s="4"/>
      <c r="D840" s="4"/>
      <c r="E840" s="4"/>
      <c r="F840" s="40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0"/>
      <c r="B841" s="4"/>
      <c r="C841" s="4"/>
      <c r="D841" s="4"/>
      <c r="E841" s="4"/>
      <c r="F841" s="40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0"/>
      <c r="B842" s="4"/>
      <c r="C842" s="4"/>
      <c r="D842" s="4"/>
      <c r="E842" s="4"/>
      <c r="F842" s="40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0"/>
      <c r="B843" s="4"/>
      <c r="C843" s="4"/>
      <c r="D843" s="4"/>
      <c r="E843" s="4"/>
      <c r="F843" s="40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0"/>
      <c r="B844" s="4"/>
      <c r="C844" s="4"/>
      <c r="D844" s="4"/>
      <c r="E844" s="4"/>
      <c r="F844" s="40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0"/>
      <c r="B845" s="4"/>
      <c r="C845" s="4"/>
      <c r="D845" s="4"/>
      <c r="E845" s="4"/>
      <c r="F845" s="40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0"/>
      <c r="B846" s="4"/>
      <c r="C846" s="4"/>
      <c r="D846" s="4"/>
      <c r="E846" s="4"/>
      <c r="F846" s="40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0"/>
      <c r="B847" s="4"/>
      <c r="C847" s="4"/>
      <c r="D847" s="4"/>
      <c r="E847" s="4"/>
      <c r="F847" s="4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0"/>
      <c r="B848" s="4"/>
      <c r="C848" s="4"/>
      <c r="D848" s="4"/>
      <c r="E848" s="4"/>
      <c r="F848" s="40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0"/>
      <c r="B849" s="4"/>
      <c r="C849" s="4"/>
      <c r="D849" s="4"/>
      <c r="E849" s="4"/>
      <c r="F849" s="40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0"/>
      <c r="B850" s="4"/>
      <c r="C850" s="4"/>
      <c r="D850" s="4"/>
      <c r="E850" s="4"/>
      <c r="F850" s="40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0"/>
      <c r="B851" s="4"/>
      <c r="C851" s="4"/>
      <c r="D851" s="4"/>
      <c r="E851" s="4"/>
      <c r="F851" s="40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0"/>
      <c r="B852" s="4"/>
      <c r="C852" s="4"/>
      <c r="D852" s="4"/>
      <c r="E852" s="4"/>
      <c r="F852" s="40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0"/>
      <c r="B853" s="4"/>
      <c r="C853" s="4"/>
      <c r="D853" s="4"/>
      <c r="E853" s="4"/>
      <c r="F853" s="40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0"/>
      <c r="B854" s="4"/>
      <c r="C854" s="4"/>
      <c r="D854" s="4"/>
      <c r="E854" s="4"/>
      <c r="F854" s="40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0"/>
      <c r="B855" s="4"/>
      <c r="C855" s="4"/>
      <c r="D855" s="4"/>
      <c r="E855" s="4"/>
      <c r="F855" s="4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0"/>
      <c r="B856" s="4"/>
      <c r="C856" s="4"/>
      <c r="D856" s="4"/>
      <c r="E856" s="4"/>
      <c r="F856" s="40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0"/>
      <c r="B857" s="4"/>
      <c r="C857" s="4"/>
      <c r="D857" s="4"/>
      <c r="E857" s="4"/>
      <c r="F857" s="40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0"/>
      <c r="B858" s="4"/>
      <c r="C858" s="4"/>
      <c r="D858" s="4"/>
      <c r="E858" s="4"/>
      <c r="F858" s="40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0"/>
      <c r="B859" s="4"/>
      <c r="C859" s="4"/>
      <c r="D859" s="4"/>
      <c r="E859" s="4"/>
      <c r="F859" s="40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0"/>
      <c r="B860" s="4"/>
      <c r="C860" s="4"/>
      <c r="D860" s="4"/>
      <c r="E860" s="4"/>
      <c r="F860" s="40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0"/>
      <c r="B861" s="4"/>
      <c r="C861" s="4"/>
      <c r="D861" s="4"/>
      <c r="E861" s="4"/>
      <c r="F861" s="40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0"/>
      <c r="B862" s="4"/>
      <c r="C862" s="4"/>
      <c r="D862" s="4"/>
      <c r="E862" s="4"/>
      <c r="F862" s="40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0"/>
      <c r="B863" s="4"/>
      <c r="C863" s="4"/>
      <c r="D863" s="4"/>
      <c r="E863" s="4"/>
      <c r="F863" s="40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0"/>
      <c r="B864" s="4"/>
      <c r="C864" s="4"/>
      <c r="D864" s="4"/>
      <c r="E864" s="4"/>
      <c r="F864" s="40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0"/>
      <c r="B865" s="4"/>
      <c r="C865" s="4"/>
      <c r="D865" s="4"/>
      <c r="E865" s="4"/>
      <c r="F865" s="40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0"/>
      <c r="B866" s="4"/>
      <c r="C866" s="4"/>
      <c r="D866" s="4"/>
      <c r="E866" s="4"/>
      <c r="F866" s="40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0"/>
      <c r="B867" s="4"/>
      <c r="C867" s="4"/>
      <c r="D867" s="4"/>
      <c r="E867" s="4"/>
      <c r="F867" s="40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0"/>
      <c r="B868" s="4"/>
      <c r="C868" s="4"/>
      <c r="D868" s="4"/>
      <c r="E868" s="4"/>
      <c r="F868" s="40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0"/>
      <c r="B869" s="4"/>
      <c r="C869" s="4"/>
      <c r="D869" s="4"/>
      <c r="E869" s="4"/>
      <c r="F869" s="40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0"/>
      <c r="B870" s="4"/>
      <c r="C870" s="4"/>
      <c r="D870" s="4"/>
      <c r="E870" s="4"/>
      <c r="F870" s="40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0"/>
      <c r="B871" s="4"/>
      <c r="C871" s="4"/>
      <c r="D871" s="4"/>
      <c r="E871" s="4"/>
      <c r="F871" s="40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0"/>
      <c r="B872" s="4"/>
      <c r="C872" s="4"/>
      <c r="D872" s="4"/>
      <c r="E872" s="4"/>
      <c r="F872" s="40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0"/>
      <c r="B873" s="4"/>
      <c r="C873" s="4"/>
      <c r="D873" s="4"/>
      <c r="E873" s="4"/>
      <c r="F873" s="40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0"/>
      <c r="B874" s="4"/>
      <c r="C874" s="4"/>
      <c r="D874" s="4"/>
      <c r="E874" s="4"/>
      <c r="F874" s="40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0"/>
      <c r="B875" s="4"/>
      <c r="C875" s="4"/>
      <c r="D875" s="4"/>
      <c r="E875" s="4"/>
      <c r="F875" s="40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0"/>
      <c r="B876" s="4"/>
      <c r="C876" s="4"/>
      <c r="D876" s="4"/>
      <c r="E876" s="4"/>
      <c r="F876" s="40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0"/>
      <c r="B877" s="4"/>
      <c r="C877" s="4"/>
      <c r="D877" s="4"/>
      <c r="E877" s="4"/>
      <c r="F877" s="40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0"/>
      <c r="B878" s="4"/>
      <c r="C878" s="4"/>
      <c r="D878" s="4"/>
      <c r="E878" s="4"/>
      <c r="F878" s="40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0"/>
      <c r="B879" s="4"/>
      <c r="C879" s="4"/>
      <c r="D879" s="4"/>
      <c r="E879" s="4"/>
      <c r="F879" s="40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0"/>
      <c r="B880" s="4"/>
      <c r="C880" s="4"/>
      <c r="D880" s="4"/>
      <c r="E880" s="4"/>
      <c r="F880" s="40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0"/>
      <c r="B881" s="4"/>
      <c r="C881" s="4"/>
      <c r="D881" s="4"/>
      <c r="E881" s="4"/>
      <c r="F881" s="40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0"/>
      <c r="B882" s="4"/>
      <c r="C882" s="4"/>
      <c r="D882" s="4"/>
      <c r="E882" s="4"/>
      <c r="F882" s="40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0"/>
      <c r="B883" s="4"/>
      <c r="C883" s="4"/>
      <c r="D883" s="4"/>
      <c r="E883" s="4"/>
      <c r="F883" s="40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0"/>
      <c r="B884" s="4"/>
      <c r="C884" s="4"/>
      <c r="D884" s="4"/>
      <c r="E884" s="4"/>
      <c r="F884" s="40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0"/>
      <c r="B885" s="4"/>
      <c r="C885" s="4"/>
      <c r="D885" s="4"/>
      <c r="E885" s="4"/>
      <c r="F885" s="40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0"/>
      <c r="B886" s="4"/>
      <c r="C886" s="4"/>
      <c r="D886" s="4"/>
      <c r="E886" s="4"/>
      <c r="F886" s="40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0"/>
      <c r="B887" s="4"/>
      <c r="C887" s="4"/>
      <c r="D887" s="4"/>
      <c r="E887" s="4"/>
      <c r="F887" s="40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0"/>
      <c r="B888" s="4"/>
      <c r="C888" s="4"/>
      <c r="D888" s="4"/>
      <c r="E888" s="4"/>
      <c r="F888" s="40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0"/>
      <c r="B889" s="4"/>
      <c r="C889" s="4"/>
      <c r="D889" s="4"/>
      <c r="E889" s="4"/>
      <c r="F889" s="40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0"/>
      <c r="B890" s="4"/>
      <c r="C890" s="4"/>
      <c r="D890" s="4"/>
      <c r="E890" s="4"/>
      <c r="F890" s="40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0"/>
      <c r="B891" s="4"/>
      <c r="C891" s="4"/>
      <c r="D891" s="4"/>
      <c r="E891" s="4"/>
      <c r="F891" s="40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0"/>
      <c r="B892" s="4"/>
      <c r="C892" s="4"/>
      <c r="D892" s="4"/>
      <c r="E892" s="4"/>
      <c r="F892" s="40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0"/>
      <c r="B893" s="4"/>
      <c r="C893" s="4"/>
      <c r="D893" s="4"/>
      <c r="E893" s="4"/>
      <c r="F893" s="40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0"/>
      <c r="B894" s="4"/>
      <c r="C894" s="4"/>
      <c r="D894" s="4"/>
      <c r="E894" s="4"/>
      <c r="F894" s="40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0"/>
      <c r="B895" s="4"/>
      <c r="C895" s="4"/>
      <c r="D895" s="4"/>
      <c r="E895" s="4"/>
      <c r="F895" s="40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0"/>
      <c r="B896" s="4"/>
      <c r="C896" s="4"/>
      <c r="D896" s="4"/>
      <c r="E896" s="4"/>
      <c r="F896" s="40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0"/>
      <c r="B897" s="4"/>
      <c r="C897" s="4"/>
      <c r="D897" s="4"/>
      <c r="E897" s="4"/>
      <c r="F897" s="40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0"/>
      <c r="B898" s="4"/>
      <c r="C898" s="4"/>
      <c r="D898" s="4"/>
      <c r="E898" s="4"/>
      <c r="F898" s="40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0"/>
      <c r="B899" s="4"/>
      <c r="C899" s="4"/>
      <c r="D899" s="4"/>
      <c r="E899" s="4"/>
      <c r="F899" s="40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0"/>
      <c r="B900" s="4"/>
      <c r="C900" s="4"/>
      <c r="D900" s="4"/>
      <c r="E900" s="4"/>
      <c r="F900" s="40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0"/>
      <c r="B901" s="4"/>
      <c r="C901" s="4"/>
      <c r="D901" s="4"/>
      <c r="E901" s="4"/>
      <c r="F901" s="40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0"/>
      <c r="B902" s="4"/>
      <c r="C902" s="4"/>
      <c r="D902" s="4"/>
      <c r="E902" s="4"/>
      <c r="F902" s="40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0"/>
      <c r="B903" s="4"/>
      <c r="C903" s="4"/>
      <c r="D903" s="4"/>
      <c r="E903" s="4"/>
      <c r="F903" s="40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0"/>
      <c r="B904" s="4"/>
      <c r="C904" s="4"/>
      <c r="D904" s="4"/>
      <c r="E904" s="4"/>
      <c r="F904" s="40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0"/>
      <c r="B905" s="4"/>
      <c r="C905" s="4"/>
      <c r="D905" s="4"/>
      <c r="E905" s="4"/>
      <c r="F905" s="40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0"/>
      <c r="B906" s="4"/>
      <c r="C906" s="4"/>
      <c r="D906" s="4"/>
      <c r="E906" s="4"/>
      <c r="F906" s="40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0"/>
      <c r="B907" s="4"/>
      <c r="C907" s="4"/>
      <c r="D907" s="4"/>
      <c r="E907" s="4"/>
      <c r="F907" s="40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0"/>
      <c r="B908" s="4"/>
      <c r="C908" s="4"/>
      <c r="D908" s="4"/>
      <c r="E908" s="4"/>
      <c r="F908" s="40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0"/>
      <c r="B909" s="4"/>
      <c r="C909" s="4"/>
      <c r="D909" s="4"/>
      <c r="E909" s="4"/>
      <c r="F909" s="40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0"/>
      <c r="B910" s="4"/>
      <c r="C910" s="4"/>
      <c r="D910" s="4"/>
      <c r="E910" s="4"/>
      <c r="F910" s="4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0"/>
      <c r="B911" s="4"/>
      <c r="C911" s="4"/>
      <c r="D911" s="4"/>
      <c r="E911" s="4"/>
      <c r="F911" s="40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0"/>
      <c r="B912" s="4"/>
      <c r="C912" s="4"/>
      <c r="D912" s="4"/>
      <c r="E912" s="4"/>
      <c r="F912" s="40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0"/>
      <c r="B913" s="4"/>
      <c r="C913" s="4"/>
      <c r="D913" s="4"/>
      <c r="E913" s="4"/>
      <c r="F913" s="40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0"/>
      <c r="B914" s="4"/>
      <c r="C914" s="4"/>
      <c r="D914" s="4"/>
      <c r="E914" s="4"/>
      <c r="F914" s="40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0"/>
      <c r="B915" s="4"/>
      <c r="C915" s="4"/>
      <c r="D915" s="4"/>
      <c r="E915" s="4"/>
      <c r="F915" s="40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0"/>
      <c r="B916" s="4"/>
      <c r="C916" s="4"/>
      <c r="D916" s="4"/>
      <c r="E916" s="4"/>
      <c r="F916" s="40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0"/>
      <c r="B917" s="4"/>
      <c r="C917" s="4"/>
      <c r="D917" s="4"/>
      <c r="E917" s="4"/>
      <c r="F917" s="40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0"/>
      <c r="B918" s="4"/>
      <c r="C918" s="4"/>
      <c r="D918" s="4"/>
      <c r="E918" s="4"/>
      <c r="F918" s="40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0"/>
      <c r="B919" s="4"/>
      <c r="C919" s="4"/>
      <c r="D919" s="4"/>
      <c r="E919" s="4"/>
      <c r="F919" s="40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0"/>
      <c r="B920" s="4"/>
      <c r="C920" s="4"/>
      <c r="D920" s="4"/>
      <c r="E920" s="4"/>
      <c r="F920" s="40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0"/>
      <c r="B921" s="4"/>
      <c r="C921" s="4"/>
      <c r="D921" s="4"/>
      <c r="E921" s="4"/>
      <c r="F921" s="40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0"/>
      <c r="B922" s="4"/>
      <c r="C922" s="4"/>
      <c r="D922" s="4"/>
      <c r="E922" s="4"/>
      <c r="F922" s="40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0"/>
      <c r="B923" s="4"/>
      <c r="C923" s="4"/>
      <c r="D923" s="4"/>
      <c r="E923" s="4"/>
      <c r="F923" s="40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0"/>
      <c r="B924" s="4"/>
      <c r="C924" s="4"/>
      <c r="D924" s="4"/>
      <c r="E924" s="4"/>
      <c r="F924" s="40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0"/>
      <c r="B925" s="4"/>
      <c r="C925" s="4"/>
      <c r="D925" s="4"/>
      <c r="E925" s="4"/>
      <c r="F925" s="40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0"/>
      <c r="B926" s="4"/>
      <c r="C926" s="4"/>
      <c r="D926" s="4"/>
      <c r="E926" s="4"/>
      <c r="F926" s="40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0"/>
      <c r="B927" s="4"/>
      <c r="C927" s="4"/>
      <c r="D927" s="4"/>
      <c r="E927" s="4"/>
      <c r="F927" s="40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0"/>
      <c r="B928" s="4"/>
      <c r="C928" s="4"/>
      <c r="D928" s="4"/>
      <c r="E928" s="4"/>
      <c r="F928" s="40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0"/>
      <c r="B929" s="4"/>
      <c r="C929" s="4"/>
      <c r="D929" s="4"/>
      <c r="E929" s="4"/>
      <c r="F929" s="40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0"/>
      <c r="B930" s="4"/>
      <c r="C930" s="4"/>
      <c r="D930" s="4"/>
      <c r="E930" s="4"/>
      <c r="F930" s="40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0"/>
      <c r="B931" s="4"/>
      <c r="C931" s="4"/>
      <c r="D931" s="4"/>
      <c r="E931" s="4"/>
      <c r="F931" s="40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0"/>
      <c r="B932" s="4"/>
      <c r="C932" s="4"/>
      <c r="D932" s="4"/>
      <c r="E932" s="4"/>
      <c r="F932" s="40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0"/>
      <c r="B933" s="4"/>
      <c r="C933" s="4"/>
      <c r="D933" s="4"/>
      <c r="E933" s="4"/>
      <c r="F933" s="40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0"/>
      <c r="B934" s="4"/>
      <c r="C934" s="4"/>
      <c r="D934" s="4"/>
      <c r="E934" s="4"/>
      <c r="F934" s="40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0"/>
      <c r="B935" s="4"/>
      <c r="C935" s="4"/>
      <c r="D935" s="4"/>
      <c r="E935" s="4"/>
      <c r="F935" s="40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0"/>
      <c r="B936" s="4"/>
      <c r="C936" s="4"/>
      <c r="D936" s="4"/>
      <c r="E936" s="4"/>
      <c r="F936" s="40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0"/>
      <c r="B937" s="4"/>
      <c r="C937" s="4"/>
      <c r="D937" s="4"/>
      <c r="E937" s="4"/>
      <c r="F937" s="40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0"/>
      <c r="B938" s="4"/>
      <c r="C938" s="4"/>
      <c r="D938" s="4"/>
      <c r="E938" s="4"/>
      <c r="F938" s="4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0"/>
      <c r="B939" s="4"/>
      <c r="C939" s="4"/>
      <c r="D939" s="4"/>
      <c r="E939" s="4"/>
      <c r="F939" s="40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0"/>
      <c r="B940" s="4"/>
      <c r="C940" s="4"/>
      <c r="D940" s="4"/>
      <c r="E940" s="4"/>
      <c r="F940" s="40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0"/>
      <c r="B941" s="4"/>
      <c r="C941" s="4"/>
      <c r="D941" s="4"/>
      <c r="E941" s="4"/>
      <c r="F941" s="40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0"/>
      <c r="B942" s="4"/>
      <c r="C942" s="4"/>
      <c r="D942" s="4"/>
      <c r="E942" s="4"/>
      <c r="F942" s="40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0"/>
      <c r="B943" s="4"/>
      <c r="C943" s="4"/>
      <c r="D943" s="4"/>
      <c r="E943" s="4"/>
      <c r="F943" s="40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0"/>
      <c r="B944" s="4"/>
      <c r="C944" s="4"/>
      <c r="D944" s="4"/>
      <c r="E944" s="4"/>
      <c r="F944" s="40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0"/>
      <c r="B945" s="4"/>
      <c r="C945" s="4"/>
      <c r="D945" s="4"/>
      <c r="E945" s="4"/>
      <c r="F945" s="40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0"/>
      <c r="B946" s="4"/>
      <c r="C946" s="4"/>
      <c r="D946" s="4"/>
      <c r="E946" s="4"/>
      <c r="F946" s="40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0"/>
      <c r="B947" s="4"/>
      <c r="C947" s="4"/>
      <c r="D947" s="4"/>
      <c r="E947" s="4"/>
      <c r="F947" s="40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0"/>
      <c r="B948" s="4"/>
      <c r="C948" s="4"/>
      <c r="D948" s="4"/>
      <c r="E948" s="4"/>
      <c r="F948" s="40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0"/>
      <c r="B949" s="4"/>
      <c r="C949" s="4"/>
      <c r="D949" s="4"/>
      <c r="E949" s="4"/>
      <c r="F949" s="40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0"/>
      <c r="B950" s="4"/>
      <c r="C950" s="4"/>
      <c r="D950" s="4"/>
      <c r="E950" s="4"/>
      <c r="F950" s="40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0"/>
      <c r="B951" s="4"/>
      <c r="C951" s="4"/>
      <c r="D951" s="4"/>
      <c r="E951" s="4"/>
      <c r="F951" s="40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0"/>
      <c r="B952" s="4"/>
      <c r="C952" s="4"/>
      <c r="D952" s="4"/>
      <c r="E952" s="4"/>
      <c r="F952" s="40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0"/>
      <c r="B953" s="4"/>
      <c r="C953" s="4"/>
      <c r="D953" s="4"/>
      <c r="E953" s="4"/>
      <c r="F953" s="40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0"/>
      <c r="B954" s="4"/>
      <c r="C954" s="4"/>
      <c r="D954" s="4"/>
      <c r="E954" s="4"/>
      <c r="F954" s="40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0"/>
      <c r="B955" s="4"/>
      <c r="C955" s="4"/>
      <c r="D955" s="4"/>
      <c r="E955" s="4"/>
      <c r="F955" s="40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0"/>
      <c r="B956" s="4"/>
      <c r="C956" s="4"/>
      <c r="D956" s="4"/>
      <c r="E956" s="4"/>
      <c r="F956" s="40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0"/>
      <c r="B957" s="4"/>
      <c r="C957" s="4"/>
      <c r="D957" s="4"/>
      <c r="E957" s="4"/>
      <c r="F957" s="40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0"/>
      <c r="B958" s="4"/>
      <c r="C958" s="4"/>
      <c r="D958" s="4"/>
      <c r="E958" s="4"/>
      <c r="F958" s="40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0"/>
      <c r="B959" s="4"/>
      <c r="C959" s="4"/>
      <c r="D959" s="4"/>
      <c r="E959" s="4"/>
      <c r="F959" s="40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0"/>
      <c r="B960" s="4"/>
      <c r="C960" s="4"/>
      <c r="D960" s="4"/>
      <c r="E960" s="4"/>
      <c r="F960" s="40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0"/>
      <c r="B961" s="4"/>
      <c r="C961" s="4"/>
      <c r="D961" s="4"/>
      <c r="E961" s="4"/>
      <c r="F961" s="40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0"/>
      <c r="B962" s="4"/>
      <c r="C962" s="4"/>
      <c r="D962" s="4"/>
      <c r="E962" s="4"/>
      <c r="F962" s="40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0"/>
      <c r="B963" s="4"/>
      <c r="C963" s="4"/>
      <c r="D963" s="4"/>
      <c r="E963" s="4"/>
      <c r="F963" s="40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0"/>
      <c r="B964" s="4"/>
      <c r="C964" s="4"/>
      <c r="D964" s="4"/>
      <c r="E964" s="4"/>
      <c r="F964" s="40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0"/>
      <c r="B965" s="4"/>
      <c r="C965" s="4"/>
      <c r="D965" s="4"/>
      <c r="E965" s="4"/>
      <c r="F965" s="40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0"/>
      <c r="B966" s="4"/>
      <c r="C966" s="4"/>
      <c r="D966" s="4"/>
      <c r="E966" s="4"/>
      <c r="F966" s="40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0"/>
      <c r="B967" s="4"/>
      <c r="C967" s="4"/>
      <c r="D967" s="4"/>
      <c r="E967" s="4"/>
      <c r="F967" s="40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0"/>
      <c r="B968" s="4"/>
      <c r="C968" s="4"/>
      <c r="D968" s="4"/>
      <c r="E968" s="4"/>
      <c r="F968" s="40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0"/>
      <c r="B969" s="4"/>
      <c r="C969" s="4"/>
      <c r="D969" s="4"/>
      <c r="E969" s="4"/>
      <c r="F969" s="40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0"/>
      <c r="B970" s="4"/>
      <c r="C970" s="4"/>
      <c r="D970" s="4"/>
      <c r="E970" s="4"/>
      <c r="F970" s="40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0"/>
      <c r="B971" s="4"/>
      <c r="C971" s="4"/>
      <c r="D971" s="4"/>
      <c r="E971" s="4"/>
      <c r="F971" s="40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0"/>
      <c r="B972" s="4"/>
      <c r="C972" s="4"/>
      <c r="D972" s="4"/>
      <c r="E972" s="4"/>
      <c r="F972" s="40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0"/>
      <c r="B973" s="4"/>
      <c r="C973" s="4"/>
      <c r="D973" s="4"/>
      <c r="E973" s="4"/>
      <c r="F973" s="40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0"/>
      <c r="B974" s="4"/>
      <c r="C974" s="4"/>
      <c r="D974" s="4"/>
      <c r="E974" s="4"/>
      <c r="F974" s="40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0"/>
      <c r="B975" s="4"/>
      <c r="C975" s="4"/>
      <c r="D975" s="4"/>
      <c r="E975" s="4"/>
      <c r="F975" s="40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0"/>
      <c r="B976" s="4"/>
      <c r="C976" s="4"/>
      <c r="D976" s="4"/>
      <c r="E976" s="4"/>
      <c r="F976" s="40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0"/>
      <c r="B977" s="4"/>
      <c r="C977" s="4"/>
      <c r="D977" s="4"/>
      <c r="E977" s="4"/>
      <c r="F977" s="40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0"/>
      <c r="B978" s="4"/>
      <c r="C978" s="4"/>
      <c r="D978" s="4"/>
      <c r="E978" s="4"/>
      <c r="F978" s="40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0"/>
      <c r="B979" s="4"/>
      <c r="C979" s="4"/>
      <c r="D979" s="4"/>
      <c r="E979" s="4"/>
      <c r="F979" s="40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0"/>
      <c r="B980" s="4"/>
      <c r="C980" s="4"/>
      <c r="D980" s="4"/>
      <c r="E980" s="4"/>
      <c r="F980" s="40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0"/>
      <c r="B981" s="4"/>
      <c r="C981" s="4"/>
      <c r="D981" s="4"/>
      <c r="E981" s="4"/>
      <c r="F981" s="40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0"/>
      <c r="B982" s="4"/>
      <c r="C982" s="4"/>
      <c r="D982" s="4"/>
      <c r="E982" s="4"/>
      <c r="F982" s="40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0"/>
      <c r="B983" s="4"/>
      <c r="C983" s="4"/>
      <c r="D983" s="4"/>
      <c r="E983" s="4"/>
      <c r="F983" s="40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0"/>
      <c r="B984" s="4"/>
      <c r="C984" s="4"/>
      <c r="D984" s="4"/>
      <c r="E984" s="4"/>
      <c r="F984" s="40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0"/>
      <c r="B985" s="4"/>
      <c r="C985" s="4"/>
      <c r="D985" s="4"/>
      <c r="E985" s="4"/>
      <c r="F985" s="40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0"/>
      <c r="B986" s="4"/>
      <c r="C986" s="4"/>
      <c r="D986" s="4"/>
      <c r="E986" s="4"/>
      <c r="F986" s="40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0"/>
      <c r="B987" s="4"/>
      <c r="C987" s="4"/>
      <c r="D987" s="4"/>
      <c r="E987" s="4"/>
      <c r="F987" s="40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0"/>
      <c r="B988" s="4"/>
      <c r="C988" s="4"/>
      <c r="D988" s="4"/>
      <c r="E988" s="4"/>
      <c r="F988" s="40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0"/>
      <c r="B989" s="4"/>
      <c r="C989" s="4"/>
      <c r="D989" s="4"/>
      <c r="E989" s="4"/>
      <c r="F989" s="40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0"/>
      <c r="B990" s="4"/>
      <c r="C990" s="4"/>
      <c r="D990" s="4"/>
      <c r="E990" s="4"/>
      <c r="F990" s="40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0"/>
      <c r="B991" s="4"/>
      <c r="C991" s="4"/>
      <c r="D991" s="4"/>
      <c r="E991" s="4"/>
      <c r="F991" s="40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0"/>
      <c r="B992" s="4"/>
      <c r="C992" s="4"/>
      <c r="D992" s="4"/>
      <c r="E992" s="4"/>
      <c r="F992" s="40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0"/>
      <c r="B993" s="4"/>
      <c r="C993" s="4"/>
      <c r="D993" s="4"/>
      <c r="E993" s="4"/>
      <c r="F993" s="40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0"/>
      <c r="B994" s="4"/>
      <c r="C994" s="4"/>
      <c r="D994" s="4"/>
      <c r="E994" s="4"/>
      <c r="F994" s="40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0"/>
      <c r="B995" s="4"/>
      <c r="C995" s="4"/>
      <c r="D995" s="4"/>
      <c r="E995" s="4"/>
      <c r="F995" s="40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0"/>
      <c r="B996" s="4"/>
      <c r="C996" s="4"/>
      <c r="D996" s="4"/>
      <c r="E996" s="4"/>
      <c r="F996" s="40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0"/>
      <c r="B997" s="4"/>
      <c r="C997" s="4"/>
      <c r="D997" s="4"/>
      <c r="E997" s="4"/>
      <c r="F997" s="40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0"/>
      <c r="B998" s="4"/>
      <c r="C998" s="4"/>
      <c r="D998" s="4"/>
      <c r="E998" s="4"/>
      <c r="F998" s="40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0"/>
      <c r="B999" s="4"/>
      <c r="C999" s="4"/>
      <c r="D999" s="4"/>
      <c r="E999" s="4"/>
      <c r="F999" s="40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0"/>
      <c r="B1000" s="4"/>
      <c r="C1000" s="4"/>
      <c r="D1000" s="4"/>
      <c r="E1000" s="4"/>
      <c r="F1000" s="40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outlinePr summaryBelow="0" summaryRight="0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6.43"/>
    <col customWidth="1" min="3" max="3" width="22.86"/>
    <col customWidth="1" min="4" max="4" width="17.29"/>
    <col customWidth="1" min="5" max="5" width="13.29"/>
    <col customWidth="1" min="6" max="6" width="11.86"/>
    <col customWidth="1" min="7" max="7" width="7.86"/>
    <col customWidth="1" min="8" max="8" width="7.43"/>
    <col customWidth="1" min="9" max="9" width="10.0"/>
    <col customWidth="1" min="10" max="10" width="40.43"/>
    <col customWidth="1" min="11" max="20" width="14.43"/>
  </cols>
  <sheetData>
    <row r="1" ht="15.75" customHeight="1">
      <c r="A1" s="3" t="s">
        <v>0</v>
      </c>
      <c r="B1" s="3" t="s">
        <v>3</v>
      </c>
      <c r="C1" s="3" t="s">
        <v>256</v>
      </c>
      <c r="D1" s="3" t="s">
        <v>425</v>
      </c>
      <c r="E1" s="3" t="s">
        <v>257</v>
      </c>
      <c r="F1" s="3" t="s">
        <v>260</v>
      </c>
      <c r="G1" s="3" t="s">
        <v>261</v>
      </c>
      <c r="H1" s="3" t="s">
        <v>262</v>
      </c>
      <c r="I1" s="3" t="s">
        <v>426</v>
      </c>
      <c r="J1" s="3" t="s">
        <v>263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85" t="s">
        <v>427</v>
      </c>
      <c r="C2" s="8" t="s">
        <v>265</v>
      </c>
      <c r="D2" s="5" t="s">
        <v>266</v>
      </c>
      <c r="E2" s="5" t="s">
        <v>267</v>
      </c>
      <c r="F2" s="5"/>
      <c r="G2" s="5">
        <v>4.0</v>
      </c>
      <c r="H2" s="5">
        <v>2.0</v>
      </c>
      <c r="I2" s="5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>
        <v>2.0</v>
      </c>
      <c r="B3" s="85" t="s">
        <v>427</v>
      </c>
      <c r="C3" s="8" t="s">
        <v>268</v>
      </c>
      <c r="D3" s="5" t="s">
        <v>269</v>
      </c>
      <c r="E3" s="5" t="s">
        <v>270</v>
      </c>
      <c r="F3" s="5"/>
      <c r="G3" s="5">
        <v>12.0</v>
      </c>
      <c r="H3" s="5">
        <v>6.0</v>
      </c>
      <c r="I3" s="5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3.0</v>
      </c>
      <c r="B4" s="85" t="s">
        <v>427</v>
      </c>
      <c r="C4" s="8" t="s">
        <v>271</v>
      </c>
      <c r="D4" s="5" t="s">
        <v>272</v>
      </c>
      <c r="E4" s="5" t="s">
        <v>273</v>
      </c>
      <c r="F4" s="5"/>
      <c r="G4" s="5">
        <v>12.0</v>
      </c>
      <c r="H4" s="5">
        <v>3.0</v>
      </c>
      <c r="I4" s="5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>
        <v>4.0</v>
      </c>
      <c r="B5" s="85" t="s">
        <v>427</v>
      </c>
      <c r="C5" s="8" t="s">
        <v>274</v>
      </c>
      <c r="D5" s="5" t="s">
        <v>272</v>
      </c>
      <c r="E5" s="5" t="s">
        <v>275</v>
      </c>
      <c r="F5" s="5"/>
      <c r="G5" s="5">
        <v>6.0</v>
      </c>
      <c r="H5" s="5">
        <v>2.0</v>
      </c>
      <c r="I5" s="5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5.0</v>
      </c>
      <c r="B6" s="85" t="s">
        <v>427</v>
      </c>
      <c r="C6" s="8" t="s">
        <v>276</v>
      </c>
      <c r="D6" s="5"/>
      <c r="E6" s="5"/>
      <c r="F6" s="5"/>
      <c r="G6" s="5">
        <v>12.0</v>
      </c>
      <c r="H6" s="5">
        <v>6.0</v>
      </c>
      <c r="I6" s="5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>
        <v>6.0</v>
      </c>
      <c r="B7" s="85" t="s">
        <v>427</v>
      </c>
      <c r="C7" s="8" t="s">
        <v>277</v>
      </c>
      <c r="D7" s="5" t="s">
        <v>278</v>
      </c>
      <c r="E7" s="5" t="s">
        <v>273</v>
      </c>
      <c r="F7" s="5"/>
      <c r="G7" s="5">
        <v>24.0</v>
      </c>
      <c r="H7" s="5">
        <v>12.0</v>
      </c>
      <c r="I7" s="5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7.0</v>
      </c>
      <c r="B8" s="85" t="s">
        <v>427</v>
      </c>
      <c r="C8" s="8" t="s">
        <v>279</v>
      </c>
      <c r="D8" s="5" t="s">
        <v>280</v>
      </c>
      <c r="E8" s="5" t="s">
        <v>281</v>
      </c>
      <c r="F8" s="5"/>
      <c r="G8" s="5">
        <v>24.0</v>
      </c>
      <c r="H8" s="5">
        <v>12.0</v>
      </c>
      <c r="I8" s="5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>
        <v>8.0</v>
      </c>
      <c r="B9" s="85" t="s">
        <v>427</v>
      </c>
      <c r="C9" s="8" t="s">
        <v>279</v>
      </c>
      <c r="D9" s="5" t="s">
        <v>280</v>
      </c>
      <c r="E9" s="5" t="s">
        <v>282</v>
      </c>
      <c r="F9" s="5"/>
      <c r="G9" s="5">
        <v>10.0</v>
      </c>
      <c r="H9" s="5">
        <v>5.0</v>
      </c>
      <c r="I9" s="5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9.0</v>
      </c>
      <c r="B10" s="85" t="s">
        <v>427</v>
      </c>
      <c r="C10" s="8" t="s">
        <v>283</v>
      </c>
      <c r="D10" s="5" t="s">
        <v>284</v>
      </c>
      <c r="E10" s="5" t="s">
        <v>285</v>
      </c>
      <c r="F10" s="5"/>
      <c r="G10" s="5">
        <v>24.0</v>
      </c>
      <c r="H10" s="5">
        <v>12.0</v>
      </c>
      <c r="I10" s="5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10.0</v>
      </c>
      <c r="B11" s="85" t="s">
        <v>427</v>
      </c>
      <c r="C11" s="8" t="s">
        <v>283</v>
      </c>
      <c r="D11" s="5" t="s">
        <v>284</v>
      </c>
      <c r="E11" s="5" t="s">
        <v>286</v>
      </c>
      <c r="F11" s="5"/>
      <c r="G11" s="5">
        <v>12.0</v>
      </c>
      <c r="H11" s="5">
        <v>6.0</v>
      </c>
      <c r="I11" s="5"/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>
        <v>11.0</v>
      </c>
      <c r="B12" s="85" t="s">
        <v>427</v>
      </c>
      <c r="C12" s="8" t="s">
        <v>287</v>
      </c>
      <c r="D12" s="5" t="s">
        <v>284</v>
      </c>
      <c r="E12" s="5" t="s">
        <v>285</v>
      </c>
      <c r="F12" s="5"/>
      <c r="G12" s="5">
        <v>24.0</v>
      </c>
      <c r="H12" s="5">
        <v>12.0</v>
      </c>
      <c r="I12" s="5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12.0</v>
      </c>
      <c r="B13" s="85" t="s">
        <v>427</v>
      </c>
      <c r="C13" s="8" t="s">
        <v>287</v>
      </c>
      <c r="D13" s="5" t="s">
        <v>284</v>
      </c>
      <c r="E13" s="5" t="s">
        <v>286</v>
      </c>
      <c r="F13" s="5"/>
      <c r="G13" s="5">
        <v>12.0</v>
      </c>
      <c r="H13" s="5">
        <v>6.0</v>
      </c>
      <c r="I13" s="5"/>
      <c r="J13" s="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>
        <v>13.0</v>
      </c>
      <c r="B14" s="85" t="s">
        <v>427</v>
      </c>
      <c r="C14" s="8" t="s">
        <v>288</v>
      </c>
      <c r="D14" s="5" t="s">
        <v>289</v>
      </c>
      <c r="E14" s="5" t="s">
        <v>290</v>
      </c>
      <c r="F14" s="5"/>
      <c r="G14" s="5">
        <v>28.0</v>
      </c>
      <c r="H14" s="5">
        <v>14.0</v>
      </c>
      <c r="I14" s="5"/>
      <c r="J14" s="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14.0</v>
      </c>
      <c r="B15" s="85" t="s">
        <v>428</v>
      </c>
      <c r="C15" s="8" t="s">
        <v>292</v>
      </c>
      <c r="D15" s="5" t="s">
        <v>293</v>
      </c>
      <c r="E15" s="5" t="s">
        <v>294</v>
      </c>
      <c r="F15" s="5"/>
      <c r="G15" s="5">
        <v>12.0</v>
      </c>
      <c r="H15" s="5">
        <v>6.0</v>
      </c>
      <c r="I15" s="5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>
        <v>15.0</v>
      </c>
      <c r="B16" s="85" t="s">
        <v>428</v>
      </c>
      <c r="C16" s="7" t="s">
        <v>295</v>
      </c>
      <c r="D16" s="5"/>
      <c r="E16" s="7"/>
      <c r="F16" s="5"/>
      <c r="G16" s="5">
        <v>24.0</v>
      </c>
      <c r="H16" s="5">
        <v>12.0</v>
      </c>
      <c r="I16" s="5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16.0</v>
      </c>
      <c r="B17" s="85" t="s">
        <v>428</v>
      </c>
      <c r="C17" s="8" t="s">
        <v>296</v>
      </c>
      <c r="D17" s="5" t="s">
        <v>297</v>
      </c>
      <c r="E17" s="5" t="s">
        <v>298</v>
      </c>
      <c r="F17" s="5"/>
      <c r="G17" s="5">
        <v>12.0</v>
      </c>
      <c r="H17" s="5">
        <v>6.0</v>
      </c>
      <c r="I17" s="5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17.0</v>
      </c>
      <c r="B18" s="85" t="s">
        <v>428</v>
      </c>
      <c r="C18" s="8" t="s">
        <v>299</v>
      </c>
      <c r="D18" s="5"/>
      <c r="E18" s="5" t="s">
        <v>300</v>
      </c>
      <c r="F18" s="5"/>
      <c r="G18" s="5">
        <v>24.0</v>
      </c>
      <c r="H18" s="5">
        <v>12.0</v>
      </c>
      <c r="I18" s="5"/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>
        <v>18.0</v>
      </c>
      <c r="B19" s="85" t="s">
        <v>428</v>
      </c>
      <c r="C19" s="8" t="s">
        <v>301</v>
      </c>
      <c r="D19" s="5"/>
      <c r="E19" s="5" t="s">
        <v>302</v>
      </c>
      <c r="F19" s="5"/>
      <c r="G19" s="5">
        <v>6.0</v>
      </c>
      <c r="H19" s="5">
        <v>3.0</v>
      </c>
      <c r="I19" s="5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19.0</v>
      </c>
      <c r="B20" s="85" t="s">
        <v>428</v>
      </c>
      <c r="C20" s="8" t="s">
        <v>303</v>
      </c>
      <c r="D20" s="5"/>
      <c r="E20" s="5" t="s">
        <v>302</v>
      </c>
      <c r="F20" s="5"/>
      <c r="G20" s="5">
        <v>6.0</v>
      </c>
      <c r="H20" s="5">
        <v>3.0</v>
      </c>
      <c r="I20" s="5"/>
      <c r="J20" s="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20.0</v>
      </c>
      <c r="B21" s="85" t="s">
        <v>428</v>
      </c>
      <c r="C21" s="8" t="s">
        <v>304</v>
      </c>
      <c r="D21" s="5" t="s">
        <v>305</v>
      </c>
      <c r="E21" s="5"/>
      <c r="F21" s="5"/>
      <c r="G21" s="5">
        <v>6.0</v>
      </c>
      <c r="H21" s="5">
        <v>3.0</v>
      </c>
      <c r="I21" s="5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21.0</v>
      </c>
      <c r="B22" s="85" t="s">
        <v>428</v>
      </c>
      <c r="C22" s="8" t="s">
        <v>306</v>
      </c>
      <c r="D22" s="5" t="s">
        <v>307</v>
      </c>
      <c r="E22" s="5"/>
      <c r="F22" s="5"/>
      <c r="G22" s="5">
        <v>24.0</v>
      </c>
      <c r="H22" s="5">
        <v>12.0</v>
      </c>
      <c r="I22" s="5"/>
      <c r="J22" s="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22.0</v>
      </c>
      <c r="B23" s="85" t="s">
        <v>308</v>
      </c>
      <c r="C23" s="8" t="s">
        <v>309</v>
      </c>
      <c r="D23" s="5" t="s">
        <v>310</v>
      </c>
      <c r="E23" s="5" t="s">
        <v>311</v>
      </c>
      <c r="F23" s="5"/>
      <c r="G23" s="5">
        <v>24.0</v>
      </c>
      <c r="H23" s="5">
        <v>12.0</v>
      </c>
      <c r="I23" s="5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23.0</v>
      </c>
      <c r="B24" s="85" t="s">
        <v>308</v>
      </c>
      <c r="C24" s="8" t="s">
        <v>312</v>
      </c>
      <c r="D24" s="5" t="s">
        <v>310</v>
      </c>
      <c r="E24" s="5" t="s">
        <v>311</v>
      </c>
      <c r="F24" s="5"/>
      <c r="G24" s="5">
        <v>24.0</v>
      </c>
      <c r="H24" s="5">
        <v>12.0</v>
      </c>
      <c r="I24" s="5"/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24.0</v>
      </c>
      <c r="B25" s="85" t="s">
        <v>308</v>
      </c>
      <c r="C25" s="8" t="s">
        <v>313</v>
      </c>
      <c r="D25" s="5" t="s">
        <v>314</v>
      </c>
      <c r="E25" s="5" t="s">
        <v>302</v>
      </c>
      <c r="F25" s="5"/>
      <c r="G25" s="5">
        <v>12.0</v>
      </c>
      <c r="H25" s="5">
        <v>6.0</v>
      </c>
      <c r="I25" s="5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25.0</v>
      </c>
      <c r="B26" s="85" t="s">
        <v>308</v>
      </c>
      <c r="C26" s="8" t="s">
        <v>313</v>
      </c>
      <c r="D26" s="5" t="s">
        <v>315</v>
      </c>
      <c r="E26" s="5" t="s">
        <v>302</v>
      </c>
      <c r="F26" s="5"/>
      <c r="G26" s="5">
        <v>12.0</v>
      </c>
      <c r="H26" s="5">
        <v>6.0</v>
      </c>
      <c r="I26" s="5"/>
      <c r="J26" s="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26.0</v>
      </c>
      <c r="B27" s="85" t="s">
        <v>308</v>
      </c>
      <c r="C27" s="8" t="s">
        <v>313</v>
      </c>
      <c r="D27" s="5" t="s">
        <v>316</v>
      </c>
      <c r="E27" s="5" t="s">
        <v>302</v>
      </c>
      <c r="F27" s="5"/>
      <c r="G27" s="5">
        <v>12.0</v>
      </c>
      <c r="H27" s="5">
        <v>6.0</v>
      </c>
      <c r="I27" s="5"/>
      <c r="J27" s="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27.0</v>
      </c>
      <c r="B28" s="85" t="s">
        <v>308</v>
      </c>
      <c r="C28" s="8" t="s">
        <v>313</v>
      </c>
      <c r="D28" s="5" t="s">
        <v>317</v>
      </c>
      <c r="E28" s="5" t="s">
        <v>302</v>
      </c>
      <c r="F28" s="5"/>
      <c r="G28" s="5">
        <v>12.0</v>
      </c>
      <c r="H28" s="5">
        <v>6.0</v>
      </c>
      <c r="I28" s="5"/>
      <c r="J28" s="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28.0</v>
      </c>
      <c r="B29" s="85" t="s">
        <v>308</v>
      </c>
      <c r="C29" s="8" t="s">
        <v>313</v>
      </c>
      <c r="D29" s="5" t="s">
        <v>318</v>
      </c>
      <c r="E29" s="5" t="s">
        <v>319</v>
      </c>
      <c r="F29" s="5"/>
      <c r="G29" s="5">
        <v>12.0</v>
      </c>
      <c r="H29" s="5">
        <v>6.0</v>
      </c>
      <c r="I29" s="5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29.0</v>
      </c>
      <c r="B30" s="85" t="s">
        <v>308</v>
      </c>
      <c r="C30" s="8" t="s">
        <v>313</v>
      </c>
      <c r="D30" s="5" t="s">
        <v>320</v>
      </c>
      <c r="E30" s="5" t="s">
        <v>319</v>
      </c>
      <c r="F30" s="5"/>
      <c r="G30" s="5">
        <v>24.0</v>
      </c>
      <c r="H30" s="5">
        <v>12.0</v>
      </c>
      <c r="I30" s="5"/>
      <c r="J30" s="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30.0</v>
      </c>
      <c r="B31" s="85" t="s">
        <v>308</v>
      </c>
      <c r="C31" s="8" t="s">
        <v>313</v>
      </c>
      <c r="D31" s="5" t="s">
        <v>318</v>
      </c>
      <c r="E31" s="5" t="s">
        <v>302</v>
      </c>
      <c r="F31" s="5"/>
      <c r="G31" s="5">
        <v>12.0</v>
      </c>
      <c r="H31" s="5">
        <v>6.0</v>
      </c>
      <c r="I31" s="5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31.0</v>
      </c>
      <c r="B32" s="85" t="s">
        <v>308</v>
      </c>
      <c r="C32" s="8" t="s">
        <v>313</v>
      </c>
      <c r="D32" s="5" t="s">
        <v>320</v>
      </c>
      <c r="E32" s="5" t="s">
        <v>302</v>
      </c>
      <c r="F32" s="5"/>
      <c r="G32" s="5">
        <v>12.0</v>
      </c>
      <c r="H32" s="5">
        <v>6.0</v>
      </c>
      <c r="I32" s="5"/>
      <c r="J32" s="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32.0</v>
      </c>
      <c r="B33" s="85" t="s">
        <v>308</v>
      </c>
      <c r="C33" s="8" t="s">
        <v>313</v>
      </c>
      <c r="D33" s="5" t="s">
        <v>318</v>
      </c>
      <c r="E33" s="5" t="s">
        <v>321</v>
      </c>
      <c r="F33" s="5"/>
      <c r="G33" s="5">
        <v>12.0</v>
      </c>
      <c r="H33" s="5">
        <v>6.0</v>
      </c>
      <c r="I33" s="5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 t="s">
        <v>0</v>
      </c>
      <c r="B34" s="3" t="s">
        <v>3</v>
      </c>
      <c r="C34" s="3" t="s">
        <v>256</v>
      </c>
      <c r="D34" s="3" t="s">
        <v>425</v>
      </c>
      <c r="E34" s="3" t="s">
        <v>257</v>
      </c>
      <c r="F34" s="3" t="s">
        <v>260</v>
      </c>
      <c r="G34" s="3" t="s">
        <v>261</v>
      </c>
      <c r="H34" s="3" t="s">
        <v>262</v>
      </c>
      <c r="I34" s="3" t="s">
        <v>426</v>
      </c>
      <c r="J34" s="3" t="s">
        <v>263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33.0</v>
      </c>
      <c r="B35" s="85" t="s">
        <v>308</v>
      </c>
      <c r="C35" s="8" t="s">
        <v>313</v>
      </c>
      <c r="D35" s="5" t="s">
        <v>320</v>
      </c>
      <c r="E35" s="5" t="s">
        <v>321</v>
      </c>
      <c r="F35" s="5"/>
      <c r="G35" s="5">
        <v>12.0</v>
      </c>
      <c r="H35" s="5">
        <v>6.0</v>
      </c>
      <c r="I35" s="5"/>
      <c r="J35" s="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34.0</v>
      </c>
      <c r="B36" s="85" t="s">
        <v>308</v>
      </c>
      <c r="C36" s="8" t="s">
        <v>313</v>
      </c>
      <c r="D36" s="5" t="s">
        <v>322</v>
      </c>
      <c r="E36" s="5" t="s">
        <v>319</v>
      </c>
      <c r="F36" s="5"/>
      <c r="G36" s="5">
        <v>24.0</v>
      </c>
      <c r="H36" s="5">
        <v>12.0</v>
      </c>
      <c r="I36" s="5"/>
      <c r="J36" s="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35.0</v>
      </c>
      <c r="B37" s="85" t="s">
        <v>308</v>
      </c>
      <c r="C37" s="8" t="s">
        <v>313</v>
      </c>
      <c r="D37" s="5" t="s">
        <v>322</v>
      </c>
      <c r="E37" s="5" t="s">
        <v>302</v>
      </c>
      <c r="F37" s="5"/>
      <c r="G37" s="5">
        <v>12.0</v>
      </c>
      <c r="H37" s="5">
        <v>6.0</v>
      </c>
      <c r="I37" s="5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36.0</v>
      </c>
      <c r="B38" s="85" t="s">
        <v>308</v>
      </c>
      <c r="C38" s="8" t="s">
        <v>323</v>
      </c>
      <c r="D38" s="5" t="s">
        <v>324</v>
      </c>
      <c r="E38" s="5" t="s">
        <v>286</v>
      </c>
      <c r="F38" s="5"/>
      <c r="G38" s="5">
        <v>12.0</v>
      </c>
      <c r="H38" s="5">
        <v>6.0</v>
      </c>
      <c r="I38" s="5"/>
      <c r="J38" s="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37.0</v>
      </c>
      <c r="B39" s="85" t="s">
        <v>308</v>
      </c>
      <c r="C39" s="7" t="s">
        <v>323</v>
      </c>
      <c r="D39" s="5" t="s">
        <v>325</v>
      </c>
      <c r="E39" s="5" t="s">
        <v>321</v>
      </c>
      <c r="F39" s="5"/>
      <c r="G39" s="5">
        <v>12.0</v>
      </c>
      <c r="H39" s="5">
        <v>6.0</v>
      </c>
      <c r="I39" s="5"/>
      <c r="J39" s="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38.0</v>
      </c>
      <c r="B40" s="85" t="s">
        <v>308</v>
      </c>
      <c r="C40" s="7" t="s">
        <v>323</v>
      </c>
      <c r="D40" s="5" t="s">
        <v>325</v>
      </c>
      <c r="E40" s="5" t="s">
        <v>286</v>
      </c>
      <c r="F40" s="5"/>
      <c r="G40" s="5">
        <v>12.0</v>
      </c>
      <c r="H40" s="5">
        <v>6.0</v>
      </c>
      <c r="I40" s="5"/>
      <c r="J40" s="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>
        <v>39.0</v>
      </c>
      <c r="B41" s="85" t="s">
        <v>326</v>
      </c>
      <c r="C41" s="8" t="s">
        <v>326</v>
      </c>
      <c r="D41" s="5" t="s">
        <v>327</v>
      </c>
      <c r="E41" s="5" t="s">
        <v>328</v>
      </c>
      <c r="F41" s="5"/>
      <c r="G41" s="5">
        <v>80.0</v>
      </c>
      <c r="H41" s="5">
        <v>40.0</v>
      </c>
      <c r="I41" s="5"/>
      <c r="J41" s="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40.0</v>
      </c>
      <c r="B42" s="85" t="s">
        <v>326</v>
      </c>
      <c r="C42" s="8" t="s">
        <v>326</v>
      </c>
      <c r="D42" s="5" t="s">
        <v>329</v>
      </c>
      <c r="E42" s="5" t="s">
        <v>328</v>
      </c>
      <c r="F42" s="5"/>
      <c r="G42" s="5">
        <v>80.0</v>
      </c>
      <c r="H42" s="5">
        <v>40.0</v>
      </c>
      <c r="I42" s="5"/>
      <c r="J42" s="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>
        <v>41.0</v>
      </c>
      <c r="B43" s="85" t="s">
        <v>326</v>
      </c>
      <c r="C43" s="8" t="s">
        <v>326</v>
      </c>
      <c r="D43" s="5" t="s">
        <v>330</v>
      </c>
      <c r="E43" s="5" t="s">
        <v>328</v>
      </c>
      <c r="F43" s="5"/>
      <c r="G43" s="5">
        <v>80.0</v>
      </c>
      <c r="H43" s="5">
        <v>40.0</v>
      </c>
      <c r="I43" s="5"/>
      <c r="J43" s="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42.0</v>
      </c>
      <c r="B44" s="85" t="s">
        <v>326</v>
      </c>
      <c r="C44" s="8" t="s">
        <v>326</v>
      </c>
      <c r="D44" s="5" t="s">
        <v>331</v>
      </c>
      <c r="E44" s="5" t="s">
        <v>332</v>
      </c>
      <c r="F44" s="5"/>
      <c r="G44" s="5">
        <v>80.0</v>
      </c>
      <c r="H44" s="5">
        <v>40.0</v>
      </c>
      <c r="I44" s="5"/>
      <c r="J44" s="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>
        <v>43.0</v>
      </c>
      <c r="B45" s="85" t="s">
        <v>326</v>
      </c>
      <c r="C45" s="8" t="s">
        <v>326</v>
      </c>
      <c r="D45" s="5" t="s">
        <v>333</v>
      </c>
      <c r="E45" s="5" t="s">
        <v>332</v>
      </c>
      <c r="F45" s="5"/>
      <c r="G45" s="5">
        <v>80.0</v>
      </c>
      <c r="H45" s="5">
        <v>40.0</v>
      </c>
      <c r="I45" s="5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44.0</v>
      </c>
      <c r="B46" s="85" t="s">
        <v>326</v>
      </c>
      <c r="C46" s="8" t="s">
        <v>326</v>
      </c>
      <c r="D46" s="5" t="s">
        <v>334</v>
      </c>
      <c r="E46" s="5" t="s">
        <v>328</v>
      </c>
      <c r="F46" s="5"/>
      <c r="G46" s="5">
        <v>80.0</v>
      </c>
      <c r="H46" s="5">
        <v>40.0</v>
      </c>
      <c r="I46" s="5"/>
      <c r="J46" s="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>
        <v>45.0</v>
      </c>
      <c r="B47" s="85" t="s">
        <v>326</v>
      </c>
      <c r="C47" s="8" t="s">
        <v>326</v>
      </c>
      <c r="D47" s="5" t="s">
        <v>335</v>
      </c>
      <c r="E47" s="5" t="s">
        <v>328</v>
      </c>
      <c r="F47" s="5"/>
      <c r="G47" s="5">
        <f>6*20</f>
        <v>120</v>
      </c>
      <c r="H47" s="5">
        <v>60.0</v>
      </c>
      <c r="I47" s="5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46.0</v>
      </c>
      <c r="B48" s="85" t="s">
        <v>336</v>
      </c>
      <c r="C48" s="8" t="s">
        <v>119</v>
      </c>
      <c r="D48" s="5"/>
      <c r="E48" s="5" t="s">
        <v>302</v>
      </c>
      <c r="F48" s="5"/>
      <c r="G48" s="5">
        <v>8.0</v>
      </c>
      <c r="H48" s="5">
        <v>4.0</v>
      </c>
      <c r="I48" s="5"/>
      <c r="J48" s="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47.0</v>
      </c>
      <c r="B49" s="85" t="s">
        <v>160</v>
      </c>
      <c r="C49" s="8" t="s">
        <v>337</v>
      </c>
      <c r="D49" s="5" t="s">
        <v>338</v>
      </c>
      <c r="E49" s="5"/>
      <c r="F49" s="5"/>
      <c r="G49" s="5">
        <v>24.0</v>
      </c>
      <c r="H49" s="5">
        <v>12.0</v>
      </c>
      <c r="I49" s="5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>
        <v>48.0</v>
      </c>
      <c r="B50" s="85" t="s">
        <v>160</v>
      </c>
      <c r="C50" s="8" t="s">
        <v>337</v>
      </c>
      <c r="D50" s="5" t="s">
        <v>339</v>
      </c>
      <c r="E50" s="5"/>
      <c r="F50" s="5"/>
      <c r="G50" s="5">
        <v>24.0</v>
      </c>
      <c r="H50" s="5">
        <v>12.0</v>
      </c>
      <c r="I50" s="5"/>
      <c r="J50" s="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49.0</v>
      </c>
      <c r="B51" s="85" t="s">
        <v>160</v>
      </c>
      <c r="C51" s="8" t="s">
        <v>337</v>
      </c>
      <c r="D51" s="5" t="s">
        <v>340</v>
      </c>
      <c r="E51" s="5"/>
      <c r="F51" s="5"/>
      <c r="G51" s="5">
        <v>24.0</v>
      </c>
      <c r="H51" s="5">
        <v>12.0</v>
      </c>
      <c r="I51" s="5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>
        <v>50.0</v>
      </c>
      <c r="B52" s="85" t="s">
        <v>160</v>
      </c>
      <c r="C52" s="8" t="s">
        <v>337</v>
      </c>
      <c r="D52" s="5" t="s">
        <v>341</v>
      </c>
      <c r="E52" s="5"/>
      <c r="F52" s="5"/>
      <c r="G52" s="5">
        <v>24.0</v>
      </c>
      <c r="H52" s="5">
        <v>12.0</v>
      </c>
      <c r="I52" s="5"/>
      <c r="J52" s="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51.0</v>
      </c>
      <c r="B53" s="85" t="s">
        <v>160</v>
      </c>
      <c r="C53" s="8" t="s">
        <v>337</v>
      </c>
      <c r="D53" s="5" t="s">
        <v>342</v>
      </c>
      <c r="E53" s="5"/>
      <c r="F53" s="5"/>
      <c r="G53" s="5">
        <v>24.0</v>
      </c>
      <c r="H53" s="5">
        <v>12.0</v>
      </c>
      <c r="I53" s="5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>
        <v>52.0</v>
      </c>
      <c r="B54" s="85" t="s">
        <v>160</v>
      </c>
      <c r="C54" s="8" t="s">
        <v>337</v>
      </c>
      <c r="D54" s="5" t="s">
        <v>343</v>
      </c>
      <c r="E54" s="5"/>
      <c r="F54" s="5"/>
      <c r="G54" s="5">
        <v>24.0</v>
      </c>
      <c r="H54" s="5">
        <v>12.0</v>
      </c>
      <c r="I54" s="5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53.0</v>
      </c>
      <c r="B55" s="85" t="s">
        <v>160</v>
      </c>
      <c r="C55" s="8" t="s">
        <v>337</v>
      </c>
      <c r="D55" s="5" t="s">
        <v>344</v>
      </c>
      <c r="E55" s="5"/>
      <c r="F55" s="5"/>
      <c r="G55" s="5">
        <v>24.0</v>
      </c>
      <c r="H55" s="5">
        <v>12.0</v>
      </c>
      <c r="I55" s="5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>
        <v>54.0</v>
      </c>
      <c r="B56" s="85" t="s">
        <v>160</v>
      </c>
      <c r="C56" s="8" t="s">
        <v>337</v>
      </c>
      <c r="D56" s="5" t="s">
        <v>345</v>
      </c>
      <c r="E56" s="5"/>
      <c r="F56" s="5"/>
      <c r="G56" s="5">
        <v>24.0</v>
      </c>
      <c r="H56" s="5">
        <v>12.0</v>
      </c>
      <c r="I56" s="5"/>
      <c r="J56" s="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>
        <v>55.0</v>
      </c>
      <c r="B57" s="85" t="s">
        <v>160</v>
      </c>
      <c r="C57" s="8" t="s">
        <v>346</v>
      </c>
      <c r="D57" s="5" t="s">
        <v>347</v>
      </c>
      <c r="E57" s="5" t="s">
        <v>348</v>
      </c>
      <c r="F57" s="5"/>
      <c r="G57" s="5">
        <v>12.0</v>
      </c>
      <c r="H57" s="5">
        <v>6.0</v>
      </c>
      <c r="I57" s="5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56.0</v>
      </c>
      <c r="B58" s="85" t="s">
        <v>160</v>
      </c>
      <c r="C58" s="8" t="s">
        <v>349</v>
      </c>
      <c r="D58" s="5" t="s">
        <v>347</v>
      </c>
      <c r="E58" s="5" t="s">
        <v>348</v>
      </c>
      <c r="F58" s="5"/>
      <c r="G58" s="5">
        <v>12.0</v>
      </c>
      <c r="H58" s="5">
        <v>6.0</v>
      </c>
      <c r="I58" s="5"/>
      <c r="J58" s="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>
        <v>57.0</v>
      </c>
      <c r="B59" s="85" t="s">
        <v>160</v>
      </c>
      <c r="C59" s="8" t="s">
        <v>350</v>
      </c>
      <c r="D59" s="5"/>
      <c r="E59" s="5"/>
      <c r="F59" s="5"/>
      <c r="G59" s="5">
        <v>12.0</v>
      </c>
      <c r="H59" s="5">
        <v>6.0</v>
      </c>
      <c r="I59" s="5"/>
      <c r="J59" s="7" t="s">
        <v>429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>
        <v>58.0</v>
      </c>
      <c r="B60" s="85" t="s">
        <v>160</v>
      </c>
      <c r="C60" s="8" t="s">
        <v>351</v>
      </c>
      <c r="D60" s="5"/>
      <c r="E60" s="5"/>
      <c r="F60" s="5"/>
      <c r="G60" s="5">
        <v>12.0</v>
      </c>
      <c r="H60" s="5">
        <v>6.0</v>
      </c>
      <c r="I60" s="5"/>
      <c r="J60" s="7" t="s">
        <v>429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>
        <v>59.0</v>
      </c>
      <c r="B61" s="85" t="s">
        <v>160</v>
      </c>
      <c r="C61" s="7" t="s">
        <v>352</v>
      </c>
      <c r="D61" s="5" t="s">
        <v>353</v>
      </c>
      <c r="E61" s="5" t="s">
        <v>298</v>
      </c>
      <c r="F61" s="5"/>
      <c r="G61" s="5">
        <v>6.0</v>
      </c>
      <c r="H61" s="5">
        <v>3.0</v>
      </c>
      <c r="I61" s="5"/>
      <c r="J61" s="7" t="s">
        <v>429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>
        <v>60.0</v>
      </c>
      <c r="B62" s="85" t="s">
        <v>160</v>
      </c>
      <c r="C62" s="7" t="s">
        <v>352</v>
      </c>
      <c r="D62" s="5" t="s">
        <v>353</v>
      </c>
      <c r="E62" s="5" t="s">
        <v>298</v>
      </c>
      <c r="F62" s="5"/>
      <c r="G62" s="5">
        <v>6.0</v>
      </c>
      <c r="H62" s="5">
        <v>3.0</v>
      </c>
      <c r="I62" s="5"/>
      <c r="J62" s="7" t="s">
        <v>429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>
        <v>61.0</v>
      </c>
      <c r="B63" s="85" t="s">
        <v>160</v>
      </c>
      <c r="C63" s="8" t="s">
        <v>354</v>
      </c>
      <c r="D63" s="5" t="s">
        <v>355</v>
      </c>
      <c r="E63" s="5"/>
      <c r="F63" s="5"/>
      <c r="G63" s="5">
        <v>24.0</v>
      </c>
      <c r="H63" s="5">
        <v>12.0</v>
      </c>
      <c r="I63" s="5"/>
      <c r="J63" s="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>
        <v>62.0</v>
      </c>
      <c r="B64" s="85" t="s">
        <v>160</v>
      </c>
      <c r="C64" s="8" t="s">
        <v>356</v>
      </c>
      <c r="D64" s="5" t="s">
        <v>357</v>
      </c>
      <c r="E64" s="5"/>
      <c r="F64" s="5"/>
      <c r="G64" s="5">
        <v>24.0</v>
      </c>
      <c r="H64" s="5">
        <v>12.0</v>
      </c>
      <c r="I64" s="5"/>
      <c r="J64" s="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>
        <v>63.0</v>
      </c>
      <c r="B65" s="85" t="s">
        <v>160</v>
      </c>
      <c r="C65" s="8" t="s">
        <v>358</v>
      </c>
      <c r="D65" s="5" t="s">
        <v>359</v>
      </c>
      <c r="E65" s="5" t="s">
        <v>348</v>
      </c>
      <c r="F65" s="5"/>
      <c r="G65" s="5">
        <v>4.0</v>
      </c>
      <c r="H65" s="5">
        <v>2.0</v>
      </c>
      <c r="I65" s="5"/>
      <c r="J65" s="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>
        <v>64.0</v>
      </c>
      <c r="B66" s="85" t="s">
        <v>360</v>
      </c>
      <c r="C66" s="8" t="s">
        <v>361</v>
      </c>
      <c r="D66" s="5" t="s">
        <v>362</v>
      </c>
      <c r="E66" s="5" t="s">
        <v>267</v>
      </c>
      <c r="F66" s="5"/>
      <c r="G66" s="5">
        <v>24.0</v>
      </c>
      <c r="H66" s="5">
        <v>12.0</v>
      </c>
      <c r="I66" s="5"/>
      <c r="J66" s="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 t="s">
        <v>0</v>
      </c>
      <c r="B67" s="3" t="s">
        <v>3</v>
      </c>
      <c r="C67" s="3" t="s">
        <v>256</v>
      </c>
      <c r="D67" s="3" t="s">
        <v>425</v>
      </c>
      <c r="E67" s="3" t="s">
        <v>257</v>
      </c>
      <c r="F67" s="3" t="s">
        <v>260</v>
      </c>
      <c r="G67" s="3" t="s">
        <v>261</v>
      </c>
      <c r="H67" s="3" t="s">
        <v>262</v>
      </c>
      <c r="I67" s="3" t="s">
        <v>426</v>
      </c>
      <c r="J67" s="3" t="s">
        <v>263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>
        <v>65.0</v>
      </c>
      <c r="B68" s="85" t="s">
        <v>360</v>
      </c>
      <c r="C68" s="8" t="s">
        <v>364</v>
      </c>
      <c r="D68" s="5" t="s">
        <v>430</v>
      </c>
      <c r="E68" s="5" t="s">
        <v>363</v>
      </c>
      <c r="F68" s="5"/>
      <c r="G68" s="5">
        <v>24.0</v>
      </c>
      <c r="H68" s="5">
        <v>12.0</v>
      </c>
      <c r="I68" s="5"/>
      <c r="J68" s="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>
        <v>66.0</v>
      </c>
      <c r="B69" s="85" t="s">
        <v>360</v>
      </c>
      <c r="C69" s="8" t="s">
        <v>366</v>
      </c>
      <c r="D69" s="5" t="s">
        <v>362</v>
      </c>
      <c r="E69" s="5" t="s">
        <v>363</v>
      </c>
      <c r="F69" s="5"/>
      <c r="G69" s="5">
        <v>24.0</v>
      </c>
      <c r="H69" s="5">
        <v>12.0</v>
      </c>
      <c r="I69" s="5"/>
      <c r="J69" s="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>
        <v>67.0</v>
      </c>
      <c r="B70" s="85" t="s">
        <v>360</v>
      </c>
      <c r="C70" s="8" t="s">
        <v>366</v>
      </c>
      <c r="D70" s="5" t="s">
        <v>365</v>
      </c>
      <c r="E70" s="5" t="s">
        <v>363</v>
      </c>
      <c r="F70" s="5"/>
      <c r="G70" s="5">
        <v>24.0</v>
      </c>
      <c r="H70" s="5">
        <v>12.0</v>
      </c>
      <c r="I70" s="5"/>
      <c r="J70" s="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>
        <v>68.0</v>
      </c>
      <c r="B71" s="85" t="s">
        <v>360</v>
      </c>
      <c r="C71" s="8" t="s">
        <v>366</v>
      </c>
      <c r="D71" s="5" t="s">
        <v>367</v>
      </c>
      <c r="E71" s="5" t="s">
        <v>363</v>
      </c>
      <c r="F71" s="5"/>
      <c r="G71" s="5">
        <v>24.0</v>
      </c>
      <c r="H71" s="5">
        <v>12.0</v>
      </c>
      <c r="I71" s="5"/>
      <c r="J71" s="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>
        <v>69.0</v>
      </c>
      <c r="B72" s="85" t="s">
        <v>360</v>
      </c>
      <c r="C72" s="8" t="s">
        <v>366</v>
      </c>
      <c r="D72" s="5" t="s">
        <v>368</v>
      </c>
      <c r="E72" s="5" t="s">
        <v>363</v>
      </c>
      <c r="F72" s="5"/>
      <c r="G72" s="5">
        <v>24.0</v>
      </c>
      <c r="H72" s="5">
        <v>12.0</v>
      </c>
      <c r="I72" s="5"/>
      <c r="J72" s="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>
        <v>70.0</v>
      </c>
      <c r="B73" s="85" t="s">
        <v>360</v>
      </c>
      <c r="C73" s="8" t="s">
        <v>369</v>
      </c>
      <c r="D73" s="5" t="s">
        <v>365</v>
      </c>
      <c r="E73" s="5" t="s">
        <v>363</v>
      </c>
      <c r="F73" s="5"/>
      <c r="G73" s="5">
        <v>24.0</v>
      </c>
      <c r="H73" s="5">
        <v>12.0</v>
      </c>
      <c r="I73" s="5"/>
      <c r="J73" s="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71.0</v>
      </c>
      <c r="B74" s="85" t="s">
        <v>360</v>
      </c>
      <c r="C74" s="8" t="s">
        <v>370</v>
      </c>
      <c r="D74" s="5" t="s">
        <v>365</v>
      </c>
      <c r="E74" s="5" t="s">
        <v>363</v>
      </c>
      <c r="F74" s="5"/>
      <c r="G74" s="5">
        <v>24.0</v>
      </c>
      <c r="H74" s="5">
        <v>12.0</v>
      </c>
      <c r="I74" s="5"/>
      <c r="J74" s="7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>
        <v>72.0</v>
      </c>
      <c r="B75" s="85" t="s">
        <v>360</v>
      </c>
      <c r="C75" s="8" t="s">
        <v>371</v>
      </c>
      <c r="D75" s="5"/>
      <c r="E75" s="5" t="s">
        <v>372</v>
      </c>
      <c r="F75" s="5"/>
      <c r="G75" s="5">
        <v>6.0</v>
      </c>
      <c r="H75" s="5">
        <v>3.0</v>
      </c>
      <c r="I75" s="5"/>
      <c r="J75" s="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>
        <v>73.0</v>
      </c>
      <c r="B76" s="85" t="s">
        <v>360</v>
      </c>
      <c r="C76" s="8" t="s">
        <v>161</v>
      </c>
      <c r="D76" s="5" t="s">
        <v>373</v>
      </c>
      <c r="E76" s="5" t="s">
        <v>363</v>
      </c>
      <c r="F76" s="5"/>
      <c r="G76" s="5">
        <v>6.0</v>
      </c>
      <c r="H76" s="5">
        <v>3.0</v>
      </c>
      <c r="I76" s="5"/>
      <c r="J76" s="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>
        <v>74.0</v>
      </c>
      <c r="B77" s="85" t="s">
        <v>360</v>
      </c>
      <c r="C77" s="8" t="s">
        <v>374</v>
      </c>
      <c r="D77" s="5" t="s">
        <v>375</v>
      </c>
      <c r="E77" s="5" t="s">
        <v>348</v>
      </c>
      <c r="F77" s="5"/>
      <c r="G77" s="5">
        <v>6.0</v>
      </c>
      <c r="H77" s="5">
        <v>3.0</v>
      </c>
      <c r="I77" s="5"/>
      <c r="J77" s="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>
        <v>75.0</v>
      </c>
      <c r="B78" s="85" t="s">
        <v>169</v>
      </c>
      <c r="C78" s="8" t="s">
        <v>376</v>
      </c>
      <c r="D78" s="5" t="s">
        <v>377</v>
      </c>
      <c r="E78" s="5"/>
      <c r="F78" s="5"/>
      <c r="G78" s="5">
        <v>8.0</v>
      </c>
      <c r="H78" s="5">
        <v>4.0</v>
      </c>
      <c r="I78" s="5"/>
      <c r="J78" s="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>
        <v>76.0</v>
      </c>
      <c r="B79" s="85" t="s">
        <v>169</v>
      </c>
      <c r="C79" s="8" t="s">
        <v>378</v>
      </c>
      <c r="D79" s="5" t="s">
        <v>379</v>
      </c>
      <c r="E79" s="5" t="s">
        <v>273</v>
      </c>
      <c r="F79" s="5"/>
      <c r="G79" s="5">
        <v>12.0</v>
      </c>
      <c r="H79" s="5">
        <v>6.0</v>
      </c>
      <c r="I79" s="5"/>
      <c r="J79" s="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>
        <v>77.0</v>
      </c>
      <c r="B80" s="85" t="s">
        <v>380</v>
      </c>
      <c r="C80" s="8" t="s">
        <v>381</v>
      </c>
      <c r="D80" s="5"/>
      <c r="E80" s="5"/>
      <c r="F80" s="5"/>
      <c r="G80" s="5">
        <v>12.0</v>
      </c>
      <c r="H80" s="5">
        <v>6.0</v>
      </c>
      <c r="I80" s="5"/>
      <c r="J80" s="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>
        <v>78.0</v>
      </c>
      <c r="B81" s="85" t="s">
        <v>177</v>
      </c>
      <c r="C81" s="8" t="s">
        <v>383</v>
      </c>
      <c r="D81" s="5"/>
      <c r="E81" s="5" t="s">
        <v>384</v>
      </c>
      <c r="F81" s="5"/>
      <c r="G81" s="5">
        <v>24.0</v>
      </c>
      <c r="H81" s="5">
        <v>12.0</v>
      </c>
      <c r="I81" s="5"/>
      <c r="J81" s="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79.0</v>
      </c>
      <c r="B82" s="85" t="s">
        <v>177</v>
      </c>
      <c r="C82" s="8" t="s">
        <v>385</v>
      </c>
      <c r="D82" s="5" t="s">
        <v>386</v>
      </c>
      <c r="E82" s="5" t="s">
        <v>387</v>
      </c>
      <c r="F82" s="5"/>
      <c r="G82" s="5">
        <v>12.0</v>
      </c>
      <c r="H82" s="5">
        <v>6.0</v>
      </c>
      <c r="I82" s="5"/>
      <c r="J82" s="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>
        <v>80.0</v>
      </c>
      <c r="B83" s="85" t="s">
        <v>177</v>
      </c>
      <c r="C83" s="8" t="s">
        <v>388</v>
      </c>
      <c r="D83" s="5" t="s">
        <v>389</v>
      </c>
      <c r="E83" s="5" t="s">
        <v>302</v>
      </c>
      <c r="F83" s="5"/>
      <c r="G83" s="5">
        <v>24.0</v>
      </c>
      <c r="H83" s="5">
        <v>12.0</v>
      </c>
      <c r="I83" s="5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>
        <v>81.0</v>
      </c>
      <c r="B84" s="85" t="s">
        <v>391</v>
      </c>
      <c r="C84" s="8" t="s">
        <v>392</v>
      </c>
      <c r="D84" s="5" t="s">
        <v>393</v>
      </c>
      <c r="E84" s="5" t="s">
        <v>363</v>
      </c>
      <c r="F84" s="5"/>
      <c r="G84" s="5">
        <v>12.0</v>
      </c>
      <c r="H84" s="5">
        <v>6.0</v>
      </c>
      <c r="I84" s="5"/>
      <c r="J84" s="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>
        <v>82.0</v>
      </c>
      <c r="B85" s="85" t="s">
        <v>394</v>
      </c>
      <c r="C85" s="7" t="s">
        <v>395</v>
      </c>
      <c r="D85" s="5"/>
      <c r="E85" s="5"/>
      <c r="F85" s="5"/>
      <c r="G85" s="5"/>
      <c r="H85" s="5"/>
      <c r="I85" s="5"/>
      <c r="J85" s="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>
        <v>83.0</v>
      </c>
      <c r="B86" s="85" t="s">
        <v>394</v>
      </c>
      <c r="C86" s="7" t="s">
        <v>396</v>
      </c>
      <c r="D86" s="5"/>
      <c r="E86" s="5"/>
      <c r="F86" s="5"/>
      <c r="G86" s="5"/>
      <c r="H86" s="5"/>
      <c r="I86" s="5"/>
      <c r="J86" s="7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>
        <v>84.0</v>
      </c>
      <c r="B87" s="85" t="s">
        <v>394</v>
      </c>
      <c r="C87" s="7" t="s">
        <v>398</v>
      </c>
      <c r="D87" s="5"/>
      <c r="E87" s="5"/>
      <c r="F87" s="5"/>
      <c r="G87" s="5"/>
      <c r="H87" s="5"/>
      <c r="I87" s="5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>
        <v>85.0</v>
      </c>
      <c r="B88" s="85" t="s">
        <v>394</v>
      </c>
      <c r="C88" s="7" t="s">
        <v>400</v>
      </c>
      <c r="D88" s="5"/>
      <c r="E88" s="5"/>
      <c r="F88" s="5"/>
      <c r="G88" s="5"/>
      <c r="H88" s="5"/>
      <c r="I88" s="5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>
        <v>86.0</v>
      </c>
      <c r="B89" s="85" t="s">
        <v>394</v>
      </c>
      <c r="C89" s="7" t="s">
        <v>401</v>
      </c>
      <c r="D89" s="5"/>
      <c r="E89" s="5"/>
      <c r="F89" s="5"/>
      <c r="G89" s="5"/>
      <c r="H89" s="5"/>
      <c r="I89" s="5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>
        <v>87.0</v>
      </c>
      <c r="B90" s="85" t="s">
        <v>394</v>
      </c>
      <c r="C90" s="7" t="s">
        <v>404</v>
      </c>
      <c r="D90" s="5"/>
      <c r="E90" s="5"/>
      <c r="F90" s="5"/>
      <c r="G90" s="5"/>
      <c r="H90" s="5"/>
      <c r="I90" s="5"/>
      <c r="J90" s="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>
        <v>88.0</v>
      </c>
      <c r="B91" s="85" t="s">
        <v>394</v>
      </c>
      <c r="C91" s="7" t="s">
        <v>405</v>
      </c>
      <c r="D91" s="5"/>
      <c r="E91" s="5"/>
      <c r="F91" s="5"/>
      <c r="G91" s="5"/>
      <c r="H91" s="5"/>
      <c r="I91" s="5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>
        <v>89.0</v>
      </c>
      <c r="B92" s="85" t="s">
        <v>394</v>
      </c>
      <c r="C92" s="7" t="s">
        <v>406</v>
      </c>
      <c r="D92" s="5"/>
      <c r="E92" s="5"/>
      <c r="F92" s="5"/>
      <c r="G92" s="5"/>
      <c r="H92" s="5"/>
      <c r="I92" s="5"/>
      <c r="J92" s="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>
        <v>90.0</v>
      </c>
      <c r="B93" s="85" t="s">
        <v>394</v>
      </c>
      <c r="C93" s="7" t="s">
        <v>407</v>
      </c>
      <c r="D93" s="5"/>
      <c r="E93" s="5"/>
      <c r="F93" s="5"/>
      <c r="G93" s="5"/>
      <c r="H93" s="5"/>
      <c r="I93" s="5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>
        <v>91.0</v>
      </c>
      <c r="B94" s="85" t="s">
        <v>394</v>
      </c>
      <c r="C94" s="7" t="s">
        <v>408</v>
      </c>
      <c r="D94" s="5"/>
      <c r="E94" s="5"/>
      <c r="F94" s="5"/>
      <c r="G94" s="5"/>
      <c r="H94" s="5"/>
      <c r="I94" s="5"/>
      <c r="J94" s="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>
        <v>92.0</v>
      </c>
      <c r="B95" s="85" t="s">
        <v>394</v>
      </c>
      <c r="C95" s="7" t="s">
        <v>409</v>
      </c>
      <c r="D95" s="5"/>
      <c r="E95" s="5"/>
      <c r="F95" s="5"/>
      <c r="G95" s="5"/>
      <c r="H95" s="5"/>
      <c r="I95" s="5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>
        <v>93.0</v>
      </c>
      <c r="B96" s="85" t="s">
        <v>394</v>
      </c>
      <c r="C96" s="7" t="s">
        <v>410</v>
      </c>
      <c r="D96" s="5"/>
      <c r="E96" s="5"/>
      <c r="F96" s="5"/>
      <c r="G96" s="5"/>
      <c r="H96" s="5"/>
      <c r="I96" s="5"/>
      <c r="J96" s="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>
        <v>94.0</v>
      </c>
      <c r="B97" s="85" t="s">
        <v>394</v>
      </c>
      <c r="C97" s="84" t="s">
        <v>413</v>
      </c>
      <c r="D97" s="5"/>
      <c r="E97" s="5"/>
      <c r="F97" s="5"/>
      <c r="G97" s="5"/>
      <c r="H97" s="5"/>
      <c r="I97" s="5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>
        <v>95.0</v>
      </c>
      <c r="B98" s="85" t="s">
        <v>394</v>
      </c>
      <c r="C98" s="8" t="s">
        <v>431</v>
      </c>
      <c r="D98" s="5"/>
      <c r="E98" s="5"/>
      <c r="F98" s="5"/>
      <c r="G98" s="5"/>
      <c r="H98" s="5"/>
      <c r="I98" s="5"/>
      <c r="J98" s="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>
        <v>95.0</v>
      </c>
      <c r="B99" s="85"/>
      <c r="C99" s="8"/>
      <c r="D99" s="5"/>
      <c r="E99" s="5"/>
      <c r="F99" s="5"/>
      <c r="G99" s="5"/>
      <c r="H99" s="5"/>
      <c r="I99" s="5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0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0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0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0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0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0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0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0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0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0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0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0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0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0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0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0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0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0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