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1820"/>
  </bookViews>
  <sheets>
    <sheet name="readme" sheetId="3" r:id="rId1"/>
    <sheet name="Annex B" sheetId="1" r:id="rId2"/>
    <sheet name="Annex B continued" sheetId="2" r:id="rId3"/>
    <sheet name="notes" sheetId="4" r:id="rId4"/>
  </sheets>
  <definedNames>
    <definedName name="_xlnm._FilterDatabase" localSheetId="1" hidden="1">'Annex B'!$A$5:$AB$199</definedName>
    <definedName name="_xlnm._FilterDatabase" localSheetId="2" hidden="1">'Annex B continued'!$A$5:$AE$199</definedName>
    <definedName name="lexp">#REF!</definedName>
  </definedNames>
  <calcPr calcId="145621"/>
</workbook>
</file>

<file path=xl/calcChain.xml><?xml version="1.0" encoding="utf-8"?>
<calcChain xmlns="http://schemas.openxmlformats.org/spreadsheetml/2006/main">
  <c r="Z51" i="2" l="1"/>
  <c r="Z51" i="1"/>
  <c r="Y209" i="2" l="1"/>
  <c r="X209" i="2"/>
  <c r="W209" i="2"/>
  <c r="V209" i="2"/>
  <c r="U209" i="2"/>
  <c r="S209" i="2"/>
  <c r="P209" i="2"/>
  <c r="O209" i="2"/>
  <c r="N209" i="2"/>
  <c r="M209" i="2"/>
  <c r="L209" i="2"/>
  <c r="K209" i="2"/>
  <c r="J209" i="2"/>
  <c r="I209" i="2"/>
  <c r="D209" i="2"/>
  <c r="B209" i="2"/>
  <c r="Y207" i="2"/>
  <c r="X207" i="2"/>
  <c r="W207" i="2"/>
  <c r="V207" i="2"/>
  <c r="U207" i="2"/>
  <c r="S207" i="2"/>
  <c r="P207" i="2"/>
  <c r="O207" i="2"/>
  <c r="N207" i="2"/>
  <c r="M207" i="2"/>
  <c r="L207" i="2"/>
  <c r="K207" i="2"/>
  <c r="J207" i="2"/>
  <c r="I207" i="2"/>
  <c r="D207" i="2"/>
  <c r="B207" i="2"/>
  <c r="Y206" i="2"/>
  <c r="X206" i="2"/>
  <c r="W206" i="2"/>
  <c r="V206" i="2"/>
  <c r="U206" i="2"/>
  <c r="S206" i="2"/>
  <c r="P206" i="2"/>
  <c r="O206" i="2"/>
  <c r="N206" i="2"/>
  <c r="M206" i="2"/>
  <c r="L206" i="2"/>
  <c r="K206" i="2"/>
  <c r="J206" i="2"/>
  <c r="I206" i="2"/>
  <c r="D206" i="2"/>
  <c r="B206" i="2"/>
  <c r="Y205" i="2"/>
  <c r="X205" i="2"/>
  <c r="W205" i="2"/>
  <c r="V205" i="2"/>
  <c r="U205" i="2"/>
  <c r="S205" i="2"/>
  <c r="P205" i="2"/>
  <c r="O205" i="2"/>
  <c r="N205" i="2"/>
  <c r="M205" i="2"/>
  <c r="L205" i="2"/>
  <c r="K205" i="2"/>
  <c r="J205" i="2"/>
  <c r="I205" i="2"/>
  <c r="D205" i="2"/>
  <c r="B205" i="2"/>
  <c r="Y204" i="2"/>
  <c r="X204" i="2"/>
  <c r="W204" i="2"/>
  <c r="V204" i="2"/>
  <c r="U204" i="2"/>
  <c r="S204" i="2"/>
  <c r="P204" i="2"/>
  <c r="O204" i="2"/>
  <c r="N204" i="2"/>
  <c r="M204" i="2"/>
  <c r="L204" i="2"/>
  <c r="K204" i="2"/>
  <c r="J204" i="2"/>
  <c r="I204" i="2"/>
  <c r="D204" i="2"/>
  <c r="B204" i="2"/>
  <c r="Y203" i="2"/>
  <c r="X203" i="2"/>
  <c r="W203" i="2"/>
  <c r="V203" i="2"/>
  <c r="U203" i="2"/>
  <c r="S203" i="2"/>
  <c r="P203" i="2"/>
  <c r="O203" i="2"/>
  <c r="N203" i="2"/>
  <c r="M203" i="2"/>
  <c r="K203" i="2"/>
  <c r="J203" i="2"/>
  <c r="I203" i="2"/>
  <c r="D203" i="2"/>
  <c r="B203" i="2"/>
  <c r="Y202" i="2"/>
  <c r="X202" i="2"/>
  <c r="W202" i="2"/>
  <c r="V202" i="2"/>
  <c r="U202" i="2"/>
  <c r="S202" i="2"/>
  <c r="P202" i="2"/>
  <c r="O202" i="2"/>
  <c r="N202" i="2"/>
  <c r="M202" i="2"/>
  <c r="K202" i="2"/>
  <c r="J202" i="2"/>
  <c r="I202" i="2"/>
  <c r="D202" i="2"/>
  <c r="B202" i="2"/>
  <c r="T209" i="1"/>
  <c r="R209" i="1"/>
  <c r="Q209" i="1"/>
  <c r="P209" i="1"/>
  <c r="O209" i="1"/>
  <c r="N209" i="1"/>
  <c r="M209" i="1"/>
  <c r="L209" i="1"/>
  <c r="H209" i="1"/>
  <c r="T207" i="1"/>
  <c r="R207" i="1"/>
  <c r="Q207" i="1"/>
  <c r="P207" i="1"/>
  <c r="O207" i="1"/>
  <c r="N207" i="1"/>
  <c r="M207" i="1"/>
  <c r="L207" i="1"/>
  <c r="H207" i="1"/>
  <c r="T206" i="1"/>
  <c r="R206" i="1"/>
  <c r="Q206" i="1"/>
  <c r="P206" i="1"/>
  <c r="O206" i="1"/>
  <c r="N206" i="1"/>
  <c r="M206" i="1"/>
  <c r="L206" i="1"/>
  <c r="H206" i="1"/>
  <c r="T205" i="1"/>
  <c r="R205" i="1"/>
  <c r="Q205" i="1"/>
  <c r="P205" i="1"/>
  <c r="O205" i="1"/>
  <c r="N205" i="1"/>
  <c r="M205" i="1"/>
  <c r="L205" i="1"/>
  <c r="H205" i="1"/>
  <c r="T204" i="1"/>
  <c r="R204" i="1"/>
  <c r="Q204" i="1"/>
  <c r="P204" i="1"/>
  <c r="O204" i="1"/>
  <c r="N204" i="1"/>
  <c r="M204" i="1"/>
  <c r="L204" i="1"/>
  <c r="H204" i="1"/>
  <c r="T203" i="1"/>
  <c r="R203" i="1"/>
  <c r="Q203" i="1"/>
  <c r="P203" i="1"/>
  <c r="O203" i="1"/>
  <c r="N203" i="1"/>
  <c r="M203" i="1"/>
  <c r="L203" i="1"/>
  <c r="H203" i="1"/>
  <c r="T202" i="1"/>
  <c r="R202" i="1"/>
  <c r="Q202" i="1"/>
  <c r="P202" i="1"/>
  <c r="O202" i="1"/>
  <c r="N202" i="1"/>
  <c r="M202" i="1"/>
  <c r="L202" i="1"/>
  <c r="H202" i="1"/>
</calcChain>
</file>

<file path=xl/sharedStrings.xml><?xml version="1.0" encoding="utf-8"?>
<sst xmlns="http://schemas.openxmlformats.org/spreadsheetml/2006/main" count="8129" uniqueCount="1726">
  <si>
    <t>Annex B</t>
  </si>
  <si>
    <t>Member State</t>
  </si>
  <si>
    <r>
      <t xml:space="preserve">Total population </t>
    </r>
    <r>
      <rPr>
        <vertAlign val="superscript"/>
        <sz val="11"/>
        <color theme="1"/>
        <rFont val="Calibri"/>
        <family val="2"/>
        <scheme val="minor"/>
      </rPr>
      <t>a</t>
    </r>
    <r>
      <rPr>
        <sz val="11"/>
        <color theme="1"/>
        <rFont val="Calibri"/>
        <family val="2"/>
        <scheme val="minor"/>
      </rPr>
      <t xml:space="preserve"> (000s)</t>
    </r>
  </si>
  <si>
    <r>
      <t xml:space="preserve">Life expectancy at birth </t>
    </r>
    <r>
      <rPr>
        <vertAlign val="superscript"/>
        <sz val="11"/>
        <color theme="1"/>
        <rFont val="Calibri"/>
        <family val="2"/>
        <scheme val="minor"/>
      </rPr>
      <t>b</t>
    </r>
    <r>
      <rPr>
        <sz val="11"/>
        <color theme="1"/>
        <rFont val="Calibri"/>
        <family val="2"/>
        <scheme val="minor"/>
      </rPr>
      <t xml:space="preserve"> (years)</t>
    </r>
  </si>
  <si>
    <r>
      <t xml:space="preserve">Healthy life expectancy at birth </t>
    </r>
    <r>
      <rPr>
        <vertAlign val="superscript"/>
        <sz val="11"/>
        <color theme="1"/>
        <rFont val="Calibri"/>
        <family val="2"/>
        <scheme val="minor"/>
      </rPr>
      <t>b</t>
    </r>
    <r>
      <rPr>
        <sz val="11"/>
        <color theme="1"/>
        <rFont val="Calibri"/>
        <family val="2"/>
        <scheme val="minor"/>
      </rPr>
      <t xml:space="preserve"> (years)</t>
    </r>
  </si>
  <si>
    <r>
      <t xml:space="preserve">Maternal mortality ratio </t>
    </r>
    <r>
      <rPr>
        <vertAlign val="superscript"/>
        <sz val="11"/>
        <color theme="1"/>
        <rFont val="Calibri"/>
        <family val="2"/>
        <scheme val="minor"/>
      </rPr>
      <t>c</t>
    </r>
    <r>
      <rPr>
        <sz val="11"/>
        <color theme="1"/>
        <rFont val="Calibri"/>
        <family val="2"/>
        <scheme val="minor"/>
      </rPr>
      <t xml:space="preserve"> (per 100 000 live births)</t>
    </r>
  </si>
  <si>
    <r>
      <t xml:space="preserve">Proportion of births attended by skilled health personnel </t>
    </r>
    <r>
      <rPr>
        <vertAlign val="superscript"/>
        <sz val="11"/>
        <color theme="1"/>
        <rFont val="Calibri"/>
        <family val="2"/>
        <scheme val="minor"/>
      </rPr>
      <t>d</t>
    </r>
    <r>
      <rPr>
        <sz val="11"/>
        <color theme="1"/>
        <rFont val="Calibri"/>
        <family val="2"/>
        <scheme val="minor"/>
      </rPr>
      <t xml:space="preserve"> (%)</t>
    </r>
  </si>
  <si>
    <r>
      <t xml:space="preserve">Under-five mortality rate </t>
    </r>
    <r>
      <rPr>
        <vertAlign val="superscript"/>
        <sz val="11"/>
        <color theme="1"/>
        <rFont val="Calibri"/>
        <family val="2"/>
        <scheme val="minor"/>
      </rPr>
      <t>e</t>
    </r>
    <r>
      <rPr>
        <sz val="11"/>
        <color theme="1"/>
        <rFont val="Calibri"/>
        <family val="2"/>
        <scheme val="minor"/>
      </rPr>
      <t xml:space="preserve"> (per 1000 live births)</t>
    </r>
  </si>
  <si>
    <r>
      <t xml:space="preserve">Neonatal mortality rate </t>
    </r>
    <r>
      <rPr>
        <vertAlign val="superscript"/>
        <sz val="11"/>
        <color theme="1"/>
        <rFont val="Calibri"/>
        <family val="2"/>
        <scheme val="minor"/>
      </rPr>
      <t>e</t>
    </r>
    <r>
      <rPr>
        <sz val="11"/>
        <color theme="1"/>
        <rFont val="Calibri"/>
        <family val="2"/>
        <scheme val="minor"/>
      </rPr>
      <t xml:space="preserve"> (per 1000 live births)</t>
    </r>
  </si>
  <si>
    <r>
      <t xml:space="preserve">New HIV infections among adults 15-49 years old </t>
    </r>
    <r>
      <rPr>
        <vertAlign val="superscript"/>
        <sz val="11"/>
        <color theme="1"/>
        <rFont val="Calibri"/>
        <family val="2"/>
        <scheme val="minor"/>
      </rPr>
      <t>f</t>
    </r>
    <r>
      <rPr>
        <sz val="11"/>
        <color theme="1"/>
        <rFont val="Calibri"/>
        <family val="2"/>
        <scheme val="minor"/>
      </rPr>
      <t xml:space="preserve"> (per 1000 uninfected population)</t>
    </r>
  </si>
  <si>
    <r>
      <t xml:space="preserve">TB incidence </t>
    </r>
    <r>
      <rPr>
        <vertAlign val="superscript"/>
        <sz val="11"/>
        <color theme="1"/>
        <rFont val="Calibri"/>
        <family val="2"/>
        <scheme val="minor"/>
      </rPr>
      <t>g</t>
    </r>
    <r>
      <rPr>
        <sz val="11"/>
        <color theme="1"/>
        <rFont val="Calibri"/>
        <family val="2"/>
        <scheme val="minor"/>
      </rPr>
      <t xml:space="preserve"> (per 100 000 population)</t>
    </r>
  </si>
  <si>
    <r>
      <t xml:space="preserve">Malaria incidence </t>
    </r>
    <r>
      <rPr>
        <vertAlign val="superscript"/>
        <sz val="11"/>
        <color theme="1"/>
        <rFont val="Calibri"/>
        <family val="2"/>
        <scheme val="minor"/>
      </rPr>
      <t xml:space="preserve">h </t>
    </r>
    <r>
      <rPr>
        <sz val="11"/>
        <color theme="1"/>
        <rFont val="Calibri"/>
        <family val="2"/>
        <scheme val="minor"/>
      </rPr>
      <t>(per 1000 population at risk)</t>
    </r>
  </si>
  <si>
    <r>
      <t xml:space="preserve">Infants receiving three doses of hepatitis B vaccine </t>
    </r>
    <r>
      <rPr>
        <vertAlign val="superscript"/>
        <sz val="11"/>
        <color theme="1"/>
        <rFont val="Calibri"/>
        <family val="2"/>
        <scheme val="minor"/>
      </rPr>
      <t>i</t>
    </r>
    <r>
      <rPr>
        <sz val="11"/>
        <color theme="1"/>
        <rFont val="Calibri"/>
        <family val="2"/>
        <scheme val="minor"/>
      </rPr>
      <t xml:space="preserve"> (%)</t>
    </r>
  </si>
  <si>
    <r>
      <t xml:space="preserve">Reported number of people requiring interventions against NTDs </t>
    </r>
    <r>
      <rPr>
        <vertAlign val="superscript"/>
        <sz val="11"/>
        <color theme="1"/>
        <rFont val="Calibri"/>
        <family val="2"/>
        <scheme val="minor"/>
      </rPr>
      <t>j</t>
    </r>
  </si>
  <si>
    <r>
      <t xml:space="preserve">Probability of dying from any of CVD, cancer, diabetes, CRD between age 30 and exact age 70 </t>
    </r>
    <r>
      <rPr>
        <vertAlign val="superscript"/>
        <sz val="11"/>
        <color theme="1"/>
        <rFont val="Calibri"/>
        <family val="2"/>
        <scheme val="minor"/>
      </rPr>
      <t xml:space="preserve">k </t>
    </r>
    <r>
      <rPr>
        <sz val="11"/>
        <color theme="1"/>
        <rFont val="Calibri"/>
        <family val="2"/>
        <scheme val="minor"/>
      </rPr>
      <t>(%)</t>
    </r>
  </si>
  <si>
    <r>
      <t xml:space="preserve">Suicide mortality rate </t>
    </r>
    <r>
      <rPr>
        <vertAlign val="superscript"/>
        <sz val="11"/>
        <color theme="1"/>
        <rFont val="Calibri"/>
        <family val="2"/>
        <scheme val="minor"/>
      </rPr>
      <t>k</t>
    </r>
    <r>
      <rPr>
        <sz val="11"/>
        <color theme="1"/>
        <rFont val="Calibri"/>
        <family val="2"/>
        <scheme val="minor"/>
      </rPr>
      <t xml:space="preserve"> (per 100 000 population)</t>
    </r>
  </si>
  <si>
    <r>
      <t xml:space="preserve">Road traffic mortality rate </t>
    </r>
    <r>
      <rPr>
        <vertAlign val="superscript"/>
        <sz val="11"/>
        <color theme="1"/>
        <rFont val="Calibri"/>
        <family val="2"/>
        <scheme val="minor"/>
      </rPr>
      <t>m</t>
    </r>
    <r>
      <rPr>
        <sz val="11"/>
        <color theme="1"/>
        <rFont val="Calibri"/>
        <family val="2"/>
        <scheme val="minor"/>
      </rPr>
      <t xml:space="preserve"> (per 100 000 population)</t>
    </r>
  </si>
  <si>
    <r>
      <t xml:space="preserve">Proportion of married or in-union women of reproductive age who have their need for family planning satisfied with modern methods </t>
    </r>
    <r>
      <rPr>
        <vertAlign val="superscript"/>
        <sz val="11"/>
        <color theme="1"/>
        <rFont val="Calibri"/>
        <family val="2"/>
        <scheme val="minor"/>
      </rPr>
      <t>n</t>
    </r>
    <r>
      <rPr>
        <sz val="11"/>
        <color theme="1"/>
        <rFont val="Calibri"/>
        <family val="2"/>
        <scheme val="minor"/>
      </rPr>
      <t xml:space="preserve"> (%)</t>
    </r>
  </si>
  <si>
    <r>
      <t xml:space="preserve">Adolescent birth rate </t>
    </r>
    <r>
      <rPr>
        <vertAlign val="superscript"/>
        <sz val="11"/>
        <color theme="1"/>
        <rFont val="Calibri"/>
        <family val="2"/>
        <scheme val="minor"/>
      </rPr>
      <t>o</t>
    </r>
    <r>
      <rPr>
        <sz val="11"/>
        <color theme="1"/>
        <rFont val="Calibri"/>
        <family val="2"/>
        <scheme val="minor"/>
      </rPr>
      <t xml:space="preserve"> (per 1000 women aged 15-19 years)</t>
    </r>
  </si>
  <si>
    <t>Male</t>
  </si>
  <si>
    <t>Female</t>
  </si>
  <si>
    <t>Both sexes</t>
  </si>
  <si>
    <t>2005–2015</t>
  </si>
  <si>
    <t>2005–2014</t>
  </si>
  <si>
    <t>Afghanistan</t>
  </si>
  <si>
    <t>32 527</t>
  </si>
  <si>
    <t>59.3</t>
  </si>
  <si>
    <t>61.9</t>
  </si>
  <si>
    <t>60.5</t>
  </si>
  <si>
    <t>52.2</t>
  </si>
  <si>
    <t>91.1</t>
  </si>
  <si>
    <t>35.5</t>
  </si>
  <si>
    <t>15.5</t>
  </si>
  <si>
    <t>–</t>
  </si>
  <si>
    <t>51.9</t>
  </si>
  <si>
    <t>Albania</t>
  </si>
  <si>
    <t>2 897</t>
  </si>
  <si>
    <t>75.1</t>
  </si>
  <si>
    <t>80.7</t>
  </si>
  <si>
    <t>77.8</t>
  </si>
  <si>
    <t>68.8</t>
  </si>
  <si>
    <t>14.0</t>
  </si>
  <si>
    <t>6.2</t>
  </si>
  <si>
    <t>15.1</t>
  </si>
  <si>
    <t>12.9</t>
  </si>
  <si>
    <t>19.7</t>
  </si>
  <si>
    <t>Algeria</t>
  </si>
  <si>
    <t>39 667</t>
  </si>
  <si>
    <t>73.8</t>
  </si>
  <si>
    <t>77.5</t>
  </si>
  <si>
    <t>75.6</t>
  </si>
  <si>
    <t>66.0</t>
  </si>
  <si>
    <t>25.5</t>
  </si>
  <si>
    <t>23.8</t>
  </si>
  <si>
    <t>77.2</t>
  </si>
  <si>
    <t>12.4</t>
  </si>
  <si>
    <t>Andorra</t>
  </si>
  <si>
    <t>2.8</t>
  </si>
  <si>
    <t>1.4</t>
  </si>
  <si>
    <t>7.6</t>
  </si>
  <si>
    <t>4.4</t>
  </si>
  <si>
    <t>Angola</t>
  </si>
  <si>
    <t>25 022</t>
  </si>
  <si>
    <t>50.9</t>
  </si>
  <si>
    <t>54.0</t>
  </si>
  <si>
    <t>52.4</t>
  </si>
  <si>
    <t>45.8</t>
  </si>
  <si>
    <t>156.9</t>
  </si>
  <si>
    <t>48.7</t>
  </si>
  <si>
    <t>26.9</t>
  </si>
  <si>
    <t>190.9</t>
  </si>
  <si>
    <t>Antigua and Barbuda</t>
  </si>
  <si>
    <t>74.1</t>
  </si>
  <si>
    <t>78.6</t>
  </si>
  <si>
    <t>76.4</t>
  </si>
  <si>
    <t>67.5</t>
  </si>
  <si>
    <t>8.1</t>
  </si>
  <si>
    <t>4.9</t>
  </si>
  <si>
    <t>6.7</t>
  </si>
  <si>
    <t>Argentina</t>
  </si>
  <si>
    <t>43 417</t>
  </si>
  <si>
    <t>72.7</t>
  </si>
  <si>
    <t>79.9</t>
  </si>
  <si>
    <t>76.3</t>
  </si>
  <si>
    <t>67.6</t>
  </si>
  <si>
    <t>12.5</t>
  </si>
  <si>
    <t>6.3</t>
  </si>
  <si>
    <t>13.6</t>
  </si>
  <si>
    <t>68.1</t>
  </si>
  <si>
    <t>Armenia</t>
  </si>
  <si>
    <t>3 018</t>
  </si>
  <si>
    <t>71.6</t>
  </si>
  <si>
    <t>77.7</t>
  </si>
  <si>
    <t>74.8</t>
  </si>
  <si>
    <t>66.8</t>
  </si>
  <si>
    <t>14.1</t>
  </si>
  <si>
    <t>7.4</t>
  </si>
  <si>
    <t>18.3</t>
  </si>
  <si>
    <t>39.2</t>
  </si>
  <si>
    <t>22.7</t>
  </si>
  <si>
    <t>Australia</t>
  </si>
  <si>
    <t>23 969</t>
  </si>
  <si>
    <t>80.9</t>
  </si>
  <si>
    <t>84.8</t>
  </si>
  <si>
    <t>82.8</t>
  </si>
  <si>
    <t>71.9</t>
  </si>
  <si>
    <t>3.8</t>
  </si>
  <si>
    <t>2.2</t>
  </si>
  <si>
    <t>5.4</t>
  </si>
  <si>
    <t>14.2</t>
  </si>
  <si>
    <t>Austria</t>
  </si>
  <si>
    <t>8 545</t>
  </si>
  <si>
    <t>79.0</t>
  </si>
  <si>
    <t>83.9</t>
  </si>
  <si>
    <t>81.5</t>
  </si>
  <si>
    <t>72.0</t>
  </si>
  <si>
    <t>3.5</t>
  </si>
  <si>
    <t>2.1</t>
  </si>
  <si>
    <t>7.9</t>
  </si>
  <si>
    <t>Azerbaijan</t>
  </si>
  <si>
    <t>9 754</t>
  </si>
  <si>
    <t>69.6</t>
  </si>
  <si>
    <t>75.8</t>
  </si>
  <si>
    <t>64.7</t>
  </si>
  <si>
    <t>31.7</t>
  </si>
  <si>
    <t>18.2</t>
  </si>
  <si>
    <t>10.0</t>
  </si>
  <si>
    <t>21.5</t>
  </si>
  <si>
    <t>47.2</t>
  </si>
  <si>
    <t>Bahamas</t>
  </si>
  <si>
    <t>72.9</t>
  </si>
  <si>
    <t>79.1</t>
  </si>
  <si>
    <t>76.1</t>
  </si>
  <si>
    <t>66.6</t>
  </si>
  <si>
    <t>12.1</t>
  </si>
  <si>
    <t>6.9</t>
  </si>
  <si>
    <t>13.8</t>
  </si>
  <si>
    <t>34.6</t>
  </si>
  <si>
    <t>Bahrain</t>
  </si>
  <si>
    <t>1 377</t>
  </si>
  <si>
    <t>76.2</t>
  </si>
  <si>
    <t>77.9</t>
  </si>
  <si>
    <t>76.9</t>
  </si>
  <si>
    <t>67.0</t>
  </si>
  <si>
    <t>1.1</t>
  </si>
  <si>
    <t>8.0</t>
  </si>
  <si>
    <t>Bangladesh</t>
  </si>
  <si>
    <t>160 996</t>
  </si>
  <si>
    <t>70.6</t>
  </si>
  <si>
    <t>73.1</t>
  </si>
  <si>
    <t>71.8</t>
  </si>
  <si>
    <t>62.3</t>
  </si>
  <si>
    <t>37.6</t>
  </si>
  <si>
    <t>23.3</t>
  </si>
  <si>
    <t>72.5</t>
  </si>
  <si>
    <t>113.0</t>
  </si>
  <si>
    <t>Barbados</t>
  </si>
  <si>
    <t>75.5</t>
  </si>
  <si>
    <t>13.0</t>
  </si>
  <si>
    <t>70.0</t>
  </si>
  <si>
    <t>49.7</t>
  </si>
  <si>
    <t>Belarus</t>
  </si>
  <si>
    <t>9 496</t>
  </si>
  <si>
    <t>66.5</t>
  </si>
  <si>
    <t>78.0</t>
  </si>
  <si>
    <t>72.3</t>
  </si>
  <si>
    <t>65.1</t>
  </si>
  <si>
    <t>4.6</t>
  </si>
  <si>
    <t>1.9</t>
  </si>
  <si>
    <t>13.7</t>
  </si>
  <si>
    <t>74.2</t>
  </si>
  <si>
    <t>21.6</t>
  </si>
  <si>
    <t>Belgium</t>
  </si>
  <si>
    <t>11 299</t>
  </si>
  <si>
    <t>83.5</t>
  </si>
  <si>
    <t>81.1</t>
  </si>
  <si>
    <t>71.1</t>
  </si>
  <si>
    <t>4.1</t>
  </si>
  <si>
    <t>7.2</t>
  </si>
  <si>
    <t>Belize</t>
  </si>
  <si>
    <t>70.1</t>
  </si>
  <si>
    <t>16.5</t>
  </si>
  <si>
    <t>8.3</t>
  </si>
  <si>
    <t>24.4</t>
  </si>
  <si>
    <t>64.0</t>
  </si>
  <si>
    <t>Benin</t>
  </si>
  <si>
    <t>10 880</t>
  </si>
  <si>
    <t>58.8</t>
  </si>
  <si>
    <t>61.1</t>
  </si>
  <si>
    <t>60.0</t>
  </si>
  <si>
    <t>52.5</t>
  </si>
  <si>
    <t>99.5</t>
  </si>
  <si>
    <t>31.8</t>
  </si>
  <si>
    <t>27.7</t>
  </si>
  <si>
    <t>24.5</t>
  </si>
  <si>
    <t>94.0</t>
  </si>
  <si>
    <t>Bhutan</t>
  </si>
  <si>
    <t>69.5</t>
  </si>
  <si>
    <t>69.8</t>
  </si>
  <si>
    <t>61.2</t>
  </si>
  <si>
    <t>32.9</t>
  </si>
  <si>
    <t>84.6</t>
  </si>
  <si>
    <t>28.4</t>
  </si>
  <si>
    <t>Bolivia (Plurinational State of)</t>
  </si>
  <si>
    <t>10 725</t>
  </si>
  <si>
    <t>68.2</t>
  </si>
  <si>
    <t>73.3</t>
  </si>
  <si>
    <t>70.7</t>
  </si>
  <si>
    <t>62.2</t>
  </si>
  <si>
    <t>38.4</t>
  </si>
  <si>
    <t>19.6</t>
  </si>
  <si>
    <t>23.2</t>
  </si>
  <si>
    <t>42.8</t>
  </si>
  <si>
    <t>115.6</t>
  </si>
  <si>
    <t>Bosnia and Herzegovina</t>
  </si>
  <si>
    <t>3 810</t>
  </si>
  <si>
    <t>75.0</t>
  </si>
  <si>
    <t>79.7</t>
  </si>
  <si>
    <t>77.4</t>
  </si>
  <si>
    <t>68.6</t>
  </si>
  <si>
    <t>4.0</t>
  </si>
  <si>
    <t>17.7</t>
  </si>
  <si>
    <t>21.9</t>
  </si>
  <si>
    <t>11.0</t>
  </si>
  <si>
    <t>Botswana</t>
  </si>
  <si>
    <t>2 262</t>
  </si>
  <si>
    <t>63.3</t>
  </si>
  <si>
    <t>65.7</t>
  </si>
  <si>
    <t>56.9</t>
  </si>
  <si>
    <t>43.6</t>
  </si>
  <si>
    <t>23.6</t>
  </si>
  <si>
    <t>39.0</t>
  </si>
  <si>
    <t>Brazil</t>
  </si>
  <si>
    <t>207 848</t>
  </si>
  <si>
    <t>71.4</t>
  </si>
  <si>
    <t>78.7</t>
  </si>
  <si>
    <t>65.5</t>
  </si>
  <si>
    <t>16.4</t>
  </si>
  <si>
    <t>8.9</t>
  </si>
  <si>
    <t>23.4</t>
  </si>
  <si>
    <t>89.3</t>
  </si>
  <si>
    <t>64.8</t>
  </si>
  <si>
    <t>Brunei Darussalam</t>
  </si>
  <si>
    <t>79.2</t>
  </si>
  <si>
    <t>70.4</t>
  </si>
  <si>
    <t>10.2</t>
  </si>
  <si>
    <t>4.3</t>
  </si>
  <si>
    <t>16.6</t>
  </si>
  <si>
    <t>Bulgaria</t>
  </si>
  <si>
    <t>7 150</t>
  </si>
  <si>
    <t>74.5</t>
  </si>
  <si>
    <t>66.4</t>
  </si>
  <si>
    <t>10.4</t>
  </si>
  <si>
    <t>5.6</t>
  </si>
  <si>
    <t>40.8</t>
  </si>
  <si>
    <t>Burkina Faso</t>
  </si>
  <si>
    <t>18 106</t>
  </si>
  <si>
    <t>59.1</t>
  </si>
  <si>
    <t>59.9</t>
  </si>
  <si>
    <t>52.6</t>
  </si>
  <si>
    <t>88.6</t>
  </si>
  <si>
    <t>26.7</t>
  </si>
  <si>
    <t>30.0</t>
  </si>
  <si>
    <t>37.1</t>
  </si>
  <si>
    <t>130.0</t>
  </si>
  <si>
    <t>Burundi</t>
  </si>
  <si>
    <t>11 179</t>
  </si>
  <si>
    <t>57.7</t>
  </si>
  <si>
    <t>61.6</t>
  </si>
  <si>
    <t>59.6</t>
  </si>
  <si>
    <t>81.7</t>
  </si>
  <si>
    <t>28.6</t>
  </si>
  <si>
    <t>31.3</t>
  </si>
  <si>
    <t>32.6</t>
  </si>
  <si>
    <t>85.0</t>
  </si>
  <si>
    <t>Cabo Verde</t>
  </si>
  <si>
    <t>71.3</t>
  </si>
  <si>
    <t>64.4</t>
  </si>
  <si>
    <t>12.2</t>
  </si>
  <si>
    <t>26.1</t>
  </si>
  <si>
    <t>73.2</t>
  </si>
  <si>
    <t>Cambodia</t>
  </si>
  <si>
    <t>15 578</t>
  </si>
  <si>
    <t>68.7</t>
  </si>
  <si>
    <t>58.9</t>
  </si>
  <si>
    <t>28.7</t>
  </si>
  <si>
    <t>14.8</t>
  </si>
  <si>
    <t>17.4</t>
  </si>
  <si>
    <t>56.4</t>
  </si>
  <si>
    <t>57.0</t>
  </si>
  <si>
    <t>Cameroon</t>
  </si>
  <si>
    <t>23 344</t>
  </si>
  <si>
    <t>55.9</t>
  </si>
  <si>
    <t>58.6</t>
  </si>
  <si>
    <t>57.3</t>
  </si>
  <si>
    <t>50.3</t>
  </si>
  <si>
    <t>87.9</t>
  </si>
  <si>
    <t>25.7</t>
  </si>
  <si>
    <t>27.6</t>
  </si>
  <si>
    <t>40.2</t>
  </si>
  <si>
    <t>119.0</t>
  </si>
  <si>
    <t>Canada</t>
  </si>
  <si>
    <t>35 940</t>
  </si>
  <si>
    <t>80.2</t>
  </si>
  <si>
    <t>84.1</t>
  </si>
  <si>
    <t>82.2</t>
  </si>
  <si>
    <t>3.2</t>
  </si>
  <si>
    <t>6.0</t>
  </si>
  <si>
    <t>12.6</t>
  </si>
  <si>
    <t>Central African Republic</t>
  </si>
  <si>
    <t>4 900</t>
  </si>
  <si>
    <t>54.1</t>
  </si>
  <si>
    <t>45.9</t>
  </si>
  <si>
    <t>130.1</t>
  </si>
  <si>
    <t>42.6</t>
  </si>
  <si>
    <t>32.4</t>
  </si>
  <si>
    <t>229.0</t>
  </si>
  <si>
    <t>Chad</t>
  </si>
  <si>
    <t>14 037</t>
  </si>
  <si>
    <t>51.7</t>
  </si>
  <si>
    <t>54.5</t>
  </si>
  <si>
    <t>53.1</t>
  </si>
  <si>
    <t>46.1</t>
  </si>
  <si>
    <t>138.7</t>
  </si>
  <si>
    <t>39.3</t>
  </si>
  <si>
    <t>24.1</t>
  </si>
  <si>
    <t>17.5</t>
  </si>
  <si>
    <t>203.4</t>
  </si>
  <si>
    <t>Chile</t>
  </si>
  <si>
    <t>17 948</t>
  </si>
  <si>
    <t>83.4</t>
  </si>
  <si>
    <t>80.5</t>
  </si>
  <si>
    <t>51.5</t>
  </si>
  <si>
    <t>China</t>
  </si>
  <si>
    <t>1 383 925</t>
  </si>
  <si>
    <t>74.6</t>
  </si>
  <si>
    <t>77.6</t>
  </si>
  <si>
    <t>68.5</t>
  </si>
  <si>
    <t>10.7</t>
  </si>
  <si>
    <t>5.5</t>
  </si>
  <si>
    <t>18.8</t>
  </si>
  <si>
    <t>Colombia</t>
  </si>
  <si>
    <t>48 229</t>
  </si>
  <si>
    <t>71.2</t>
  </si>
  <si>
    <t>78.4</t>
  </si>
  <si>
    <t>15.9</t>
  </si>
  <si>
    <t>8.5</t>
  </si>
  <si>
    <t>16.8</t>
  </si>
  <si>
    <t>83.7</t>
  </si>
  <si>
    <t>84.0</t>
  </si>
  <si>
    <t>Comoros</t>
  </si>
  <si>
    <t>65.2</t>
  </si>
  <si>
    <t>63.5</t>
  </si>
  <si>
    <t>73.5</t>
  </si>
  <si>
    <t>34.0</t>
  </si>
  <si>
    <t>28.0</t>
  </si>
  <si>
    <t>27.8</t>
  </si>
  <si>
    <t>Congo</t>
  </si>
  <si>
    <t>4 620</t>
  </si>
  <si>
    <t>63.2</t>
  </si>
  <si>
    <t>66.3</t>
  </si>
  <si>
    <t>56.6</t>
  </si>
  <si>
    <t>45.0</t>
  </si>
  <si>
    <t>18.0</t>
  </si>
  <si>
    <t>26.4</t>
  </si>
  <si>
    <t>38.5</t>
  </si>
  <si>
    <t>147.0</t>
  </si>
  <si>
    <t>Cook Islands</t>
  </si>
  <si>
    <t>24.2</t>
  </si>
  <si>
    <t>56.0</t>
  </si>
  <si>
    <t>Costa Rica</t>
  </si>
  <si>
    <t>4 808</t>
  </si>
  <si>
    <t>77.1</t>
  </si>
  <si>
    <t>79.6</t>
  </si>
  <si>
    <t>69.7</t>
  </si>
  <si>
    <t>9.7</t>
  </si>
  <si>
    <t>13.9</t>
  </si>
  <si>
    <t>89.1</t>
  </si>
  <si>
    <t>Côte d'Ivoire</t>
  </si>
  <si>
    <t>22 702</t>
  </si>
  <si>
    <t>52.3</t>
  </si>
  <si>
    <t>54.4</t>
  </si>
  <si>
    <t>53.3</t>
  </si>
  <si>
    <t>47.0</t>
  </si>
  <si>
    <t>92.6</t>
  </si>
  <si>
    <t>37.9</t>
  </si>
  <si>
    <t>30.9</t>
  </si>
  <si>
    <t>125.0</t>
  </si>
  <si>
    <t>Croatia</t>
  </si>
  <si>
    <t>4 240</t>
  </si>
  <si>
    <t>74.7</t>
  </si>
  <si>
    <t>81.2</t>
  </si>
  <si>
    <t>69.4</t>
  </si>
  <si>
    <t>2.6</t>
  </si>
  <si>
    <t>9.2</t>
  </si>
  <si>
    <t>11.8</t>
  </si>
  <si>
    <t>Cuba</t>
  </si>
  <si>
    <t>11 390</t>
  </si>
  <si>
    <t>81.4</t>
  </si>
  <si>
    <t>69.2</t>
  </si>
  <si>
    <t>2.3</t>
  </si>
  <si>
    <t>7.5</t>
  </si>
  <si>
    <t>88.4</t>
  </si>
  <si>
    <t>Cyprus</t>
  </si>
  <si>
    <t>1 165</t>
  </si>
  <si>
    <t>78.3</t>
  </si>
  <si>
    <t>82.7</t>
  </si>
  <si>
    <t>2.7</t>
  </si>
  <si>
    <t>1.5</t>
  </si>
  <si>
    <t>5.2</t>
  </si>
  <si>
    <t>4.2</t>
  </si>
  <si>
    <t>Czechia</t>
  </si>
  <si>
    <t>10 543</t>
  </si>
  <si>
    <t>75.9</t>
  </si>
  <si>
    <t>78.8</t>
  </si>
  <si>
    <t>3.4</t>
  </si>
  <si>
    <t>1.8</t>
  </si>
  <si>
    <t>6.1</t>
  </si>
  <si>
    <t>85.7</t>
  </si>
  <si>
    <t>11.1</t>
  </si>
  <si>
    <t>Democratic People's Republic of Korea</t>
  </si>
  <si>
    <t>25 155</t>
  </si>
  <si>
    <t>74.0</t>
  </si>
  <si>
    <t>24.9</t>
  </si>
  <si>
    <t>13.5</t>
  </si>
  <si>
    <t>20.8</t>
  </si>
  <si>
    <t>76.7</t>
  </si>
  <si>
    <t>0.7</t>
  </si>
  <si>
    <t>Democratic Republic of the Congo</t>
  </si>
  <si>
    <t>77 267</t>
  </si>
  <si>
    <t>58.3</t>
  </si>
  <si>
    <t>61.5</t>
  </si>
  <si>
    <t>59.8</t>
  </si>
  <si>
    <t>98.3</t>
  </si>
  <si>
    <t>30.1</t>
  </si>
  <si>
    <t>33.2</t>
  </si>
  <si>
    <t>15.6</t>
  </si>
  <si>
    <t>138.0</t>
  </si>
  <si>
    <t>Denmark</t>
  </si>
  <si>
    <t>5 669</t>
  </si>
  <si>
    <t>82.5</t>
  </si>
  <si>
    <t>80.6</t>
  </si>
  <si>
    <t>2.5</t>
  </si>
  <si>
    <t>2.4</t>
  </si>
  <si>
    <t>Djibouti</t>
  </si>
  <si>
    <t>61.8</t>
  </si>
  <si>
    <t>65.3</t>
  </si>
  <si>
    <t>55.8</t>
  </si>
  <si>
    <t>33.4</t>
  </si>
  <si>
    <t>24.7</t>
  </si>
  <si>
    <t>20.6</t>
  </si>
  <si>
    <t>Dominica</t>
  </si>
  <si>
    <t>21.2</t>
  </si>
  <si>
    <t>15.3</t>
  </si>
  <si>
    <t>Dominican Republic</t>
  </si>
  <si>
    <t>10 528</t>
  </si>
  <si>
    <t>70.9</t>
  </si>
  <si>
    <t>73.9</t>
  </si>
  <si>
    <t>21.7</t>
  </si>
  <si>
    <t>29.3</t>
  </si>
  <si>
    <t>90.0</t>
  </si>
  <si>
    <t>Ecuador</t>
  </si>
  <si>
    <t>16 144</t>
  </si>
  <si>
    <t>10.8</t>
  </si>
  <si>
    <t>20.1</t>
  </si>
  <si>
    <t>Egypt</t>
  </si>
  <si>
    <t>91 508</t>
  </si>
  <si>
    <t>24.0</t>
  </si>
  <si>
    <t>12.8</t>
  </si>
  <si>
    <t>80.0</t>
  </si>
  <si>
    <t>El Salvador</t>
  </si>
  <si>
    <t>6 127</t>
  </si>
  <si>
    <t>64.1</t>
  </si>
  <si>
    <t>21.1</t>
  </si>
  <si>
    <t>81.9</t>
  </si>
  <si>
    <t>Equatorial Guinea</t>
  </si>
  <si>
    <t>58.2</t>
  </si>
  <si>
    <t>51.2</t>
  </si>
  <si>
    <t>94.1</t>
  </si>
  <si>
    <t>33.1</t>
  </si>
  <si>
    <t>22.9</t>
  </si>
  <si>
    <t>20.5</t>
  </si>
  <si>
    <t>176.0</t>
  </si>
  <si>
    <t>Eritrea</t>
  </si>
  <si>
    <t>5 228</t>
  </si>
  <si>
    <t>62.4</t>
  </si>
  <si>
    <t>46.5</t>
  </si>
  <si>
    <t>18.4</t>
  </si>
  <si>
    <t>76.0</t>
  </si>
  <si>
    <t>Estonia</t>
  </si>
  <si>
    <t>1 313</t>
  </si>
  <si>
    <t>82.0</t>
  </si>
  <si>
    <t>68.9</t>
  </si>
  <si>
    <t>2.9</t>
  </si>
  <si>
    <t>7.0</t>
  </si>
  <si>
    <t>Ethiopia</t>
  </si>
  <si>
    <t>99 391</t>
  </si>
  <si>
    <t>62.8</t>
  </si>
  <si>
    <t>56.1</t>
  </si>
  <si>
    <t>59.2</t>
  </si>
  <si>
    <t>25.3</t>
  </si>
  <si>
    <t>57.6</t>
  </si>
  <si>
    <t>Fiji</t>
  </si>
  <si>
    <t>69.9</t>
  </si>
  <si>
    <t>62.9</t>
  </si>
  <si>
    <t>22.4</t>
  </si>
  <si>
    <t>9.6</t>
  </si>
  <si>
    <t>5.8</t>
  </si>
  <si>
    <t>27.5</t>
  </si>
  <si>
    <t>Finland</t>
  </si>
  <si>
    <t>5 503</t>
  </si>
  <si>
    <t>83.8</t>
  </si>
  <si>
    <t>71.0</t>
  </si>
  <si>
    <t>1.3</t>
  </si>
  <si>
    <t>4.8</t>
  </si>
  <si>
    <t>7.3</t>
  </si>
  <si>
    <t>France</t>
  </si>
  <si>
    <t>64 395</t>
  </si>
  <si>
    <t>79.4</t>
  </si>
  <si>
    <t>85.4</t>
  </si>
  <si>
    <t>82.4</t>
  </si>
  <si>
    <t>72.6</t>
  </si>
  <si>
    <t>5.1</t>
  </si>
  <si>
    <t>95.5</t>
  </si>
  <si>
    <t>Gabon</t>
  </si>
  <si>
    <t>1 725</t>
  </si>
  <si>
    <t>67.2</t>
  </si>
  <si>
    <t>57.2</t>
  </si>
  <si>
    <t>50.8</t>
  </si>
  <si>
    <t>33.7</t>
  </si>
  <si>
    <t>115.0</t>
  </si>
  <si>
    <t>Gambia</t>
  </si>
  <si>
    <t>1 991</t>
  </si>
  <si>
    <t>62.5</t>
  </si>
  <si>
    <t>53.8</t>
  </si>
  <si>
    <t>29.9</t>
  </si>
  <si>
    <t>29.4</t>
  </si>
  <si>
    <t>23.9</t>
  </si>
  <si>
    <t>88.0</t>
  </si>
  <si>
    <t>Georgia</t>
  </si>
  <si>
    <t>4 000</t>
  </si>
  <si>
    <t>70.3</t>
  </si>
  <si>
    <t>74.4</t>
  </si>
  <si>
    <t>11.9</t>
  </si>
  <si>
    <t>52.8</t>
  </si>
  <si>
    <t>41.5</t>
  </si>
  <si>
    <t>Germany</t>
  </si>
  <si>
    <t>80 689</t>
  </si>
  <si>
    <t>81.0</t>
  </si>
  <si>
    <t>3.7</t>
  </si>
  <si>
    <t>7.8</t>
  </si>
  <si>
    <t>Ghana</t>
  </si>
  <si>
    <t>27 410</t>
  </si>
  <si>
    <t>61.0</t>
  </si>
  <si>
    <t>63.9</t>
  </si>
  <si>
    <t>55.3</t>
  </si>
  <si>
    <t>28.3</t>
  </si>
  <si>
    <t>26.2</t>
  </si>
  <si>
    <t>44.6</t>
  </si>
  <si>
    <t>65.0</t>
  </si>
  <si>
    <t>Greece</t>
  </si>
  <si>
    <t>10 955</t>
  </si>
  <si>
    <t>83.6</t>
  </si>
  <si>
    <t>9.1</t>
  </si>
  <si>
    <t>Grenada</t>
  </si>
  <si>
    <t>73.6</t>
  </si>
  <si>
    <t>Guatemala</t>
  </si>
  <si>
    <t>16 343</t>
  </si>
  <si>
    <t>75.2</t>
  </si>
  <si>
    <t>62.1</t>
  </si>
  <si>
    <t>29.1</t>
  </si>
  <si>
    <t>13.4</t>
  </si>
  <si>
    <t>19.0</t>
  </si>
  <si>
    <t>91.0</t>
  </si>
  <si>
    <t>Guinea</t>
  </si>
  <si>
    <t>12 609</t>
  </si>
  <si>
    <t>59.0</t>
  </si>
  <si>
    <t>93.7</t>
  </si>
  <si>
    <t>27.3</t>
  </si>
  <si>
    <t>15.7</t>
  </si>
  <si>
    <t>146.0</t>
  </si>
  <si>
    <t>Guinea-Bissau</t>
  </si>
  <si>
    <t>1 844</t>
  </si>
  <si>
    <t>92.5</t>
  </si>
  <si>
    <t>39.7</t>
  </si>
  <si>
    <t>136.7</t>
  </si>
  <si>
    <t>Guyana</t>
  </si>
  <si>
    <t>66.2</t>
  </si>
  <si>
    <t>39.4</t>
  </si>
  <si>
    <t>22.8</t>
  </si>
  <si>
    <t>17.3</t>
  </si>
  <si>
    <t>101.0</t>
  </si>
  <si>
    <t>Haiti</t>
  </si>
  <si>
    <t>10 711</t>
  </si>
  <si>
    <t>55.4</t>
  </si>
  <si>
    <t>69.0</t>
  </si>
  <si>
    <t>25.4</t>
  </si>
  <si>
    <t>44.8</t>
  </si>
  <si>
    <t>Honduras</t>
  </si>
  <si>
    <t>8 075</t>
  </si>
  <si>
    <t>77.0</t>
  </si>
  <si>
    <t>64.9</t>
  </si>
  <si>
    <t>20.4</t>
  </si>
  <si>
    <t>Hungary</t>
  </si>
  <si>
    <t>9 855</t>
  </si>
  <si>
    <t>67.4</t>
  </si>
  <si>
    <t>5.9</t>
  </si>
  <si>
    <t>7.7</t>
  </si>
  <si>
    <t>19.8</t>
  </si>
  <si>
    <t>Iceland</t>
  </si>
  <si>
    <t>2.0</t>
  </si>
  <si>
    <t>0.9</t>
  </si>
  <si>
    <t>7.1</t>
  </si>
  <si>
    <t>India</t>
  </si>
  <si>
    <t>1 311 051</t>
  </si>
  <si>
    <t>66.9</t>
  </si>
  <si>
    <t>68.3</t>
  </si>
  <si>
    <t>59.5</t>
  </si>
  <si>
    <t>47.7</t>
  </si>
  <si>
    <t>28.1</t>
  </si>
  <si>
    <t>Indonesia</t>
  </si>
  <si>
    <t>257 564</t>
  </si>
  <si>
    <t>67.1</t>
  </si>
  <si>
    <t>69.1</t>
  </si>
  <si>
    <t>27.2</t>
  </si>
  <si>
    <t>Iran (Islamic Republic of)</t>
  </si>
  <si>
    <t>79 109</t>
  </si>
  <si>
    <t>76.6</t>
  </si>
  <si>
    <t>9.5</t>
  </si>
  <si>
    <t>32.1</t>
  </si>
  <si>
    <t>37.7</t>
  </si>
  <si>
    <t>Iraq</t>
  </si>
  <si>
    <t>36 423</t>
  </si>
  <si>
    <t>32.0</t>
  </si>
  <si>
    <t>20.2</t>
  </si>
  <si>
    <t>Ireland</t>
  </si>
  <si>
    <t>4 688</t>
  </si>
  <si>
    <t>71.5</t>
  </si>
  <si>
    <t>3.6</t>
  </si>
  <si>
    <t>Israel</t>
  </si>
  <si>
    <t>8 064</t>
  </si>
  <si>
    <t>84.3</t>
  </si>
  <si>
    <t>72.8</t>
  </si>
  <si>
    <t>Italy</t>
  </si>
  <si>
    <t>59 798</t>
  </si>
  <si>
    <t>Jamaica</t>
  </si>
  <si>
    <t>2 793</t>
  </si>
  <si>
    <t>11.6</t>
  </si>
  <si>
    <t>11.5</t>
  </si>
  <si>
    <t>83.0</t>
  </si>
  <si>
    <t>45.7</t>
  </si>
  <si>
    <t>Japan</t>
  </si>
  <si>
    <t>126 573</t>
  </si>
  <si>
    <t>86.8</t>
  </si>
  <si>
    <t>74.9</t>
  </si>
  <si>
    <t>4.7</t>
  </si>
  <si>
    <t>Jordan</t>
  </si>
  <si>
    <t>7 595</t>
  </si>
  <si>
    <t>17.9</t>
  </si>
  <si>
    <t>10.6</t>
  </si>
  <si>
    <t>26.3</t>
  </si>
  <si>
    <t>58.0</t>
  </si>
  <si>
    <t>26.0</t>
  </si>
  <si>
    <t>Kazakhstan</t>
  </si>
  <si>
    <t>17 625</t>
  </si>
  <si>
    <t>70.2</t>
  </si>
  <si>
    <t>36.4</t>
  </si>
  <si>
    <t>Kenya</t>
  </si>
  <si>
    <t>46 050</t>
  </si>
  <si>
    <t>65.8</t>
  </si>
  <si>
    <t>63.4</t>
  </si>
  <si>
    <t>55.6</t>
  </si>
  <si>
    <t>49.4</t>
  </si>
  <si>
    <t>22.2</t>
  </si>
  <si>
    <t>75.4</t>
  </si>
  <si>
    <t>96.0</t>
  </si>
  <si>
    <t>Kiribati</t>
  </si>
  <si>
    <t>63.7</t>
  </si>
  <si>
    <t>23.7</t>
  </si>
  <si>
    <t>35.8</t>
  </si>
  <si>
    <t>49.9</t>
  </si>
  <si>
    <t>Kuwait</t>
  </si>
  <si>
    <t>3 892</t>
  </si>
  <si>
    <t>73.7</t>
  </si>
  <si>
    <t>8.6</t>
  </si>
  <si>
    <t>18.7</t>
  </si>
  <si>
    <t>Kyrgyzstan</t>
  </si>
  <si>
    <t>5 940</t>
  </si>
  <si>
    <t>63.8</t>
  </si>
  <si>
    <t>21.3</t>
  </si>
  <si>
    <t>22.0</t>
  </si>
  <si>
    <t>42.1</t>
  </si>
  <si>
    <t>Lao People's Democratic Republic</t>
  </si>
  <si>
    <t>6 802</t>
  </si>
  <si>
    <t>57.9</t>
  </si>
  <si>
    <t>66.7</t>
  </si>
  <si>
    <t>14.3</t>
  </si>
  <si>
    <t>61.3</t>
  </si>
  <si>
    <t>Latvia</t>
  </si>
  <si>
    <t>1 971</t>
  </si>
  <si>
    <t>Lebanon</t>
  </si>
  <si>
    <t>5 851</t>
  </si>
  <si>
    <t>76.5</t>
  </si>
  <si>
    <t>22.6</t>
  </si>
  <si>
    <t>Lesotho</t>
  </si>
  <si>
    <t>2 135</t>
  </si>
  <si>
    <t>53.7</t>
  </si>
  <si>
    <t>46.6</t>
  </si>
  <si>
    <t>90.2</t>
  </si>
  <si>
    <t>32.7</t>
  </si>
  <si>
    <t>28.2</t>
  </si>
  <si>
    <t>Liberia</t>
  </si>
  <si>
    <t>4 503</t>
  </si>
  <si>
    <t>61.4</t>
  </si>
  <si>
    <t>52.7</t>
  </si>
  <si>
    <t>37.2</t>
  </si>
  <si>
    <t>Libya</t>
  </si>
  <si>
    <t>6 278</t>
  </si>
  <si>
    <t>29.6</t>
  </si>
  <si>
    <t>Lithuania</t>
  </si>
  <si>
    <t>2 878</t>
  </si>
  <si>
    <t>Luxembourg</t>
  </si>
  <si>
    <t>79.8</t>
  </si>
  <si>
    <t>8.7</t>
  </si>
  <si>
    <t>6.4</t>
  </si>
  <si>
    <t>Madagascar</t>
  </si>
  <si>
    <t>24 235</t>
  </si>
  <si>
    <t>49.6</t>
  </si>
  <si>
    <t>148.0</t>
  </si>
  <si>
    <t>Malawi</t>
  </si>
  <si>
    <t>17 215</t>
  </si>
  <si>
    <t>56.7</t>
  </si>
  <si>
    <t>21.8</t>
  </si>
  <si>
    <t>35.0</t>
  </si>
  <si>
    <t>143.0</t>
  </si>
  <si>
    <t>Malaysia</t>
  </si>
  <si>
    <t>30 331</t>
  </si>
  <si>
    <t>77.3</t>
  </si>
  <si>
    <t>3.9</t>
  </si>
  <si>
    <t>12.7</t>
  </si>
  <si>
    <t>Maldives</t>
  </si>
  <si>
    <t>78.5</t>
  </si>
  <si>
    <t>42.7</t>
  </si>
  <si>
    <t>Mali</t>
  </si>
  <si>
    <t>17 600</t>
  </si>
  <si>
    <t>51.1</t>
  </si>
  <si>
    <t>114.7</t>
  </si>
  <si>
    <t>37.8</t>
  </si>
  <si>
    <t>25.6</t>
  </si>
  <si>
    <t>172.0</t>
  </si>
  <si>
    <t>Malta</t>
  </si>
  <si>
    <t>71.7</t>
  </si>
  <si>
    <t>13.1</t>
  </si>
  <si>
    <t>Marshall Islands</t>
  </si>
  <si>
    <t>36.0</t>
  </si>
  <si>
    <t>16.7</t>
  </si>
  <si>
    <t>5.7</t>
  </si>
  <si>
    <t>Mauritania</t>
  </si>
  <si>
    <t>4 068</t>
  </si>
  <si>
    <t>64.6</t>
  </si>
  <si>
    <t>63.1</t>
  </si>
  <si>
    <t>55.1</t>
  </si>
  <si>
    <t>84.7</t>
  </si>
  <si>
    <t>35.7</t>
  </si>
  <si>
    <t>Mauritius</t>
  </si>
  <si>
    <t>1 273</t>
  </si>
  <si>
    <t>8.4</t>
  </si>
  <si>
    <t>Mexico</t>
  </si>
  <si>
    <t>127 017</t>
  </si>
  <si>
    <t>79.5</t>
  </si>
  <si>
    <t>13.2</t>
  </si>
  <si>
    <t>12.3</t>
  </si>
  <si>
    <t>Micronesia (Federated States of)</t>
  </si>
  <si>
    <t>34.7</t>
  </si>
  <si>
    <t>Monaco</t>
  </si>
  <si>
    <t>0.0</t>
  </si>
  <si>
    <t>Mongolia</t>
  </si>
  <si>
    <t>2 959</t>
  </si>
  <si>
    <t>62.0</t>
  </si>
  <si>
    <t>21.0</t>
  </si>
  <si>
    <t>Montenegro</t>
  </si>
  <si>
    <t>78.1</t>
  </si>
  <si>
    <t>67.9</t>
  </si>
  <si>
    <t>3.1</t>
  </si>
  <si>
    <t>34.2</t>
  </si>
  <si>
    <t>Morocco</t>
  </si>
  <si>
    <t>34 378</t>
  </si>
  <si>
    <t>74.3</t>
  </si>
  <si>
    <t>17.6</t>
  </si>
  <si>
    <t>Mozambique</t>
  </si>
  <si>
    <t>27 978</t>
  </si>
  <si>
    <t>55.7</t>
  </si>
  <si>
    <t>59.4</t>
  </si>
  <si>
    <t>27.1</t>
  </si>
  <si>
    <t>31.6</t>
  </si>
  <si>
    <t>167.0</t>
  </si>
  <si>
    <t>Myanmar</t>
  </si>
  <si>
    <t>53 897</t>
  </si>
  <si>
    <t>50.0</t>
  </si>
  <si>
    <t>20.3</t>
  </si>
  <si>
    <t>30.3</t>
  </si>
  <si>
    <t>Namibia</t>
  </si>
  <si>
    <t>2 459</t>
  </si>
  <si>
    <t>57.5</t>
  </si>
  <si>
    <t>45.4</t>
  </si>
  <si>
    <t>Nauru</t>
  </si>
  <si>
    <t>35.4</t>
  </si>
  <si>
    <t>42.5</t>
  </si>
  <si>
    <t>105.3</t>
  </si>
  <si>
    <t>Nepal</t>
  </si>
  <si>
    <t>28 514</t>
  </si>
  <si>
    <t>67.7</t>
  </si>
  <si>
    <t>70.8</t>
  </si>
  <si>
    <t>17.0</t>
  </si>
  <si>
    <t>Netherlands</t>
  </si>
  <si>
    <t>16 925</t>
  </si>
  <si>
    <t>72.2</t>
  </si>
  <si>
    <t>4.5</t>
  </si>
  <si>
    <t>New Zealand</t>
  </si>
  <si>
    <t>4 529</t>
  </si>
  <si>
    <t>83.3</t>
  </si>
  <si>
    <t>81.6</t>
  </si>
  <si>
    <t>19.1</t>
  </si>
  <si>
    <t>Nicaragua</t>
  </si>
  <si>
    <t>6 082</t>
  </si>
  <si>
    <t>22.1</t>
  </si>
  <si>
    <t>9.8</t>
  </si>
  <si>
    <t>92.0</t>
  </si>
  <si>
    <t>Niger</t>
  </si>
  <si>
    <t>19 899</t>
  </si>
  <si>
    <t>60.9</t>
  </si>
  <si>
    <t>54.2</t>
  </si>
  <si>
    <t>26.8</t>
  </si>
  <si>
    <t>206.0</t>
  </si>
  <si>
    <t>Nigeria</t>
  </si>
  <si>
    <t>182 202</t>
  </si>
  <si>
    <t>53.4</t>
  </si>
  <si>
    <t>108.8</t>
  </si>
  <si>
    <t>34.3</t>
  </si>
  <si>
    <t>28.8</t>
  </si>
  <si>
    <t>122.0</t>
  </si>
  <si>
    <t>Niue</t>
  </si>
  <si>
    <t>23.0</t>
  </si>
  <si>
    <t>Norway</t>
  </si>
  <si>
    <t>5 211</t>
  </si>
  <si>
    <t>81.8</t>
  </si>
  <si>
    <t>5.0</t>
  </si>
  <si>
    <t>Oman</t>
  </si>
  <si>
    <t>4 491</t>
  </si>
  <si>
    <t>Pakistan</t>
  </si>
  <si>
    <t>188 925</t>
  </si>
  <si>
    <t>57.8</t>
  </si>
  <si>
    <t>45.5</t>
  </si>
  <si>
    <t>44.0</t>
  </si>
  <si>
    <t>Palau</t>
  </si>
  <si>
    <t>9.0</t>
  </si>
  <si>
    <t>27.0</t>
  </si>
  <si>
    <t>Panama</t>
  </si>
  <si>
    <t>3 929</t>
  </si>
  <si>
    <t>Papua New Guinea</t>
  </si>
  <si>
    <t>7 619</t>
  </si>
  <si>
    <t>60.6</t>
  </si>
  <si>
    <t>65.4</t>
  </si>
  <si>
    <t>40.6</t>
  </si>
  <si>
    <t>Paraguay</t>
  </si>
  <si>
    <t>6 639</t>
  </si>
  <si>
    <t>10.9</t>
  </si>
  <si>
    <t>20.7</t>
  </si>
  <si>
    <t>63.0</t>
  </si>
  <si>
    <t>Peru</t>
  </si>
  <si>
    <t>31 377</t>
  </si>
  <si>
    <t>65.6</t>
  </si>
  <si>
    <t>16.9</t>
  </si>
  <si>
    <t>8.2</t>
  </si>
  <si>
    <t>62.7</t>
  </si>
  <si>
    <t>Philippines</t>
  </si>
  <si>
    <t>100 699</t>
  </si>
  <si>
    <t>10.5</t>
  </si>
  <si>
    <t>Poland</t>
  </si>
  <si>
    <t>38 612</t>
  </si>
  <si>
    <t>81.3</t>
  </si>
  <si>
    <t>10.3</t>
  </si>
  <si>
    <t>Portugal</t>
  </si>
  <si>
    <t>10 350</t>
  </si>
  <si>
    <t>78.2</t>
  </si>
  <si>
    <t>Qatar</t>
  </si>
  <si>
    <t>2 235</t>
  </si>
  <si>
    <t>15.2</t>
  </si>
  <si>
    <t>Republic of Korea</t>
  </si>
  <si>
    <t>50 293</t>
  </si>
  <si>
    <t>85.5</t>
  </si>
  <si>
    <t>82.3</t>
  </si>
  <si>
    <t>1.6</t>
  </si>
  <si>
    <t>ae</t>
  </si>
  <si>
    <t>12.0</t>
  </si>
  <si>
    <t>1.7</t>
  </si>
  <si>
    <t>Republic of Moldova</t>
  </si>
  <si>
    <t>4 069</t>
  </si>
  <si>
    <t>72.1</t>
  </si>
  <si>
    <t>15.8</t>
  </si>
  <si>
    <t>60.4</t>
  </si>
  <si>
    <t>Romania</t>
  </si>
  <si>
    <t>19 511</t>
  </si>
  <si>
    <t>38.9</t>
  </si>
  <si>
    <t>Russian Federation</t>
  </si>
  <si>
    <t>143 457</t>
  </si>
  <si>
    <t>70.5</t>
  </si>
  <si>
    <t>18.9</t>
  </si>
  <si>
    <t>72.4</t>
  </si>
  <si>
    <t>26.6</t>
  </si>
  <si>
    <t>Rwanda</t>
  </si>
  <si>
    <t>11 610</t>
  </si>
  <si>
    <t>41.7</t>
  </si>
  <si>
    <t>Saint Kitts and Nevis</t>
  </si>
  <si>
    <t>6.5</t>
  </si>
  <si>
    <t>Saint Lucia</t>
  </si>
  <si>
    <t>66.1</t>
  </si>
  <si>
    <t>9.3</t>
  </si>
  <si>
    <t>18.1</t>
  </si>
  <si>
    <t>Saint Vincent and the Grenadines</t>
  </si>
  <si>
    <t>Samoa</t>
  </si>
  <si>
    <t>San Marino</t>
  </si>
  <si>
    <t>Sao Tome and Principe</t>
  </si>
  <si>
    <t>47.3</t>
  </si>
  <si>
    <t>17.1</t>
  </si>
  <si>
    <t>31.1</t>
  </si>
  <si>
    <t>Saudi Arabia</t>
  </si>
  <si>
    <t>31 540</t>
  </si>
  <si>
    <t>64.5</t>
  </si>
  <si>
    <t>14.5</t>
  </si>
  <si>
    <t>27.4</t>
  </si>
  <si>
    <t>Senegal</t>
  </si>
  <si>
    <t>15 129</t>
  </si>
  <si>
    <t>46.3</t>
  </si>
  <si>
    <t>Serbia</t>
  </si>
  <si>
    <t>8 851</t>
  </si>
  <si>
    <t>25.1</t>
  </si>
  <si>
    <t>Seychelles</t>
  </si>
  <si>
    <t>Sierra Leone</t>
  </si>
  <si>
    <t>6 453</t>
  </si>
  <si>
    <t>49.3</t>
  </si>
  <si>
    <t>50.1</t>
  </si>
  <si>
    <t>44.4</t>
  </si>
  <si>
    <t>1 360</t>
  </si>
  <si>
    <t>120.4</t>
  </si>
  <si>
    <t>34.9</t>
  </si>
  <si>
    <t>37.5</t>
  </si>
  <si>
    <t>Singapore</t>
  </si>
  <si>
    <t>5 604</t>
  </si>
  <si>
    <t>86.1</t>
  </si>
  <si>
    <t>83.1</t>
  </si>
  <si>
    <t>1.0</t>
  </si>
  <si>
    <t>Slovakia</t>
  </si>
  <si>
    <t>5 426</t>
  </si>
  <si>
    <t>6.6</t>
  </si>
  <si>
    <t>Slovenia</t>
  </si>
  <si>
    <t>2 068</t>
  </si>
  <si>
    <t>80.8</t>
  </si>
  <si>
    <t>Solomon Islands</t>
  </si>
  <si>
    <t>19.2</t>
  </si>
  <si>
    <t>Somalia</t>
  </si>
  <si>
    <t>10 787</t>
  </si>
  <si>
    <t>53.5</t>
  </si>
  <si>
    <t>55.0</t>
  </si>
  <si>
    <t>47.8</t>
  </si>
  <si>
    <t>136.8</t>
  </si>
  <si>
    <t>South Africa</t>
  </si>
  <si>
    <t>54 490</t>
  </si>
  <si>
    <t>40.5</t>
  </si>
  <si>
    <t>South Sudan</t>
  </si>
  <si>
    <t>12 340</t>
  </si>
  <si>
    <t>27.9</t>
  </si>
  <si>
    <t>158.0</t>
  </si>
  <si>
    <t>Spain</t>
  </si>
  <si>
    <t>46 122</t>
  </si>
  <si>
    <t>80.1</t>
  </si>
  <si>
    <t>Sri Lanka</t>
  </si>
  <si>
    <t>20 715</t>
  </si>
  <si>
    <t>Sudan</t>
  </si>
  <si>
    <t>40 235</t>
  </si>
  <si>
    <t>65.9</t>
  </si>
  <si>
    <t>29.8</t>
  </si>
  <si>
    <t>24.3</t>
  </si>
  <si>
    <t>30.2</t>
  </si>
  <si>
    <t>87.0</t>
  </si>
  <si>
    <t>Suriname</t>
  </si>
  <si>
    <t>Swaziland</t>
  </si>
  <si>
    <t>1 287</t>
  </si>
  <si>
    <t>60.7</t>
  </si>
  <si>
    <t>Sweden</t>
  </si>
  <si>
    <t>9 779</t>
  </si>
  <si>
    <t>3.0</t>
  </si>
  <si>
    <t>Switzerland</t>
  </si>
  <si>
    <t>8 299</t>
  </si>
  <si>
    <t>85.3</t>
  </si>
  <si>
    <t>3.3</t>
  </si>
  <si>
    <t>Syrian Arab Republic</t>
  </si>
  <si>
    <t>18 502</t>
  </si>
  <si>
    <t>20.0</t>
  </si>
  <si>
    <t>Tajikistan</t>
  </si>
  <si>
    <t>8 482</t>
  </si>
  <si>
    <t>Thailand</t>
  </si>
  <si>
    <t>67 959</t>
  </si>
  <si>
    <t>36.2</t>
  </si>
  <si>
    <t>89.2</t>
  </si>
  <si>
    <t>The former Yugoslav Republic of Macedonia</t>
  </si>
  <si>
    <t>2 078</t>
  </si>
  <si>
    <t>75.7</t>
  </si>
  <si>
    <t>9.4</t>
  </si>
  <si>
    <t>22.3</t>
  </si>
  <si>
    <t>Timor-Leste</t>
  </si>
  <si>
    <t>1 185</t>
  </si>
  <si>
    <t>38.3</t>
  </si>
  <si>
    <t>Togo</t>
  </si>
  <si>
    <t>7 305</t>
  </si>
  <si>
    <t>32.2</t>
  </si>
  <si>
    <t>Tonga</t>
  </si>
  <si>
    <t>47.9</t>
  </si>
  <si>
    <t>Trinidad and Tobago</t>
  </si>
  <si>
    <t>Tunisia</t>
  </si>
  <si>
    <t>11 254</t>
  </si>
  <si>
    <t>73.0</t>
  </si>
  <si>
    <t>75.3</t>
  </si>
  <si>
    <t>Turkey</t>
  </si>
  <si>
    <t>78 666</t>
  </si>
  <si>
    <t>78.9</t>
  </si>
  <si>
    <t>59.7</t>
  </si>
  <si>
    <t>29.0</t>
  </si>
  <si>
    <t>Turkmenistan</t>
  </si>
  <si>
    <t>5 374</t>
  </si>
  <si>
    <t>51.4</t>
  </si>
  <si>
    <t>Tuvalu</t>
  </si>
  <si>
    <t>41.0</t>
  </si>
  <si>
    <t>42.0</t>
  </si>
  <si>
    <t>Uganda</t>
  </si>
  <si>
    <t>39 032</t>
  </si>
  <si>
    <t>60.3</t>
  </si>
  <si>
    <t>64.3</t>
  </si>
  <si>
    <t>54.6</t>
  </si>
  <si>
    <t>44.7</t>
  </si>
  <si>
    <t>140.0</t>
  </si>
  <si>
    <t>Ukraine</t>
  </si>
  <si>
    <t>44 824</t>
  </si>
  <si>
    <t>68.0</t>
  </si>
  <si>
    <t>United Arab Emirates</t>
  </si>
  <si>
    <t>9 157</t>
  </si>
  <si>
    <t>6.8</t>
  </si>
  <si>
    <t>United Kingdom</t>
  </si>
  <si>
    <t>64 716</t>
  </si>
  <si>
    <t>19.3</t>
  </si>
  <si>
    <t>United Republic of Tanzania</t>
  </si>
  <si>
    <t>53 470</t>
  </si>
  <si>
    <t>United States of America</t>
  </si>
  <si>
    <t>321 774</t>
  </si>
  <si>
    <t>79.3</t>
  </si>
  <si>
    <t>Uruguay</t>
  </si>
  <si>
    <t>3 432</t>
  </si>
  <si>
    <t>80.4</t>
  </si>
  <si>
    <t>10.1</t>
  </si>
  <si>
    <t>Uzbekistan</t>
  </si>
  <si>
    <t>29 893</t>
  </si>
  <si>
    <t>39.1</t>
  </si>
  <si>
    <t>11.2</t>
  </si>
  <si>
    <t>29.5</t>
  </si>
  <si>
    <t>Vanuatu</t>
  </si>
  <si>
    <t>50.7</t>
  </si>
  <si>
    <t>Venezuela (Bolivarian Republic of)</t>
  </si>
  <si>
    <t>31 108</t>
  </si>
  <si>
    <t>14.9</t>
  </si>
  <si>
    <t>45.1</t>
  </si>
  <si>
    <t>94.5</t>
  </si>
  <si>
    <t>Viet Nam</t>
  </si>
  <si>
    <t>93 448</t>
  </si>
  <si>
    <t>11.4</t>
  </si>
  <si>
    <t>Yemen</t>
  </si>
  <si>
    <t>26 832</t>
  </si>
  <si>
    <t>41.9</t>
  </si>
  <si>
    <t>Zambia</t>
  </si>
  <si>
    <t>16 212</t>
  </si>
  <si>
    <t>53.6</t>
  </si>
  <si>
    <t>21.4</t>
  </si>
  <si>
    <t>145.0</t>
  </si>
  <si>
    <t>Zimbabwe</t>
  </si>
  <si>
    <t>15 603</t>
  </si>
  <si>
    <t>23.5</t>
  </si>
  <si>
    <t>86.0</t>
  </si>
  <si>
    <t>120.0</t>
  </si>
  <si>
    <t>WHO region</t>
  </si>
  <si>
    <t>African Region</t>
  </si>
  <si>
    <t>989 173</t>
  </si>
  <si>
    <t>100.3</t>
  </si>
  <si>
    <t>Region of the Americas</t>
  </si>
  <si>
    <t>986 705</t>
  </si>
  <si>
    <t>67.3</t>
  </si>
  <si>
    <t>14.7</t>
  </si>
  <si>
    <t>South-East Asia Region</t>
  </si>
  <si>
    <t>1 928 174</t>
  </si>
  <si>
    <t>33.9</t>
  </si>
  <si>
    <t>South-East Asian Region</t>
  </si>
  <si>
    <t>European Region</t>
  </si>
  <si>
    <t>910 053</t>
  </si>
  <si>
    <t>76.8</t>
  </si>
  <si>
    <t>11.3</t>
  </si>
  <si>
    <t>Eastern Mediterranean Region</t>
  </si>
  <si>
    <t>643 784</t>
  </si>
  <si>
    <t>60.1</t>
  </si>
  <si>
    <t>52.0</t>
  </si>
  <si>
    <t>19.9</t>
  </si>
  <si>
    <t>Western Pacific Region</t>
  </si>
  <si>
    <t>1 855 126</t>
  </si>
  <si>
    <t>Global</t>
  </si>
  <si>
    <t>7 313 015</t>
  </si>
  <si>
    <t>44.1</t>
  </si>
  <si>
    <t>Annex B contd.</t>
  </si>
  <si>
    <t>3.a</t>
  </si>
  <si>
    <t>3.c</t>
  </si>
  <si>
    <t>3.d</t>
  </si>
  <si>
    <r>
      <t xml:space="preserve">Mortality rate attributed to household and ambient air pollution </t>
    </r>
    <r>
      <rPr>
        <vertAlign val="superscript"/>
        <sz val="11"/>
        <color theme="1"/>
        <rFont val="Calibri"/>
        <family val="2"/>
        <scheme val="minor"/>
      </rPr>
      <t>p</t>
    </r>
    <r>
      <rPr>
        <sz val="11"/>
        <color theme="1"/>
        <rFont val="Calibri"/>
        <family val="2"/>
        <scheme val="minor"/>
      </rPr>
      <t xml:space="preserve">  (per 100 000 population) </t>
    </r>
  </si>
  <si>
    <r>
      <t xml:space="preserve">Mortality rate attributed to exposure to unsafe WASH services </t>
    </r>
    <r>
      <rPr>
        <vertAlign val="superscript"/>
        <sz val="11"/>
        <color theme="1"/>
        <rFont val="Calibri"/>
        <family val="2"/>
        <scheme val="minor"/>
      </rPr>
      <t>q</t>
    </r>
    <r>
      <rPr>
        <sz val="11"/>
        <color theme="1"/>
        <rFont val="Calibri"/>
        <family val="2"/>
        <scheme val="minor"/>
      </rPr>
      <t xml:space="preserve"> (per 100 000 population)</t>
    </r>
  </si>
  <si>
    <r>
      <t xml:space="preserve">Age-standardized prevalence of tobacco smoking among persons 15 years and older </t>
    </r>
    <r>
      <rPr>
        <vertAlign val="superscript"/>
        <sz val="11"/>
        <color theme="1"/>
        <rFont val="Calibri"/>
        <family val="2"/>
        <scheme val="minor"/>
      </rPr>
      <t>r</t>
    </r>
    <r>
      <rPr>
        <sz val="11"/>
        <color theme="1"/>
        <rFont val="Calibri"/>
        <family val="2"/>
        <scheme val="minor"/>
      </rPr>
      <t xml:space="preserve">  (%) </t>
    </r>
  </si>
  <si>
    <r>
      <t xml:space="preserve">Diphtheria-tetanus-pertussis (DTP3) immunization coverage among 1-year-olds </t>
    </r>
    <r>
      <rPr>
        <vertAlign val="superscript"/>
        <sz val="11"/>
        <color theme="1"/>
        <rFont val="Calibri"/>
        <family val="2"/>
        <scheme val="minor"/>
      </rPr>
      <t>i</t>
    </r>
    <r>
      <rPr>
        <sz val="11"/>
        <color theme="1"/>
        <rFont val="Calibri"/>
        <family val="2"/>
        <scheme val="minor"/>
      </rPr>
      <t xml:space="preserve"> (%)</t>
    </r>
  </si>
  <si>
    <t>Prevalence of stunting in children under 5 w (%)</t>
  </si>
  <si>
    <r>
      <t>Prevalence of wasting in children under 5 w</t>
    </r>
    <r>
      <rPr>
        <vertAlign val="superscript"/>
        <sz val="11"/>
        <color theme="1"/>
        <rFont val="Calibri"/>
        <family val="2"/>
        <scheme val="minor"/>
      </rPr>
      <t xml:space="preserve"> </t>
    </r>
    <r>
      <rPr>
        <sz val="11"/>
        <color theme="1"/>
        <rFont val="Calibri"/>
        <family val="2"/>
        <scheme val="minor"/>
      </rPr>
      <t>(%)</t>
    </r>
  </si>
  <si>
    <t>Prevalence of overweight in children under 5 w (%)</t>
  </si>
  <si>
    <r>
      <t>Proportion of population using improved drinking-water sources</t>
    </r>
    <r>
      <rPr>
        <vertAlign val="superscript"/>
        <sz val="11"/>
        <color theme="1"/>
        <rFont val="Calibri"/>
        <family val="2"/>
        <scheme val="minor"/>
      </rPr>
      <t xml:space="preserve"> x</t>
    </r>
    <r>
      <rPr>
        <sz val="11"/>
        <color theme="1"/>
        <rFont val="Calibri"/>
        <family val="2"/>
        <scheme val="minor"/>
      </rPr>
      <t xml:space="preserve"> (%)</t>
    </r>
  </si>
  <si>
    <t>Proportion of population using improved sanitation x (%)</t>
  </si>
  <si>
    <r>
      <t>Proportion of population with primary reliance on clean fuels</t>
    </r>
    <r>
      <rPr>
        <vertAlign val="superscript"/>
        <sz val="11"/>
        <color theme="1"/>
        <rFont val="Calibri"/>
        <family val="2"/>
        <scheme val="minor"/>
      </rPr>
      <t xml:space="preserve"> y</t>
    </r>
    <r>
      <rPr>
        <sz val="11"/>
        <color theme="1"/>
        <rFont val="Calibri"/>
        <family val="2"/>
        <scheme val="minor"/>
      </rPr>
      <t xml:space="preserve"> (%)</t>
    </r>
  </si>
  <si>
    <r>
      <t xml:space="preserve">Average death rate due to natural disasters </t>
    </r>
    <r>
      <rPr>
        <vertAlign val="superscript"/>
        <sz val="11"/>
        <color theme="1"/>
        <rFont val="Calibri"/>
        <family val="2"/>
        <scheme val="minor"/>
      </rPr>
      <t>k</t>
    </r>
    <r>
      <rPr>
        <sz val="11"/>
        <color theme="1"/>
        <rFont val="Calibri"/>
        <family val="2"/>
        <scheme val="minor"/>
      </rPr>
      <t xml:space="preserve"> (per 100 000 population)</t>
    </r>
  </si>
  <si>
    <r>
      <t>Mortality rate due to homicide</t>
    </r>
    <r>
      <rPr>
        <vertAlign val="superscript"/>
        <sz val="11"/>
        <color theme="1"/>
        <rFont val="Calibri"/>
        <family val="2"/>
        <scheme val="minor"/>
      </rPr>
      <t xml:space="preserve"> k</t>
    </r>
    <r>
      <rPr>
        <sz val="11"/>
        <color theme="1"/>
        <rFont val="Calibri"/>
        <family val="2"/>
        <scheme val="minor"/>
      </rPr>
      <t xml:space="preserve"> (per 100 000 population)</t>
    </r>
  </si>
  <si>
    <r>
      <t>Estimated direct deaths from major conflicts</t>
    </r>
    <r>
      <rPr>
        <vertAlign val="superscript"/>
        <sz val="11"/>
        <color theme="1"/>
        <rFont val="Calibri"/>
        <family val="2"/>
        <scheme val="minor"/>
      </rPr>
      <t xml:space="preserve"> k,aa</t>
    </r>
    <r>
      <rPr>
        <sz val="11"/>
        <color theme="1"/>
        <rFont val="Calibri"/>
        <family val="2"/>
        <scheme val="minor"/>
      </rPr>
      <t xml:space="preserve"> (per 100 000 population)</t>
    </r>
  </si>
  <si>
    <t>Males</t>
  </si>
  <si>
    <t>Females</t>
  </si>
  <si>
    <t>2010–2016</t>
  </si>
  <si>
    <t>2005-2016</t>
  </si>
  <si>
    <t>2011-2015</t>
  </si>
  <si>
    <t>2005-2015</t>
  </si>
  <si>
    <t/>
  </si>
  <si>
    <t>0.2</t>
  </si>
  <si>
    <t>111.2</t>
  </si>
  <si>
    <t>&lt;0.1</t>
  </si>
  <si>
    <t>0.1</t>
  </si>
  <si>
    <t>0.4</t>
  </si>
  <si>
    <t>48.8</t>
  </si>
  <si>
    <t>39.8</t>
  </si>
  <si>
    <t>46.2</t>
  </si>
  <si>
    <t>0.5</t>
  </si>
  <si>
    <t>26.5</t>
  </si>
  <si>
    <t>1.2</t>
  </si>
  <si>
    <t>30.5</t>
  </si>
  <si>
    <t>42.4</t>
  </si>
  <si>
    <t>40.9</t>
  </si>
  <si>
    <t>68.4</t>
  </si>
  <si>
    <t>43.8</t>
  </si>
  <si>
    <t>0.6</t>
  </si>
  <si>
    <t>102.3</t>
  </si>
  <si>
    <t>92.8</t>
  </si>
  <si>
    <t>40.0</t>
  </si>
  <si>
    <t>47.6</t>
  </si>
  <si>
    <t>0.8</t>
  </si>
  <si>
    <t>16.0</t>
  </si>
  <si>
    <t>23.1</t>
  </si>
  <si>
    <t>48.1</t>
  </si>
  <si>
    <t>43.2</t>
  </si>
  <si>
    <t>18.5</t>
  </si>
  <si>
    <t>33.5</t>
  </si>
  <si>
    <t>17.8</t>
  </si>
  <si>
    <t>0.3</t>
  </si>
  <si>
    <t>37.4</t>
  </si>
  <si>
    <t>107.8</t>
  </si>
  <si>
    <t>41.2</t>
  </si>
  <si>
    <t>38.7</t>
  </si>
  <si>
    <t>40.7</t>
  </si>
  <si>
    <t>48.9</t>
  </si>
  <si>
    <t>28.5</t>
  </si>
  <si>
    <t>33.3</t>
  </si>
  <si>
    <t>24.8</t>
  </si>
  <si>
    <t>ag</t>
  </si>
  <si>
    <t>43.9</t>
  </si>
  <si>
    <t>32.5</t>
  </si>
  <si>
    <t>24.6</t>
  </si>
  <si>
    <t>50.4</t>
  </si>
  <si>
    <t>31.0</t>
  </si>
  <si>
    <t>25.0</t>
  </si>
  <si>
    <t>38.1</t>
  </si>
  <si>
    <t>25.8</t>
  </si>
  <si>
    <t>43.0</t>
  </si>
  <si>
    <t>36.8</t>
  </si>
  <si>
    <t>29.7</t>
  </si>
  <si>
    <t>28.9</t>
  </si>
  <si>
    <t>40.1</t>
  </si>
  <si>
    <t>5.3</t>
  </si>
  <si>
    <t>31.4</t>
  </si>
  <si>
    <t>17.2</t>
  </si>
  <si>
    <t>15.4</t>
  </si>
  <si>
    <t>18.6</t>
  </si>
  <si>
    <t>31.5</t>
  </si>
  <si>
    <t>49.8</t>
  </si>
  <si>
    <t>36.9</t>
  </si>
  <si>
    <t>19.4</t>
  </si>
  <si>
    <t>8.8</t>
  </si>
  <si>
    <t>90.4</t>
  </si>
  <si>
    <t>98.8</t>
  </si>
  <si>
    <t>41.4</t>
  </si>
  <si>
    <t>39.5</t>
  </si>
  <si>
    <t>19.5</t>
  </si>
  <si>
    <t>15.0</t>
  </si>
  <si>
    <t>47.1</t>
  </si>
  <si>
    <t>31.2</t>
  </si>
  <si>
    <t>43.1</t>
  </si>
  <si>
    <t>ac</t>
  </si>
  <si>
    <t>0.06</t>
  </si>
  <si>
    <t>13 765 392</t>
  </si>
  <si>
    <t>0.02</t>
  </si>
  <si>
    <t>1.86</t>
  </si>
  <si>
    <t>124.0</t>
  </si>
  <si>
    <t>18 534 219</t>
  </si>
  <si>
    <t>0.23</t>
  </si>
  <si>
    <t>0.26</t>
  </si>
  <si>
    <t>39 044</t>
  </si>
  <si>
    <t>0.10</t>
  </si>
  <si>
    <t>17 476</t>
  </si>
  <si>
    <t>0.20</t>
  </si>
  <si>
    <t>1 699 962</t>
  </si>
  <si>
    <t>2.26</t>
  </si>
  <si>
    <t>0.01</t>
  </si>
  <si>
    <t>49 839 493</t>
  </si>
  <si>
    <t>1.19</t>
  </si>
  <si>
    <t>16.2</t>
  </si>
  <si>
    <t>1.05</t>
  </si>
  <si>
    <t>0.82</t>
  </si>
  <si>
    <t>22.5</t>
  </si>
  <si>
    <t>0.69</t>
  </si>
  <si>
    <t>293.7</t>
  </si>
  <si>
    <t>7 029 345</t>
  </si>
  <si>
    <t>227 111</t>
  </si>
  <si>
    <t>11.7</t>
  </si>
  <si>
    <t>0.24</t>
  </si>
  <si>
    <t>1 883 582</t>
  </si>
  <si>
    <t>9.37</t>
  </si>
  <si>
    <t>257 169</t>
  </si>
  <si>
    <t>0.39</t>
  </si>
  <si>
    <t>11 067 291</t>
  </si>
  <si>
    <t>0.45</t>
  </si>
  <si>
    <t>389.2</t>
  </si>
  <si>
    <t>11 658 638</t>
  </si>
  <si>
    <t>0.18</t>
  </si>
  <si>
    <t>126.3</t>
  </si>
  <si>
    <t>5 601 304</t>
  </si>
  <si>
    <t>0.60</t>
  </si>
  <si>
    <t>136 792</t>
  </si>
  <si>
    <t>16.1</t>
  </si>
  <si>
    <t>0.08</t>
  </si>
  <si>
    <t>5 610 240</t>
  </si>
  <si>
    <t>3.57</t>
  </si>
  <si>
    <t>264.2</t>
  </si>
  <si>
    <t>20 630 132</t>
  </si>
  <si>
    <t>9.9</t>
  </si>
  <si>
    <t>2.40</t>
  </si>
  <si>
    <t>289.5</t>
  </si>
  <si>
    <t>4 096 089</t>
  </si>
  <si>
    <t>1.02</t>
  </si>
  <si>
    <t>163.2</t>
  </si>
  <si>
    <t>10 688 191</t>
  </si>
  <si>
    <t>0.19</t>
  </si>
  <si>
    <t>26 100 630</t>
  </si>
  <si>
    <t>3 846 506</t>
  </si>
  <si>
    <t>14.6</t>
  </si>
  <si>
    <t>525 978</t>
  </si>
  <si>
    <t>173.3</t>
  </si>
  <si>
    <t>1 346 327</t>
  </si>
  <si>
    <t>11 684</t>
  </si>
  <si>
    <t>1.88</t>
  </si>
  <si>
    <t>348.8</t>
  </si>
  <si>
    <t>18 738 388</t>
  </si>
  <si>
    <t>0.48</t>
  </si>
  <si>
    <t>43 862</t>
  </si>
  <si>
    <t>6 082 191</t>
  </si>
  <si>
    <t>0.34</t>
  </si>
  <si>
    <t>246.0</t>
  </si>
  <si>
    <t>52 564 709</t>
  </si>
  <si>
    <t>1.09</t>
  </si>
  <si>
    <t>108 810</t>
  </si>
  <si>
    <t>ad</t>
  </si>
  <si>
    <t>0.36</t>
  </si>
  <si>
    <t>989 731</t>
  </si>
  <si>
    <t>0.15</t>
  </si>
  <si>
    <t>1 943 932</t>
  </si>
  <si>
    <t>0.03</t>
  </si>
  <si>
    <t>1 640 557</t>
  </si>
  <si>
    <t>702 992</t>
  </si>
  <si>
    <t>215.1</t>
  </si>
  <si>
    <t>466 357</t>
  </si>
  <si>
    <t>0.21</t>
  </si>
  <si>
    <t>1 441 264</t>
  </si>
  <si>
    <t>75 106 161</t>
  </si>
  <si>
    <t>898 821</t>
  </si>
  <si>
    <t>1.39</t>
  </si>
  <si>
    <t>232.4</t>
  </si>
  <si>
    <t>1 560 166</t>
  </si>
  <si>
    <t>16.3</t>
  </si>
  <si>
    <t>1.24</t>
  </si>
  <si>
    <t>208.8</t>
  </si>
  <si>
    <t>171 850</t>
  </si>
  <si>
    <t>0.50</t>
  </si>
  <si>
    <t>0.77</t>
  </si>
  <si>
    <t>266.4</t>
  </si>
  <si>
    <t>15 536 903</t>
  </si>
  <si>
    <t>0.41</t>
  </si>
  <si>
    <t>3 321 447</t>
  </si>
  <si>
    <t>1.18</t>
  </si>
  <si>
    <t>367.8</t>
  </si>
  <si>
    <t>9 213 212</t>
  </si>
  <si>
    <t>1 731 541</t>
  </si>
  <si>
    <t>0.88</t>
  </si>
  <si>
    <t>747 901</t>
  </si>
  <si>
    <t>9 831 829</t>
  </si>
  <si>
    <t>2 399 777</t>
  </si>
  <si>
    <t>0.11</t>
  </si>
  <si>
    <t>497 396 247</t>
  </si>
  <si>
    <t>111 437 132</t>
  </si>
  <si>
    <t>0.14</t>
  </si>
  <si>
    <t>18 692</t>
  </si>
  <si>
    <t>2 107 072</t>
  </si>
  <si>
    <t>0.16</t>
  </si>
  <si>
    <t>1.07</t>
  </si>
  <si>
    <t>343 044</t>
  </si>
  <si>
    <t>3.52</t>
  </si>
  <si>
    <t>166.0</t>
  </si>
  <si>
    <t>13 642 040</t>
  </si>
  <si>
    <t>33 294</t>
  </si>
  <si>
    <t>0.28</t>
  </si>
  <si>
    <t>111 901</t>
  </si>
  <si>
    <t>20.9</t>
  </si>
  <si>
    <t>2 183 066</t>
  </si>
  <si>
    <t>0.53</t>
  </si>
  <si>
    <t>0.05</t>
  </si>
  <si>
    <t>18.80</t>
  </si>
  <si>
    <t>523 534</t>
  </si>
  <si>
    <t>0.56</t>
  </si>
  <si>
    <t>246.2</t>
  </si>
  <si>
    <t>4 048 546</t>
  </si>
  <si>
    <t>104.2</t>
  </si>
  <si>
    <t>21 298 533</t>
  </si>
  <si>
    <t>3.82</t>
  </si>
  <si>
    <t>188.8</t>
  </si>
  <si>
    <t>11 426 323</t>
  </si>
  <si>
    <t>0.27</t>
  </si>
  <si>
    <t>174 457</t>
  </si>
  <si>
    <t>448.6</t>
  </si>
  <si>
    <t>18 291 866</t>
  </si>
  <si>
    <t>239 476</t>
  </si>
  <si>
    <t>690 268</t>
  </si>
  <si>
    <t>0.42</t>
  </si>
  <si>
    <t>9 923 501</t>
  </si>
  <si>
    <t>72 590</t>
  </si>
  <si>
    <t>25.9</t>
  </si>
  <si>
    <t>0.07</t>
  </si>
  <si>
    <t>7.07</t>
  </si>
  <si>
    <t>297.7</t>
  </si>
  <si>
    <t>23 150 013</t>
  </si>
  <si>
    <t>41 292 086</t>
  </si>
  <si>
    <t>6.79</t>
  </si>
  <si>
    <t>1 073 269</t>
  </si>
  <si>
    <t>18 850 311</t>
  </si>
  <si>
    <t>933 780</t>
  </si>
  <si>
    <t>356.5</t>
  </si>
  <si>
    <t>15 779 050</t>
  </si>
  <si>
    <t>380.8</t>
  </si>
  <si>
    <t>140 541 791</t>
  </si>
  <si>
    <t>31 056 287</t>
  </si>
  <si>
    <t>437 597</t>
  </si>
  <si>
    <t>0.54</t>
  </si>
  <si>
    <t>122.2</t>
  </si>
  <si>
    <t>6 425 746</t>
  </si>
  <si>
    <t>36.1</t>
  </si>
  <si>
    <t>0.30</t>
  </si>
  <si>
    <t>795 686</t>
  </si>
  <si>
    <t>0.17</t>
  </si>
  <si>
    <t>2 831 613</t>
  </si>
  <si>
    <t>0.12</t>
  </si>
  <si>
    <t>43 430 927</t>
  </si>
  <si>
    <t>0.55</t>
  </si>
  <si>
    <t>1.41</t>
  </si>
  <si>
    <t>301.3</t>
  </si>
  <si>
    <t>5 065 110</t>
  </si>
  <si>
    <t>33 729</t>
  </si>
  <si>
    <t>61 325</t>
  </si>
  <si>
    <t>199 686</t>
  </si>
  <si>
    <t>97.6</t>
  </si>
  <si>
    <t>11 849 373</t>
  </si>
  <si>
    <t>302.8</t>
  </si>
  <si>
    <t>7 500 446</t>
  </si>
  <si>
    <t>10 473</t>
  </si>
  <si>
    <t>534 850</t>
  </si>
  <si>
    <t>5 015 936</t>
  </si>
  <si>
    <t>14.40</t>
  </si>
  <si>
    <t>6 696 701</t>
  </si>
  <si>
    <t>156.0</t>
  </si>
  <si>
    <t>9 706 562</t>
  </si>
  <si>
    <t>33 229</t>
  </si>
  <si>
    <t>35.3</t>
  </si>
  <si>
    <t>36.6</t>
  </si>
  <si>
    <t>26 533 962</t>
  </si>
  <si>
    <t>0.62</t>
  </si>
  <si>
    <t>56 918</t>
  </si>
  <si>
    <t>23.60</t>
  </si>
  <si>
    <t>331 005</t>
  </si>
  <si>
    <t>50 995</t>
  </si>
  <si>
    <t>0.33</t>
  </si>
  <si>
    <t>123 178</t>
  </si>
  <si>
    <t>145 141</t>
  </si>
  <si>
    <t>1 170 044</t>
  </si>
  <si>
    <t>1.21</t>
  </si>
  <si>
    <t>345.1</t>
  </si>
  <si>
    <t>5 586 475</t>
  </si>
  <si>
    <t>36 871</t>
  </si>
  <si>
    <t>0.52</t>
  </si>
  <si>
    <t>19 323</t>
  </si>
  <si>
    <t>0.04</t>
  </si>
  <si>
    <t>34.5</t>
  </si>
  <si>
    <t>10 550</t>
  </si>
  <si>
    <t>5.12</t>
  </si>
  <si>
    <t>218.3</t>
  </si>
  <si>
    <t>23 239 105</t>
  </si>
  <si>
    <t>0.68</t>
  </si>
  <si>
    <t>2.11</t>
  </si>
  <si>
    <t>113.9</t>
  </si>
  <si>
    <t>33 064 128</t>
  </si>
  <si>
    <t>399 873</t>
  </si>
  <si>
    <t>266 041</t>
  </si>
  <si>
    <t>280 243</t>
  </si>
  <si>
    <t>4 468 764</t>
  </si>
  <si>
    <t>5 840 695</t>
  </si>
  <si>
    <t>8.55</t>
  </si>
  <si>
    <t>173.7</t>
  </si>
  <si>
    <t>11 830 416</t>
  </si>
  <si>
    <t>8.84</t>
  </si>
  <si>
    <t>114.2</t>
  </si>
  <si>
    <t>10 346 543</t>
  </si>
  <si>
    <t>114.8</t>
  </si>
  <si>
    <t>8.26</t>
  </si>
  <si>
    <t>166.1</t>
  </si>
  <si>
    <t>0.76</t>
  </si>
  <si>
    <t>30.6</t>
  </si>
  <si>
    <t>&lt;0.01</t>
  </si>
  <si>
    <t>&gt;95</t>
  </si>
  <si>
    <t>af</t>
  </si>
  <si>
    <t>105.8</t>
  </si>
  <si>
    <t>1.94</t>
  </si>
  <si>
    <t>14.4</t>
  </si>
  <si>
    <t>93.2</t>
  </si>
  <si>
    <t>2.03</t>
  </si>
  <si>
    <t>157.2</t>
  </si>
  <si>
    <t>133.2</t>
  </si>
  <si>
    <t>97.5</t>
  </si>
  <si>
    <t>33.8</t>
  </si>
  <si>
    <t>88.8</t>
  </si>
  <si>
    <t>100.8</t>
  </si>
  <si>
    <t>0.63</t>
  </si>
  <si>
    <t>149.7</t>
  </si>
  <si>
    <t>127.8</t>
  </si>
  <si>
    <t>3.30</t>
  </si>
  <si>
    <t>6.23</t>
  </si>
  <si>
    <t>4.55</t>
  </si>
  <si>
    <t>33.6</t>
  </si>
  <si>
    <t>1.69</t>
  </si>
  <si>
    <t>230.6</t>
  </si>
  <si>
    <t>3.06</t>
  </si>
  <si>
    <t>1.75</t>
  </si>
  <si>
    <t>93.0</t>
  </si>
  <si>
    <t>96.6</t>
  </si>
  <si>
    <t>217.3</t>
  </si>
  <si>
    <t>96.5</t>
  </si>
  <si>
    <t>4.88</t>
  </si>
  <si>
    <t>106.5</t>
  </si>
  <si>
    <t>4.27</t>
  </si>
  <si>
    <t>&lt;5</t>
  </si>
  <si>
    <t>3.81</t>
  </si>
  <si>
    <t>91.8</t>
  </si>
  <si>
    <t>3.23</t>
  </si>
  <si>
    <t>63.6</t>
  </si>
  <si>
    <t>119.5</t>
  </si>
  <si>
    <t>97.0</t>
  </si>
  <si>
    <t>8.43</t>
  </si>
  <si>
    <t>124.2</t>
  </si>
  <si>
    <t>3.51</t>
  </si>
  <si>
    <t>39.9</t>
  </si>
  <si>
    <t>161.1</t>
  </si>
  <si>
    <t>6.03</t>
  </si>
  <si>
    <t>1.38</t>
  </si>
  <si>
    <t>2.90</t>
  </si>
  <si>
    <t>0.09</t>
  </si>
  <si>
    <t>90.7</t>
  </si>
  <si>
    <t>3.64</t>
  </si>
  <si>
    <t>92.7</t>
  </si>
  <si>
    <t>0.29</t>
  </si>
  <si>
    <t>155.0</t>
  </si>
  <si>
    <t>238.4</t>
  </si>
  <si>
    <t>1.13</t>
  </si>
  <si>
    <t>118.5</t>
  </si>
  <si>
    <t>6.18</t>
  </si>
  <si>
    <t>204.6</t>
  </si>
  <si>
    <t>4.87</t>
  </si>
  <si>
    <t>46.0</t>
  </si>
  <si>
    <t>0.58</t>
  </si>
  <si>
    <t>0.44</t>
  </si>
  <si>
    <t>25.2</t>
  </si>
  <si>
    <t>13.3</t>
  </si>
  <si>
    <t>100.6</t>
  </si>
  <si>
    <t>37.0</t>
  </si>
  <si>
    <t>99.3</t>
  </si>
  <si>
    <t>0.86</t>
  </si>
  <si>
    <t>84.9</t>
  </si>
  <si>
    <t>3.10</t>
  </si>
  <si>
    <t>92.9</t>
  </si>
  <si>
    <t>57.4</t>
  </si>
  <si>
    <t>4.67</t>
  </si>
  <si>
    <t>95.1</t>
  </si>
  <si>
    <t>12.04</t>
  </si>
  <si>
    <t>174.5</t>
  </si>
  <si>
    <t>138.3</t>
  </si>
  <si>
    <t>11.44</t>
  </si>
  <si>
    <t>204.9</t>
  </si>
  <si>
    <t>1.91</t>
  </si>
  <si>
    <t>4.98</t>
  </si>
  <si>
    <t>96.9</t>
  </si>
  <si>
    <t>45.2</t>
  </si>
  <si>
    <t>37.3</t>
  </si>
  <si>
    <t>1.65</t>
  </si>
  <si>
    <t>8.35</t>
  </si>
  <si>
    <t>6.70</t>
  </si>
  <si>
    <t>1.51</t>
  </si>
  <si>
    <t>115.2</t>
  </si>
  <si>
    <t>4.34</t>
  </si>
  <si>
    <t>3.66</t>
  </si>
  <si>
    <t>39.6</t>
  </si>
  <si>
    <t>122.8</t>
  </si>
  <si>
    <t>201.4</t>
  </si>
  <si>
    <t>133.7</t>
  </si>
  <si>
    <t>0.32</t>
  </si>
  <si>
    <t>35.2</t>
  </si>
  <si>
    <t>30.4</t>
  </si>
  <si>
    <t>51.3</t>
  </si>
  <si>
    <t>150.9</t>
  </si>
  <si>
    <t>35.6</t>
  </si>
  <si>
    <t>130.9</t>
  </si>
  <si>
    <t>3.72</t>
  </si>
  <si>
    <t>111.4</t>
  </si>
  <si>
    <t>4.74</t>
  </si>
  <si>
    <t>8.15</t>
  </si>
  <si>
    <t>48.2</t>
  </si>
  <si>
    <t>87.1</t>
  </si>
  <si>
    <t>4.30</t>
  </si>
  <si>
    <t>108.3</t>
  </si>
  <si>
    <t>5.65</t>
  </si>
  <si>
    <t>101.6</t>
  </si>
  <si>
    <t>8.40</t>
  </si>
  <si>
    <t>1.81</t>
  </si>
  <si>
    <t>29.13</t>
  </si>
  <si>
    <t>152.5</t>
  </si>
  <si>
    <t>85.2</t>
  </si>
  <si>
    <t>49.2</t>
  </si>
  <si>
    <t>7.88</t>
  </si>
  <si>
    <t>46.8</t>
  </si>
  <si>
    <t>117.1</t>
  </si>
  <si>
    <t>6.11</t>
  </si>
  <si>
    <t>125.8</t>
  </si>
  <si>
    <t>3.21</t>
  </si>
  <si>
    <t>3.63</t>
  </si>
  <si>
    <t>86.2</t>
  </si>
  <si>
    <t>4.13</t>
  </si>
  <si>
    <t>38.0</t>
  </si>
  <si>
    <t>266.3</t>
  </si>
  <si>
    <t>132.4</t>
  </si>
  <si>
    <t>2.37</t>
  </si>
  <si>
    <t>137.6</t>
  </si>
  <si>
    <t>0.31</t>
  </si>
  <si>
    <t>9.56</t>
  </si>
  <si>
    <t>128.2</t>
  </si>
  <si>
    <t>3.00</t>
  </si>
  <si>
    <t>29.2</t>
  </si>
  <si>
    <t>48.0</t>
  </si>
  <si>
    <t>3.95</t>
  </si>
  <si>
    <t>9.83</t>
  </si>
  <si>
    <t>103.2</t>
  </si>
  <si>
    <t>4.32</t>
  </si>
  <si>
    <t>116.9</t>
  </si>
  <si>
    <t>135.7</t>
  </si>
  <si>
    <t>3.79</t>
  </si>
  <si>
    <t>111.7</t>
  </si>
  <si>
    <t>4.83</t>
  </si>
  <si>
    <t>99.0</t>
  </si>
  <si>
    <t>2.68</t>
  </si>
  <si>
    <t>6.21</t>
  </si>
  <si>
    <t>116.3</t>
  </si>
  <si>
    <t>47.4</t>
  </si>
  <si>
    <t>87.2</t>
  </si>
  <si>
    <t>1.00</t>
  </si>
  <si>
    <t>1.42</t>
  </si>
  <si>
    <t>3.41</t>
  </si>
  <si>
    <t>49.5</t>
  </si>
  <si>
    <t>33.0</t>
  </si>
  <si>
    <t>0.35</t>
  </si>
  <si>
    <t>88.7</t>
  </si>
  <si>
    <t>0.59</t>
  </si>
  <si>
    <t>108.0</t>
  </si>
  <si>
    <t>104.6</t>
  </si>
  <si>
    <t>101.4</t>
  </si>
  <si>
    <t>3.38</t>
  </si>
  <si>
    <t>129.5</t>
  </si>
  <si>
    <t>98.6</t>
  </si>
  <si>
    <t>9.90</t>
  </si>
  <si>
    <t>50.6</t>
  </si>
  <si>
    <t>2.89</t>
  </si>
  <si>
    <t>1.92</t>
  </si>
  <si>
    <t>5.47</t>
  </si>
  <si>
    <t>149.1</t>
  </si>
  <si>
    <t>28.76</t>
  </si>
  <si>
    <t>127.1</t>
  </si>
  <si>
    <t>7.84</t>
  </si>
  <si>
    <t>137.3</t>
  </si>
  <si>
    <t>0.25</t>
  </si>
  <si>
    <t>1.77</t>
  </si>
  <si>
    <t>143.8</t>
  </si>
  <si>
    <t>17.70</t>
  </si>
  <si>
    <t>94.6</t>
  </si>
  <si>
    <t>36.7</t>
  </si>
  <si>
    <t>113.8</t>
  </si>
  <si>
    <t>54.3</t>
  </si>
  <si>
    <t>9.40</t>
  </si>
  <si>
    <t>32.8</t>
  </si>
  <si>
    <t>51.6</t>
  </si>
  <si>
    <t>8.70</t>
  </si>
  <si>
    <t>125.4</t>
  </si>
  <si>
    <t>2.47</t>
  </si>
  <si>
    <t>42.2</t>
  </si>
  <si>
    <t>38.2</t>
  </si>
  <si>
    <t>62.6</t>
  </si>
  <si>
    <t>2.66</t>
  </si>
  <si>
    <t>160.0</t>
  </si>
  <si>
    <t>219.3</t>
  </si>
  <si>
    <t>34.1</t>
  </si>
  <si>
    <t>309.0</t>
  </si>
  <si>
    <t>3.88</t>
  </si>
  <si>
    <t>0.49</t>
  </si>
  <si>
    <t>137.5</t>
  </si>
  <si>
    <t>91.6</t>
  </si>
  <si>
    <t>10.77</t>
  </si>
  <si>
    <t>50.2</t>
  </si>
  <si>
    <t>3.13</t>
  </si>
  <si>
    <t>6.53</t>
  </si>
  <si>
    <t>47.5</t>
  </si>
  <si>
    <t>48.4</t>
  </si>
  <si>
    <t>51.0</t>
  </si>
  <si>
    <t>11.12</t>
  </si>
  <si>
    <t>5.33</t>
  </si>
  <si>
    <t>140.4</t>
  </si>
  <si>
    <t>0.75</t>
  </si>
  <si>
    <t>96.8</t>
  </si>
  <si>
    <t>112.4</t>
  </si>
  <si>
    <t>5.77</t>
  </si>
  <si>
    <t>34.4</t>
  </si>
  <si>
    <t>117.8</t>
  </si>
  <si>
    <t>97.9</t>
  </si>
  <si>
    <t>141.0</t>
  </si>
  <si>
    <t>22.25</t>
  </si>
  <si>
    <t>83.2</t>
  </si>
  <si>
    <t>4.36</t>
  </si>
  <si>
    <t>4.58</t>
  </si>
  <si>
    <t>52.9</t>
  </si>
  <si>
    <t>http://who.int/entity/gho/publications/world_health_statistics/2017/en/index.html</t>
  </si>
  <si>
    <t>World Health Statistics 2017: Annex B</t>
  </si>
  <si>
    <t>2005–2016</t>
  </si>
  <si>
    <t>a World Population Prospects, the 2015 revision (WPP2015). New York (NY): United Nations DESA, Population Division.</t>
  </si>
  <si>
    <t>b WHO life expectancy. http://www.who.int/gho/mortality_burden_disease/life_tables/en/</t>
  </si>
  <si>
    <t>c WHO, UNICEF, UNFPA, World Bank Group and the United Nations Population Division. Trends in maternal mortality: 1990 to 2015. Estimates by WHO, UNICEF, UNFPA, World Bank Group and the United Nations Population Division. Geneva: World Health Organization; 2015 (http://www.who.int/reproductivehealth/publications/monitoring/maternal-mortality-2015/en/, accessed  17 March 2017). WHO Member States with a population of less than 100 000 in 2015 were not included in the analysis.</t>
  </si>
  <si>
    <t>d WHO/UNICEF joint Global Database 2017. (http://www.who.int/gho/maternal_health/en/ and https://data.unicef.org/topic/maternal-health/delivery-care) . The data are extracted from public available sources and have not undergone country consultation.  WHO regional and global figures are for the period 2010–2016.</t>
  </si>
  <si>
    <t>e Levels &amp; Trends in Child Mortality. Report 2015. Estimates Developed by the UN Inter-agency Group for Child Mortality Estimation. New York (NY), Geneva and Washington (DC): United Nations Children’s Fund, World Health Organization, World Bank and United Nations; 2015 (http://www.unicef.org/publications/files/Child_Mortality_Report_2015_Web_9_Sept_15.pdf, accessed 17 March 2017).</t>
  </si>
  <si>
    <t>f UNAIDS/WHO estimates; 2016. (http://www.who.int/gho/hiv/epidemic_status/incidence/en/)</t>
  </si>
  <si>
    <t>g Global tuberculosis report 2016. Geneva: World Health Organization; 2016 (http://apps.who.int/iris/bitstream/10665/250441/1/9789241565394-eng.pdf?ua=1, accessed 17 April 2017).</t>
  </si>
  <si>
    <t>h World Malaria Report 2016. Geneva: World Health Organization; 2016 (http://www.who.int/malaria/publications/world-malaria-report-2016/report/en/, accessed 17  March 2017).</t>
  </si>
  <si>
    <t>i WHO/UNICEF coverage estimates revision. July 2016 (see: http://www.who.int/immunization/monitoring_surveillance/routine/coverage/en/index4.html). This indicator is used here as a proxy for the SDG indicator.</t>
  </si>
  <si>
    <t>j Neglected tropical diseases [online database]. Global Health Observatory (GHO) data. Geneva: World Health Organization (http://www.who.int/gho/neglected_diseases/en/).</t>
  </si>
  <si>
    <r>
      <t xml:space="preserve">k Global Health Estimates 2015: Deaths by cause, age, sex, by country and by region, 2000–2015. Geneva, World Health Organization; 2016.  </t>
    </r>
    <r>
      <rPr>
        <sz val="10"/>
        <color rgb="FF0A0A0A"/>
        <rFont val="Tahoma"/>
        <family val="2"/>
      </rPr>
      <t>(http://www.who.int/healthinfo/global_burden_disease/estimates/en/index1.</t>
    </r>
  </si>
  <si>
    <r>
      <t xml:space="preserve">html, accessed 22 March 2017). </t>
    </r>
    <r>
      <rPr>
        <sz val="11"/>
        <color theme="1"/>
        <rFont val="Calibri"/>
        <family val="2"/>
        <scheme val="minor"/>
      </rPr>
      <t>WHO Member States with a population of less than 90 000 in 2015 were not included in this analysis.</t>
    </r>
  </si>
  <si>
    <t>l WHO Global Information System on Alcohol and Health [online database]. Geneva: World Health Organization; 2017 (http://apps.who.int/gho/data/node.main.GISAH?showonly=GISAH).</t>
  </si>
  <si>
    <t>m Global status report on road safety 2015. Geneva: World Health Organization; 2015 (http://www.who.int/violence_injury_prevention/road_safety_status/2015/en/, accessed 22 March 2017). WHO Member States with a population of less than 90 000 in 2015 who did not participate in the survey for the report were not included in the analysis.</t>
  </si>
  <si>
    <t>n World Contraceptive Use 2016 [online database]. New York (NY): United Nations, Department of Economic and Social Affairs, Population Division; 2016. Regional aggregates are estimates for the year 20165 from: United Nations, Department of Economic and Social Affairs, Population Division (2016). Model-based Estimates and Projections of Family Planning Indicators 2016. New York: United Nations. (http://www.un.org/en/development/desa/population/theme/family-planning/cp_model.shtml)</t>
  </si>
  <si>
    <t>o World Fertility Data 2015. New York (NY): United Nations, Department of Economic and Social Affairs, Population Division; 2015. (http://www.un.org/en/development/desa/population/publications/dataset/fertility/wfd2015.shtml) Regional aggregates are the average of two five-year periods, 2010–2015 and 2015–2020, taken from: World Population Prospects: The 2015 Revision. DVD Edition. New York (NY): United Nations, Department of Economic and Social Affairs, Population Division; 2015 (http://esa.un.org/unpd/wpp/Download/Standard/Fertility/, accessed 13 April 2016).</t>
  </si>
  <si>
    <t>p Public health and environment [online database]. Global Health Observatory (GHO) data. Geneva: World Health Organization (http://www.who.int/gho/phe/en/). WHO Member States with a population of less than 250 000 population in 2012 were not included in the analysis.</t>
  </si>
  <si>
    <t>q Preventing disease through healthy environments. A global assessment of the burden of disease from environmental risks. Geneva: World Health Organization; 2016 (http://apps.who.int/iris/bitstream/10665/204585/1/9789241565196_eng.pdf?ua=1, accessed 23 March 2017); and: Preventing diarrhoea through better water, sanitation and hygiene. Exposures and impacts in low- and middle-income countries. Geneva: World Health Organization; 2014 (http://apps.who.int/iris/bitstream/10665/150112/1/9789241564823_eng.pdf?ua=1&amp;ua=1, accessed 23 March 2017). WHO Member States with a population of less than 250 000 in 2012 were not included in the analysis.</t>
  </si>
  <si>
    <t>r WHO global report on trends in prevalence of tobacco smoking 2015. Geneva: World Health Organization; 2015 (http://apps.who.int/iris/bitstream/10665/156262/1/9789241564922_eng.pdf, accessed 22 March 2017).</t>
  </si>
  <si>
    <t>s United Nations’ SDG indicators global database (https://unstats.un.org/sdgs/indicators/database/?indicator=3.b.2, accessed 6 April 2017). Based on the Creditor Reporting System database of the Organisation for Economic Co-operation and Development, 2016.</t>
  </si>
  <si>
    <t>t Skilled health professionals refer to the latest available values (2005–2015) in the WHO Global Health Workforce Statistics database (http://who.int/hrh/statistics/hwfstats/en/) aggregated across physicians and nurses/midwives. Refer to the source for the latest values, disaggregation and metadata descriptors.</t>
  </si>
  <si>
    <t>u International Health Regulations (2005) Monitoring Framework [online database]. Geneva: WHO (http://www.who.int/gho/ihr/en/).</t>
  </si>
  <si>
    <t>v Global Health Expenditure Database [online database]. Geneva. World Health Organization. 2017 (http://apps.who.int/nha/database/Select/Indicators/en, accessed March 23, 2017). WHO regional and global figures represent unweighted averages.  This indicator reflects the health-related portion of the SDG indicator.</t>
  </si>
  <si>
    <t>w United Nations Children’s Fund, World Health Organization, the World Bank Group. Levels and trends in child malnutrition. UNICEF/WHO/World Bank Group Joint Child Malnutrition Estimates. UNICEF, New York; WHO, Geneva; the World Bank Group, Washington (DC); May 2017. WHO regional and global estimates are for the year 2016.</t>
  </si>
  <si>
    <t>x Progress on sanitation and drinking water – 2015 update and MDG assessment. New York (NY): UNICEF; and Geneva: World Health Organization; 2015 (http://apps.who.int/iris/bitstream/10665/177752/1/9789241509145_eng.pdf?ua=1, accessed 23 March 2017). This indicator is used here as a proxy for the SDG indicator.</t>
  </si>
  <si>
    <t>y Burning opportunity: clean household energy for health, sustainable development, and wellbeing of women and children. Geneva: World Health Organization; 2016 (http://apps.who.int/iris/bitstream/10665/204717/1/9789241565233_eng.pdf, accessed 23 March 2017).</t>
  </si>
  <si>
    <t>z Ambient air pollution: a global assessment of exposure and burden of disease. Geneva: World Health Organization; 2016 (see: http://who.int/phe/publications/air-pollution-global-assessment/en/, accessed 23 March 2017).</t>
  </si>
  <si>
    <t>ab Global Health Estimates 2015: Deaths by cause, age, sex, by country and by region, 2000–2015. Geneva, World Health Organization; 2016.  (http://www.who.int/healthinfo/global_burden_disease/estimates/en/index1.html, accessed 22 March 2017).  Completeness was assessed relative to the de facto resident populations. WHO regional and global figures are for 2015.</t>
  </si>
  <si>
    <t>ac Non-standard definition. For more details see the WHO/UNICEF joint Global Database 2017. (http://www.who.int/gho/maternal_health/en/ and https://data.unicef.org/topic/maternal-health/delivery-care)</t>
  </si>
  <si>
    <t>ad Updated estimate.</t>
  </si>
  <si>
    <t>ae The estimate of total suicide mortality for the Republic of Korea has been updated using data published in the WHO Mortality Database after the closure date for the Global Health Estimates 2015.</t>
  </si>
  <si>
    <t>af For high-income countries with no information on clean fuel use, usage is assumed to be &gt;95%.</t>
  </si>
  <si>
    <t>ag Cigarette smoking only.</t>
  </si>
  <si>
    <t>3.b</t>
  </si>
  <si>
    <t>1.a</t>
  </si>
  <si>
    <r>
      <t xml:space="preserve">Completeness of cause-of-death data </t>
    </r>
    <r>
      <rPr>
        <vertAlign val="superscript"/>
        <sz val="11"/>
        <color theme="1"/>
        <rFont val="Calibri"/>
        <family val="2"/>
        <scheme val="minor"/>
      </rPr>
      <t xml:space="preserve">ab </t>
    </r>
    <r>
      <rPr>
        <sz val="11"/>
        <color theme="1"/>
        <rFont val="Calibri"/>
        <family val="2"/>
        <scheme val="minor"/>
      </rPr>
      <t>(%)</t>
    </r>
  </si>
  <si>
    <t>7 561</t>
  </si>
  <si>
    <t>4 127</t>
  </si>
  <si>
    <t>7 300</t>
  </si>
  <si>
    <t>9 239</t>
  </si>
  <si>
    <t>7 546</t>
  </si>
  <si>
    <t>1 892</t>
  </si>
  <si>
    <t>2 742</t>
  </si>
  <si>
    <t>6 773</t>
  </si>
  <si>
    <r>
      <t xml:space="preserve">Total alcohol per capita (&gt;= 15 years of age) consumption (litres of pure alcohol), projected estimates </t>
    </r>
    <r>
      <rPr>
        <vertAlign val="superscript"/>
        <sz val="11"/>
        <color theme="1"/>
        <rFont val="Calibri"/>
        <family val="2"/>
        <scheme val="minor"/>
      </rPr>
      <t>l</t>
    </r>
  </si>
  <si>
    <t>k</t>
  </si>
  <si>
    <r>
      <t xml:space="preserve">Mortality rate attributed to unintentional poisoning </t>
    </r>
    <r>
      <rPr>
        <vertAlign val="superscript"/>
        <sz val="11"/>
        <color theme="1"/>
        <rFont val="Calibri"/>
        <family val="2"/>
        <scheme val="minor"/>
      </rPr>
      <t>k</t>
    </r>
    <r>
      <rPr>
        <sz val="11"/>
        <color theme="1"/>
        <rFont val="Calibri"/>
        <family val="2"/>
        <scheme val="minor"/>
      </rPr>
      <t xml:space="preserve"> (per 100 000 population)</t>
    </r>
  </si>
  <si>
    <t xml:space="preserve">Total net official development assistance to medical research and basic health per capita (constant 2014 US$), by recipient country
</t>
  </si>
  <si>
    <t xml:space="preserve">General Government Health Expenditure as % of General government expenditure v </t>
  </si>
  <si>
    <r>
      <t xml:space="preserve">Average of 13 International Health Regulations core capacity scores </t>
    </r>
    <r>
      <rPr>
        <vertAlign val="superscript"/>
        <sz val="11"/>
        <color theme="1"/>
        <rFont val="Calibri"/>
        <family val="2"/>
        <scheme val="minor"/>
      </rPr>
      <t>u</t>
    </r>
  </si>
  <si>
    <r>
      <t>Annual mean concentrations of fine particulate matter (PM</t>
    </r>
    <r>
      <rPr>
        <vertAlign val="subscript"/>
        <sz val="11"/>
        <color theme="1"/>
        <rFont val="Calibri"/>
        <family val="2"/>
        <scheme val="minor"/>
      </rPr>
      <t>2.5</t>
    </r>
    <r>
      <rPr>
        <sz val="11"/>
        <color theme="1"/>
        <rFont val="Calibri"/>
        <family val="2"/>
        <scheme val="minor"/>
      </rPr>
      <t>) in urban areas</t>
    </r>
    <r>
      <rPr>
        <vertAlign val="superscript"/>
        <sz val="11"/>
        <color theme="1"/>
        <rFont val="Calibri"/>
        <family val="2"/>
        <scheme val="minor"/>
      </rPr>
      <t xml:space="preserve"> z  </t>
    </r>
    <r>
      <rPr>
        <sz val="11"/>
        <color theme="1"/>
        <rFont val="Calibri"/>
        <family val="2"/>
        <scheme val="minor"/>
      </rPr>
      <t>(µg/m</t>
    </r>
    <r>
      <rPr>
        <vertAlign val="superscript"/>
        <sz val="11"/>
        <color theme="1"/>
        <rFont val="Calibri"/>
        <family val="2"/>
        <scheme val="minor"/>
      </rPr>
      <t>3</t>
    </r>
    <r>
      <rPr>
        <sz val="11"/>
        <color theme="1"/>
        <rFont val="Calibri"/>
        <family val="2"/>
        <scheme val="minor"/>
      </rPr>
      <t>)</t>
    </r>
  </si>
  <si>
    <r>
      <t>Skilled health professionals density</t>
    </r>
    <r>
      <rPr>
        <vertAlign val="superscript"/>
        <sz val="11"/>
        <color theme="1"/>
        <rFont val="Calibri"/>
        <family val="2"/>
        <scheme val="minor"/>
      </rPr>
      <t xml:space="preserve"> t </t>
    </r>
    <r>
      <rPr>
        <sz val="11"/>
        <color theme="1"/>
        <rFont val="Calibri"/>
        <family val="2"/>
        <scheme val="minor"/>
      </rPr>
      <t xml:space="preserve">(per 10 000 population) </t>
    </r>
  </si>
  <si>
    <t xml:space="preserve">aa Conflict deaths include deaths due to collective violence and exclude deaths due to legal intervention. The death rate is an average over the five year period.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</si>
</sst>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u/>
      <sz val="11"/>
      <color theme="10"/>
      <name val="Calibri"/>
      <family val="2"/>
      <scheme val="minor"/>
    </font>
    <font>
      <sz val="10"/>
      <color rgb="FF0A0A0A"/>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0" xfId="0" applyAlignment="1">
      <alignment horizontal="center"/>
    </xf>
    <xf numFmtId="0" fontId="1" fillId="0" borderId="0" xfId="0" applyFont="1"/>
    <xf numFmtId="0" fontId="0" fillId="0" borderId="0" xfId="0" applyFill="1" applyAlignment="1">
      <alignment horizontal="center"/>
    </xf>
    <xf numFmtId="0" fontId="0" fillId="0" borderId="0" xfId="0" applyFill="1" applyAlignment="1">
      <alignment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xf>
    <xf numFmtId="0" fontId="0" fillId="0" borderId="0" xfId="0" applyFill="1"/>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right"/>
    </xf>
    <xf numFmtId="0" fontId="2" fillId="0" borderId="0" xfId="0" applyFont="1" applyAlignment="1">
      <alignment horizontal="right"/>
    </xf>
    <xf numFmtId="0" fontId="0" fillId="0" borderId="0" xfId="0" applyFill="1" applyAlignment="1">
      <alignment horizontal="right"/>
    </xf>
    <xf numFmtId="0" fontId="0" fillId="0" borderId="0" xfId="0" quotePrefix="1" applyFill="1" applyAlignment="1">
      <alignment horizontal="right"/>
    </xf>
    <xf numFmtId="0" fontId="0" fillId="0" borderId="0" xfId="0" applyFill="1" applyAlignment="1"/>
    <xf numFmtId="49" fontId="2" fillId="0" borderId="0" xfId="0" applyNumberFormat="1" applyFont="1" applyFill="1" applyAlignment="1">
      <alignment horizontal="left"/>
    </xf>
    <xf numFmtId="0" fontId="2" fillId="0" borderId="0" xfId="0" applyNumberFormat="1" applyFont="1" applyFill="1" applyAlignment="1">
      <alignment horizontal="left"/>
    </xf>
    <xf numFmtId="0" fontId="0" fillId="0" borderId="0" xfId="0" applyFont="1" applyFill="1" applyAlignment="1">
      <alignment horizontal="right"/>
    </xf>
    <xf numFmtId="0" fontId="0" fillId="0" borderId="0" xfId="0" applyFill="1" applyAlignment="1">
      <alignment horizontal="center" vertical="top" wrapText="1"/>
    </xf>
    <xf numFmtId="0" fontId="0" fillId="0" borderId="0" xfId="0" applyFill="1" applyAlignment="1">
      <alignment horizontal="center"/>
    </xf>
    <xf numFmtId="0" fontId="4" fillId="0" borderId="0" xfId="1" applyAlignment="1">
      <alignment vertical="center"/>
    </xf>
    <xf numFmtId="0" fontId="0" fillId="0" borderId="0" xfId="0" applyAlignment="1">
      <alignment vertical="center"/>
    </xf>
    <xf numFmtId="0" fontId="5" fillId="0" borderId="0" xfId="0" applyFont="1" applyAlignment="1">
      <alignment vertical="center"/>
    </xf>
    <xf numFmtId="0" fontId="2" fillId="0" borderId="0" xfId="0" applyFont="1" applyFill="1" applyAlignment="1">
      <alignment horizontal="right"/>
    </xf>
    <xf numFmtId="0" fontId="0" fillId="0" borderId="0" xfId="0" applyAlignment="1">
      <alignment horizontal="center"/>
    </xf>
    <xf numFmtId="0" fontId="0" fillId="0" borderId="0" xfId="0" applyFill="1" applyAlignment="1">
      <alignment horizontal="center" vertical="top" wrapText="1"/>
    </xf>
    <xf numFmtId="0" fontId="0" fillId="0"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ho.int/entity/gho/publications/world_health_statistics/2017/en/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heetViews>
  <sheetFormatPr defaultRowHeight="15" x14ac:dyDescent="0.25"/>
  <sheetData>
    <row r="1" spans="1:1" x14ac:dyDescent="0.25">
      <c r="A1" t="s">
        <v>1671</v>
      </c>
    </row>
    <row r="2" spans="1:1" x14ac:dyDescent="0.25">
      <c r="A2" s="23" t="s">
        <v>1670</v>
      </c>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9"/>
  <sheetViews>
    <sheetView zoomScale="85" zoomScaleNormal="85" workbookViewId="0">
      <pane xSplit="1" ySplit="5" topLeftCell="B197" activePane="bottomRight" state="frozen"/>
      <selection activeCell="T6" sqref="T6:T199"/>
      <selection pane="topRight" activeCell="T6" sqref="T6:T199"/>
      <selection pane="bottomLeft" activeCell="T6" sqref="T6:T199"/>
      <selection pane="bottomRight" activeCell="D210" sqref="D210"/>
    </sheetView>
  </sheetViews>
  <sheetFormatPr defaultColWidth="8.85546875" defaultRowHeight="15" x14ac:dyDescent="0.25"/>
  <cols>
    <col min="1" max="1" width="30.28515625" customWidth="1"/>
    <col min="2" max="2" width="13.7109375" customWidth="1"/>
    <col min="3" max="5" width="10.7109375" customWidth="1"/>
    <col min="6" max="8" width="13.7109375" customWidth="1"/>
    <col min="9" max="9" width="2.28515625" customWidth="1"/>
    <col min="10" max="18" width="13.7109375" customWidth="1"/>
    <col min="19" max="19" width="3.140625" customWidth="1"/>
    <col min="20" max="20" width="14.85546875" customWidth="1"/>
    <col min="21" max="21" width="13.7109375" style="8" customWidth="1"/>
    <col min="22" max="22" width="2.140625" style="8" bestFit="1" customWidth="1"/>
    <col min="23" max="24" width="13.7109375" customWidth="1"/>
    <col min="25" max="25" width="2.28515625" customWidth="1"/>
    <col min="26" max="26" width="17.28515625" customWidth="1"/>
  </cols>
  <sheetData>
    <row r="1" spans="1:28" x14ac:dyDescent="0.25">
      <c r="A1" t="s">
        <v>0</v>
      </c>
      <c r="U1"/>
      <c r="V1"/>
      <c r="Y1" s="1"/>
    </row>
    <row r="2" spans="1:28" x14ac:dyDescent="0.25">
      <c r="A2" s="2"/>
      <c r="G2" s="27">
        <v>3.1</v>
      </c>
      <c r="H2" s="27"/>
      <c r="I2" s="1"/>
      <c r="J2" s="27">
        <v>3.2</v>
      </c>
      <c r="K2" s="27"/>
      <c r="L2" s="27">
        <v>3.3</v>
      </c>
      <c r="M2" s="27"/>
      <c r="N2" s="27"/>
      <c r="O2" s="27"/>
      <c r="P2" s="27"/>
      <c r="Q2" s="27">
        <v>3.4</v>
      </c>
      <c r="R2" s="27"/>
      <c r="S2" s="1"/>
      <c r="T2" s="1">
        <v>3.5</v>
      </c>
      <c r="U2" s="3">
        <v>3.6</v>
      </c>
      <c r="V2" s="22"/>
      <c r="W2" s="27">
        <v>3.7</v>
      </c>
      <c r="X2" s="27"/>
      <c r="Y2" s="1"/>
    </row>
    <row r="3" spans="1:28" s="8" customFormat="1" ht="195" customHeight="1" x14ac:dyDescent="0.25">
      <c r="A3" s="4" t="s">
        <v>1</v>
      </c>
      <c r="B3" s="5" t="s">
        <v>2</v>
      </c>
      <c r="C3" s="28" t="s">
        <v>3</v>
      </c>
      <c r="D3" s="28"/>
      <c r="E3" s="28"/>
      <c r="F3" s="5" t="s">
        <v>4</v>
      </c>
      <c r="G3" s="5" t="s">
        <v>5</v>
      </c>
      <c r="H3" s="5" t="s">
        <v>6</v>
      </c>
      <c r="I3" s="5"/>
      <c r="J3" s="5" t="s">
        <v>7</v>
      </c>
      <c r="K3" s="5" t="s">
        <v>8</v>
      </c>
      <c r="L3" s="5" t="s">
        <v>9</v>
      </c>
      <c r="M3" s="5" t="s">
        <v>10</v>
      </c>
      <c r="N3" s="5" t="s">
        <v>11</v>
      </c>
      <c r="O3" s="5" t="s">
        <v>12</v>
      </c>
      <c r="P3" s="5" t="s">
        <v>13</v>
      </c>
      <c r="Q3" s="5" t="s">
        <v>14</v>
      </c>
      <c r="R3" s="5" t="s">
        <v>15</v>
      </c>
      <c r="S3" s="5"/>
      <c r="T3" s="6" t="s">
        <v>1717</v>
      </c>
      <c r="U3" s="5" t="s">
        <v>16</v>
      </c>
      <c r="V3" s="21"/>
      <c r="W3" s="5" t="s">
        <v>17</v>
      </c>
      <c r="X3" s="5" t="s">
        <v>18</v>
      </c>
      <c r="Y3" s="5"/>
      <c r="Z3" s="7" t="s">
        <v>1</v>
      </c>
      <c r="AB3" s="5"/>
    </row>
    <row r="4" spans="1:28" x14ac:dyDescent="0.25">
      <c r="A4" s="9"/>
      <c r="B4" s="10"/>
      <c r="C4" s="10" t="s">
        <v>19</v>
      </c>
      <c r="D4" s="10" t="s">
        <v>20</v>
      </c>
      <c r="E4" s="10" t="s">
        <v>21</v>
      </c>
      <c r="F4" s="10"/>
      <c r="G4" s="10"/>
      <c r="H4" s="10"/>
      <c r="I4" s="10"/>
      <c r="J4" s="10"/>
      <c r="K4" s="10"/>
      <c r="L4" s="10"/>
      <c r="M4" s="10"/>
      <c r="N4" s="10"/>
      <c r="O4" s="10"/>
      <c r="P4" s="10"/>
      <c r="Q4" s="10"/>
      <c r="R4" s="10"/>
      <c r="S4" s="10"/>
      <c r="T4" s="10"/>
      <c r="U4" s="5"/>
      <c r="V4" s="21"/>
      <c r="W4" s="10"/>
      <c r="X4" s="10"/>
      <c r="Y4" s="10"/>
      <c r="Z4" s="11"/>
    </row>
    <row r="5" spans="1:28" x14ac:dyDescent="0.25">
      <c r="B5" s="1">
        <v>2015</v>
      </c>
      <c r="C5" s="27">
        <v>2015</v>
      </c>
      <c r="D5" s="27"/>
      <c r="E5" s="27"/>
      <c r="F5" s="1">
        <v>2015</v>
      </c>
      <c r="G5" s="1">
        <v>2015</v>
      </c>
      <c r="H5" s="1" t="s">
        <v>1672</v>
      </c>
      <c r="I5" s="1"/>
      <c r="J5" s="1">
        <v>2015</v>
      </c>
      <c r="K5" s="1">
        <v>2015</v>
      </c>
      <c r="L5" s="1">
        <v>2015</v>
      </c>
      <c r="M5" s="1">
        <v>2015</v>
      </c>
      <c r="N5" s="1">
        <v>2015</v>
      </c>
      <c r="O5" s="1">
        <v>2015</v>
      </c>
      <c r="P5" s="1">
        <v>2015</v>
      </c>
      <c r="Q5" s="1">
        <v>2015</v>
      </c>
      <c r="R5" s="1">
        <v>2015</v>
      </c>
      <c r="S5" s="1"/>
      <c r="T5" s="1">
        <v>2016</v>
      </c>
      <c r="U5" s="3">
        <v>2013</v>
      </c>
      <c r="V5" s="22"/>
      <c r="W5" s="1" t="s">
        <v>22</v>
      </c>
      <c r="X5" s="1" t="s">
        <v>23</v>
      </c>
      <c r="Y5" s="1"/>
    </row>
    <row r="6" spans="1:28" ht="17.25" x14ac:dyDescent="0.25">
      <c r="A6" s="12" t="s">
        <v>24</v>
      </c>
      <c r="B6" s="13" t="s">
        <v>25</v>
      </c>
      <c r="C6" s="13" t="s">
        <v>26</v>
      </c>
      <c r="D6" s="13" t="s">
        <v>27</v>
      </c>
      <c r="E6" s="13" t="s">
        <v>28</v>
      </c>
      <c r="F6" s="13" t="s">
        <v>29</v>
      </c>
      <c r="G6" s="13">
        <v>396</v>
      </c>
      <c r="H6" s="13">
        <v>51</v>
      </c>
      <c r="I6" s="14" t="s">
        <v>1209</v>
      </c>
      <c r="J6" s="13" t="s">
        <v>30</v>
      </c>
      <c r="K6" s="13" t="s">
        <v>31</v>
      </c>
      <c r="L6" s="13" t="s">
        <v>1210</v>
      </c>
      <c r="M6" s="13">
        <v>189</v>
      </c>
      <c r="N6" s="13" t="s">
        <v>230</v>
      </c>
      <c r="O6" s="13">
        <v>78</v>
      </c>
      <c r="P6" s="13" t="s">
        <v>1211</v>
      </c>
      <c r="Q6" s="13" t="s">
        <v>1181</v>
      </c>
      <c r="R6" s="13" t="s">
        <v>339</v>
      </c>
      <c r="S6" s="13"/>
      <c r="T6" s="13" t="s">
        <v>1145</v>
      </c>
      <c r="U6" s="15" t="s">
        <v>32</v>
      </c>
      <c r="V6" s="15"/>
      <c r="W6" s="13" t="s">
        <v>33</v>
      </c>
      <c r="X6" s="13" t="s">
        <v>34</v>
      </c>
      <c r="Y6" s="14" t="s">
        <v>1136</v>
      </c>
      <c r="Z6" t="s">
        <v>24</v>
      </c>
    </row>
    <row r="7" spans="1:28" ht="17.25" x14ac:dyDescent="0.25">
      <c r="A7" s="12" t="s">
        <v>35</v>
      </c>
      <c r="B7" s="13" t="s">
        <v>36</v>
      </c>
      <c r="C7" s="13" t="s">
        <v>37</v>
      </c>
      <c r="D7" s="13" t="s">
        <v>38</v>
      </c>
      <c r="E7" s="13" t="s">
        <v>39</v>
      </c>
      <c r="F7" s="13" t="s">
        <v>40</v>
      </c>
      <c r="G7" s="13">
        <v>29</v>
      </c>
      <c r="H7" s="13">
        <v>99</v>
      </c>
      <c r="I7" s="14" t="s">
        <v>1136</v>
      </c>
      <c r="J7" s="13" t="s">
        <v>41</v>
      </c>
      <c r="K7" s="13" t="s">
        <v>42</v>
      </c>
      <c r="L7" s="13" t="s">
        <v>33</v>
      </c>
      <c r="M7" s="13">
        <v>19</v>
      </c>
      <c r="N7" s="13" t="s">
        <v>33</v>
      </c>
      <c r="O7" s="13">
        <v>98</v>
      </c>
      <c r="P7" s="13">
        <v>0</v>
      </c>
      <c r="Q7" s="13" t="s">
        <v>1094</v>
      </c>
      <c r="R7" s="13" t="s">
        <v>246</v>
      </c>
      <c r="S7" s="13"/>
      <c r="T7" s="13" t="s">
        <v>756</v>
      </c>
      <c r="U7" s="15" t="s">
        <v>43</v>
      </c>
      <c r="V7" s="15"/>
      <c r="W7" s="13" t="s">
        <v>44</v>
      </c>
      <c r="X7" s="13" t="s">
        <v>45</v>
      </c>
      <c r="Y7" s="14" t="s">
        <v>1136</v>
      </c>
      <c r="Z7" t="s">
        <v>35</v>
      </c>
    </row>
    <row r="8" spans="1:28" ht="17.25" x14ac:dyDescent="0.25">
      <c r="A8" s="12" t="s">
        <v>46</v>
      </c>
      <c r="B8" s="13" t="s">
        <v>47</v>
      </c>
      <c r="C8" s="13" t="s">
        <v>48</v>
      </c>
      <c r="D8" s="13" t="s">
        <v>49</v>
      </c>
      <c r="E8" s="13" t="s">
        <v>50</v>
      </c>
      <c r="F8" s="13" t="s">
        <v>51</v>
      </c>
      <c r="G8" s="13">
        <v>140</v>
      </c>
      <c r="H8" s="13">
        <v>97</v>
      </c>
      <c r="I8" s="14" t="s">
        <v>1136</v>
      </c>
      <c r="J8" s="13" t="s">
        <v>52</v>
      </c>
      <c r="K8" s="13" t="s">
        <v>32</v>
      </c>
      <c r="L8" s="13" t="s">
        <v>1212</v>
      </c>
      <c r="M8" s="13">
        <v>75</v>
      </c>
      <c r="N8" s="13" t="s">
        <v>1139</v>
      </c>
      <c r="O8" s="13">
        <v>95</v>
      </c>
      <c r="P8" s="13" t="s">
        <v>1709</v>
      </c>
      <c r="Q8" s="13" t="s">
        <v>1205</v>
      </c>
      <c r="R8" s="13" t="s">
        <v>783</v>
      </c>
      <c r="S8" s="13"/>
      <c r="T8" s="13" t="s">
        <v>951</v>
      </c>
      <c r="U8" s="15" t="s">
        <v>53</v>
      </c>
      <c r="V8" s="15"/>
      <c r="W8" s="13" t="s">
        <v>54</v>
      </c>
      <c r="X8" s="13" t="s">
        <v>55</v>
      </c>
      <c r="Y8" s="14" t="s">
        <v>1136</v>
      </c>
      <c r="Z8" t="s">
        <v>46</v>
      </c>
    </row>
    <row r="9" spans="1:28" ht="17.25" x14ac:dyDescent="0.25">
      <c r="A9" s="12" t="s">
        <v>56</v>
      </c>
      <c r="B9" s="13">
        <v>70</v>
      </c>
      <c r="C9" s="13" t="s">
        <v>33</v>
      </c>
      <c r="D9" s="13" t="s">
        <v>33</v>
      </c>
      <c r="E9" s="13" t="s">
        <v>33</v>
      </c>
      <c r="F9" s="13" t="s">
        <v>33</v>
      </c>
      <c r="G9" s="13" t="s">
        <v>33</v>
      </c>
      <c r="H9" s="13" t="s">
        <v>33</v>
      </c>
      <c r="I9" s="14" t="s">
        <v>1136</v>
      </c>
      <c r="J9" s="13" t="s">
        <v>57</v>
      </c>
      <c r="K9" s="13" t="s">
        <v>58</v>
      </c>
      <c r="L9" s="13" t="s">
        <v>33</v>
      </c>
      <c r="M9" s="13" t="s">
        <v>914</v>
      </c>
      <c r="N9" s="13" t="s">
        <v>33</v>
      </c>
      <c r="O9" s="13">
        <v>94</v>
      </c>
      <c r="P9" s="13">
        <v>0</v>
      </c>
      <c r="Q9" s="13" t="s">
        <v>33</v>
      </c>
      <c r="R9" s="13" t="s">
        <v>33</v>
      </c>
      <c r="S9" s="13"/>
      <c r="T9" s="13" t="s">
        <v>877</v>
      </c>
      <c r="U9" s="15" t="s">
        <v>59</v>
      </c>
      <c r="V9" s="15"/>
      <c r="W9" s="13" t="s">
        <v>33</v>
      </c>
      <c r="X9" s="13" t="s">
        <v>60</v>
      </c>
      <c r="Y9" s="14" t="s">
        <v>1136</v>
      </c>
      <c r="Z9" t="s">
        <v>56</v>
      </c>
    </row>
    <row r="10" spans="1:28" ht="17.25" x14ac:dyDescent="0.25">
      <c r="A10" s="12" t="s">
        <v>61</v>
      </c>
      <c r="B10" s="13" t="s">
        <v>62</v>
      </c>
      <c r="C10" s="13" t="s">
        <v>63</v>
      </c>
      <c r="D10" s="13" t="s">
        <v>64</v>
      </c>
      <c r="E10" s="13" t="s">
        <v>65</v>
      </c>
      <c r="F10" s="13" t="s">
        <v>66</v>
      </c>
      <c r="G10" s="13">
        <v>477</v>
      </c>
      <c r="H10" s="13">
        <v>47</v>
      </c>
      <c r="I10" s="14" t="s">
        <v>1209</v>
      </c>
      <c r="J10" s="13" t="s">
        <v>67</v>
      </c>
      <c r="K10" s="13" t="s">
        <v>68</v>
      </c>
      <c r="L10" s="13" t="s">
        <v>1213</v>
      </c>
      <c r="M10" s="13">
        <v>370</v>
      </c>
      <c r="N10" s="13" t="s">
        <v>1214</v>
      </c>
      <c r="O10" s="13">
        <v>64</v>
      </c>
      <c r="P10" s="13" t="s">
        <v>1215</v>
      </c>
      <c r="Q10" s="13" t="s">
        <v>1175</v>
      </c>
      <c r="R10" s="13" t="s">
        <v>481</v>
      </c>
      <c r="S10" s="13"/>
      <c r="T10" s="13" t="s">
        <v>463</v>
      </c>
      <c r="U10" s="15" t="s">
        <v>69</v>
      </c>
      <c r="V10" s="15"/>
      <c r="W10" s="13" t="s">
        <v>33</v>
      </c>
      <c r="X10" s="13" t="s">
        <v>70</v>
      </c>
      <c r="Y10" s="14" t="s">
        <v>1136</v>
      </c>
      <c r="Z10" t="s">
        <v>61</v>
      </c>
    </row>
    <row r="11" spans="1:28" ht="17.25" x14ac:dyDescent="0.25">
      <c r="A11" s="12" t="s">
        <v>71</v>
      </c>
      <c r="B11" s="13">
        <v>92</v>
      </c>
      <c r="C11" s="13" t="s">
        <v>72</v>
      </c>
      <c r="D11" s="13" t="s">
        <v>73</v>
      </c>
      <c r="E11" s="13" t="s">
        <v>74</v>
      </c>
      <c r="F11" s="13" t="s">
        <v>75</v>
      </c>
      <c r="G11" s="13" t="s">
        <v>33</v>
      </c>
      <c r="H11" s="13">
        <v>100</v>
      </c>
      <c r="I11" s="14" t="s">
        <v>1209</v>
      </c>
      <c r="J11" s="13" t="s">
        <v>76</v>
      </c>
      <c r="K11" s="13" t="s">
        <v>77</v>
      </c>
      <c r="L11" s="13" t="s">
        <v>33</v>
      </c>
      <c r="M11" s="13" t="s">
        <v>401</v>
      </c>
      <c r="N11" s="13" t="s">
        <v>33</v>
      </c>
      <c r="O11" s="13">
        <v>99</v>
      </c>
      <c r="P11" s="13">
        <v>158</v>
      </c>
      <c r="Q11" s="13" t="s">
        <v>436</v>
      </c>
      <c r="R11" s="13" t="s">
        <v>775</v>
      </c>
      <c r="S11" s="13"/>
      <c r="T11" s="13" t="s">
        <v>108</v>
      </c>
      <c r="U11" s="15" t="s">
        <v>78</v>
      </c>
      <c r="V11" s="15"/>
      <c r="W11" s="13" t="s">
        <v>33</v>
      </c>
      <c r="X11" s="13" t="s">
        <v>33</v>
      </c>
      <c r="Y11" s="14" t="s">
        <v>1136</v>
      </c>
      <c r="Z11" t="s">
        <v>71</v>
      </c>
    </row>
    <row r="12" spans="1:28" ht="17.25" x14ac:dyDescent="0.25">
      <c r="A12" s="12" t="s">
        <v>79</v>
      </c>
      <c r="B12" s="13" t="s">
        <v>80</v>
      </c>
      <c r="C12" s="13" t="s">
        <v>81</v>
      </c>
      <c r="D12" s="13" t="s">
        <v>82</v>
      </c>
      <c r="E12" s="13" t="s">
        <v>83</v>
      </c>
      <c r="F12" s="13" t="s">
        <v>84</v>
      </c>
      <c r="G12" s="13">
        <v>52</v>
      </c>
      <c r="H12" s="13">
        <v>100</v>
      </c>
      <c r="I12" s="14" t="s">
        <v>1136</v>
      </c>
      <c r="J12" s="13" t="s">
        <v>85</v>
      </c>
      <c r="K12" s="13" t="s">
        <v>86</v>
      </c>
      <c r="L12" s="13" t="s">
        <v>1216</v>
      </c>
      <c r="M12" s="13">
        <v>25</v>
      </c>
      <c r="N12" s="13" t="s">
        <v>775</v>
      </c>
      <c r="O12" s="13">
        <v>94</v>
      </c>
      <c r="P12" s="13">
        <v>634</v>
      </c>
      <c r="Q12" s="13" t="s">
        <v>924</v>
      </c>
      <c r="R12" s="13" t="s">
        <v>109</v>
      </c>
      <c r="S12" s="13"/>
      <c r="T12" s="13" t="s">
        <v>563</v>
      </c>
      <c r="U12" s="15" t="s">
        <v>87</v>
      </c>
      <c r="V12" s="15"/>
      <c r="W12" s="13" t="s">
        <v>33</v>
      </c>
      <c r="X12" s="13" t="s">
        <v>88</v>
      </c>
      <c r="Y12" s="14" t="s">
        <v>1136</v>
      </c>
      <c r="Z12" t="s">
        <v>79</v>
      </c>
    </row>
    <row r="13" spans="1:28" ht="17.25" x14ac:dyDescent="0.25">
      <c r="A13" s="12" t="s">
        <v>89</v>
      </c>
      <c r="B13" s="13" t="s">
        <v>90</v>
      </c>
      <c r="C13" s="13" t="s">
        <v>91</v>
      </c>
      <c r="D13" s="13" t="s">
        <v>92</v>
      </c>
      <c r="E13" s="13" t="s">
        <v>93</v>
      </c>
      <c r="F13" s="13" t="s">
        <v>94</v>
      </c>
      <c r="G13" s="13">
        <v>25</v>
      </c>
      <c r="H13" s="13">
        <v>100</v>
      </c>
      <c r="I13" s="14" t="s">
        <v>1209</v>
      </c>
      <c r="J13" s="13" t="s">
        <v>95</v>
      </c>
      <c r="K13" s="13" t="s">
        <v>96</v>
      </c>
      <c r="L13" s="13" t="s">
        <v>1217</v>
      </c>
      <c r="M13" s="13">
        <v>41</v>
      </c>
      <c r="N13" s="13" t="s">
        <v>33</v>
      </c>
      <c r="O13" s="13">
        <v>94</v>
      </c>
      <c r="P13" s="13" t="s">
        <v>1218</v>
      </c>
      <c r="Q13" s="13" t="s">
        <v>211</v>
      </c>
      <c r="R13" s="13" t="s">
        <v>108</v>
      </c>
      <c r="S13" s="13"/>
      <c r="T13" s="13" t="s">
        <v>108</v>
      </c>
      <c r="U13" s="15" t="s">
        <v>97</v>
      </c>
      <c r="V13" s="15"/>
      <c r="W13" s="13" t="s">
        <v>98</v>
      </c>
      <c r="X13" s="13" t="s">
        <v>99</v>
      </c>
      <c r="Y13" s="14" t="s">
        <v>1136</v>
      </c>
      <c r="Z13" t="s">
        <v>89</v>
      </c>
    </row>
    <row r="14" spans="1:28" ht="17.25" x14ac:dyDescent="0.25">
      <c r="A14" s="12" t="s">
        <v>100</v>
      </c>
      <c r="B14" s="13" t="s">
        <v>101</v>
      </c>
      <c r="C14" s="13" t="s">
        <v>102</v>
      </c>
      <c r="D14" s="13" t="s">
        <v>103</v>
      </c>
      <c r="E14" s="13" t="s">
        <v>104</v>
      </c>
      <c r="F14" s="13" t="s">
        <v>105</v>
      </c>
      <c r="G14" s="13">
        <v>6</v>
      </c>
      <c r="H14" s="13">
        <v>99</v>
      </c>
      <c r="I14" s="14" t="s">
        <v>1209</v>
      </c>
      <c r="J14" s="13" t="s">
        <v>106</v>
      </c>
      <c r="K14" s="13" t="s">
        <v>107</v>
      </c>
      <c r="L14" s="13" t="s">
        <v>1219</v>
      </c>
      <c r="M14" s="13" t="s">
        <v>307</v>
      </c>
      <c r="N14" s="13" t="s">
        <v>33</v>
      </c>
      <c r="O14" s="13">
        <v>93</v>
      </c>
      <c r="P14" s="13" t="s">
        <v>1220</v>
      </c>
      <c r="Q14" s="13" t="s">
        <v>238</v>
      </c>
      <c r="R14" s="13" t="s">
        <v>395</v>
      </c>
      <c r="S14" s="13"/>
      <c r="T14" s="13" t="s">
        <v>1062</v>
      </c>
      <c r="U14" s="15" t="s">
        <v>108</v>
      </c>
      <c r="V14" s="15"/>
      <c r="W14" s="13" t="s">
        <v>33</v>
      </c>
      <c r="X14" s="13" t="s">
        <v>109</v>
      </c>
      <c r="Y14" s="14" t="s">
        <v>1136</v>
      </c>
      <c r="Z14" t="s">
        <v>100</v>
      </c>
    </row>
    <row r="15" spans="1:28" ht="17.25" x14ac:dyDescent="0.25">
      <c r="A15" s="12" t="s">
        <v>110</v>
      </c>
      <c r="B15" s="13" t="s">
        <v>111</v>
      </c>
      <c r="C15" s="13" t="s">
        <v>112</v>
      </c>
      <c r="D15" s="13" t="s">
        <v>113</v>
      </c>
      <c r="E15" s="13" t="s">
        <v>114</v>
      </c>
      <c r="F15" s="13" t="s">
        <v>115</v>
      </c>
      <c r="G15" s="13">
        <v>4</v>
      </c>
      <c r="H15" s="13">
        <v>99</v>
      </c>
      <c r="I15" s="14" t="s">
        <v>1209</v>
      </c>
      <c r="J15" s="13" t="s">
        <v>116</v>
      </c>
      <c r="K15" s="13" t="s">
        <v>117</v>
      </c>
      <c r="L15" s="13" t="s">
        <v>33</v>
      </c>
      <c r="M15" s="13" t="s">
        <v>59</v>
      </c>
      <c r="N15" s="13" t="s">
        <v>33</v>
      </c>
      <c r="O15" s="13">
        <v>98</v>
      </c>
      <c r="P15" s="13">
        <v>8</v>
      </c>
      <c r="Q15" s="13" t="s">
        <v>1062</v>
      </c>
      <c r="R15" s="13" t="s">
        <v>237</v>
      </c>
      <c r="S15" s="13"/>
      <c r="T15" s="13" t="s">
        <v>659</v>
      </c>
      <c r="U15" s="15" t="s">
        <v>108</v>
      </c>
      <c r="V15" s="15"/>
      <c r="W15" s="13" t="s">
        <v>33</v>
      </c>
      <c r="X15" s="13" t="s">
        <v>118</v>
      </c>
      <c r="Y15" s="14" t="s">
        <v>1136</v>
      </c>
      <c r="Z15" t="s">
        <v>110</v>
      </c>
    </row>
    <row r="16" spans="1:28" ht="17.25" x14ac:dyDescent="0.25">
      <c r="A16" s="12" t="s">
        <v>119</v>
      </c>
      <c r="B16" s="13" t="s">
        <v>120</v>
      </c>
      <c r="C16" s="13" t="s">
        <v>121</v>
      </c>
      <c r="D16" s="13" t="s">
        <v>122</v>
      </c>
      <c r="E16" s="13" t="s">
        <v>81</v>
      </c>
      <c r="F16" s="13" t="s">
        <v>123</v>
      </c>
      <c r="G16" s="13">
        <v>25</v>
      </c>
      <c r="H16" s="13">
        <v>100</v>
      </c>
      <c r="I16" s="14" t="s">
        <v>1209</v>
      </c>
      <c r="J16" s="13" t="s">
        <v>124</v>
      </c>
      <c r="K16" s="13" t="s">
        <v>125</v>
      </c>
      <c r="L16" s="13" t="s">
        <v>1221</v>
      </c>
      <c r="M16" s="13">
        <v>69</v>
      </c>
      <c r="N16" s="13" t="s">
        <v>775</v>
      </c>
      <c r="O16" s="13">
        <v>96</v>
      </c>
      <c r="P16" s="13" t="s">
        <v>1222</v>
      </c>
      <c r="Q16" s="13" t="s">
        <v>53</v>
      </c>
      <c r="R16" s="13" t="s">
        <v>995</v>
      </c>
      <c r="S16" s="13"/>
      <c r="T16" s="13" t="s">
        <v>220</v>
      </c>
      <c r="U16" s="15" t="s">
        <v>126</v>
      </c>
      <c r="V16" s="15"/>
      <c r="W16" s="13" t="s">
        <v>127</v>
      </c>
      <c r="X16" s="13" t="s">
        <v>128</v>
      </c>
      <c r="Y16" s="14" t="s">
        <v>1136</v>
      </c>
      <c r="Z16" t="s">
        <v>119</v>
      </c>
    </row>
    <row r="17" spans="1:26" ht="17.25" x14ac:dyDescent="0.25">
      <c r="A17" s="12" t="s">
        <v>129</v>
      </c>
      <c r="B17" s="13">
        <v>388</v>
      </c>
      <c r="C17" s="13" t="s">
        <v>130</v>
      </c>
      <c r="D17" s="13" t="s">
        <v>131</v>
      </c>
      <c r="E17" s="13" t="s">
        <v>132</v>
      </c>
      <c r="F17" s="13" t="s">
        <v>133</v>
      </c>
      <c r="G17" s="13">
        <v>80</v>
      </c>
      <c r="H17" s="13">
        <v>98</v>
      </c>
      <c r="I17" s="14" t="s">
        <v>1209</v>
      </c>
      <c r="J17" s="13" t="s">
        <v>134</v>
      </c>
      <c r="K17" s="13" t="s">
        <v>135</v>
      </c>
      <c r="L17" s="13" t="s">
        <v>1223</v>
      </c>
      <c r="M17" s="13">
        <v>18</v>
      </c>
      <c r="N17" s="13" t="s">
        <v>33</v>
      </c>
      <c r="O17" s="13">
        <v>95</v>
      </c>
      <c r="P17" s="13" t="s">
        <v>1710</v>
      </c>
      <c r="Q17" s="13" t="s">
        <v>347</v>
      </c>
      <c r="R17" s="13" t="s">
        <v>416</v>
      </c>
      <c r="S17" s="13"/>
      <c r="T17" s="13" t="s">
        <v>108</v>
      </c>
      <c r="U17" s="15" t="s">
        <v>136</v>
      </c>
      <c r="V17" s="15"/>
      <c r="W17" s="13" t="s">
        <v>33</v>
      </c>
      <c r="X17" s="13" t="s">
        <v>137</v>
      </c>
      <c r="Y17" s="14" t="s">
        <v>1136</v>
      </c>
      <c r="Z17" t="s">
        <v>129</v>
      </c>
    </row>
    <row r="18" spans="1:26" ht="17.25" x14ac:dyDescent="0.25">
      <c r="A18" s="12" t="s">
        <v>138</v>
      </c>
      <c r="B18" s="13" t="s">
        <v>139</v>
      </c>
      <c r="C18" s="13" t="s">
        <v>140</v>
      </c>
      <c r="D18" s="13" t="s">
        <v>141</v>
      </c>
      <c r="E18" s="13" t="s">
        <v>142</v>
      </c>
      <c r="F18" s="13" t="s">
        <v>143</v>
      </c>
      <c r="G18" s="13">
        <v>15</v>
      </c>
      <c r="H18" s="13">
        <v>100</v>
      </c>
      <c r="I18" s="14" t="s">
        <v>1209</v>
      </c>
      <c r="J18" s="13" t="s">
        <v>42</v>
      </c>
      <c r="K18" s="13" t="s">
        <v>144</v>
      </c>
      <c r="L18" s="13" t="s">
        <v>33</v>
      </c>
      <c r="M18" s="13">
        <v>18</v>
      </c>
      <c r="N18" s="13" t="s">
        <v>33</v>
      </c>
      <c r="O18" s="13">
        <v>98</v>
      </c>
      <c r="P18" s="13">
        <v>6</v>
      </c>
      <c r="Q18" s="13" t="s">
        <v>32</v>
      </c>
      <c r="R18" s="13" t="s">
        <v>914</v>
      </c>
      <c r="S18" s="13"/>
      <c r="T18" s="13" t="s">
        <v>611</v>
      </c>
      <c r="U18" s="15" t="s">
        <v>145</v>
      </c>
      <c r="V18" s="15"/>
      <c r="W18" s="13" t="s">
        <v>33</v>
      </c>
      <c r="X18" s="13" t="s">
        <v>136</v>
      </c>
      <c r="Y18" s="14" t="s">
        <v>1136</v>
      </c>
      <c r="Z18" t="s">
        <v>138</v>
      </c>
    </row>
    <row r="19" spans="1:26" ht="17.25" x14ac:dyDescent="0.25">
      <c r="A19" s="12" t="s">
        <v>146</v>
      </c>
      <c r="B19" s="13" t="s">
        <v>147</v>
      </c>
      <c r="C19" s="13" t="s">
        <v>148</v>
      </c>
      <c r="D19" s="13" t="s">
        <v>149</v>
      </c>
      <c r="E19" s="13" t="s">
        <v>150</v>
      </c>
      <c r="F19" s="13" t="s">
        <v>151</v>
      </c>
      <c r="G19" s="13">
        <v>176</v>
      </c>
      <c r="H19" s="13">
        <v>42</v>
      </c>
      <c r="I19" s="14" t="s">
        <v>1209</v>
      </c>
      <c r="J19" s="13" t="s">
        <v>152</v>
      </c>
      <c r="K19" s="13" t="s">
        <v>153</v>
      </c>
      <c r="L19" s="13" t="s">
        <v>1224</v>
      </c>
      <c r="M19" s="13">
        <v>225</v>
      </c>
      <c r="N19" s="13" t="s">
        <v>1158</v>
      </c>
      <c r="O19" s="13">
        <v>94</v>
      </c>
      <c r="P19" s="13" t="s">
        <v>1225</v>
      </c>
      <c r="Q19" s="13" t="s">
        <v>127</v>
      </c>
      <c r="R19" s="13" t="s">
        <v>339</v>
      </c>
      <c r="S19" s="13"/>
      <c r="T19" s="13" t="s">
        <v>1137</v>
      </c>
      <c r="U19" s="15" t="s">
        <v>87</v>
      </c>
      <c r="V19" s="15"/>
      <c r="W19" s="13" t="s">
        <v>154</v>
      </c>
      <c r="X19" s="13" t="s">
        <v>155</v>
      </c>
      <c r="Y19" s="14" t="s">
        <v>1136</v>
      </c>
      <c r="Z19" t="s">
        <v>146</v>
      </c>
    </row>
    <row r="20" spans="1:26" ht="17.25" x14ac:dyDescent="0.25">
      <c r="A20" s="12" t="s">
        <v>156</v>
      </c>
      <c r="B20" s="13">
        <v>284</v>
      </c>
      <c r="C20" s="13" t="s">
        <v>149</v>
      </c>
      <c r="D20" s="13" t="s">
        <v>141</v>
      </c>
      <c r="E20" s="13" t="s">
        <v>157</v>
      </c>
      <c r="F20" s="13" t="s">
        <v>133</v>
      </c>
      <c r="G20" s="13">
        <v>27</v>
      </c>
      <c r="H20" s="13">
        <v>99</v>
      </c>
      <c r="I20" s="14" t="s">
        <v>1209</v>
      </c>
      <c r="J20" s="13" t="s">
        <v>158</v>
      </c>
      <c r="K20" s="13" t="s">
        <v>145</v>
      </c>
      <c r="L20" s="13" t="s">
        <v>1226</v>
      </c>
      <c r="M20" s="13" t="s">
        <v>775</v>
      </c>
      <c r="N20" s="13" t="s">
        <v>33</v>
      </c>
      <c r="O20" s="13">
        <v>97</v>
      </c>
      <c r="P20" s="13">
        <v>97</v>
      </c>
      <c r="Q20" s="13" t="s">
        <v>1227</v>
      </c>
      <c r="R20" s="13" t="s">
        <v>1141</v>
      </c>
      <c r="S20" s="13"/>
      <c r="T20" s="13" t="s">
        <v>550</v>
      </c>
      <c r="U20" s="15" t="s">
        <v>78</v>
      </c>
      <c r="V20" s="15"/>
      <c r="W20" s="13" t="s">
        <v>159</v>
      </c>
      <c r="X20" s="13" t="s">
        <v>160</v>
      </c>
      <c r="Y20" s="14" t="s">
        <v>1136</v>
      </c>
      <c r="Z20" t="s">
        <v>156</v>
      </c>
    </row>
    <row r="21" spans="1:26" ht="17.25" x14ac:dyDescent="0.25">
      <c r="A21" s="12" t="s">
        <v>161</v>
      </c>
      <c r="B21" s="13" t="s">
        <v>162</v>
      </c>
      <c r="C21" s="13" t="s">
        <v>163</v>
      </c>
      <c r="D21" s="13" t="s">
        <v>164</v>
      </c>
      <c r="E21" s="13" t="s">
        <v>165</v>
      </c>
      <c r="F21" s="13" t="s">
        <v>166</v>
      </c>
      <c r="G21" s="13">
        <v>4</v>
      </c>
      <c r="H21" s="13">
        <v>100</v>
      </c>
      <c r="I21" s="14" t="s">
        <v>1136</v>
      </c>
      <c r="J21" s="13" t="s">
        <v>167</v>
      </c>
      <c r="K21" s="13" t="s">
        <v>168</v>
      </c>
      <c r="L21" s="13" t="s">
        <v>1228</v>
      </c>
      <c r="M21" s="13">
        <v>55</v>
      </c>
      <c r="N21" s="13" t="s">
        <v>33</v>
      </c>
      <c r="O21" s="13">
        <v>99</v>
      </c>
      <c r="P21" s="13">
        <v>0</v>
      </c>
      <c r="Q21" s="13" t="s">
        <v>271</v>
      </c>
      <c r="R21" s="13" t="s">
        <v>589</v>
      </c>
      <c r="S21" s="13"/>
      <c r="T21" s="13" t="s">
        <v>237</v>
      </c>
      <c r="U21" s="15" t="s">
        <v>169</v>
      </c>
      <c r="V21" s="15"/>
      <c r="W21" s="13" t="s">
        <v>170</v>
      </c>
      <c r="X21" s="13" t="s">
        <v>171</v>
      </c>
      <c r="Y21" s="14" t="s">
        <v>1136</v>
      </c>
      <c r="Z21" t="s">
        <v>161</v>
      </c>
    </row>
    <row r="22" spans="1:26" ht="17.25" x14ac:dyDescent="0.25">
      <c r="A22" s="12" t="s">
        <v>172</v>
      </c>
      <c r="B22" s="13" t="s">
        <v>173</v>
      </c>
      <c r="C22" s="13" t="s">
        <v>73</v>
      </c>
      <c r="D22" s="13" t="s">
        <v>174</v>
      </c>
      <c r="E22" s="13" t="s">
        <v>175</v>
      </c>
      <c r="F22" s="13" t="s">
        <v>176</v>
      </c>
      <c r="G22" s="13">
        <v>7</v>
      </c>
      <c r="H22" s="13" t="s">
        <v>33</v>
      </c>
      <c r="I22" s="14" t="s">
        <v>1136</v>
      </c>
      <c r="J22" s="13" t="s">
        <v>177</v>
      </c>
      <c r="K22" s="13" t="s">
        <v>107</v>
      </c>
      <c r="L22" s="13" t="s">
        <v>33</v>
      </c>
      <c r="M22" s="13" t="s">
        <v>1008</v>
      </c>
      <c r="N22" s="13" t="s">
        <v>33</v>
      </c>
      <c r="O22" s="13">
        <v>98</v>
      </c>
      <c r="P22" s="13">
        <v>6</v>
      </c>
      <c r="Q22" s="13" t="s">
        <v>647</v>
      </c>
      <c r="R22" s="13" t="s">
        <v>481</v>
      </c>
      <c r="S22" s="13"/>
      <c r="T22" s="13" t="s">
        <v>770</v>
      </c>
      <c r="U22" s="15" t="s">
        <v>78</v>
      </c>
      <c r="V22" s="15"/>
      <c r="W22" s="13" t="s">
        <v>33</v>
      </c>
      <c r="X22" s="13" t="s">
        <v>178</v>
      </c>
      <c r="Y22" s="14" t="s">
        <v>1136</v>
      </c>
      <c r="Z22" t="s">
        <v>172</v>
      </c>
    </row>
    <row r="23" spans="1:26" ht="17.25" x14ac:dyDescent="0.25">
      <c r="A23" s="12" t="s">
        <v>179</v>
      </c>
      <c r="B23" s="13">
        <v>359</v>
      </c>
      <c r="C23" s="13" t="s">
        <v>75</v>
      </c>
      <c r="D23" s="13" t="s">
        <v>149</v>
      </c>
      <c r="E23" s="13" t="s">
        <v>180</v>
      </c>
      <c r="F23" s="13" t="s">
        <v>151</v>
      </c>
      <c r="G23" s="13">
        <v>28</v>
      </c>
      <c r="H23" s="13">
        <v>94</v>
      </c>
      <c r="I23" s="14" t="s">
        <v>1209</v>
      </c>
      <c r="J23" s="13" t="s">
        <v>181</v>
      </c>
      <c r="K23" s="13" t="s">
        <v>182</v>
      </c>
      <c r="L23" s="13" t="s">
        <v>1229</v>
      </c>
      <c r="M23" s="13">
        <v>25</v>
      </c>
      <c r="N23" s="13" t="s">
        <v>1140</v>
      </c>
      <c r="O23" s="13">
        <v>94</v>
      </c>
      <c r="P23" s="13" t="s">
        <v>1711</v>
      </c>
      <c r="Q23" s="13" t="s">
        <v>1230</v>
      </c>
      <c r="R23" s="13" t="s">
        <v>515</v>
      </c>
      <c r="S23" s="13"/>
      <c r="T23" s="13" t="s">
        <v>873</v>
      </c>
      <c r="U23" s="15" t="s">
        <v>183</v>
      </c>
      <c r="V23" s="15"/>
      <c r="W23" s="13" t="s">
        <v>149</v>
      </c>
      <c r="X23" s="13" t="s">
        <v>184</v>
      </c>
      <c r="Y23" s="14" t="s">
        <v>1136</v>
      </c>
      <c r="Z23" t="s">
        <v>179</v>
      </c>
    </row>
    <row r="24" spans="1:26" ht="17.25" x14ac:dyDescent="0.25">
      <c r="A24" s="12" t="s">
        <v>185</v>
      </c>
      <c r="B24" s="13" t="s">
        <v>186</v>
      </c>
      <c r="C24" s="13" t="s">
        <v>187</v>
      </c>
      <c r="D24" s="13" t="s">
        <v>188</v>
      </c>
      <c r="E24" s="13" t="s">
        <v>189</v>
      </c>
      <c r="F24" s="13" t="s">
        <v>190</v>
      </c>
      <c r="G24" s="13">
        <v>405</v>
      </c>
      <c r="H24" s="13">
        <v>77</v>
      </c>
      <c r="I24" s="14" t="s">
        <v>1209</v>
      </c>
      <c r="J24" s="13" t="s">
        <v>191</v>
      </c>
      <c r="K24" s="13" t="s">
        <v>192</v>
      </c>
      <c r="L24" s="13" t="s">
        <v>1231</v>
      </c>
      <c r="M24" s="13">
        <v>60</v>
      </c>
      <c r="N24" s="13" t="s">
        <v>1232</v>
      </c>
      <c r="O24" s="13">
        <v>79</v>
      </c>
      <c r="P24" s="13" t="s">
        <v>1233</v>
      </c>
      <c r="Q24" s="13" t="s">
        <v>673</v>
      </c>
      <c r="R24" s="13" t="s">
        <v>917</v>
      </c>
      <c r="S24" s="13"/>
      <c r="T24" s="13" t="s">
        <v>393</v>
      </c>
      <c r="U24" s="15" t="s">
        <v>193</v>
      </c>
      <c r="V24" s="15"/>
      <c r="W24" s="13" t="s">
        <v>194</v>
      </c>
      <c r="X24" s="13" t="s">
        <v>195</v>
      </c>
      <c r="Y24" s="14" t="s">
        <v>1136</v>
      </c>
      <c r="Z24" t="s">
        <v>185</v>
      </c>
    </row>
    <row r="25" spans="1:26" ht="17.25" x14ac:dyDescent="0.25">
      <c r="A25" s="12" t="s">
        <v>196</v>
      </c>
      <c r="B25" s="13">
        <v>775</v>
      </c>
      <c r="C25" s="13" t="s">
        <v>197</v>
      </c>
      <c r="D25" s="13" t="s">
        <v>180</v>
      </c>
      <c r="E25" s="13" t="s">
        <v>198</v>
      </c>
      <c r="F25" s="13" t="s">
        <v>199</v>
      </c>
      <c r="G25" s="13">
        <v>148</v>
      </c>
      <c r="H25" s="13">
        <v>75</v>
      </c>
      <c r="I25" s="14" t="s">
        <v>1209</v>
      </c>
      <c r="J25" s="13" t="s">
        <v>200</v>
      </c>
      <c r="K25" s="13" t="s">
        <v>97</v>
      </c>
      <c r="L25" s="13" t="s">
        <v>33</v>
      </c>
      <c r="M25" s="13">
        <v>155</v>
      </c>
      <c r="N25" s="13" t="s">
        <v>1140</v>
      </c>
      <c r="O25" s="13">
        <v>99</v>
      </c>
      <c r="P25" s="13" t="s">
        <v>1234</v>
      </c>
      <c r="Q25" s="13" t="s">
        <v>1160</v>
      </c>
      <c r="R25" s="13" t="s">
        <v>1235</v>
      </c>
      <c r="S25" s="13"/>
      <c r="T25" s="13" t="s">
        <v>1145</v>
      </c>
      <c r="U25" s="15" t="s">
        <v>43</v>
      </c>
      <c r="V25" s="15"/>
      <c r="W25" s="13" t="s">
        <v>201</v>
      </c>
      <c r="X25" s="13" t="s">
        <v>202</v>
      </c>
      <c r="Y25" s="14" t="s">
        <v>1136</v>
      </c>
      <c r="Z25" t="s">
        <v>196</v>
      </c>
    </row>
    <row r="26" spans="1:26" ht="17.25" x14ac:dyDescent="0.25">
      <c r="A26" s="12" t="s">
        <v>203</v>
      </c>
      <c r="B26" s="13" t="s">
        <v>204</v>
      </c>
      <c r="C26" s="13" t="s">
        <v>205</v>
      </c>
      <c r="D26" s="13" t="s">
        <v>206</v>
      </c>
      <c r="E26" s="13" t="s">
        <v>207</v>
      </c>
      <c r="F26" s="13" t="s">
        <v>208</v>
      </c>
      <c r="G26" s="13">
        <v>206</v>
      </c>
      <c r="H26" s="13">
        <v>85</v>
      </c>
      <c r="I26" s="14" t="s">
        <v>1136</v>
      </c>
      <c r="J26" s="13" t="s">
        <v>209</v>
      </c>
      <c r="K26" s="13" t="s">
        <v>210</v>
      </c>
      <c r="L26" s="13" t="s">
        <v>1236</v>
      </c>
      <c r="M26" s="13">
        <v>117</v>
      </c>
      <c r="N26" s="13" t="s">
        <v>738</v>
      </c>
      <c r="O26" s="13">
        <v>99</v>
      </c>
      <c r="P26" s="13" t="s">
        <v>1237</v>
      </c>
      <c r="Q26" s="13" t="s">
        <v>1159</v>
      </c>
      <c r="R26" s="13" t="s">
        <v>685</v>
      </c>
      <c r="S26" s="13"/>
      <c r="T26" s="13" t="s">
        <v>606</v>
      </c>
      <c r="U26" s="15" t="s">
        <v>211</v>
      </c>
      <c r="V26" s="15"/>
      <c r="W26" s="13" t="s">
        <v>212</v>
      </c>
      <c r="X26" s="13" t="s">
        <v>213</v>
      </c>
      <c r="Y26" s="14" t="s">
        <v>1136</v>
      </c>
      <c r="Z26" t="s">
        <v>203</v>
      </c>
    </row>
    <row r="27" spans="1:26" ht="17.25" x14ac:dyDescent="0.25">
      <c r="A27" s="12" t="s">
        <v>214</v>
      </c>
      <c r="B27" s="13" t="s">
        <v>215</v>
      </c>
      <c r="C27" s="13" t="s">
        <v>216</v>
      </c>
      <c r="D27" s="13" t="s">
        <v>217</v>
      </c>
      <c r="E27" s="13" t="s">
        <v>218</v>
      </c>
      <c r="F27" s="13" t="s">
        <v>219</v>
      </c>
      <c r="G27" s="13">
        <v>11</v>
      </c>
      <c r="H27" s="13">
        <v>100</v>
      </c>
      <c r="I27" s="14" t="s">
        <v>1136</v>
      </c>
      <c r="J27" s="13" t="s">
        <v>108</v>
      </c>
      <c r="K27" s="13" t="s">
        <v>220</v>
      </c>
      <c r="L27" s="13" t="s">
        <v>33</v>
      </c>
      <c r="M27" s="13">
        <v>37</v>
      </c>
      <c r="N27" s="13" t="s">
        <v>33</v>
      </c>
      <c r="O27" s="13">
        <v>82</v>
      </c>
      <c r="P27" s="13">
        <v>0</v>
      </c>
      <c r="Q27" s="13" t="s">
        <v>788</v>
      </c>
      <c r="R27" s="13" t="s">
        <v>307</v>
      </c>
      <c r="S27" s="13"/>
      <c r="T27" s="13" t="s">
        <v>606</v>
      </c>
      <c r="U27" s="15" t="s">
        <v>221</v>
      </c>
      <c r="V27" s="15"/>
      <c r="W27" s="13" t="s">
        <v>222</v>
      </c>
      <c r="X27" s="13" t="s">
        <v>223</v>
      </c>
      <c r="Y27" s="14" t="s">
        <v>1136</v>
      </c>
      <c r="Z27" t="s">
        <v>214</v>
      </c>
    </row>
    <row r="28" spans="1:26" ht="17.25" x14ac:dyDescent="0.25">
      <c r="A28" s="12" t="s">
        <v>224</v>
      </c>
      <c r="B28" s="13" t="s">
        <v>225</v>
      </c>
      <c r="C28" s="13" t="s">
        <v>226</v>
      </c>
      <c r="D28" s="13" t="s">
        <v>88</v>
      </c>
      <c r="E28" s="13" t="s">
        <v>227</v>
      </c>
      <c r="F28" s="13" t="s">
        <v>228</v>
      </c>
      <c r="G28" s="13">
        <v>129</v>
      </c>
      <c r="H28" s="13">
        <v>100</v>
      </c>
      <c r="I28" s="14" t="s">
        <v>1209</v>
      </c>
      <c r="J28" s="13" t="s">
        <v>229</v>
      </c>
      <c r="K28" s="13" t="s">
        <v>222</v>
      </c>
      <c r="L28" s="13" t="s">
        <v>1238</v>
      </c>
      <c r="M28" s="13">
        <v>356</v>
      </c>
      <c r="N28" s="13" t="s">
        <v>611</v>
      </c>
      <c r="O28" s="13">
        <v>95</v>
      </c>
      <c r="P28" s="13" t="s">
        <v>1239</v>
      </c>
      <c r="Q28" s="13" t="s">
        <v>1194</v>
      </c>
      <c r="R28" s="13" t="s">
        <v>375</v>
      </c>
      <c r="S28" s="13"/>
      <c r="T28" s="13" t="s">
        <v>873</v>
      </c>
      <c r="U28" s="15" t="s">
        <v>230</v>
      </c>
      <c r="V28" s="15"/>
      <c r="W28" s="13" t="s">
        <v>33</v>
      </c>
      <c r="X28" s="13" t="s">
        <v>231</v>
      </c>
      <c r="Y28" s="14" t="s">
        <v>1136</v>
      </c>
      <c r="Z28" t="s">
        <v>224</v>
      </c>
    </row>
    <row r="29" spans="1:26" ht="17.25" x14ac:dyDescent="0.25">
      <c r="A29" s="12" t="s">
        <v>232</v>
      </c>
      <c r="B29" s="13" t="s">
        <v>233</v>
      </c>
      <c r="C29" s="13" t="s">
        <v>234</v>
      </c>
      <c r="D29" s="13" t="s">
        <v>235</v>
      </c>
      <c r="E29" s="13" t="s">
        <v>216</v>
      </c>
      <c r="F29" s="13" t="s">
        <v>236</v>
      </c>
      <c r="G29" s="13">
        <v>44</v>
      </c>
      <c r="H29" s="13">
        <v>99</v>
      </c>
      <c r="I29" s="14" t="s">
        <v>1209</v>
      </c>
      <c r="J29" s="13" t="s">
        <v>237</v>
      </c>
      <c r="K29" s="13" t="s">
        <v>238</v>
      </c>
      <c r="L29" s="13" t="s">
        <v>1240</v>
      </c>
      <c r="M29" s="13">
        <v>41</v>
      </c>
      <c r="N29" s="13" t="s">
        <v>118</v>
      </c>
      <c r="O29" s="13">
        <v>96</v>
      </c>
      <c r="P29" s="13" t="s">
        <v>1241</v>
      </c>
      <c r="Q29" s="13" t="s">
        <v>872</v>
      </c>
      <c r="R29" s="13" t="s">
        <v>86</v>
      </c>
      <c r="S29" s="13"/>
      <c r="T29" s="13" t="s">
        <v>238</v>
      </c>
      <c r="U29" s="15" t="s">
        <v>239</v>
      </c>
      <c r="V29" s="15"/>
      <c r="W29" s="13" t="s">
        <v>240</v>
      </c>
      <c r="X29" s="13" t="s">
        <v>241</v>
      </c>
      <c r="Y29" s="14" t="s">
        <v>1136</v>
      </c>
      <c r="Z29" t="s">
        <v>232</v>
      </c>
    </row>
    <row r="30" spans="1:26" ht="17.25" x14ac:dyDescent="0.25">
      <c r="A30" s="12" t="s">
        <v>242</v>
      </c>
      <c r="B30" s="13">
        <v>423</v>
      </c>
      <c r="C30" s="13" t="s">
        <v>83</v>
      </c>
      <c r="D30" s="13" t="s">
        <v>243</v>
      </c>
      <c r="E30" s="13" t="s">
        <v>92</v>
      </c>
      <c r="F30" s="13" t="s">
        <v>244</v>
      </c>
      <c r="G30" s="13">
        <v>23</v>
      </c>
      <c r="H30" s="13">
        <v>100</v>
      </c>
      <c r="I30" s="14" t="s">
        <v>1209</v>
      </c>
      <c r="J30" s="13" t="s">
        <v>245</v>
      </c>
      <c r="K30" s="13" t="s">
        <v>246</v>
      </c>
      <c r="L30" s="13" t="s">
        <v>33</v>
      </c>
      <c r="M30" s="13">
        <v>58</v>
      </c>
      <c r="N30" s="13" t="s">
        <v>33</v>
      </c>
      <c r="O30" s="13">
        <v>99</v>
      </c>
      <c r="P30" s="13" t="s">
        <v>1712</v>
      </c>
      <c r="Q30" s="13" t="s">
        <v>308</v>
      </c>
      <c r="R30" s="13" t="s">
        <v>513</v>
      </c>
      <c r="S30" s="13"/>
      <c r="T30" s="13" t="s">
        <v>513</v>
      </c>
      <c r="U30" s="16" t="s">
        <v>76</v>
      </c>
      <c r="V30" s="16"/>
      <c r="W30" s="13" t="s">
        <v>33</v>
      </c>
      <c r="X30" s="13" t="s">
        <v>247</v>
      </c>
      <c r="Y30" s="14" t="s">
        <v>1136</v>
      </c>
      <c r="Z30" t="s">
        <v>242</v>
      </c>
    </row>
    <row r="31" spans="1:26" ht="17.25" x14ac:dyDescent="0.25">
      <c r="A31" s="12" t="s">
        <v>248</v>
      </c>
      <c r="B31" s="13" t="s">
        <v>249</v>
      </c>
      <c r="C31" s="13" t="s">
        <v>176</v>
      </c>
      <c r="D31" s="13" t="s">
        <v>164</v>
      </c>
      <c r="E31" s="13" t="s">
        <v>250</v>
      </c>
      <c r="F31" s="13" t="s">
        <v>251</v>
      </c>
      <c r="G31" s="13">
        <v>11</v>
      </c>
      <c r="H31" s="13">
        <v>100</v>
      </c>
      <c r="I31" s="14" t="s">
        <v>1209</v>
      </c>
      <c r="J31" s="13" t="s">
        <v>252</v>
      </c>
      <c r="K31" s="13" t="s">
        <v>253</v>
      </c>
      <c r="L31" s="13" t="s">
        <v>33</v>
      </c>
      <c r="M31" s="13">
        <v>24</v>
      </c>
      <c r="N31" s="13" t="s">
        <v>33</v>
      </c>
      <c r="O31" s="13">
        <v>92</v>
      </c>
      <c r="P31" s="13">
        <v>313</v>
      </c>
      <c r="Q31" s="13" t="s">
        <v>53</v>
      </c>
      <c r="R31" s="13" t="s">
        <v>345</v>
      </c>
      <c r="S31" s="13"/>
      <c r="T31" s="13" t="s">
        <v>87</v>
      </c>
      <c r="U31" s="15" t="s">
        <v>182</v>
      </c>
      <c r="V31" s="15"/>
      <c r="W31" s="13" t="s">
        <v>33</v>
      </c>
      <c r="X31" s="13" t="s">
        <v>254</v>
      </c>
      <c r="Y31" s="14" t="s">
        <v>1136</v>
      </c>
      <c r="Z31" t="s">
        <v>248</v>
      </c>
    </row>
    <row r="32" spans="1:26" ht="17.25" x14ac:dyDescent="0.25">
      <c r="A32" s="12" t="s">
        <v>255</v>
      </c>
      <c r="B32" s="13" t="s">
        <v>256</v>
      </c>
      <c r="C32" s="13" t="s">
        <v>257</v>
      </c>
      <c r="D32" s="13" t="s">
        <v>28</v>
      </c>
      <c r="E32" s="13" t="s">
        <v>258</v>
      </c>
      <c r="F32" s="13" t="s">
        <v>259</v>
      </c>
      <c r="G32" s="13">
        <v>371</v>
      </c>
      <c r="H32" s="13">
        <v>66</v>
      </c>
      <c r="I32" s="14" t="s">
        <v>1136</v>
      </c>
      <c r="J32" s="13" t="s">
        <v>260</v>
      </c>
      <c r="K32" s="13" t="s">
        <v>261</v>
      </c>
      <c r="L32" s="13" t="s">
        <v>1242</v>
      </c>
      <c r="M32" s="13">
        <v>52</v>
      </c>
      <c r="N32" s="13" t="s">
        <v>1243</v>
      </c>
      <c r="O32" s="13">
        <v>91</v>
      </c>
      <c r="P32" s="13" t="s">
        <v>1244</v>
      </c>
      <c r="Q32" s="13" t="s">
        <v>842</v>
      </c>
      <c r="R32" s="13" t="s">
        <v>394</v>
      </c>
      <c r="S32" s="13"/>
      <c r="T32" s="13" t="s">
        <v>59</v>
      </c>
      <c r="U32" s="15" t="s">
        <v>262</v>
      </c>
      <c r="V32" s="15"/>
      <c r="W32" s="13" t="s">
        <v>263</v>
      </c>
      <c r="X32" s="13" t="s">
        <v>264</v>
      </c>
      <c r="Y32" s="14" t="s">
        <v>1136</v>
      </c>
      <c r="Z32" t="s">
        <v>255</v>
      </c>
    </row>
    <row r="33" spans="1:26" ht="17.25" x14ac:dyDescent="0.25">
      <c r="A33" s="12" t="s">
        <v>265</v>
      </c>
      <c r="B33" s="13" t="s">
        <v>266</v>
      </c>
      <c r="C33" s="13" t="s">
        <v>267</v>
      </c>
      <c r="D33" s="13" t="s">
        <v>268</v>
      </c>
      <c r="E33" s="13" t="s">
        <v>269</v>
      </c>
      <c r="F33" s="13" t="s">
        <v>29</v>
      </c>
      <c r="G33" s="13">
        <v>712</v>
      </c>
      <c r="H33" s="13">
        <v>60</v>
      </c>
      <c r="I33" s="14" t="s">
        <v>1136</v>
      </c>
      <c r="J33" s="13" t="s">
        <v>270</v>
      </c>
      <c r="K33" s="13" t="s">
        <v>271</v>
      </c>
      <c r="L33" s="13" t="s">
        <v>1245</v>
      </c>
      <c r="M33" s="13">
        <v>122</v>
      </c>
      <c r="N33" s="13" t="s">
        <v>1246</v>
      </c>
      <c r="O33" s="13">
        <v>94</v>
      </c>
      <c r="P33" s="13" t="s">
        <v>1247</v>
      </c>
      <c r="Q33" s="13" t="s">
        <v>171</v>
      </c>
      <c r="R33" s="13" t="s">
        <v>145</v>
      </c>
      <c r="S33" s="13"/>
      <c r="T33" s="13" t="s">
        <v>135</v>
      </c>
      <c r="U33" s="16" t="s">
        <v>272</v>
      </c>
      <c r="V33" s="16"/>
      <c r="W33" s="13" t="s">
        <v>273</v>
      </c>
      <c r="X33" s="13" t="s">
        <v>274</v>
      </c>
      <c r="Y33" s="14" t="s">
        <v>1136</v>
      </c>
      <c r="Z33" t="s">
        <v>265</v>
      </c>
    </row>
    <row r="34" spans="1:26" ht="17.25" x14ac:dyDescent="0.25">
      <c r="A34" s="12" t="s">
        <v>275</v>
      </c>
      <c r="B34" s="13">
        <v>521</v>
      </c>
      <c r="C34" s="13" t="s">
        <v>276</v>
      </c>
      <c r="D34" s="13" t="s">
        <v>216</v>
      </c>
      <c r="E34" s="13" t="s">
        <v>206</v>
      </c>
      <c r="F34" s="13" t="s">
        <v>277</v>
      </c>
      <c r="G34" s="13">
        <v>42</v>
      </c>
      <c r="H34" s="13">
        <v>92</v>
      </c>
      <c r="I34" s="14" t="s">
        <v>1136</v>
      </c>
      <c r="J34" s="13" t="s">
        <v>194</v>
      </c>
      <c r="K34" s="13" t="s">
        <v>278</v>
      </c>
      <c r="L34" s="13" t="s">
        <v>1248</v>
      </c>
      <c r="M34" s="13">
        <v>139</v>
      </c>
      <c r="N34" s="13" t="s">
        <v>1137</v>
      </c>
      <c r="O34" s="13">
        <v>93</v>
      </c>
      <c r="P34" s="13" t="s">
        <v>1249</v>
      </c>
      <c r="Q34" s="13" t="s">
        <v>1250</v>
      </c>
      <c r="R34" s="13" t="s">
        <v>346</v>
      </c>
      <c r="S34" s="13"/>
      <c r="T34" s="13" t="s">
        <v>873</v>
      </c>
      <c r="U34" s="15" t="s">
        <v>279</v>
      </c>
      <c r="V34" s="15"/>
      <c r="W34" s="13" t="s">
        <v>280</v>
      </c>
      <c r="X34" s="13" t="s">
        <v>33</v>
      </c>
      <c r="Y34" s="14" t="s">
        <v>1136</v>
      </c>
      <c r="Z34" t="s">
        <v>275</v>
      </c>
    </row>
    <row r="35" spans="1:26" ht="17.25" x14ac:dyDescent="0.25">
      <c r="A35" s="12" t="s">
        <v>281</v>
      </c>
      <c r="B35" s="13" t="s">
        <v>282</v>
      </c>
      <c r="C35" s="13" t="s">
        <v>133</v>
      </c>
      <c r="D35" s="13" t="s">
        <v>207</v>
      </c>
      <c r="E35" s="13" t="s">
        <v>283</v>
      </c>
      <c r="F35" s="13" t="s">
        <v>284</v>
      </c>
      <c r="G35" s="13">
        <v>161</v>
      </c>
      <c r="H35" s="13">
        <v>89</v>
      </c>
      <c r="I35" s="14" t="s">
        <v>1209</v>
      </c>
      <c r="J35" s="13" t="s">
        <v>285</v>
      </c>
      <c r="K35" s="13" t="s">
        <v>286</v>
      </c>
      <c r="L35" s="13" t="s">
        <v>1251</v>
      </c>
      <c r="M35" s="13">
        <v>380</v>
      </c>
      <c r="N35" s="13" t="s">
        <v>158</v>
      </c>
      <c r="O35" s="13">
        <v>89</v>
      </c>
      <c r="P35" s="13" t="s">
        <v>1252</v>
      </c>
      <c r="Q35" s="13" t="s">
        <v>153</v>
      </c>
      <c r="R35" s="13" t="s">
        <v>543</v>
      </c>
      <c r="S35" s="13"/>
      <c r="T35" s="13" t="s">
        <v>1190</v>
      </c>
      <c r="U35" s="15" t="s">
        <v>287</v>
      </c>
      <c r="V35" s="15"/>
      <c r="W35" s="13" t="s">
        <v>288</v>
      </c>
      <c r="X35" s="13" t="s">
        <v>289</v>
      </c>
      <c r="Y35" s="14" t="s">
        <v>1136</v>
      </c>
      <c r="Z35" t="s">
        <v>281</v>
      </c>
    </row>
    <row r="36" spans="1:26" ht="17.25" x14ac:dyDescent="0.25">
      <c r="A36" s="12" t="s">
        <v>290</v>
      </c>
      <c r="B36" s="13" t="s">
        <v>291</v>
      </c>
      <c r="C36" s="13" t="s">
        <v>292</v>
      </c>
      <c r="D36" s="13" t="s">
        <v>293</v>
      </c>
      <c r="E36" s="13" t="s">
        <v>294</v>
      </c>
      <c r="F36" s="13" t="s">
        <v>295</v>
      </c>
      <c r="G36" s="13">
        <v>596</v>
      </c>
      <c r="H36" s="13">
        <v>65</v>
      </c>
      <c r="I36" s="14" t="s">
        <v>1209</v>
      </c>
      <c r="J36" s="13" t="s">
        <v>296</v>
      </c>
      <c r="K36" s="13" t="s">
        <v>297</v>
      </c>
      <c r="L36" s="13" t="s">
        <v>1253</v>
      </c>
      <c r="M36" s="13">
        <v>212</v>
      </c>
      <c r="N36" s="13" t="s">
        <v>1254</v>
      </c>
      <c r="O36" s="13">
        <v>84</v>
      </c>
      <c r="P36" s="13" t="s">
        <v>1255</v>
      </c>
      <c r="Q36" s="13" t="s">
        <v>505</v>
      </c>
      <c r="R36" s="13" t="s">
        <v>543</v>
      </c>
      <c r="S36" s="13"/>
      <c r="T36" s="13" t="s">
        <v>1256</v>
      </c>
      <c r="U36" s="15" t="s">
        <v>298</v>
      </c>
      <c r="V36" s="15"/>
      <c r="W36" s="13" t="s">
        <v>299</v>
      </c>
      <c r="X36" s="13" t="s">
        <v>300</v>
      </c>
      <c r="Y36" s="14" t="s">
        <v>1136</v>
      </c>
      <c r="Z36" t="s">
        <v>290</v>
      </c>
    </row>
    <row r="37" spans="1:26" ht="17.25" x14ac:dyDescent="0.25">
      <c r="A37" s="12" t="s">
        <v>301</v>
      </c>
      <c r="B37" s="13" t="s">
        <v>302</v>
      </c>
      <c r="C37" s="13" t="s">
        <v>303</v>
      </c>
      <c r="D37" s="13" t="s">
        <v>304</v>
      </c>
      <c r="E37" s="13" t="s">
        <v>305</v>
      </c>
      <c r="F37" s="13" t="s">
        <v>165</v>
      </c>
      <c r="G37" s="13">
        <v>7</v>
      </c>
      <c r="H37" s="13">
        <v>98</v>
      </c>
      <c r="I37" s="14" t="s">
        <v>1209</v>
      </c>
      <c r="J37" s="13" t="s">
        <v>77</v>
      </c>
      <c r="K37" s="13" t="s">
        <v>306</v>
      </c>
      <c r="L37" s="13" t="s">
        <v>33</v>
      </c>
      <c r="M37" s="13" t="s">
        <v>522</v>
      </c>
      <c r="N37" s="13" t="s">
        <v>33</v>
      </c>
      <c r="O37" s="13">
        <v>55</v>
      </c>
      <c r="P37" s="13">
        <v>0</v>
      </c>
      <c r="Q37" s="13" t="s">
        <v>826</v>
      </c>
      <c r="R37" s="13" t="s">
        <v>771</v>
      </c>
      <c r="S37" s="13"/>
      <c r="T37" s="13" t="s">
        <v>126</v>
      </c>
      <c r="U37" s="15" t="s">
        <v>307</v>
      </c>
      <c r="V37" s="15"/>
      <c r="W37" s="13" t="s">
        <v>33</v>
      </c>
      <c r="X37" s="13" t="s">
        <v>308</v>
      </c>
      <c r="Y37" s="14" t="s">
        <v>1136</v>
      </c>
      <c r="Z37" t="s">
        <v>301</v>
      </c>
    </row>
    <row r="38" spans="1:26" ht="17.25" x14ac:dyDescent="0.25">
      <c r="A38" s="12" t="s">
        <v>309</v>
      </c>
      <c r="B38" s="13" t="s">
        <v>310</v>
      </c>
      <c r="C38" s="13" t="s">
        <v>63</v>
      </c>
      <c r="D38" s="13" t="s">
        <v>311</v>
      </c>
      <c r="E38" s="13" t="s">
        <v>190</v>
      </c>
      <c r="F38" s="13" t="s">
        <v>312</v>
      </c>
      <c r="G38" s="13">
        <v>882</v>
      </c>
      <c r="H38" s="13">
        <v>40</v>
      </c>
      <c r="I38" s="14" t="s">
        <v>1136</v>
      </c>
      <c r="J38" s="13" t="s">
        <v>313</v>
      </c>
      <c r="K38" s="13" t="s">
        <v>314</v>
      </c>
      <c r="L38" s="13" t="s">
        <v>1257</v>
      </c>
      <c r="M38" s="13">
        <v>391</v>
      </c>
      <c r="N38" s="13" t="s">
        <v>1258</v>
      </c>
      <c r="O38" s="13">
        <v>47</v>
      </c>
      <c r="P38" s="13" t="s">
        <v>1259</v>
      </c>
      <c r="Q38" s="13" t="s">
        <v>230</v>
      </c>
      <c r="R38" s="13" t="s">
        <v>287</v>
      </c>
      <c r="S38" s="13"/>
      <c r="T38" s="13" t="s">
        <v>106</v>
      </c>
      <c r="U38" s="15" t="s">
        <v>315</v>
      </c>
      <c r="V38" s="15"/>
      <c r="W38" s="13" t="s">
        <v>285</v>
      </c>
      <c r="X38" s="13" t="s">
        <v>316</v>
      </c>
      <c r="Y38" s="14" t="s">
        <v>1136</v>
      </c>
      <c r="Z38" t="s">
        <v>309</v>
      </c>
    </row>
    <row r="39" spans="1:26" ht="17.25" x14ac:dyDescent="0.25">
      <c r="A39" s="12" t="s">
        <v>317</v>
      </c>
      <c r="B39" s="13" t="s">
        <v>318</v>
      </c>
      <c r="C39" s="13" t="s">
        <v>319</v>
      </c>
      <c r="D39" s="13" t="s">
        <v>320</v>
      </c>
      <c r="E39" s="13" t="s">
        <v>321</v>
      </c>
      <c r="F39" s="13" t="s">
        <v>322</v>
      </c>
      <c r="G39" s="13">
        <v>856</v>
      </c>
      <c r="H39" s="13">
        <v>20</v>
      </c>
      <c r="I39" s="14" t="s">
        <v>1136</v>
      </c>
      <c r="J39" s="13" t="s">
        <v>323</v>
      </c>
      <c r="K39" s="13" t="s">
        <v>324</v>
      </c>
      <c r="L39" s="13" t="s">
        <v>1260</v>
      </c>
      <c r="M39" s="13">
        <v>152</v>
      </c>
      <c r="N39" s="13" t="s">
        <v>1261</v>
      </c>
      <c r="O39" s="13">
        <v>55</v>
      </c>
      <c r="P39" s="13" t="s">
        <v>1262</v>
      </c>
      <c r="Q39" s="13" t="s">
        <v>842</v>
      </c>
      <c r="R39" s="13" t="s">
        <v>723</v>
      </c>
      <c r="S39" s="13"/>
      <c r="T39" s="13" t="s">
        <v>409</v>
      </c>
      <c r="U39" s="15" t="s">
        <v>325</v>
      </c>
      <c r="V39" s="15"/>
      <c r="W39" s="13" t="s">
        <v>326</v>
      </c>
      <c r="X39" s="13" t="s">
        <v>327</v>
      </c>
      <c r="Y39" s="14" t="s">
        <v>1136</v>
      </c>
      <c r="Z39" t="s">
        <v>317</v>
      </c>
    </row>
    <row r="40" spans="1:26" ht="17.25" x14ac:dyDescent="0.25">
      <c r="A40" s="12" t="s">
        <v>328</v>
      </c>
      <c r="B40" s="13" t="s">
        <v>329</v>
      </c>
      <c r="C40" s="13" t="s">
        <v>218</v>
      </c>
      <c r="D40" s="13" t="s">
        <v>330</v>
      </c>
      <c r="E40" s="13" t="s">
        <v>331</v>
      </c>
      <c r="F40" s="13" t="s">
        <v>244</v>
      </c>
      <c r="G40" s="13">
        <v>22</v>
      </c>
      <c r="H40" s="13">
        <v>100</v>
      </c>
      <c r="I40" s="14" t="s">
        <v>1136</v>
      </c>
      <c r="J40" s="13" t="s">
        <v>76</v>
      </c>
      <c r="K40" s="13" t="s">
        <v>77</v>
      </c>
      <c r="L40" s="13" t="s">
        <v>1263</v>
      </c>
      <c r="M40" s="13">
        <v>16</v>
      </c>
      <c r="N40" s="13" t="s">
        <v>33</v>
      </c>
      <c r="O40" s="13">
        <v>97</v>
      </c>
      <c r="P40" s="13">
        <v>7</v>
      </c>
      <c r="Q40" s="13" t="s">
        <v>648</v>
      </c>
      <c r="R40" s="13" t="s">
        <v>1256</v>
      </c>
      <c r="S40" s="13"/>
      <c r="T40" s="13" t="s">
        <v>855</v>
      </c>
      <c r="U40" s="15" t="s">
        <v>55</v>
      </c>
      <c r="V40" s="15"/>
      <c r="W40" s="13" t="s">
        <v>33</v>
      </c>
      <c r="X40" s="13" t="s">
        <v>332</v>
      </c>
      <c r="Y40" s="14" t="s">
        <v>1136</v>
      </c>
      <c r="Z40" t="s">
        <v>328</v>
      </c>
    </row>
    <row r="41" spans="1:26" ht="17.25" x14ac:dyDescent="0.25">
      <c r="A41" s="12" t="s">
        <v>333</v>
      </c>
      <c r="B41" s="13" t="s">
        <v>334</v>
      </c>
      <c r="C41" s="13" t="s">
        <v>335</v>
      </c>
      <c r="D41" s="13" t="s">
        <v>336</v>
      </c>
      <c r="E41" s="13" t="s">
        <v>132</v>
      </c>
      <c r="F41" s="13" t="s">
        <v>337</v>
      </c>
      <c r="G41" s="13">
        <v>27</v>
      </c>
      <c r="H41" s="13">
        <v>100</v>
      </c>
      <c r="I41" s="14" t="s">
        <v>1209</v>
      </c>
      <c r="J41" s="13" t="s">
        <v>338</v>
      </c>
      <c r="K41" s="13" t="s">
        <v>339</v>
      </c>
      <c r="L41" s="13" t="s">
        <v>33</v>
      </c>
      <c r="M41" s="13">
        <v>67</v>
      </c>
      <c r="N41" s="13" t="s">
        <v>1139</v>
      </c>
      <c r="O41" s="13">
        <v>99</v>
      </c>
      <c r="P41" s="13" t="s">
        <v>1264</v>
      </c>
      <c r="Q41" s="13" t="s">
        <v>918</v>
      </c>
      <c r="R41" s="13" t="s">
        <v>126</v>
      </c>
      <c r="S41" s="13"/>
      <c r="T41" s="13" t="s">
        <v>550</v>
      </c>
      <c r="U41" s="15" t="s">
        <v>340</v>
      </c>
      <c r="V41" s="15"/>
      <c r="W41" s="13" t="s">
        <v>33</v>
      </c>
      <c r="X41" s="13" t="s">
        <v>42</v>
      </c>
      <c r="Y41" s="14" t="s">
        <v>1136</v>
      </c>
      <c r="Z41" t="s">
        <v>333</v>
      </c>
    </row>
    <row r="42" spans="1:26" ht="17.25" x14ac:dyDescent="0.25">
      <c r="A42" s="12" t="s">
        <v>341</v>
      </c>
      <c r="B42" s="13" t="s">
        <v>342</v>
      </c>
      <c r="C42" s="13" t="s">
        <v>343</v>
      </c>
      <c r="D42" s="13" t="s">
        <v>344</v>
      </c>
      <c r="E42" s="13" t="s">
        <v>93</v>
      </c>
      <c r="F42" s="13" t="s">
        <v>166</v>
      </c>
      <c r="G42" s="13">
        <v>64</v>
      </c>
      <c r="H42" s="13">
        <v>99</v>
      </c>
      <c r="I42" s="14" t="s">
        <v>1136</v>
      </c>
      <c r="J42" s="13" t="s">
        <v>345</v>
      </c>
      <c r="K42" s="13" t="s">
        <v>346</v>
      </c>
      <c r="L42" s="13" t="s">
        <v>1240</v>
      </c>
      <c r="M42" s="13">
        <v>31</v>
      </c>
      <c r="N42" s="13" t="s">
        <v>771</v>
      </c>
      <c r="O42" s="13">
        <v>91</v>
      </c>
      <c r="P42" s="13" t="s">
        <v>1265</v>
      </c>
      <c r="Q42" s="13" t="s">
        <v>1266</v>
      </c>
      <c r="R42" s="13" t="s">
        <v>417</v>
      </c>
      <c r="S42" s="13"/>
      <c r="T42" s="13" t="s">
        <v>409</v>
      </c>
      <c r="U42" s="15" t="s">
        <v>347</v>
      </c>
      <c r="V42" s="15"/>
      <c r="W42" s="13" t="s">
        <v>348</v>
      </c>
      <c r="X42" s="13" t="s">
        <v>349</v>
      </c>
      <c r="Y42" s="14" t="s">
        <v>1136</v>
      </c>
      <c r="Z42" t="s">
        <v>341</v>
      </c>
    </row>
    <row r="43" spans="1:26" ht="17.25" x14ac:dyDescent="0.25">
      <c r="A43" s="12" t="s">
        <v>350</v>
      </c>
      <c r="B43" s="13">
        <v>788</v>
      </c>
      <c r="C43" s="13" t="s">
        <v>27</v>
      </c>
      <c r="D43" s="13" t="s">
        <v>351</v>
      </c>
      <c r="E43" s="13" t="s">
        <v>352</v>
      </c>
      <c r="F43" s="13" t="s">
        <v>292</v>
      </c>
      <c r="G43" s="13">
        <v>335</v>
      </c>
      <c r="H43" s="13">
        <v>82</v>
      </c>
      <c r="I43" s="14" t="s">
        <v>1136</v>
      </c>
      <c r="J43" s="13" t="s">
        <v>353</v>
      </c>
      <c r="K43" s="13" t="s">
        <v>354</v>
      </c>
      <c r="L43" s="13" t="s">
        <v>33</v>
      </c>
      <c r="M43" s="13">
        <v>35</v>
      </c>
      <c r="N43" s="13" t="s">
        <v>846</v>
      </c>
      <c r="O43" s="13">
        <v>80</v>
      </c>
      <c r="P43" s="13" t="s">
        <v>1267</v>
      </c>
      <c r="Q43" s="13" t="s">
        <v>703</v>
      </c>
      <c r="R43" s="13" t="s">
        <v>96</v>
      </c>
      <c r="S43" s="13"/>
      <c r="T43" s="13" t="s">
        <v>1137</v>
      </c>
      <c r="U43" s="16" t="s">
        <v>355</v>
      </c>
      <c r="V43" s="16"/>
      <c r="W43" s="13" t="s">
        <v>356</v>
      </c>
      <c r="X43" s="13" t="s">
        <v>159</v>
      </c>
      <c r="Y43" s="14" t="s">
        <v>1136</v>
      </c>
      <c r="Z43" t="s">
        <v>350</v>
      </c>
    </row>
    <row r="44" spans="1:26" ht="17.25" x14ac:dyDescent="0.25">
      <c r="A44" s="12" t="s">
        <v>357</v>
      </c>
      <c r="B44" s="13" t="s">
        <v>358</v>
      </c>
      <c r="C44" s="13" t="s">
        <v>359</v>
      </c>
      <c r="D44" s="13" t="s">
        <v>360</v>
      </c>
      <c r="E44" s="13" t="s">
        <v>123</v>
      </c>
      <c r="F44" s="13" t="s">
        <v>361</v>
      </c>
      <c r="G44" s="13">
        <v>442</v>
      </c>
      <c r="H44" s="13">
        <v>94</v>
      </c>
      <c r="I44" s="14" t="s">
        <v>1209</v>
      </c>
      <c r="J44" s="13" t="s">
        <v>362</v>
      </c>
      <c r="K44" s="13" t="s">
        <v>363</v>
      </c>
      <c r="L44" s="13" t="s">
        <v>33</v>
      </c>
      <c r="M44" s="13">
        <v>379</v>
      </c>
      <c r="N44" s="13" t="s">
        <v>1268</v>
      </c>
      <c r="O44" s="13">
        <v>80</v>
      </c>
      <c r="P44" s="13" t="s">
        <v>1269</v>
      </c>
      <c r="Q44" s="13" t="s">
        <v>1165</v>
      </c>
      <c r="R44" s="13" t="s">
        <v>506</v>
      </c>
      <c r="S44" s="13"/>
      <c r="T44" s="13" t="s">
        <v>118</v>
      </c>
      <c r="U44" s="15" t="s">
        <v>364</v>
      </c>
      <c r="V44" s="15"/>
      <c r="W44" s="13" t="s">
        <v>365</v>
      </c>
      <c r="X44" s="13" t="s">
        <v>366</v>
      </c>
      <c r="Y44" s="14" t="s">
        <v>1136</v>
      </c>
      <c r="Z44" t="s">
        <v>357</v>
      </c>
    </row>
    <row r="45" spans="1:26" ht="17.25" x14ac:dyDescent="0.25">
      <c r="A45" s="12" t="s">
        <v>367</v>
      </c>
      <c r="B45" s="13">
        <v>21</v>
      </c>
      <c r="C45" s="13" t="s">
        <v>33</v>
      </c>
      <c r="D45" s="13" t="s">
        <v>33</v>
      </c>
      <c r="E45" s="13" t="s">
        <v>33</v>
      </c>
      <c r="F45" s="13" t="s">
        <v>33</v>
      </c>
      <c r="G45" s="13" t="s">
        <v>33</v>
      </c>
      <c r="H45" s="13">
        <v>100</v>
      </c>
      <c r="I45" s="14" t="s">
        <v>1209</v>
      </c>
      <c r="J45" s="13" t="s">
        <v>76</v>
      </c>
      <c r="K45" s="13" t="s">
        <v>60</v>
      </c>
      <c r="L45" s="13" t="s">
        <v>33</v>
      </c>
      <c r="M45" s="13" t="s">
        <v>550</v>
      </c>
      <c r="N45" s="13" t="s">
        <v>33</v>
      </c>
      <c r="O45" s="13">
        <v>99</v>
      </c>
      <c r="P45" s="13">
        <v>765</v>
      </c>
      <c r="Q45" s="13" t="s">
        <v>33</v>
      </c>
      <c r="R45" s="13" t="s">
        <v>33</v>
      </c>
      <c r="S45" s="13"/>
      <c r="T45" s="13" t="s">
        <v>522</v>
      </c>
      <c r="U45" s="15" t="s">
        <v>368</v>
      </c>
      <c r="V45" s="15"/>
      <c r="W45" s="13" t="s">
        <v>33</v>
      </c>
      <c r="X45" s="13" t="s">
        <v>369</v>
      </c>
      <c r="Y45" s="14" t="s">
        <v>1136</v>
      </c>
      <c r="Z45" t="s">
        <v>367</v>
      </c>
    </row>
    <row r="46" spans="1:26" ht="17.25" x14ac:dyDescent="0.25">
      <c r="A46" s="12" t="s">
        <v>370</v>
      </c>
      <c r="B46" s="13" t="s">
        <v>371</v>
      </c>
      <c r="C46" s="13" t="s">
        <v>372</v>
      </c>
      <c r="D46" s="13" t="s">
        <v>305</v>
      </c>
      <c r="E46" s="13" t="s">
        <v>373</v>
      </c>
      <c r="F46" s="13" t="s">
        <v>374</v>
      </c>
      <c r="G46" s="13">
        <v>25</v>
      </c>
      <c r="H46" s="13">
        <v>99</v>
      </c>
      <c r="I46" s="14" t="s">
        <v>1136</v>
      </c>
      <c r="J46" s="13" t="s">
        <v>375</v>
      </c>
      <c r="K46" s="13" t="s">
        <v>42</v>
      </c>
      <c r="L46" s="13" t="s">
        <v>1236</v>
      </c>
      <c r="M46" s="13">
        <v>11</v>
      </c>
      <c r="N46" s="13" t="s">
        <v>775</v>
      </c>
      <c r="O46" s="13">
        <v>92</v>
      </c>
      <c r="P46" s="13" t="s">
        <v>1270</v>
      </c>
      <c r="Q46" s="13" t="s">
        <v>419</v>
      </c>
      <c r="R46" s="13" t="s">
        <v>607</v>
      </c>
      <c r="S46" s="13"/>
      <c r="T46" s="13" t="s">
        <v>177</v>
      </c>
      <c r="U46" s="15" t="s">
        <v>376</v>
      </c>
      <c r="V46" s="15"/>
      <c r="W46" s="13" t="s">
        <v>377</v>
      </c>
      <c r="X46" s="13" t="s">
        <v>199</v>
      </c>
      <c r="Y46" s="14" t="s">
        <v>1136</v>
      </c>
      <c r="Z46" t="s">
        <v>370</v>
      </c>
    </row>
    <row r="47" spans="1:26" ht="17.25" x14ac:dyDescent="0.25">
      <c r="A47" s="12" t="s">
        <v>378</v>
      </c>
      <c r="B47" s="13" t="s">
        <v>379</v>
      </c>
      <c r="C47" s="13" t="s">
        <v>380</v>
      </c>
      <c r="D47" s="13" t="s">
        <v>381</v>
      </c>
      <c r="E47" s="13" t="s">
        <v>382</v>
      </c>
      <c r="F47" s="13" t="s">
        <v>383</v>
      </c>
      <c r="G47" s="13">
        <v>645</v>
      </c>
      <c r="H47" s="13">
        <v>59</v>
      </c>
      <c r="I47" s="14" t="s">
        <v>1136</v>
      </c>
      <c r="J47" s="13" t="s">
        <v>384</v>
      </c>
      <c r="K47" s="13" t="s">
        <v>385</v>
      </c>
      <c r="L47" s="13" t="s">
        <v>1271</v>
      </c>
      <c r="M47" s="13">
        <v>159</v>
      </c>
      <c r="N47" s="13" t="s">
        <v>1272</v>
      </c>
      <c r="O47" s="13">
        <v>83</v>
      </c>
      <c r="P47" s="13" t="s">
        <v>1273</v>
      </c>
      <c r="Q47" s="13" t="s">
        <v>202</v>
      </c>
      <c r="R47" s="13" t="s">
        <v>918</v>
      </c>
      <c r="S47" s="13"/>
      <c r="T47" s="13" t="s">
        <v>409</v>
      </c>
      <c r="U47" s="15" t="s">
        <v>368</v>
      </c>
      <c r="V47" s="15"/>
      <c r="W47" s="13" t="s">
        <v>386</v>
      </c>
      <c r="X47" s="13" t="s">
        <v>387</v>
      </c>
      <c r="Y47" s="14" t="s">
        <v>1136</v>
      </c>
      <c r="Z47" t="s">
        <v>378</v>
      </c>
    </row>
    <row r="48" spans="1:26" ht="17.25" x14ac:dyDescent="0.25">
      <c r="A48" s="12" t="s">
        <v>388</v>
      </c>
      <c r="B48" s="13" t="s">
        <v>389</v>
      </c>
      <c r="C48" s="13" t="s">
        <v>390</v>
      </c>
      <c r="D48" s="13" t="s">
        <v>391</v>
      </c>
      <c r="E48" s="13" t="s">
        <v>164</v>
      </c>
      <c r="F48" s="13" t="s">
        <v>392</v>
      </c>
      <c r="G48" s="13">
        <v>8</v>
      </c>
      <c r="H48" s="13">
        <v>100</v>
      </c>
      <c r="I48" s="14" t="s">
        <v>1136</v>
      </c>
      <c r="J48" s="13" t="s">
        <v>246</v>
      </c>
      <c r="K48" s="13" t="s">
        <v>393</v>
      </c>
      <c r="L48" s="13" t="s">
        <v>33</v>
      </c>
      <c r="M48" s="13">
        <v>13</v>
      </c>
      <c r="N48" s="13" t="s">
        <v>33</v>
      </c>
      <c r="O48" s="13">
        <v>94</v>
      </c>
      <c r="P48" s="13">
        <v>11</v>
      </c>
      <c r="Q48" s="13" t="s">
        <v>924</v>
      </c>
      <c r="R48" s="13" t="s">
        <v>326</v>
      </c>
      <c r="S48" s="13"/>
      <c r="T48" s="13" t="s">
        <v>87</v>
      </c>
      <c r="U48" s="15" t="s">
        <v>394</v>
      </c>
      <c r="V48" s="15"/>
      <c r="W48" s="13" t="s">
        <v>33</v>
      </c>
      <c r="X48" s="13" t="s">
        <v>395</v>
      </c>
      <c r="Y48" s="14" t="s">
        <v>1136</v>
      </c>
      <c r="Z48" t="s">
        <v>388</v>
      </c>
    </row>
    <row r="49" spans="1:26" ht="17.25" x14ac:dyDescent="0.25">
      <c r="A49" s="12" t="s">
        <v>396</v>
      </c>
      <c r="B49" s="13" t="s">
        <v>397</v>
      </c>
      <c r="C49" s="13" t="s">
        <v>142</v>
      </c>
      <c r="D49" s="13" t="s">
        <v>398</v>
      </c>
      <c r="E49" s="13" t="s">
        <v>131</v>
      </c>
      <c r="F49" s="13" t="s">
        <v>399</v>
      </c>
      <c r="G49" s="13">
        <v>39</v>
      </c>
      <c r="H49" s="13">
        <v>99</v>
      </c>
      <c r="I49" s="14" t="s">
        <v>1136</v>
      </c>
      <c r="J49" s="13" t="s">
        <v>339</v>
      </c>
      <c r="K49" s="13" t="s">
        <v>400</v>
      </c>
      <c r="L49" s="13" t="s">
        <v>1274</v>
      </c>
      <c r="M49" s="13" t="s">
        <v>494</v>
      </c>
      <c r="N49" s="13" t="s">
        <v>33</v>
      </c>
      <c r="O49" s="13">
        <v>96</v>
      </c>
      <c r="P49" s="13" t="s">
        <v>1275</v>
      </c>
      <c r="Q49" s="13" t="s">
        <v>237</v>
      </c>
      <c r="R49" s="13" t="s">
        <v>41</v>
      </c>
      <c r="S49" s="13"/>
      <c r="T49" s="13" t="s">
        <v>108</v>
      </c>
      <c r="U49" s="15" t="s">
        <v>401</v>
      </c>
      <c r="V49" s="15"/>
      <c r="W49" s="13" t="s">
        <v>402</v>
      </c>
      <c r="X49" s="13" t="s">
        <v>190</v>
      </c>
      <c r="Y49" s="14" t="s">
        <v>1136</v>
      </c>
      <c r="Z49" t="s">
        <v>396</v>
      </c>
    </row>
    <row r="50" spans="1:26" ht="17.25" x14ac:dyDescent="0.25">
      <c r="A50" s="12" t="s">
        <v>403</v>
      </c>
      <c r="B50" s="13" t="s">
        <v>404</v>
      </c>
      <c r="C50" s="13" t="s">
        <v>405</v>
      </c>
      <c r="D50" s="13" t="s">
        <v>406</v>
      </c>
      <c r="E50" s="13" t="s">
        <v>331</v>
      </c>
      <c r="F50" s="13" t="s">
        <v>276</v>
      </c>
      <c r="G50" s="13">
        <v>7</v>
      </c>
      <c r="H50" s="13">
        <v>97</v>
      </c>
      <c r="I50" s="14" t="s">
        <v>1209</v>
      </c>
      <c r="J50" s="13" t="s">
        <v>407</v>
      </c>
      <c r="K50" s="13" t="s">
        <v>408</v>
      </c>
      <c r="L50" s="13" t="s">
        <v>33</v>
      </c>
      <c r="M50" s="13" t="s">
        <v>42</v>
      </c>
      <c r="N50" s="13" t="s">
        <v>33</v>
      </c>
      <c r="O50" s="13">
        <v>97</v>
      </c>
      <c r="P50" s="13">
        <v>2</v>
      </c>
      <c r="Q50" s="13" t="s">
        <v>648</v>
      </c>
      <c r="R50" s="13" t="s">
        <v>655</v>
      </c>
      <c r="S50" s="13"/>
      <c r="T50" s="13" t="s">
        <v>917</v>
      </c>
      <c r="U50" s="15" t="s">
        <v>409</v>
      </c>
      <c r="V50" s="15"/>
      <c r="W50" s="13" t="s">
        <v>33</v>
      </c>
      <c r="X50" s="13" t="s">
        <v>410</v>
      </c>
      <c r="Y50" s="14" t="s">
        <v>1136</v>
      </c>
      <c r="Z50" t="s">
        <v>403</v>
      </c>
    </row>
    <row r="51" spans="1:26" ht="17.25" x14ac:dyDescent="0.25">
      <c r="A51" s="12" t="s">
        <v>411</v>
      </c>
      <c r="B51" s="13" t="s">
        <v>412</v>
      </c>
      <c r="C51" s="13" t="s">
        <v>413</v>
      </c>
      <c r="D51" s="13" t="s">
        <v>270</v>
      </c>
      <c r="E51" s="13" t="s">
        <v>414</v>
      </c>
      <c r="F51" s="13" t="s">
        <v>392</v>
      </c>
      <c r="G51" s="13">
        <v>4</v>
      </c>
      <c r="H51" s="13">
        <v>100</v>
      </c>
      <c r="I51" s="14" t="s">
        <v>1209</v>
      </c>
      <c r="J51" s="13" t="s">
        <v>415</v>
      </c>
      <c r="K51" s="13" t="s">
        <v>416</v>
      </c>
      <c r="L51" s="13" t="s">
        <v>33</v>
      </c>
      <c r="M51" s="13" t="s">
        <v>409</v>
      </c>
      <c r="N51" s="13" t="s">
        <v>33</v>
      </c>
      <c r="O51" s="13">
        <v>97</v>
      </c>
      <c r="P51" s="13">
        <v>3</v>
      </c>
      <c r="Q51" s="13" t="s">
        <v>436</v>
      </c>
      <c r="R51" s="13" t="s">
        <v>169</v>
      </c>
      <c r="S51" s="13"/>
      <c r="T51" s="13" t="s">
        <v>169</v>
      </c>
      <c r="U51" s="15" t="s">
        <v>417</v>
      </c>
      <c r="V51" s="15"/>
      <c r="W51" s="13" t="s">
        <v>418</v>
      </c>
      <c r="X51" s="13" t="s">
        <v>419</v>
      </c>
      <c r="Y51" s="14" t="s">
        <v>1136</v>
      </c>
      <c r="Z51" t="str">
        <f>A51</f>
        <v>Czechia</v>
      </c>
    </row>
    <row r="52" spans="1:26" ht="17.25" x14ac:dyDescent="0.25">
      <c r="A52" s="12" t="s">
        <v>420</v>
      </c>
      <c r="B52" s="13" t="s">
        <v>421</v>
      </c>
      <c r="C52" s="13" t="s">
        <v>143</v>
      </c>
      <c r="D52" s="13" t="s">
        <v>422</v>
      </c>
      <c r="E52" s="13" t="s">
        <v>148</v>
      </c>
      <c r="F52" s="13" t="s">
        <v>184</v>
      </c>
      <c r="G52" s="13">
        <v>82</v>
      </c>
      <c r="H52" s="13">
        <v>100</v>
      </c>
      <c r="I52" s="14" t="s">
        <v>1136</v>
      </c>
      <c r="J52" s="13" t="s">
        <v>423</v>
      </c>
      <c r="K52" s="13" t="s">
        <v>424</v>
      </c>
      <c r="L52" s="13" t="s">
        <v>33</v>
      </c>
      <c r="M52" s="13">
        <v>561</v>
      </c>
      <c r="N52" s="13" t="s">
        <v>951</v>
      </c>
      <c r="O52" s="13">
        <v>96</v>
      </c>
      <c r="P52" s="13" t="s">
        <v>1276</v>
      </c>
      <c r="Q52" s="13" t="s">
        <v>1146</v>
      </c>
      <c r="R52" s="13" t="s">
        <v>899</v>
      </c>
      <c r="S52" s="13"/>
      <c r="T52" s="13" t="s">
        <v>738</v>
      </c>
      <c r="U52" s="16" t="s">
        <v>425</v>
      </c>
      <c r="V52" s="16"/>
      <c r="W52" s="13" t="s">
        <v>426</v>
      </c>
      <c r="X52" s="13" t="s">
        <v>427</v>
      </c>
      <c r="Y52" s="14" t="s">
        <v>1136</v>
      </c>
      <c r="Z52" t="s">
        <v>420</v>
      </c>
    </row>
    <row r="53" spans="1:26" ht="17.25" x14ac:dyDescent="0.25">
      <c r="A53" s="12" t="s">
        <v>428</v>
      </c>
      <c r="B53" s="13" t="s">
        <v>429</v>
      </c>
      <c r="C53" s="13" t="s">
        <v>430</v>
      </c>
      <c r="D53" s="13" t="s">
        <v>431</v>
      </c>
      <c r="E53" s="13" t="s">
        <v>432</v>
      </c>
      <c r="F53" s="13" t="s">
        <v>319</v>
      </c>
      <c r="G53" s="13">
        <v>693</v>
      </c>
      <c r="H53" s="13">
        <v>80</v>
      </c>
      <c r="I53" s="14" t="s">
        <v>1136</v>
      </c>
      <c r="J53" s="13" t="s">
        <v>433</v>
      </c>
      <c r="K53" s="13" t="s">
        <v>434</v>
      </c>
      <c r="L53" s="13" t="s">
        <v>1277</v>
      </c>
      <c r="M53" s="13">
        <v>324</v>
      </c>
      <c r="N53" s="13" t="s">
        <v>1278</v>
      </c>
      <c r="O53" s="13">
        <v>81</v>
      </c>
      <c r="P53" s="13" t="s">
        <v>1279</v>
      </c>
      <c r="Q53" s="13" t="s">
        <v>799</v>
      </c>
      <c r="R53" s="13" t="s">
        <v>826</v>
      </c>
      <c r="S53" s="13"/>
      <c r="T53" s="13" t="s">
        <v>991</v>
      </c>
      <c r="U53" s="15" t="s">
        <v>435</v>
      </c>
      <c r="V53" s="15"/>
      <c r="W53" s="13" t="s">
        <v>436</v>
      </c>
      <c r="X53" s="13" t="s">
        <v>437</v>
      </c>
      <c r="Y53" s="14" t="s">
        <v>1136</v>
      </c>
      <c r="Z53" t="s">
        <v>428</v>
      </c>
    </row>
    <row r="54" spans="1:26" ht="17.25" x14ac:dyDescent="0.25">
      <c r="A54" s="12" t="s">
        <v>438</v>
      </c>
      <c r="B54" s="13" t="s">
        <v>439</v>
      </c>
      <c r="C54" s="13" t="s">
        <v>73</v>
      </c>
      <c r="D54" s="13" t="s">
        <v>440</v>
      </c>
      <c r="E54" s="13" t="s">
        <v>441</v>
      </c>
      <c r="F54" s="13" t="s">
        <v>343</v>
      </c>
      <c r="G54" s="13">
        <v>6</v>
      </c>
      <c r="H54" s="13">
        <v>98</v>
      </c>
      <c r="I54" s="14" t="s">
        <v>1209</v>
      </c>
      <c r="J54" s="13" t="s">
        <v>116</v>
      </c>
      <c r="K54" s="13" t="s">
        <v>442</v>
      </c>
      <c r="L54" s="13" t="s">
        <v>33</v>
      </c>
      <c r="M54" s="13" t="s">
        <v>307</v>
      </c>
      <c r="N54" s="13" t="s">
        <v>33</v>
      </c>
      <c r="O54" s="13" t="s">
        <v>33</v>
      </c>
      <c r="P54" s="13">
        <v>0</v>
      </c>
      <c r="Q54" s="13" t="s">
        <v>647</v>
      </c>
      <c r="R54" s="13" t="s">
        <v>278</v>
      </c>
      <c r="S54" s="13"/>
      <c r="T54" s="13" t="s">
        <v>1058</v>
      </c>
      <c r="U54" s="15" t="s">
        <v>116</v>
      </c>
      <c r="V54" s="15"/>
      <c r="W54" s="13" t="s">
        <v>33</v>
      </c>
      <c r="X54" s="13" t="s">
        <v>443</v>
      </c>
      <c r="Y54" s="14" t="s">
        <v>1136</v>
      </c>
      <c r="Z54" t="s">
        <v>438</v>
      </c>
    </row>
    <row r="55" spans="1:26" ht="17.25" x14ac:dyDescent="0.25">
      <c r="A55" s="12" t="s">
        <v>444</v>
      </c>
      <c r="B55" s="13">
        <v>888</v>
      </c>
      <c r="C55" s="13" t="s">
        <v>445</v>
      </c>
      <c r="D55" s="13" t="s">
        <v>446</v>
      </c>
      <c r="E55" s="13" t="s">
        <v>352</v>
      </c>
      <c r="F55" s="13" t="s">
        <v>447</v>
      </c>
      <c r="G55" s="13">
        <v>229</v>
      </c>
      <c r="H55" s="13">
        <v>87</v>
      </c>
      <c r="I55" s="14" t="s">
        <v>1209</v>
      </c>
      <c r="J55" s="13" t="s">
        <v>446</v>
      </c>
      <c r="K55" s="13" t="s">
        <v>448</v>
      </c>
      <c r="L55" s="13" t="s">
        <v>1280</v>
      </c>
      <c r="M55" s="13">
        <v>378</v>
      </c>
      <c r="N55" s="13" t="s">
        <v>596</v>
      </c>
      <c r="O55" s="13">
        <v>84</v>
      </c>
      <c r="P55" s="13" t="s">
        <v>1281</v>
      </c>
      <c r="Q55" s="13" t="s">
        <v>1198</v>
      </c>
      <c r="R55" s="13" t="s">
        <v>684</v>
      </c>
      <c r="S55" s="13"/>
      <c r="T55" s="13" t="s">
        <v>1141</v>
      </c>
      <c r="U55" s="15" t="s">
        <v>449</v>
      </c>
      <c r="V55" s="15"/>
      <c r="W55" s="13" t="s">
        <v>33</v>
      </c>
      <c r="X55" s="13" t="s">
        <v>450</v>
      </c>
      <c r="Y55" s="14" t="s">
        <v>1136</v>
      </c>
      <c r="Z55" t="s">
        <v>444</v>
      </c>
    </row>
    <row r="56" spans="1:26" ht="17.25" x14ac:dyDescent="0.25">
      <c r="A56" s="12" t="s">
        <v>451</v>
      </c>
      <c r="B56" s="13">
        <v>73</v>
      </c>
      <c r="C56" s="13" t="s">
        <v>33</v>
      </c>
      <c r="D56" s="13" t="s">
        <v>33</v>
      </c>
      <c r="E56" s="13" t="s">
        <v>33</v>
      </c>
      <c r="F56" s="13" t="s">
        <v>33</v>
      </c>
      <c r="G56" s="13" t="s">
        <v>33</v>
      </c>
      <c r="H56" s="13">
        <v>100</v>
      </c>
      <c r="I56" s="14" t="s">
        <v>1209</v>
      </c>
      <c r="J56" s="13" t="s">
        <v>452</v>
      </c>
      <c r="K56" s="13" t="s">
        <v>436</v>
      </c>
      <c r="L56" s="13" t="s">
        <v>33</v>
      </c>
      <c r="M56" s="13">
        <v>11</v>
      </c>
      <c r="N56" s="13" t="s">
        <v>33</v>
      </c>
      <c r="O56" s="13">
        <v>98</v>
      </c>
      <c r="P56" s="13" t="s">
        <v>1713</v>
      </c>
      <c r="Q56" s="13" t="s">
        <v>33</v>
      </c>
      <c r="R56" s="13" t="s">
        <v>33</v>
      </c>
      <c r="S56" s="13"/>
      <c r="T56" s="13" t="s">
        <v>846</v>
      </c>
      <c r="U56" s="15" t="s">
        <v>453</v>
      </c>
      <c r="V56" s="15"/>
      <c r="W56" s="13" t="s">
        <v>33</v>
      </c>
      <c r="X56" s="13" t="s">
        <v>128</v>
      </c>
      <c r="Y56" s="14" t="s">
        <v>1282</v>
      </c>
      <c r="Z56" t="s">
        <v>451</v>
      </c>
    </row>
    <row r="57" spans="1:26" ht="17.25" x14ac:dyDescent="0.25">
      <c r="A57" s="12" t="s">
        <v>454</v>
      </c>
      <c r="B57" s="13" t="s">
        <v>455</v>
      </c>
      <c r="C57" s="13" t="s">
        <v>456</v>
      </c>
      <c r="D57" s="13" t="s">
        <v>372</v>
      </c>
      <c r="E57" s="13" t="s">
        <v>457</v>
      </c>
      <c r="F57" s="13" t="s">
        <v>166</v>
      </c>
      <c r="G57" s="13">
        <v>92</v>
      </c>
      <c r="H57" s="13">
        <v>98</v>
      </c>
      <c r="I57" s="14" t="s">
        <v>1209</v>
      </c>
      <c r="J57" s="13" t="s">
        <v>386</v>
      </c>
      <c r="K57" s="13" t="s">
        <v>458</v>
      </c>
      <c r="L57" s="13" t="s">
        <v>1283</v>
      </c>
      <c r="M57" s="13">
        <v>60</v>
      </c>
      <c r="N57" s="13" t="s">
        <v>1166</v>
      </c>
      <c r="O57" s="13">
        <v>81</v>
      </c>
      <c r="P57" s="13" t="s">
        <v>1284</v>
      </c>
      <c r="Q57" s="13" t="s">
        <v>685</v>
      </c>
      <c r="R57" s="13" t="s">
        <v>1046</v>
      </c>
      <c r="S57" s="13"/>
      <c r="T57" s="13" t="s">
        <v>954</v>
      </c>
      <c r="U57" s="15" t="s">
        <v>459</v>
      </c>
      <c r="V57" s="15"/>
      <c r="W57" s="13" t="s">
        <v>304</v>
      </c>
      <c r="X57" s="13" t="s">
        <v>460</v>
      </c>
      <c r="Y57" s="14" t="s">
        <v>1136</v>
      </c>
      <c r="Z57" t="s">
        <v>454</v>
      </c>
    </row>
    <row r="58" spans="1:26" ht="17.25" x14ac:dyDescent="0.25">
      <c r="A58" s="12" t="s">
        <v>461</v>
      </c>
      <c r="B58" s="13" t="s">
        <v>462</v>
      </c>
      <c r="C58" s="13" t="s">
        <v>353</v>
      </c>
      <c r="D58" s="13" t="s">
        <v>112</v>
      </c>
      <c r="E58" s="13" t="s">
        <v>140</v>
      </c>
      <c r="F58" s="13" t="s">
        <v>143</v>
      </c>
      <c r="G58" s="13">
        <v>64</v>
      </c>
      <c r="H58" s="13">
        <v>96</v>
      </c>
      <c r="I58" s="14" t="s">
        <v>1136</v>
      </c>
      <c r="J58" s="13" t="s">
        <v>171</v>
      </c>
      <c r="K58" s="13" t="s">
        <v>463</v>
      </c>
      <c r="L58" s="13" t="s">
        <v>1285</v>
      </c>
      <c r="M58" s="13">
        <v>52</v>
      </c>
      <c r="N58" s="13" t="s">
        <v>1140</v>
      </c>
      <c r="O58" s="13">
        <v>78</v>
      </c>
      <c r="P58" s="13" t="s">
        <v>1286</v>
      </c>
      <c r="Q58" s="13" t="s">
        <v>752</v>
      </c>
      <c r="R58" s="13" t="s">
        <v>401</v>
      </c>
      <c r="S58" s="13"/>
      <c r="T58" s="13" t="s">
        <v>522</v>
      </c>
      <c r="U58" s="15" t="s">
        <v>464</v>
      </c>
      <c r="V58" s="15"/>
      <c r="W58" s="13" t="s">
        <v>38</v>
      </c>
      <c r="X58" s="13" t="s">
        <v>33</v>
      </c>
      <c r="Y58" s="14" t="s">
        <v>1136</v>
      </c>
      <c r="Z58" t="s">
        <v>461</v>
      </c>
    </row>
    <row r="59" spans="1:26" ht="17.25" x14ac:dyDescent="0.25">
      <c r="A59" s="12" t="s">
        <v>465</v>
      </c>
      <c r="B59" s="13" t="s">
        <v>466</v>
      </c>
      <c r="C59" s="13" t="s">
        <v>40</v>
      </c>
      <c r="D59" s="13" t="s">
        <v>280</v>
      </c>
      <c r="E59" s="13" t="s">
        <v>456</v>
      </c>
      <c r="F59" s="13" t="s">
        <v>208</v>
      </c>
      <c r="G59" s="13">
        <v>33</v>
      </c>
      <c r="H59" s="13">
        <v>92</v>
      </c>
      <c r="I59" s="14" t="s">
        <v>1136</v>
      </c>
      <c r="J59" s="13" t="s">
        <v>467</v>
      </c>
      <c r="K59" s="13" t="s">
        <v>468</v>
      </c>
      <c r="L59" s="13" t="s">
        <v>1287</v>
      </c>
      <c r="M59" s="13">
        <v>15</v>
      </c>
      <c r="N59" s="13" t="s">
        <v>33</v>
      </c>
      <c r="O59" s="13">
        <v>93</v>
      </c>
      <c r="P59" s="13" t="s">
        <v>1288</v>
      </c>
      <c r="Q59" s="13" t="s">
        <v>1084</v>
      </c>
      <c r="R59" s="13" t="s">
        <v>393</v>
      </c>
      <c r="S59" s="13"/>
      <c r="T59" s="13" t="s">
        <v>1141</v>
      </c>
      <c r="U59" s="15" t="s">
        <v>468</v>
      </c>
      <c r="V59" s="15"/>
      <c r="W59" s="13" t="s">
        <v>469</v>
      </c>
      <c r="X59" s="13" t="s">
        <v>369</v>
      </c>
      <c r="Y59" s="14" t="s">
        <v>1136</v>
      </c>
      <c r="Z59" t="s">
        <v>465</v>
      </c>
    </row>
    <row r="60" spans="1:26" ht="17.25" x14ac:dyDescent="0.25">
      <c r="A60" s="12" t="s">
        <v>470</v>
      </c>
      <c r="B60" s="13" t="s">
        <v>471</v>
      </c>
      <c r="C60" s="13" t="s">
        <v>40</v>
      </c>
      <c r="D60" s="13" t="s">
        <v>141</v>
      </c>
      <c r="E60" s="13" t="s">
        <v>353</v>
      </c>
      <c r="F60" s="13" t="s">
        <v>472</v>
      </c>
      <c r="G60" s="13">
        <v>54</v>
      </c>
      <c r="H60" s="13">
        <v>98</v>
      </c>
      <c r="I60" s="14" t="s">
        <v>1209</v>
      </c>
      <c r="J60" s="13" t="s">
        <v>347</v>
      </c>
      <c r="K60" s="13" t="s">
        <v>182</v>
      </c>
      <c r="L60" s="13" t="s">
        <v>1285</v>
      </c>
      <c r="M60" s="13">
        <v>43</v>
      </c>
      <c r="N60" s="13" t="s">
        <v>1139</v>
      </c>
      <c r="O60" s="13">
        <v>91</v>
      </c>
      <c r="P60" s="13" t="s">
        <v>1289</v>
      </c>
      <c r="Q60" s="13" t="s">
        <v>109</v>
      </c>
      <c r="R60" s="13" t="s">
        <v>419</v>
      </c>
      <c r="S60" s="13"/>
      <c r="T60" s="13" t="s">
        <v>415</v>
      </c>
      <c r="U60" s="15" t="s">
        <v>473</v>
      </c>
      <c r="V60" s="15"/>
      <c r="W60" s="13" t="s">
        <v>474</v>
      </c>
      <c r="X60" s="13" t="s">
        <v>115</v>
      </c>
      <c r="Y60" s="14" t="s">
        <v>1136</v>
      </c>
      <c r="Z60" t="s">
        <v>470</v>
      </c>
    </row>
    <row r="61" spans="1:26" ht="17.25" x14ac:dyDescent="0.25">
      <c r="A61" s="12" t="s">
        <v>475</v>
      </c>
      <c r="B61" s="13">
        <v>845</v>
      </c>
      <c r="C61" s="13" t="s">
        <v>361</v>
      </c>
      <c r="D61" s="13" t="s">
        <v>189</v>
      </c>
      <c r="E61" s="13" t="s">
        <v>476</v>
      </c>
      <c r="F61" s="13" t="s">
        <v>477</v>
      </c>
      <c r="G61" s="13">
        <v>342</v>
      </c>
      <c r="H61" s="13">
        <v>68</v>
      </c>
      <c r="I61" s="14" t="s">
        <v>1209</v>
      </c>
      <c r="J61" s="13" t="s">
        <v>478</v>
      </c>
      <c r="K61" s="13" t="s">
        <v>479</v>
      </c>
      <c r="L61" s="13" t="s">
        <v>1236</v>
      </c>
      <c r="M61" s="13">
        <v>172</v>
      </c>
      <c r="N61" s="13" t="s">
        <v>1290</v>
      </c>
      <c r="O61" s="13">
        <v>16</v>
      </c>
      <c r="P61" s="13" t="s">
        <v>1291</v>
      </c>
      <c r="Q61" s="13" t="s">
        <v>1182</v>
      </c>
      <c r="R61" s="13" t="s">
        <v>703</v>
      </c>
      <c r="S61" s="13"/>
      <c r="T61" s="13" t="s">
        <v>647</v>
      </c>
      <c r="U61" s="16" t="s">
        <v>480</v>
      </c>
      <c r="V61" s="16"/>
      <c r="W61" s="13" t="s">
        <v>481</v>
      </c>
      <c r="X61" s="13" t="s">
        <v>482</v>
      </c>
      <c r="Y61" s="14" t="s">
        <v>1136</v>
      </c>
      <c r="Z61" t="s">
        <v>475</v>
      </c>
    </row>
    <row r="62" spans="1:26" ht="17.25" x14ac:dyDescent="0.25">
      <c r="A62" s="12" t="s">
        <v>483</v>
      </c>
      <c r="B62" s="13" t="s">
        <v>484</v>
      </c>
      <c r="C62" s="13" t="s">
        <v>485</v>
      </c>
      <c r="D62" s="13" t="s">
        <v>143</v>
      </c>
      <c r="E62" s="13" t="s">
        <v>123</v>
      </c>
      <c r="F62" s="13" t="s">
        <v>292</v>
      </c>
      <c r="G62" s="13">
        <v>501</v>
      </c>
      <c r="H62" s="13">
        <v>34</v>
      </c>
      <c r="I62" s="14" t="s">
        <v>1136</v>
      </c>
      <c r="J62" s="13" t="s">
        <v>486</v>
      </c>
      <c r="K62" s="13" t="s">
        <v>487</v>
      </c>
      <c r="L62" s="13" t="s">
        <v>1292</v>
      </c>
      <c r="M62" s="13">
        <v>65</v>
      </c>
      <c r="N62" s="13" t="s">
        <v>929</v>
      </c>
      <c r="O62" s="13">
        <v>95</v>
      </c>
      <c r="P62" s="13" t="s">
        <v>1293</v>
      </c>
      <c r="Q62" s="13" t="s">
        <v>596</v>
      </c>
      <c r="R62" s="13" t="s">
        <v>78</v>
      </c>
      <c r="S62" s="13"/>
      <c r="T62" s="13" t="s">
        <v>1147</v>
      </c>
      <c r="U62" s="15" t="s">
        <v>325</v>
      </c>
      <c r="V62" s="15"/>
      <c r="W62" s="13" t="s">
        <v>210</v>
      </c>
      <c r="X62" s="13" t="s">
        <v>488</v>
      </c>
      <c r="Y62" s="14" t="s">
        <v>1136</v>
      </c>
      <c r="Z62" t="s">
        <v>483</v>
      </c>
    </row>
    <row r="63" spans="1:26" ht="17.25" x14ac:dyDescent="0.25">
      <c r="A63" s="12" t="s">
        <v>489</v>
      </c>
      <c r="B63" s="13" t="s">
        <v>490</v>
      </c>
      <c r="C63" s="13" t="s">
        <v>81</v>
      </c>
      <c r="D63" s="13" t="s">
        <v>491</v>
      </c>
      <c r="E63" s="13" t="s">
        <v>336</v>
      </c>
      <c r="F63" s="13" t="s">
        <v>492</v>
      </c>
      <c r="G63" s="13">
        <v>9</v>
      </c>
      <c r="H63" s="13">
        <v>99</v>
      </c>
      <c r="I63" s="14" t="s">
        <v>1209</v>
      </c>
      <c r="J63" s="13" t="s">
        <v>493</v>
      </c>
      <c r="K63" s="13" t="s">
        <v>408</v>
      </c>
      <c r="L63" s="13" t="s">
        <v>33</v>
      </c>
      <c r="M63" s="13">
        <v>18</v>
      </c>
      <c r="N63" s="13" t="s">
        <v>33</v>
      </c>
      <c r="O63" s="13">
        <v>91</v>
      </c>
      <c r="P63" s="13">
        <v>0</v>
      </c>
      <c r="Q63" s="13" t="s">
        <v>1192</v>
      </c>
      <c r="R63" s="13" t="s">
        <v>907</v>
      </c>
      <c r="S63" s="13"/>
      <c r="T63" s="13" t="s">
        <v>468</v>
      </c>
      <c r="U63" s="15" t="s">
        <v>494</v>
      </c>
      <c r="V63" s="15"/>
      <c r="W63" s="13" t="s">
        <v>33</v>
      </c>
      <c r="X63" s="13" t="s">
        <v>436</v>
      </c>
      <c r="Y63" s="14" t="s">
        <v>1136</v>
      </c>
      <c r="Z63" t="s">
        <v>489</v>
      </c>
    </row>
    <row r="64" spans="1:26" ht="17.25" x14ac:dyDescent="0.25">
      <c r="A64" s="12" t="s">
        <v>495</v>
      </c>
      <c r="B64" s="13" t="s">
        <v>496</v>
      </c>
      <c r="C64" s="13" t="s">
        <v>497</v>
      </c>
      <c r="D64" s="13" t="s">
        <v>94</v>
      </c>
      <c r="E64" s="13" t="s">
        <v>241</v>
      </c>
      <c r="F64" s="13" t="s">
        <v>498</v>
      </c>
      <c r="G64" s="13">
        <v>353</v>
      </c>
      <c r="H64" s="13">
        <v>28</v>
      </c>
      <c r="I64" s="14" t="s">
        <v>1209</v>
      </c>
      <c r="J64" s="13" t="s">
        <v>499</v>
      </c>
      <c r="K64" s="13" t="s">
        <v>193</v>
      </c>
      <c r="L64" s="13" t="s">
        <v>33</v>
      </c>
      <c r="M64" s="13">
        <v>192</v>
      </c>
      <c r="N64" s="13" t="s">
        <v>293</v>
      </c>
      <c r="O64" s="13">
        <v>86</v>
      </c>
      <c r="P64" s="13" t="s">
        <v>1294</v>
      </c>
      <c r="Q64" s="13" t="s">
        <v>1049</v>
      </c>
      <c r="R64" s="13" t="s">
        <v>766</v>
      </c>
      <c r="S64" s="13"/>
      <c r="T64" s="13" t="s">
        <v>167</v>
      </c>
      <c r="U64" s="15" t="s">
        <v>500</v>
      </c>
      <c r="V64" s="15"/>
      <c r="W64" s="13" t="s">
        <v>501</v>
      </c>
      <c r="X64" s="13" t="s">
        <v>343</v>
      </c>
      <c r="Y64" s="14" t="s">
        <v>1136</v>
      </c>
      <c r="Z64" t="s">
        <v>495</v>
      </c>
    </row>
    <row r="65" spans="1:26" ht="17.25" x14ac:dyDescent="0.25">
      <c r="A65" s="12" t="s">
        <v>502</v>
      </c>
      <c r="B65" s="13">
        <v>892</v>
      </c>
      <c r="C65" s="13" t="s">
        <v>143</v>
      </c>
      <c r="D65" s="13" t="s">
        <v>149</v>
      </c>
      <c r="E65" s="13" t="s">
        <v>503</v>
      </c>
      <c r="F65" s="13" t="s">
        <v>504</v>
      </c>
      <c r="G65" s="13">
        <v>30</v>
      </c>
      <c r="H65" s="13">
        <v>99</v>
      </c>
      <c r="I65" s="14" t="s">
        <v>1136</v>
      </c>
      <c r="J65" s="13" t="s">
        <v>505</v>
      </c>
      <c r="K65" s="13" t="s">
        <v>506</v>
      </c>
      <c r="L65" s="13" t="s">
        <v>33</v>
      </c>
      <c r="M65" s="13">
        <v>51</v>
      </c>
      <c r="N65" s="13" t="s">
        <v>33</v>
      </c>
      <c r="O65" s="13">
        <v>99</v>
      </c>
      <c r="P65" s="13" t="s">
        <v>1295</v>
      </c>
      <c r="Q65" s="13" t="s">
        <v>1191</v>
      </c>
      <c r="R65" s="13" t="s">
        <v>346</v>
      </c>
      <c r="S65" s="13"/>
      <c r="T65" s="13" t="s">
        <v>995</v>
      </c>
      <c r="U65" s="15" t="s">
        <v>507</v>
      </c>
      <c r="V65" s="15"/>
      <c r="W65" s="13" t="s">
        <v>33</v>
      </c>
      <c r="X65" s="13" t="s">
        <v>508</v>
      </c>
      <c r="Y65" s="14" t="s">
        <v>1136</v>
      </c>
      <c r="Z65" t="s">
        <v>502</v>
      </c>
    </row>
    <row r="66" spans="1:26" ht="17.25" x14ac:dyDescent="0.25">
      <c r="A66" s="12" t="s">
        <v>509</v>
      </c>
      <c r="B66" s="13" t="s">
        <v>510</v>
      </c>
      <c r="C66" s="13" t="s">
        <v>405</v>
      </c>
      <c r="D66" s="13" t="s">
        <v>511</v>
      </c>
      <c r="E66" s="13" t="s">
        <v>175</v>
      </c>
      <c r="F66" s="13" t="s">
        <v>512</v>
      </c>
      <c r="G66" s="13">
        <v>3</v>
      </c>
      <c r="H66" s="13">
        <v>100</v>
      </c>
      <c r="I66" s="14" t="s">
        <v>1209</v>
      </c>
      <c r="J66" s="13" t="s">
        <v>400</v>
      </c>
      <c r="K66" s="13" t="s">
        <v>513</v>
      </c>
      <c r="L66" s="13" t="s">
        <v>33</v>
      </c>
      <c r="M66" s="13" t="s">
        <v>253</v>
      </c>
      <c r="N66" s="13" t="s">
        <v>33</v>
      </c>
      <c r="O66" s="13" t="s">
        <v>33</v>
      </c>
      <c r="P66" s="13">
        <v>2</v>
      </c>
      <c r="Q66" s="13" t="s">
        <v>1058</v>
      </c>
      <c r="R66" s="13" t="s">
        <v>1227</v>
      </c>
      <c r="S66" s="13"/>
      <c r="T66" s="13" t="s">
        <v>866</v>
      </c>
      <c r="U66" s="15" t="s">
        <v>514</v>
      </c>
      <c r="V66" s="15"/>
      <c r="W66" s="13" t="s">
        <v>33</v>
      </c>
      <c r="X66" s="13" t="s">
        <v>515</v>
      </c>
      <c r="Y66" s="14" t="s">
        <v>1136</v>
      </c>
      <c r="Z66" t="s">
        <v>509</v>
      </c>
    </row>
    <row r="67" spans="1:26" ht="17.25" x14ac:dyDescent="0.25">
      <c r="A67" s="12" t="s">
        <v>516</v>
      </c>
      <c r="B67" s="13" t="s">
        <v>517</v>
      </c>
      <c r="C67" s="13" t="s">
        <v>518</v>
      </c>
      <c r="D67" s="13" t="s">
        <v>519</v>
      </c>
      <c r="E67" s="13" t="s">
        <v>520</v>
      </c>
      <c r="F67" s="13" t="s">
        <v>521</v>
      </c>
      <c r="G67" s="13">
        <v>8</v>
      </c>
      <c r="H67" s="13">
        <v>98</v>
      </c>
      <c r="I67" s="14" t="s">
        <v>1209</v>
      </c>
      <c r="J67" s="13" t="s">
        <v>246</v>
      </c>
      <c r="K67" s="13" t="s">
        <v>107</v>
      </c>
      <c r="L67" s="13" t="s">
        <v>33</v>
      </c>
      <c r="M67" s="13" t="s">
        <v>873</v>
      </c>
      <c r="N67" s="13" t="s">
        <v>33</v>
      </c>
      <c r="O67" s="13">
        <v>83</v>
      </c>
      <c r="P67" s="13">
        <v>48</v>
      </c>
      <c r="Q67" s="13" t="s">
        <v>866</v>
      </c>
      <c r="R67" s="13" t="s">
        <v>872</v>
      </c>
      <c r="S67" s="13"/>
      <c r="T67" s="13" t="s">
        <v>1235</v>
      </c>
      <c r="U67" s="15" t="s">
        <v>522</v>
      </c>
      <c r="V67" s="15"/>
      <c r="W67" s="13" t="s">
        <v>523</v>
      </c>
      <c r="X67" s="13" t="s">
        <v>42</v>
      </c>
      <c r="Y67" s="14" t="s">
        <v>1136</v>
      </c>
      <c r="Z67" t="s">
        <v>516</v>
      </c>
    </row>
    <row r="68" spans="1:26" ht="17.25" x14ac:dyDescent="0.25">
      <c r="A68" s="12" t="s">
        <v>524</v>
      </c>
      <c r="B68" s="13" t="s">
        <v>525</v>
      </c>
      <c r="C68" s="13" t="s">
        <v>123</v>
      </c>
      <c r="D68" s="13" t="s">
        <v>526</v>
      </c>
      <c r="E68" s="13" t="s">
        <v>51</v>
      </c>
      <c r="F68" s="13" t="s">
        <v>527</v>
      </c>
      <c r="G68" s="13">
        <v>291</v>
      </c>
      <c r="H68" s="13">
        <v>89</v>
      </c>
      <c r="I68" s="14" t="s">
        <v>1209</v>
      </c>
      <c r="J68" s="13" t="s">
        <v>528</v>
      </c>
      <c r="K68" s="13" t="s">
        <v>211</v>
      </c>
      <c r="L68" s="13" t="s">
        <v>1296</v>
      </c>
      <c r="M68" s="13">
        <v>465</v>
      </c>
      <c r="N68" s="13" t="s">
        <v>1297</v>
      </c>
      <c r="O68" s="13">
        <v>80</v>
      </c>
      <c r="P68" s="13" t="s">
        <v>1298</v>
      </c>
      <c r="Q68" s="13" t="s">
        <v>1299</v>
      </c>
      <c r="R68" s="13" t="s">
        <v>866</v>
      </c>
      <c r="S68" s="13"/>
      <c r="T68" s="13" t="s">
        <v>463</v>
      </c>
      <c r="U68" s="15" t="s">
        <v>480</v>
      </c>
      <c r="V68" s="15"/>
      <c r="W68" s="13" t="s">
        <v>529</v>
      </c>
      <c r="X68" s="13" t="s">
        <v>530</v>
      </c>
      <c r="Y68" s="14" t="s">
        <v>1136</v>
      </c>
      <c r="Z68" t="s">
        <v>524</v>
      </c>
    </row>
    <row r="69" spans="1:26" ht="17.25" x14ac:dyDescent="0.25">
      <c r="A69" s="12" t="s">
        <v>531</v>
      </c>
      <c r="B69" s="13" t="s">
        <v>532</v>
      </c>
      <c r="C69" s="13" t="s">
        <v>432</v>
      </c>
      <c r="D69" s="13" t="s">
        <v>533</v>
      </c>
      <c r="E69" s="13" t="s">
        <v>188</v>
      </c>
      <c r="F69" s="13" t="s">
        <v>534</v>
      </c>
      <c r="G69" s="13">
        <v>706</v>
      </c>
      <c r="H69" s="13">
        <v>57</v>
      </c>
      <c r="I69" s="14" t="s">
        <v>1136</v>
      </c>
      <c r="J69" s="13" t="s">
        <v>492</v>
      </c>
      <c r="K69" s="13" t="s">
        <v>535</v>
      </c>
      <c r="L69" s="13" t="s">
        <v>1300</v>
      </c>
      <c r="M69" s="13">
        <v>174</v>
      </c>
      <c r="N69" s="13" t="s">
        <v>1301</v>
      </c>
      <c r="O69" s="13">
        <v>97</v>
      </c>
      <c r="P69" s="13" t="s">
        <v>1302</v>
      </c>
      <c r="Q69" s="13" t="s">
        <v>602</v>
      </c>
      <c r="R69" s="13" t="s">
        <v>42</v>
      </c>
      <c r="S69" s="13"/>
      <c r="T69" s="13" t="s">
        <v>846</v>
      </c>
      <c r="U69" s="15" t="s">
        <v>536</v>
      </c>
      <c r="V69" s="15"/>
      <c r="W69" s="13" t="s">
        <v>537</v>
      </c>
      <c r="X69" s="13" t="s">
        <v>538</v>
      </c>
      <c r="Y69" s="14" t="s">
        <v>1136</v>
      </c>
      <c r="Z69" t="s">
        <v>531</v>
      </c>
    </row>
    <row r="70" spans="1:26" ht="17.25" x14ac:dyDescent="0.25">
      <c r="A70" s="12" t="s">
        <v>539</v>
      </c>
      <c r="B70" s="13" t="s">
        <v>540</v>
      </c>
      <c r="C70" s="13" t="s">
        <v>541</v>
      </c>
      <c r="D70" s="13" t="s">
        <v>405</v>
      </c>
      <c r="E70" s="13" t="s">
        <v>542</v>
      </c>
      <c r="F70" s="13" t="s">
        <v>163</v>
      </c>
      <c r="G70" s="13">
        <v>36</v>
      </c>
      <c r="H70" s="13">
        <v>100</v>
      </c>
      <c r="I70" s="14" t="s">
        <v>1136</v>
      </c>
      <c r="J70" s="13" t="s">
        <v>543</v>
      </c>
      <c r="K70" s="13" t="s">
        <v>178</v>
      </c>
      <c r="L70" s="13" t="s">
        <v>1303</v>
      </c>
      <c r="M70" s="13">
        <v>99</v>
      </c>
      <c r="N70" s="13" t="s">
        <v>775</v>
      </c>
      <c r="O70" s="13">
        <v>94</v>
      </c>
      <c r="P70" s="13">
        <v>65</v>
      </c>
      <c r="Q70" s="13" t="s">
        <v>673</v>
      </c>
      <c r="R70" s="13" t="s">
        <v>78</v>
      </c>
      <c r="S70" s="13"/>
      <c r="T70" s="13" t="s">
        <v>76</v>
      </c>
      <c r="U70" s="15" t="s">
        <v>395</v>
      </c>
      <c r="V70" s="15"/>
      <c r="W70" s="13" t="s">
        <v>544</v>
      </c>
      <c r="X70" s="13" t="s">
        <v>545</v>
      </c>
      <c r="Y70" s="14" t="s">
        <v>1136</v>
      </c>
      <c r="Z70" t="s">
        <v>539</v>
      </c>
    </row>
    <row r="71" spans="1:26" ht="17.25" x14ac:dyDescent="0.25">
      <c r="A71" s="12" t="s">
        <v>546</v>
      </c>
      <c r="B71" s="13" t="s">
        <v>547</v>
      </c>
      <c r="C71" s="13" t="s">
        <v>235</v>
      </c>
      <c r="D71" s="13" t="s">
        <v>330</v>
      </c>
      <c r="E71" s="13" t="s">
        <v>548</v>
      </c>
      <c r="F71" s="13" t="s">
        <v>276</v>
      </c>
      <c r="G71" s="13">
        <v>6</v>
      </c>
      <c r="H71" s="13">
        <v>99</v>
      </c>
      <c r="I71" s="14" t="s">
        <v>1209</v>
      </c>
      <c r="J71" s="13" t="s">
        <v>549</v>
      </c>
      <c r="K71" s="13" t="s">
        <v>117</v>
      </c>
      <c r="L71" s="13" t="s">
        <v>33</v>
      </c>
      <c r="M71" s="13" t="s">
        <v>76</v>
      </c>
      <c r="N71" s="13" t="s">
        <v>33</v>
      </c>
      <c r="O71" s="13">
        <v>88</v>
      </c>
      <c r="P71" s="13">
        <v>147</v>
      </c>
      <c r="Q71" s="13" t="s">
        <v>894</v>
      </c>
      <c r="R71" s="13" t="s">
        <v>571</v>
      </c>
      <c r="S71" s="13"/>
      <c r="T71" s="13" t="s">
        <v>1073</v>
      </c>
      <c r="U71" s="15" t="s">
        <v>246</v>
      </c>
      <c r="V71" s="15"/>
      <c r="W71" s="13" t="s">
        <v>33</v>
      </c>
      <c r="X71" s="13" t="s">
        <v>550</v>
      </c>
      <c r="Y71" s="14" t="s">
        <v>1136</v>
      </c>
      <c r="Z71" t="s">
        <v>546</v>
      </c>
    </row>
    <row r="72" spans="1:26" ht="17.25" x14ac:dyDescent="0.25">
      <c r="A72" s="12" t="s">
        <v>551</v>
      </c>
      <c r="B72" s="13" t="s">
        <v>552</v>
      </c>
      <c r="C72" s="13" t="s">
        <v>553</v>
      </c>
      <c r="D72" s="13" t="s">
        <v>554</v>
      </c>
      <c r="E72" s="13" t="s">
        <v>485</v>
      </c>
      <c r="F72" s="13" t="s">
        <v>555</v>
      </c>
      <c r="G72" s="13">
        <v>319</v>
      </c>
      <c r="H72" s="13">
        <v>71</v>
      </c>
      <c r="I72" s="14" t="s">
        <v>1136</v>
      </c>
      <c r="J72" s="13" t="s">
        <v>268</v>
      </c>
      <c r="K72" s="13" t="s">
        <v>556</v>
      </c>
      <c r="L72" s="13" t="s">
        <v>1304</v>
      </c>
      <c r="M72" s="13">
        <v>160</v>
      </c>
      <c r="N72" s="13" t="s">
        <v>1305</v>
      </c>
      <c r="O72" s="13">
        <v>88</v>
      </c>
      <c r="P72" s="13" t="s">
        <v>1306</v>
      </c>
      <c r="Q72" s="13" t="s">
        <v>689</v>
      </c>
      <c r="R72" s="13" t="s">
        <v>135</v>
      </c>
      <c r="S72" s="13"/>
      <c r="T72" s="13" t="s">
        <v>60</v>
      </c>
      <c r="U72" s="15" t="s">
        <v>557</v>
      </c>
      <c r="V72" s="15"/>
      <c r="W72" s="13" t="s">
        <v>558</v>
      </c>
      <c r="X72" s="13" t="s">
        <v>559</v>
      </c>
      <c r="Y72" s="14" t="s">
        <v>1136</v>
      </c>
      <c r="Z72" t="s">
        <v>551</v>
      </c>
    </row>
    <row r="73" spans="1:26" ht="17.25" x14ac:dyDescent="0.25">
      <c r="A73" s="12" t="s">
        <v>560</v>
      </c>
      <c r="B73" s="13" t="s">
        <v>561</v>
      </c>
      <c r="C73" s="13" t="s">
        <v>405</v>
      </c>
      <c r="D73" s="13" t="s">
        <v>562</v>
      </c>
      <c r="E73" s="13" t="s">
        <v>548</v>
      </c>
      <c r="F73" s="13" t="s">
        <v>105</v>
      </c>
      <c r="G73" s="13">
        <v>3</v>
      </c>
      <c r="H73" s="13" t="s">
        <v>33</v>
      </c>
      <c r="I73" s="14" t="s">
        <v>1136</v>
      </c>
      <c r="J73" s="13" t="s">
        <v>167</v>
      </c>
      <c r="K73" s="13" t="s">
        <v>493</v>
      </c>
      <c r="L73" s="13" t="s">
        <v>1263</v>
      </c>
      <c r="M73" s="13" t="s">
        <v>817</v>
      </c>
      <c r="N73" s="13" t="s">
        <v>33</v>
      </c>
      <c r="O73" s="13">
        <v>96</v>
      </c>
      <c r="P73" s="13">
        <v>13</v>
      </c>
      <c r="Q73" s="13" t="s">
        <v>771</v>
      </c>
      <c r="R73" s="13" t="s">
        <v>246</v>
      </c>
      <c r="S73" s="13"/>
      <c r="T73" s="13" t="s">
        <v>346</v>
      </c>
      <c r="U73" s="15" t="s">
        <v>563</v>
      </c>
      <c r="V73" s="15"/>
      <c r="W73" s="13" t="s">
        <v>33</v>
      </c>
      <c r="X73" s="13" t="s">
        <v>182</v>
      </c>
      <c r="Y73" s="14" t="s">
        <v>1136</v>
      </c>
      <c r="Z73" t="s">
        <v>560</v>
      </c>
    </row>
    <row r="74" spans="1:26" ht="17.25" x14ac:dyDescent="0.25">
      <c r="A74" s="12" t="s">
        <v>564</v>
      </c>
      <c r="B74" s="13">
        <v>107</v>
      </c>
      <c r="C74" s="13" t="s">
        <v>343</v>
      </c>
      <c r="D74" s="13" t="s">
        <v>132</v>
      </c>
      <c r="E74" s="13" t="s">
        <v>565</v>
      </c>
      <c r="F74" s="13" t="s">
        <v>559</v>
      </c>
      <c r="G74" s="13">
        <v>27</v>
      </c>
      <c r="H74" s="13">
        <v>99</v>
      </c>
      <c r="I74" s="14" t="s">
        <v>1209</v>
      </c>
      <c r="J74" s="13" t="s">
        <v>395</v>
      </c>
      <c r="K74" s="13" t="s">
        <v>307</v>
      </c>
      <c r="L74" s="13" t="s">
        <v>33</v>
      </c>
      <c r="M74" s="13" t="s">
        <v>108</v>
      </c>
      <c r="N74" s="13" t="s">
        <v>33</v>
      </c>
      <c r="O74" s="13">
        <v>92</v>
      </c>
      <c r="P74" s="13">
        <v>11</v>
      </c>
      <c r="Q74" s="13" t="s">
        <v>500</v>
      </c>
      <c r="R74" s="13" t="s">
        <v>1145</v>
      </c>
      <c r="S74" s="13"/>
      <c r="T74" s="13" t="s">
        <v>76</v>
      </c>
      <c r="U74" s="15" t="s">
        <v>33</v>
      </c>
      <c r="V74" s="15"/>
      <c r="W74" s="13" t="s">
        <v>33</v>
      </c>
      <c r="X74" s="13" t="s">
        <v>33</v>
      </c>
      <c r="Y74" s="14" t="s">
        <v>1136</v>
      </c>
      <c r="Z74" t="s">
        <v>564</v>
      </c>
    </row>
    <row r="75" spans="1:26" ht="17.25" x14ac:dyDescent="0.25">
      <c r="A75" s="12" t="s">
        <v>566</v>
      </c>
      <c r="B75" s="13" t="s">
        <v>567</v>
      </c>
      <c r="C75" s="13" t="s">
        <v>337</v>
      </c>
      <c r="D75" s="13" t="s">
        <v>568</v>
      </c>
      <c r="E75" s="13" t="s">
        <v>105</v>
      </c>
      <c r="F75" s="13" t="s">
        <v>569</v>
      </c>
      <c r="G75" s="13">
        <v>88</v>
      </c>
      <c r="H75" s="13">
        <v>66</v>
      </c>
      <c r="I75" s="14" t="s">
        <v>1136</v>
      </c>
      <c r="J75" s="13" t="s">
        <v>570</v>
      </c>
      <c r="K75" s="13" t="s">
        <v>571</v>
      </c>
      <c r="L75" s="13" t="s">
        <v>1307</v>
      </c>
      <c r="M75" s="13">
        <v>25</v>
      </c>
      <c r="N75" s="13" t="s">
        <v>58</v>
      </c>
      <c r="O75" s="13">
        <v>74</v>
      </c>
      <c r="P75" s="13" t="s">
        <v>1308</v>
      </c>
      <c r="Q75" s="13" t="s">
        <v>32</v>
      </c>
      <c r="R75" s="13" t="s">
        <v>442</v>
      </c>
      <c r="S75" s="13"/>
      <c r="T75" s="13" t="s">
        <v>783</v>
      </c>
      <c r="U75" s="15" t="s">
        <v>572</v>
      </c>
      <c r="V75" s="15"/>
      <c r="W75" s="13" t="s">
        <v>236</v>
      </c>
      <c r="X75" s="13" t="s">
        <v>573</v>
      </c>
      <c r="Y75" s="14" t="s">
        <v>1282</v>
      </c>
      <c r="Z75" t="s">
        <v>566</v>
      </c>
    </row>
    <row r="76" spans="1:26" ht="17.25" x14ac:dyDescent="0.25">
      <c r="A76" s="12" t="s">
        <v>574</v>
      </c>
      <c r="B76" s="13" t="s">
        <v>575</v>
      </c>
      <c r="C76" s="13" t="s">
        <v>476</v>
      </c>
      <c r="D76" s="13" t="s">
        <v>432</v>
      </c>
      <c r="E76" s="13" t="s">
        <v>576</v>
      </c>
      <c r="F76" s="13" t="s">
        <v>319</v>
      </c>
      <c r="G76" s="13">
        <v>679</v>
      </c>
      <c r="H76" s="13">
        <v>45</v>
      </c>
      <c r="I76" s="14" t="s">
        <v>1209</v>
      </c>
      <c r="J76" s="13" t="s">
        <v>577</v>
      </c>
      <c r="K76" s="13" t="s">
        <v>272</v>
      </c>
      <c r="L76" s="13" t="s">
        <v>1309</v>
      </c>
      <c r="M76" s="13">
        <v>177</v>
      </c>
      <c r="N76" s="13" t="s">
        <v>1310</v>
      </c>
      <c r="O76" s="13">
        <v>51</v>
      </c>
      <c r="P76" s="13" t="s">
        <v>1311</v>
      </c>
      <c r="Q76" s="13" t="s">
        <v>799</v>
      </c>
      <c r="R76" s="13" t="s">
        <v>607</v>
      </c>
      <c r="S76" s="13"/>
      <c r="T76" s="13" t="s">
        <v>1158</v>
      </c>
      <c r="U76" s="15" t="s">
        <v>578</v>
      </c>
      <c r="V76" s="15"/>
      <c r="W76" s="13" t="s">
        <v>579</v>
      </c>
      <c r="X76" s="13" t="s">
        <v>580</v>
      </c>
      <c r="Y76" s="14" t="s">
        <v>1136</v>
      </c>
      <c r="Z76" t="s">
        <v>574</v>
      </c>
    </row>
    <row r="77" spans="1:26" ht="17.25" x14ac:dyDescent="0.25">
      <c r="A77" s="12" t="s">
        <v>581</v>
      </c>
      <c r="B77" s="13" t="s">
        <v>582</v>
      </c>
      <c r="C77" s="13" t="s">
        <v>527</v>
      </c>
      <c r="D77" s="13" t="s">
        <v>28</v>
      </c>
      <c r="E77" s="13" t="s">
        <v>284</v>
      </c>
      <c r="F77" s="13" t="s">
        <v>332</v>
      </c>
      <c r="G77" s="13">
        <v>549</v>
      </c>
      <c r="H77" s="13">
        <v>45</v>
      </c>
      <c r="I77" s="14" t="s">
        <v>1209</v>
      </c>
      <c r="J77" s="13" t="s">
        <v>583</v>
      </c>
      <c r="K77" s="13" t="s">
        <v>584</v>
      </c>
      <c r="L77" s="13" t="s">
        <v>33</v>
      </c>
      <c r="M77" s="13">
        <v>373</v>
      </c>
      <c r="N77" s="13" t="s">
        <v>240</v>
      </c>
      <c r="O77" s="13">
        <v>80</v>
      </c>
      <c r="P77" s="13" t="s">
        <v>1312</v>
      </c>
      <c r="Q77" s="13" t="s">
        <v>340</v>
      </c>
      <c r="R77" s="13" t="s">
        <v>86</v>
      </c>
      <c r="S77" s="13"/>
      <c r="T77" s="13" t="s">
        <v>108</v>
      </c>
      <c r="U77" s="15" t="s">
        <v>508</v>
      </c>
      <c r="V77" s="15"/>
      <c r="W77" s="13" t="s">
        <v>152</v>
      </c>
      <c r="X77" s="13" t="s">
        <v>585</v>
      </c>
      <c r="Y77" s="14" t="s">
        <v>1136</v>
      </c>
      <c r="Z77" t="s">
        <v>581</v>
      </c>
    </row>
    <row r="78" spans="1:26" ht="17.25" x14ac:dyDescent="0.25">
      <c r="A78" s="12" t="s">
        <v>586</v>
      </c>
      <c r="B78" s="13">
        <v>767</v>
      </c>
      <c r="C78" s="13" t="s">
        <v>554</v>
      </c>
      <c r="D78" s="13" t="s">
        <v>337</v>
      </c>
      <c r="E78" s="13" t="s">
        <v>587</v>
      </c>
      <c r="F78" s="13" t="s">
        <v>284</v>
      </c>
      <c r="G78" s="13">
        <v>229</v>
      </c>
      <c r="H78" s="13">
        <v>86</v>
      </c>
      <c r="I78" s="14" t="s">
        <v>1136</v>
      </c>
      <c r="J78" s="13" t="s">
        <v>588</v>
      </c>
      <c r="K78" s="13" t="s">
        <v>589</v>
      </c>
      <c r="L78" s="13" t="s">
        <v>1313</v>
      </c>
      <c r="M78" s="13">
        <v>93</v>
      </c>
      <c r="N78" s="13" t="s">
        <v>1171</v>
      </c>
      <c r="O78" s="13">
        <v>95</v>
      </c>
      <c r="P78" s="13" t="s">
        <v>1314</v>
      </c>
      <c r="Q78" s="13" t="s">
        <v>356</v>
      </c>
      <c r="R78" s="13" t="s">
        <v>1027</v>
      </c>
      <c r="S78" s="13"/>
      <c r="T78" s="13" t="s">
        <v>723</v>
      </c>
      <c r="U78" s="15" t="s">
        <v>590</v>
      </c>
      <c r="V78" s="15"/>
      <c r="W78" s="13" t="s">
        <v>190</v>
      </c>
      <c r="X78" s="13" t="s">
        <v>591</v>
      </c>
      <c r="Y78" s="14" t="s">
        <v>1136</v>
      </c>
      <c r="Z78" t="s">
        <v>586</v>
      </c>
    </row>
    <row r="79" spans="1:26" ht="17.25" x14ac:dyDescent="0.25">
      <c r="A79" s="12" t="s">
        <v>592</v>
      </c>
      <c r="B79" s="13" t="s">
        <v>593</v>
      </c>
      <c r="C79" s="13" t="s">
        <v>431</v>
      </c>
      <c r="D79" s="13" t="s">
        <v>236</v>
      </c>
      <c r="E79" s="13" t="s">
        <v>352</v>
      </c>
      <c r="F79" s="13" t="s">
        <v>594</v>
      </c>
      <c r="G79" s="13">
        <v>359</v>
      </c>
      <c r="H79" s="13">
        <v>49</v>
      </c>
      <c r="I79" s="14" t="s">
        <v>1136</v>
      </c>
      <c r="J79" s="13" t="s">
        <v>595</v>
      </c>
      <c r="K79" s="13" t="s">
        <v>596</v>
      </c>
      <c r="L79" s="13" t="s">
        <v>1292</v>
      </c>
      <c r="M79" s="13">
        <v>194</v>
      </c>
      <c r="N79" s="13" t="s">
        <v>766</v>
      </c>
      <c r="O79" s="13">
        <v>60</v>
      </c>
      <c r="P79" s="13" t="s">
        <v>1315</v>
      </c>
      <c r="Q79" s="13" t="s">
        <v>982</v>
      </c>
      <c r="R79" s="13" t="s">
        <v>1062</v>
      </c>
      <c r="S79" s="13"/>
      <c r="T79" s="13" t="s">
        <v>86</v>
      </c>
      <c r="U79" s="16" t="s">
        <v>43</v>
      </c>
      <c r="V79" s="16"/>
      <c r="W79" s="13" t="s">
        <v>597</v>
      </c>
      <c r="X79" s="13" t="s">
        <v>51</v>
      </c>
      <c r="Y79" s="14" t="s">
        <v>1136</v>
      </c>
      <c r="Z79" t="s">
        <v>592</v>
      </c>
    </row>
    <row r="80" spans="1:26" ht="17.25" x14ac:dyDescent="0.25">
      <c r="A80" s="12" t="s">
        <v>598</v>
      </c>
      <c r="B80" s="13" t="s">
        <v>599</v>
      </c>
      <c r="C80" s="13" t="s">
        <v>165</v>
      </c>
      <c r="D80" s="13" t="s">
        <v>600</v>
      </c>
      <c r="E80" s="13" t="s">
        <v>335</v>
      </c>
      <c r="F80" s="13" t="s">
        <v>601</v>
      </c>
      <c r="G80" s="13">
        <v>129</v>
      </c>
      <c r="H80" s="13">
        <v>83</v>
      </c>
      <c r="I80" s="14" t="s">
        <v>1136</v>
      </c>
      <c r="J80" s="13" t="s">
        <v>602</v>
      </c>
      <c r="K80" s="13" t="s">
        <v>223</v>
      </c>
      <c r="L80" s="13" t="s">
        <v>1219</v>
      </c>
      <c r="M80" s="13">
        <v>43</v>
      </c>
      <c r="N80" s="13" t="s">
        <v>393</v>
      </c>
      <c r="O80" s="13">
        <v>85</v>
      </c>
      <c r="P80" s="13" t="s">
        <v>1316</v>
      </c>
      <c r="Q80" s="13" t="s">
        <v>376</v>
      </c>
      <c r="R80" s="13" t="s">
        <v>116</v>
      </c>
      <c r="S80" s="13"/>
      <c r="T80" s="13" t="s">
        <v>106</v>
      </c>
      <c r="U80" s="15" t="s">
        <v>287</v>
      </c>
      <c r="V80" s="15"/>
      <c r="W80" s="13" t="s">
        <v>488</v>
      </c>
      <c r="X80" s="13" t="s">
        <v>591</v>
      </c>
      <c r="Y80" s="14" t="s">
        <v>1136</v>
      </c>
      <c r="Z80" t="s">
        <v>598</v>
      </c>
    </row>
    <row r="81" spans="1:26" ht="17.25" x14ac:dyDescent="0.25">
      <c r="A81" s="12" t="s">
        <v>603</v>
      </c>
      <c r="B81" s="13" t="s">
        <v>604</v>
      </c>
      <c r="C81" s="13" t="s">
        <v>165</v>
      </c>
      <c r="D81" s="13" t="s">
        <v>131</v>
      </c>
      <c r="E81" s="13" t="s">
        <v>413</v>
      </c>
      <c r="F81" s="13" t="s">
        <v>605</v>
      </c>
      <c r="G81" s="13">
        <v>17</v>
      </c>
      <c r="H81" s="13">
        <v>99</v>
      </c>
      <c r="I81" s="14" t="s">
        <v>1209</v>
      </c>
      <c r="J81" s="13" t="s">
        <v>606</v>
      </c>
      <c r="K81" s="13" t="s">
        <v>116</v>
      </c>
      <c r="L81" s="13" t="s">
        <v>33</v>
      </c>
      <c r="M81" s="13" t="s">
        <v>917</v>
      </c>
      <c r="N81" s="13" t="s">
        <v>33</v>
      </c>
      <c r="O81" s="13" t="s">
        <v>33</v>
      </c>
      <c r="P81" s="13">
        <v>2</v>
      </c>
      <c r="Q81" s="13" t="s">
        <v>480</v>
      </c>
      <c r="R81" s="13" t="s">
        <v>171</v>
      </c>
      <c r="S81" s="13"/>
      <c r="T81" s="13" t="s">
        <v>771</v>
      </c>
      <c r="U81" s="15" t="s">
        <v>607</v>
      </c>
      <c r="V81" s="15"/>
      <c r="W81" s="13" t="s">
        <v>33</v>
      </c>
      <c r="X81" s="13" t="s">
        <v>608</v>
      </c>
      <c r="Y81" s="14" t="s">
        <v>1136</v>
      </c>
      <c r="Z81" t="s">
        <v>603</v>
      </c>
    </row>
    <row r="82" spans="1:26" ht="17.25" x14ac:dyDescent="0.25">
      <c r="A82" s="12" t="s">
        <v>609</v>
      </c>
      <c r="B82" s="13">
        <v>329</v>
      </c>
      <c r="C82" s="13" t="s">
        <v>391</v>
      </c>
      <c r="D82" s="13" t="s">
        <v>304</v>
      </c>
      <c r="E82" s="13" t="s">
        <v>406</v>
      </c>
      <c r="F82" s="13" t="s">
        <v>81</v>
      </c>
      <c r="G82" s="13">
        <v>3</v>
      </c>
      <c r="H82" s="13" t="s">
        <v>33</v>
      </c>
      <c r="I82" s="14" t="s">
        <v>1136</v>
      </c>
      <c r="J82" s="13" t="s">
        <v>610</v>
      </c>
      <c r="K82" s="13" t="s">
        <v>611</v>
      </c>
      <c r="L82" s="13" t="s">
        <v>33</v>
      </c>
      <c r="M82" s="13" t="s">
        <v>443</v>
      </c>
      <c r="N82" s="13" t="s">
        <v>33</v>
      </c>
      <c r="O82" s="13" t="s">
        <v>33</v>
      </c>
      <c r="P82" s="13">
        <v>0</v>
      </c>
      <c r="Q82" s="13" t="s">
        <v>182</v>
      </c>
      <c r="R82" s="13" t="s">
        <v>752</v>
      </c>
      <c r="S82" s="13"/>
      <c r="T82" s="13" t="s">
        <v>401</v>
      </c>
      <c r="U82" s="15" t="s">
        <v>167</v>
      </c>
      <c r="V82" s="15"/>
      <c r="W82" s="13" t="s">
        <v>33</v>
      </c>
      <c r="X82" s="13" t="s">
        <v>612</v>
      </c>
      <c r="Y82" s="14" t="s">
        <v>1136</v>
      </c>
      <c r="Z82" t="s">
        <v>609</v>
      </c>
    </row>
    <row r="83" spans="1:26" ht="17.25" x14ac:dyDescent="0.25">
      <c r="A83" s="12" t="s">
        <v>613</v>
      </c>
      <c r="B83" s="13" t="s">
        <v>614</v>
      </c>
      <c r="C83" s="13" t="s">
        <v>615</v>
      </c>
      <c r="D83" s="13" t="s">
        <v>503</v>
      </c>
      <c r="E83" s="13" t="s">
        <v>616</v>
      </c>
      <c r="F83" s="13" t="s">
        <v>617</v>
      </c>
      <c r="G83" s="13">
        <v>174</v>
      </c>
      <c r="H83" s="13">
        <v>81</v>
      </c>
      <c r="I83" s="14" t="s">
        <v>1209</v>
      </c>
      <c r="J83" s="13" t="s">
        <v>618</v>
      </c>
      <c r="K83" s="13" t="s">
        <v>193</v>
      </c>
      <c r="L83" s="13" t="s">
        <v>1317</v>
      </c>
      <c r="M83" s="13">
        <v>217</v>
      </c>
      <c r="N83" s="13" t="s">
        <v>1194</v>
      </c>
      <c r="O83" s="13">
        <v>87</v>
      </c>
      <c r="P83" s="13" t="s">
        <v>1318</v>
      </c>
      <c r="Q83" s="13" t="s">
        <v>153</v>
      </c>
      <c r="R83" s="13" t="s">
        <v>579</v>
      </c>
      <c r="S83" s="13"/>
      <c r="T83" s="13" t="s">
        <v>846</v>
      </c>
      <c r="U83" s="15" t="s">
        <v>247</v>
      </c>
      <c r="V83" s="15"/>
      <c r="W83" s="13" t="s">
        <v>554</v>
      </c>
      <c r="X83" s="13" t="s">
        <v>619</v>
      </c>
      <c r="Y83" s="14" t="s">
        <v>1136</v>
      </c>
      <c r="Z83" t="s">
        <v>613</v>
      </c>
    </row>
    <row r="84" spans="1:26" ht="17.25" x14ac:dyDescent="0.25">
      <c r="A84" s="12" t="s">
        <v>620</v>
      </c>
      <c r="B84" s="13" t="s">
        <v>621</v>
      </c>
      <c r="C84" s="13" t="s">
        <v>622</v>
      </c>
      <c r="D84" s="13" t="s">
        <v>343</v>
      </c>
      <c r="E84" s="13" t="s">
        <v>623</v>
      </c>
      <c r="F84" s="13" t="s">
        <v>208</v>
      </c>
      <c r="G84" s="13">
        <v>126</v>
      </c>
      <c r="H84" s="13">
        <v>87</v>
      </c>
      <c r="I84" s="14" t="s">
        <v>1136</v>
      </c>
      <c r="J84" s="13" t="s">
        <v>624</v>
      </c>
      <c r="K84" s="13" t="s">
        <v>424</v>
      </c>
      <c r="L84" s="13" t="s">
        <v>1303</v>
      </c>
      <c r="M84" s="13">
        <v>395</v>
      </c>
      <c r="N84" s="13" t="s">
        <v>279</v>
      </c>
      <c r="O84" s="13">
        <v>81</v>
      </c>
      <c r="P84" s="13" t="s">
        <v>1319</v>
      </c>
      <c r="Q84" s="13" t="s">
        <v>909</v>
      </c>
      <c r="R84" s="13" t="s">
        <v>493</v>
      </c>
      <c r="S84" s="13"/>
      <c r="T84" s="13" t="s">
        <v>1153</v>
      </c>
      <c r="U84" s="15" t="s">
        <v>453</v>
      </c>
      <c r="V84" s="15"/>
      <c r="W84" s="13" t="s">
        <v>414</v>
      </c>
      <c r="X84" s="13" t="s">
        <v>383</v>
      </c>
      <c r="Y84" s="14" t="s">
        <v>1136</v>
      </c>
      <c r="Z84" t="s">
        <v>620</v>
      </c>
    </row>
    <row r="85" spans="1:26" ht="17.25" x14ac:dyDescent="0.25">
      <c r="A85" s="12" t="s">
        <v>625</v>
      </c>
      <c r="B85" s="13" t="s">
        <v>626</v>
      </c>
      <c r="C85" s="13" t="s">
        <v>250</v>
      </c>
      <c r="D85" s="13" t="s">
        <v>627</v>
      </c>
      <c r="E85" s="13" t="s">
        <v>157</v>
      </c>
      <c r="F85" s="13" t="s">
        <v>133</v>
      </c>
      <c r="G85" s="13">
        <v>25</v>
      </c>
      <c r="H85" s="13">
        <v>96</v>
      </c>
      <c r="I85" s="14" t="s">
        <v>1136</v>
      </c>
      <c r="J85" s="13" t="s">
        <v>32</v>
      </c>
      <c r="K85" s="13" t="s">
        <v>628</v>
      </c>
      <c r="L85" s="13" t="s">
        <v>1320</v>
      </c>
      <c r="M85" s="13">
        <v>16</v>
      </c>
      <c r="N85" s="13" t="s">
        <v>1145</v>
      </c>
      <c r="O85" s="13">
        <v>98</v>
      </c>
      <c r="P85" s="13" t="s">
        <v>1321</v>
      </c>
      <c r="Q85" s="13" t="s">
        <v>286</v>
      </c>
      <c r="R85" s="13" t="s">
        <v>638</v>
      </c>
      <c r="S85" s="13"/>
      <c r="T85" s="13" t="s">
        <v>951</v>
      </c>
      <c r="U85" s="15" t="s">
        <v>629</v>
      </c>
      <c r="V85" s="15"/>
      <c r="W85" s="13" t="s">
        <v>219</v>
      </c>
      <c r="X85" s="13" t="s">
        <v>630</v>
      </c>
      <c r="Y85" s="14" t="s">
        <v>1136</v>
      </c>
      <c r="Z85" t="s">
        <v>625</v>
      </c>
    </row>
    <row r="86" spans="1:26" ht="17.25" x14ac:dyDescent="0.25">
      <c r="A86" s="12" t="s">
        <v>631</v>
      </c>
      <c r="B86" s="13" t="s">
        <v>632</v>
      </c>
      <c r="C86" s="13" t="s">
        <v>587</v>
      </c>
      <c r="D86" s="13" t="s">
        <v>150</v>
      </c>
      <c r="E86" s="13" t="s">
        <v>492</v>
      </c>
      <c r="F86" s="13" t="s">
        <v>189</v>
      </c>
      <c r="G86" s="13">
        <v>50</v>
      </c>
      <c r="H86" s="13">
        <v>91</v>
      </c>
      <c r="I86" s="14" t="s">
        <v>1136</v>
      </c>
      <c r="J86" s="13" t="s">
        <v>633</v>
      </c>
      <c r="K86" s="13" t="s">
        <v>487</v>
      </c>
      <c r="L86" s="13" t="s">
        <v>33</v>
      </c>
      <c r="M86" s="13">
        <v>43</v>
      </c>
      <c r="N86" s="13" t="s">
        <v>775</v>
      </c>
      <c r="O86" s="13">
        <v>56</v>
      </c>
      <c r="P86" s="13" t="s">
        <v>1322</v>
      </c>
      <c r="Q86" s="13" t="s">
        <v>690</v>
      </c>
      <c r="R86" s="13" t="s">
        <v>991</v>
      </c>
      <c r="S86" s="13"/>
      <c r="T86" s="13" t="s">
        <v>1141</v>
      </c>
      <c r="U86" s="15" t="s">
        <v>634</v>
      </c>
      <c r="V86" s="15"/>
      <c r="W86" s="13" t="s">
        <v>26</v>
      </c>
      <c r="X86" s="13" t="s">
        <v>491</v>
      </c>
      <c r="Y86" s="14" t="s">
        <v>1136</v>
      </c>
      <c r="Z86" t="s">
        <v>631</v>
      </c>
    </row>
    <row r="87" spans="1:26" ht="17.25" x14ac:dyDescent="0.25">
      <c r="A87" s="12" t="s">
        <v>635</v>
      </c>
      <c r="B87" s="13" t="s">
        <v>636</v>
      </c>
      <c r="C87" s="13" t="s">
        <v>518</v>
      </c>
      <c r="D87" s="13" t="s">
        <v>330</v>
      </c>
      <c r="E87" s="13" t="s">
        <v>398</v>
      </c>
      <c r="F87" s="13" t="s">
        <v>637</v>
      </c>
      <c r="G87" s="13">
        <v>8</v>
      </c>
      <c r="H87" s="13">
        <v>100</v>
      </c>
      <c r="I87" s="14" t="s">
        <v>1209</v>
      </c>
      <c r="J87" s="13" t="s">
        <v>638</v>
      </c>
      <c r="K87" s="13" t="s">
        <v>400</v>
      </c>
      <c r="L87" s="13" t="s">
        <v>33</v>
      </c>
      <c r="M87" s="13" t="s">
        <v>178</v>
      </c>
      <c r="N87" s="13" t="s">
        <v>33</v>
      </c>
      <c r="O87" s="13">
        <v>95</v>
      </c>
      <c r="P87" s="13">
        <v>0</v>
      </c>
      <c r="Q87" s="13" t="s">
        <v>881</v>
      </c>
      <c r="R87" s="13" t="s">
        <v>1235</v>
      </c>
      <c r="S87" s="13"/>
      <c r="T87" s="13" t="s">
        <v>866</v>
      </c>
      <c r="U87" s="15" t="s">
        <v>177</v>
      </c>
      <c r="V87" s="15"/>
      <c r="W87" s="13" t="s">
        <v>33</v>
      </c>
      <c r="X87" s="13" t="s">
        <v>394</v>
      </c>
      <c r="Y87" s="14" t="s">
        <v>1136</v>
      </c>
      <c r="Z87" t="s">
        <v>635</v>
      </c>
    </row>
    <row r="88" spans="1:26" ht="17.25" x14ac:dyDescent="0.25">
      <c r="A88" s="12" t="s">
        <v>639</v>
      </c>
      <c r="B88" s="13" t="s">
        <v>640</v>
      </c>
      <c r="C88" s="13" t="s">
        <v>441</v>
      </c>
      <c r="D88" s="13" t="s">
        <v>641</v>
      </c>
      <c r="E88" s="13" t="s">
        <v>440</v>
      </c>
      <c r="F88" s="13" t="s">
        <v>642</v>
      </c>
      <c r="G88" s="13">
        <v>5</v>
      </c>
      <c r="H88" s="13" t="s">
        <v>33</v>
      </c>
      <c r="I88" s="14" t="s">
        <v>1136</v>
      </c>
      <c r="J88" s="13" t="s">
        <v>220</v>
      </c>
      <c r="K88" s="13" t="s">
        <v>117</v>
      </c>
      <c r="L88" s="13" t="s">
        <v>33</v>
      </c>
      <c r="M88" s="13" t="s">
        <v>220</v>
      </c>
      <c r="N88" s="13" t="s">
        <v>33</v>
      </c>
      <c r="O88" s="13">
        <v>97</v>
      </c>
      <c r="P88" s="13">
        <v>2</v>
      </c>
      <c r="Q88" s="13" t="s">
        <v>628</v>
      </c>
      <c r="R88" s="13" t="s">
        <v>339</v>
      </c>
      <c r="S88" s="13"/>
      <c r="T88" s="13" t="s">
        <v>991</v>
      </c>
      <c r="U88" s="15" t="s">
        <v>638</v>
      </c>
      <c r="V88" s="15"/>
      <c r="W88" s="13" t="s">
        <v>33</v>
      </c>
      <c r="X88" s="13" t="s">
        <v>245</v>
      </c>
      <c r="Y88" s="14" t="s">
        <v>1136</v>
      </c>
      <c r="Z88" t="s">
        <v>639</v>
      </c>
    </row>
    <row r="89" spans="1:26" ht="17.25" x14ac:dyDescent="0.25">
      <c r="A89" s="12" t="s">
        <v>643</v>
      </c>
      <c r="B89" s="13" t="s">
        <v>644</v>
      </c>
      <c r="C89" s="13" t="s">
        <v>331</v>
      </c>
      <c r="D89" s="13" t="s">
        <v>103</v>
      </c>
      <c r="E89" s="13" t="s">
        <v>406</v>
      </c>
      <c r="F89" s="13" t="s">
        <v>642</v>
      </c>
      <c r="G89" s="13">
        <v>4</v>
      </c>
      <c r="H89" s="13">
        <v>100</v>
      </c>
      <c r="I89" s="14" t="s">
        <v>1209</v>
      </c>
      <c r="J89" s="13" t="s">
        <v>116</v>
      </c>
      <c r="K89" s="13" t="s">
        <v>117</v>
      </c>
      <c r="L89" s="13" t="s">
        <v>1323</v>
      </c>
      <c r="M89" s="13" t="s">
        <v>507</v>
      </c>
      <c r="N89" s="13" t="s">
        <v>33</v>
      </c>
      <c r="O89" s="13">
        <v>93</v>
      </c>
      <c r="P89" s="13">
        <v>0</v>
      </c>
      <c r="Q89" s="13" t="s">
        <v>1008</v>
      </c>
      <c r="R89" s="13" t="s">
        <v>118</v>
      </c>
      <c r="S89" s="13"/>
      <c r="T89" s="13" t="s">
        <v>59</v>
      </c>
      <c r="U89" s="15" t="s">
        <v>417</v>
      </c>
      <c r="V89" s="15"/>
      <c r="W89" s="13" t="s">
        <v>33</v>
      </c>
      <c r="X89" s="13" t="s">
        <v>507</v>
      </c>
      <c r="Y89" s="14" t="s">
        <v>1136</v>
      </c>
      <c r="Z89" t="s">
        <v>643</v>
      </c>
    </row>
    <row r="90" spans="1:26" ht="17.25" x14ac:dyDescent="0.25">
      <c r="A90" s="12" t="s">
        <v>645</v>
      </c>
      <c r="B90" s="13" t="s">
        <v>646</v>
      </c>
      <c r="C90" s="13" t="s">
        <v>457</v>
      </c>
      <c r="D90" s="13" t="s">
        <v>73</v>
      </c>
      <c r="E90" s="13" t="s">
        <v>140</v>
      </c>
      <c r="F90" s="13" t="s">
        <v>615</v>
      </c>
      <c r="G90" s="13">
        <v>89</v>
      </c>
      <c r="H90" s="13">
        <v>99</v>
      </c>
      <c r="I90" s="14" t="s">
        <v>1209</v>
      </c>
      <c r="J90" s="13" t="s">
        <v>579</v>
      </c>
      <c r="K90" s="13" t="s">
        <v>647</v>
      </c>
      <c r="L90" s="13" t="s">
        <v>1324</v>
      </c>
      <c r="M90" s="13" t="s">
        <v>167</v>
      </c>
      <c r="N90" s="13" t="s">
        <v>33</v>
      </c>
      <c r="O90" s="13">
        <v>91</v>
      </c>
      <c r="P90" s="13" t="s">
        <v>1325</v>
      </c>
      <c r="Q90" s="13" t="s">
        <v>887</v>
      </c>
      <c r="R90" s="13" t="s">
        <v>58</v>
      </c>
      <c r="S90" s="13"/>
      <c r="T90" s="13" t="s">
        <v>339</v>
      </c>
      <c r="U90" s="15" t="s">
        <v>648</v>
      </c>
      <c r="V90" s="15"/>
      <c r="W90" s="13" t="s">
        <v>649</v>
      </c>
      <c r="X90" s="13" t="s">
        <v>650</v>
      </c>
      <c r="Y90" s="14" t="s">
        <v>1136</v>
      </c>
      <c r="Z90" t="s">
        <v>645</v>
      </c>
    </row>
    <row r="91" spans="1:26" ht="17.25" x14ac:dyDescent="0.25">
      <c r="A91" s="12" t="s">
        <v>651</v>
      </c>
      <c r="B91" s="13" t="s">
        <v>652</v>
      </c>
      <c r="C91" s="13" t="s">
        <v>331</v>
      </c>
      <c r="D91" s="13" t="s">
        <v>653</v>
      </c>
      <c r="E91" s="13" t="s">
        <v>348</v>
      </c>
      <c r="F91" s="13" t="s">
        <v>654</v>
      </c>
      <c r="G91" s="13">
        <v>5</v>
      </c>
      <c r="H91" s="13">
        <v>100</v>
      </c>
      <c r="I91" s="14" t="s">
        <v>1209</v>
      </c>
      <c r="J91" s="13" t="s">
        <v>407</v>
      </c>
      <c r="K91" s="13" t="s">
        <v>611</v>
      </c>
      <c r="L91" s="13" t="s">
        <v>33</v>
      </c>
      <c r="M91" s="13">
        <v>17</v>
      </c>
      <c r="N91" s="13" t="s">
        <v>33</v>
      </c>
      <c r="O91" s="13" t="s">
        <v>33</v>
      </c>
      <c r="P91" s="13">
        <v>10</v>
      </c>
      <c r="Q91" s="13" t="s">
        <v>1199</v>
      </c>
      <c r="R91" s="13" t="s">
        <v>210</v>
      </c>
      <c r="S91" s="13"/>
      <c r="T91" s="13" t="s">
        <v>550</v>
      </c>
      <c r="U91" s="15" t="s">
        <v>655</v>
      </c>
      <c r="V91" s="15"/>
      <c r="W91" s="13" t="s">
        <v>33</v>
      </c>
      <c r="X91" s="13" t="s">
        <v>60</v>
      </c>
      <c r="Y91" s="14" t="s">
        <v>1136</v>
      </c>
      <c r="Z91" t="s">
        <v>651</v>
      </c>
    </row>
    <row r="92" spans="1:26" ht="17.25" x14ac:dyDescent="0.25">
      <c r="A92" s="12" t="s">
        <v>656</v>
      </c>
      <c r="B92" s="13" t="s">
        <v>657</v>
      </c>
      <c r="C92" s="13" t="s">
        <v>154</v>
      </c>
      <c r="D92" s="13" t="s">
        <v>413</v>
      </c>
      <c r="E92" s="13" t="s">
        <v>72</v>
      </c>
      <c r="F92" s="13" t="s">
        <v>559</v>
      </c>
      <c r="G92" s="13">
        <v>58</v>
      </c>
      <c r="H92" s="13">
        <v>100</v>
      </c>
      <c r="I92" s="14" t="s">
        <v>1136</v>
      </c>
      <c r="J92" s="13" t="s">
        <v>658</v>
      </c>
      <c r="K92" s="13" t="s">
        <v>659</v>
      </c>
      <c r="L92" s="13" t="s">
        <v>33</v>
      </c>
      <c r="M92" s="13" t="s">
        <v>494</v>
      </c>
      <c r="N92" s="13" t="s">
        <v>33</v>
      </c>
      <c r="O92" s="13">
        <v>99</v>
      </c>
      <c r="P92" s="13">
        <v>258</v>
      </c>
      <c r="Q92" s="13" t="s">
        <v>210</v>
      </c>
      <c r="R92" s="13" t="s">
        <v>306</v>
      </c>
      <c r="S92" s="13"/>
      <c r="T92" s="13" t="s">
        <v>1145</v>
      </c>
      <c r="U92" s="15" t="s">
        <v>660</v>
      </c>
      <c r="V92" s="15"/>
      <c r="W92" s="13" t="s">
        <v>661</v>
      </c>
      <c r="X92" s="13" t="s">
        <v>662</v>
      </c>
      <c r="Y92" s="14" t="s">
        <v>1136</v>
      </c>
      <c r="Z92" t="s">
        <v>656</v>
      </c>
    </row>
    <row r="93" spans="1:26" ht="17.25" x14ac:dyDescent="0.25">
      <c r="A93" s="12" t="s">
        <v>663</v>
      </c>
      <c r="B93" s="13" t="s">
        <v>664</v>
      </c>
      <c r="C93" s="13" t="s">
        <v>227</v>
      </c>
      <c r="D93" s="13" t="s">
        <v>390</v>
      </c>
      <c r="E93" s="13" t="s">
        <v>665</v>
      </c>
      <c r="F93" s="13" t="s">
        <v>226</v>
      </c>
      <c r="G93" s="13">
        <v>12</v>
      </c>
      <c r="H93" s="13">
        <v>100</v>
      </c>
      <c r="I93" s="14" t="s">
        <v>1209</v>
      </c>
      <c r="J93" s="13" t="s">
        <v>95</v>
      </c>
      <c r="K93" s="13" t="s">
        <v>494</v>
      </c>
      <c r="L93" s="13" t="s">
        <v>1283</v>
      </c>
      <c r="M93" s="13">
        <v>89</v>
      </c>
      <c r="N93" s="13" t="s">
        <v>33</v>
      </c>
      <c r="O93" s="13">
        <v>98</v>
      </c>
      <c r="P93" s="13">
        <v>0</v>
      </c>
      <c r="Q93" s="13" t="s">
        <v>271</v>
      </c>
      <c r="R93" s="13" t="s">
        <v>508</v>
      </c>
      <c r="S93" s="13"/>
      <c r="T93" s="13" t="s">
        <v>723</v>
      </c>
      <c r="U93" s="15" t="s">
        <v>368</v>
      </c>
      <c r="V93" s="15"/>
      <c r="W93" s="13" t="s">
        <v>373</v>
      </c>
      <c r="X93" s="13" t="s">
        <v>666</v>
      </c>
      <c r="Y93" s="14" t="s">
        <v>1136</v>
      </c>
      <c r="Z93" t="s">
        <v>663</v>
      </c>
    </row>
    <row r="94" spans="1:26" ht="17.25" x14ac:dyDescent="0.25">
      <c r="A94" s="12" t="s">
        <v>667</v>
      </c>
      <c r="B94" s="13" t="s">
        <v>668</v>
      </c>
      <c r="C94" s="13" t="s">
        <v>188</v>
      </c>
      <c r="D94" s="13" t="s">
        <v>669</v>
      </c>
      <c r="E94" s="13" t="s">
        <v>670</v>
      </c>
      <c r="F94" s="13" t="s">
        <v>671</v>
      </c>
      <c r="G94" s="13">
        <v>510</v>
      </c>
      <c r="H94" s="13">
        <v>62</v>
      </c>
      <c r="I94" s="14" t="s">
        <v>1136</v>
      </c>
      <c r="J94" s="13" t="s">
        <v>672</v>
      </c>
      <c r="K94" s="13" t="s">
        <v>673</v>
      </c>
      <c r="L94" s="13" t="s">
        <v>1326</v>
      </c>
      <c r="M94" s="13">
        <v>233</v>
      </c>
      <c r="N94" s="13" t="s">
        <v>1327</v>
      </c>
      <c r="O94" s="13">
        <v>89</v>
      </c>
      <c r="P94" s="13" t="s">
        <v>1328</v>
      </c>
      <c r="Q94" s="13" t="s">
        <v>1165</v>
      </c>
      <c r="R94" s="13" t="s">
        <v>914</v>
      </c>
      <c r="S94" s="13"/>
      <c r="T94" s="13" t="s">
        <v>60</v>
      </c>
      <c r="U94" s="15" t="s">
        <v>570</v>
      </c>
      <c r="V94" s="15"/>
      <c r="W94" s="13" t="s">
        <v>674</v>
      </c>
      <c r="X94" s="13" t="s">
        <v>675</v>
      </c>
      <c r="Y94" s="14" t="s">
        <v>1136</v>
      </c>
      <c r="Z94" t="s">
        <v>667</v>
      </c>
    </row>
    <row r="95" spans="1:26" ht="17.25" x14ac:dyDescent="0.25">
      <c r="A95" s="12" t="s">
        <v>676</v>
      </c>
      <c r="B95" s="13">
        <v>112</v>
      </c>
      <c r="C95" s="13" t="s">
        <v>677</v>
      </c>
      <c r="D95" s="13" t="s">
        <v>40</v>
      </c>
      <c r="E95" s="13" t="s">
        <v>360</v>
      </c>
      <c r="F95" s="13" t="s">
        <v>257</v>
      </c>
      <c r="G95" s="13">
        <v>90</v>
      </c>
      <c r="H95" s="13">
        <v>98</v>
      </c>
      <c r="I95" s="14" t="s">
        <v>1209</v>
      </c>
      <c r="J95" s="13" t="s">
        <v>292</v>
      </c>
      <c r="K95" s="13" t="s">
        <v>678</v>
      </c>
      <c r="L95" s="13" t="s">
        <v>33</v>
      </c>
      <c r="M95" s="13">
        <v>551</v>
      </c>
      <c r="N95" s="13" t="s">
        <v>33</v>
      </c>
      <c r="O95" s="13">
        <v>87</v>
      </c>
      <c r="P95" s="13" t="s">
        <v>1329</v>
      </c>
      <c r="Q95" s="13" t="s">
        <v>710</v>
      </c>
      <c r="R95" s="13" t="s">
        <v>696</v>
      </c>
      <c r="S95" s="13"/>
      <c r="T95" s="13" t="s">
        <v>407</v>
      </c>
      <c r="U95" s="15" t="s">
        <v>493</v>
      </c>
      <c r="V95" s="15"/>
      <c r="W95" s="13" t="s">
        <v>679</v>
      </c>
      <c r="X95" s="13" t="s">
        <v>680</v>
      </c>
      <c r="Y95" s="14" t="s">
        <v>1136</v>
      </c>
      <c r="Z95" t="s">
        <v>676</v>
      </c>
    </row>
    <row r="96" spans="1:26" ht="17.25" x14ac:dyDescent="0.25">
      <c r="A96" s="12" t="s">
        <v>681</v>
      </c>
      <c r="B96" s="13" t="s">
        <v>682</v>
      </c>
      <c r="C96" s="13" t="s">
        <v>683</v>
      </c>
      <c r="D96" s="13" t="s">
        <v>488</v>
      </c>
      <c r="E96" s="13" t="s">
        <v>390</v>
      </c>
      <c r="F96" s="13" t="s">
        <v>669</v>
      </c>
      <c r="G96" s="13">
        <v>4</v>
      </c>
      <c r="H96" s="13">
        <v>99</v>
      </c>
      <c r="I96" s="14" t="s">
        <v>1209</v>
      </c>
      <c r="J96" s="13" t="s">
        <v>684</v>
      </c>
      <c r="K96" s="13" t="s">
        <v>306</v>
      </c>
      <c r="L96" s="13" t="s">
        <v>33</v>
      </c>
      <c r="M96" s="13">
        <v>22</v>
      </c>
      <c r="N96" s="13" t="s">
        <v>33</v>
      </c>
      <c r="O96" s="13">
        <v>99</v>
      </c>
      <c r="P96" s="13">
        <v>0</v>
      </c>
      <c r="Q96" s="13" t="s">
        <v>363</v>
      </c>
      <c r="R96" s="13" t="s">
        <v>220</v>
      </c>
      <c r="S96" s="13"/>
      <c r="T96" s="13" t="s">
        <v>1137</v>
      </c>
      <c r="U96" s="15" t="s">
        <v>685</v>
      </c>
      <c r="V96" s="15"/>
      <c r="W96" s="13" t="s">
        <v>33</v>
      </c>
      <c r="X96" s="13" t="s">
        <v>612</v>
      </c>
      <c r="Y96" s="14" t="s">
        <v>1136</v>
      </c>
      <c r="Z96" t="s">
        <v>681</v>
      </c>
    </row>
    <row r="97" spans="1:26" ht="17.25" x14ac:dyDescent="0.25">
      <c r="A97" s="12" t="s">
        <v>686</v>
      </c>
      <c r="B97" s="13" t="s">
        <v>687</v>
      </c>
      <c r="C97" s="13" t="s">
        <v>526</v>
      </c>
      <c r="D97" s="13" t="s">
        <v>37</v>
      </c>
      <c r="E97" s="13" t="s">
        <v>176</v>
      </c>
      <c r="F97" s="13" t="s">
        <v>688</v>
      </c>
      <c r="G97" s="13">
        <v>76</v>
      </c>
      <c r="H97" s="13">
        <v>98</v>
      </c>
      <c r="I97" s="14" t="s">
        <v>1136</v>
      </c>
      <c r="J97" s="13" t="s">
        <v>689</v>
      </c>
      <c r="K97" s="13" t="s">
        <v>648</v>
      </c>
      <c r="L97" s="13" t="s">
        <v>1330</v>
      </c>
      <c r="M97" s="13">
        <v>144</v>
      </c>
      <c r="N97" s="13" t="s">
        <v>775</v>
      </c>
      <c r="O97" s="13">
        <v>97</v>
      </c>
      <c r="P97" s="13" t="s">
        <v>1331</v>
      </c>
      <c r="Q97" s="13" t="s">
        <v>467</v>
      </c>
      <c r="R97" s="13" t="s">
        <v>96</v>
      </c>
      <c r="S97" s="13"/>
      <c r="T97" s="13" t="s">
        <v>339</v>
      </c>
      <c r="U97" s="15" t="s">
        <v>690</v>
      </c>
      <c r="V97" s="15"/>
      <c r="W97" s="13" t="s">
        <v>569</v>
      </c>
      <c r="X97" s="13" t="s">
        <v>691</v>
      </c>
      <c r="Y97" s="14" t="s">
        <v>1136</v>
      </c>
      <c r="Z97" t="s">
        <v>686</v>
      </c>
    </row>
    <row r="98" spans="1:26" ht="17.25" x14ac:dyDescent="0.25">
      <c r="A98" s="12" t="s">
        <v>692</v>
      </c>
      <c r="B98" s="13" t="s">
        <v>693</v>
      </c>
      <c r="C98" s="13" t="s">
        <v>472</v>
      </c>
      <c r="D98" s="13" t="s">
        <v>526</v>
      </c>
      <c r="E98" s="13" t="s">
        <v>227</v>
      </c>
      <c r="F98" s="13" t="s">
        <v>694</v>
      </c>
      <c r="G98" s="13">
        <v>197</v>
      </c>
      <c r="H98" s="13">
        <v>40</v>
      </c>
      <c r="I98" s="14" t="s">
        <v>1136</v>
      </c>
      <c r="J98" s="13" t="s">
        <v>695</v>
      </c>
      <c r="K98" s="13" t="s">
        <v>434</v>
      </c>
      <c r="L98" s="13" t="s">
        <v>33</v>
      </c>
      <c r="M98" s="13">
        <v>182</v>
      </c>
      <c r="N98" s="13" t="s">
        <v>1332</v>
      </c>
      <c r="O98" s="13">
        <v>89</v>
      </c>
      <c r="P98" s="13" t="s">
        <v>1333</v>
      </c>
      <c r="Q98" s="13" t="s">
        <v>1184</v>
      </c>
      <c r="R98" s="13" t="s">
        <v>771</v>
      </c>
      <c r="S98" s="13"/>
      <c r="T98" s="13" t="s">
        <v>515</v>
      </c>
      <c r="U98" s="15" t="s">
        <v>696</v>
      </c>
      <c r="V98" s="15"/>
      <c r="W98" s="13" t="s">
        <v>697</v>
      </c>
      <c r="X98" s="13" t="s">
        <v>195</v>
      </c>
      <c r="Y98" s="14" t="s">
        <v>1136</v>
      </c>
      <c r="Z98" t="s">
        <v>692</v>
      </c>
    </row>
    <row r="99" spans="1:26" ht="17.25" x14ac:dyDescent="0.25">
      <c r="A99" s="12" t="s">
        <v>698</v>
      </c>
      <c r="B99" s="13" t="s">
        <v>699</v>
      </c>
      <c r="C99" s="13" t="s">
        <v>121</v>
      </c>
      <c r="D99" s="13" t="s">
        <v>243</v>
      </c>
      <c r="E99" s="13" t="s">
        <v>335</v>
      </c>
      <c r="F99" s="13" t="s">
        <v>622</v>
      </c>
      <c r="G99" s="13">
        <v>18</v>
      </c>
      <c r="H99" s="13">
        <v>98</v>
      </c>
      <c r="I99" s="14" t="s">
        <v>1209</v>
      </c>
      <c r="J99" s="13" t="s">
        <v>118</v>
      </c>
      <c r="K99" s="13" t="s">
        <v>409</v>
      </c>
      <c r="L99" s="13" t="s">
        <v>1334</v>
      </c>
      <c r="M99" s="13">
        <v>41</v>
      </c>
      <c r="N99" s="13" t="s">
        <v>33</v>
      </c>
      <c r="O99" s="13">
        <v>94</v>
      </c>
      <c r="P99" s="13">
        <v>10</v>
      </c>
      <c r="Q99" s="13" t="s">
        <v>480</v>
      </c>
      <c r="R99" s="13" t="s">
        <v>458</v>
      </c>
      <c r="S99" s="13"/>
      <c r="T99" s="13" t="s">
        <v>771</v>
      </c>
      <c r="U99" s="15" t="s">
        <v>126</v>
      </c>
      <c r="V99" s="15"/>
      <c r="W99" s="13" t="s">
        <v>33</v>
      </c>
      <c r="X99" s="13" t="s">
        <v>453</v>
      </c>
      <c r="Y99" s="14" t="s">
        <v>1136</v>
      </c>
      <c r="Z99" t="s">
        <v>698</v>
      </c>
    </row>
    <row r="100" spans="1:26" ht="17.25" x14ac:dyDescent="0.25">
      <c r="A100" s="12" t="s">
        <v>700</v>
      </c>
      <c r="B100" s="13" t="s">
        <v>701</v>
      </c>
      <c r="C100" s="13" t="s">
        <v>353</v>
      </c>
      <c r="D100" s="13" t="s">
        <v>702</v>
      </c>
      <c r="E100" s="13" t="s">
        <v>654</v>
      </c>
      <c r="F100" s="13" t="s">
        <v>227</v>
      </c>
      <c r="G100" s="13">
        <v>15</v>
      </c>
      <c r="H100" s="13" t="s">
        <v>33</v>
      </c>
      <c r="I100" s="14" t="s">
        <v>1136</v>
      </c>
      <c r="J100" s="13" t="s">
        <v>182</v>
      </c>
      <c r="K100" s="13" t="s">
        <v>514</v>
      </c>
      <c r="L100" s="13" t="s">
        <v>1335</v>
      </c>
      <c r="M100" s="13">
        <v>13</v>
      </c>
      <c r="N100" s="13" t="s">
        <v>33</v>
      </c>
      <c r="O100" s="13">
        <v>81</v>
      </c>
      <c r="P100" s="13">
        <v>5</v>
      </c>
      <c r="Q100" s="13" t="s">
        <v>487</v>
      </c>
      <c r="R100" s="13" t="s">
        <v>783</v>
      </c>
      <c r="S100" s="13"/>
      <c r="T100" s="13" t="s">
        <v>892</v>
      </c>
      <c r="U100" s="15" t="s">
        <v>703</v>
      </c>
      <c r="V100" s="15"/>
      <c r="W100" s="13" t="s">
        <v>33</v>
      </c>
      <c r="X100" s="13" t="s">
        <v>33</v>
      </c>
      <c r="Y100" s="14" t="s">
        <v>1136</v>
      </c>
      <c r="Z100" t="s">
        <v>700</v>
      </c>
    </row>
    <row r="101" spans="1:26" ht="17.25" x14ac:dyDescent="0.25">
      <c r="A101" s="12" t="s">
        <v>704</v>
      </c>
      <c r="B101" s="13" t="s">
        <v>705</v>
      </c>
      <c r="C101" s="13" t="s">
        <v>319</v>
      </c>
      <c r="D101" s="13" t="s">
        <v>594</v>
      </c>
      <c r="E101" s="13" t="s">
        <v>706</v>
      </c>
      <c r="F101" s="13" t="s">
        <v>707</v>
      </c>
      <c r="G101" s="13">
        <v>487</v>
      </c>
      <c r="H101" s="13">
        <v>78</v>
      </c>
      <c r="I101" s="14" t="s">
        <v>1136</v>
      </c>
      <c r="J101" s="13" t="s">
        <v>708</v>
      </c>
      <c r="K101" s="13" t="s">
        <v>709</v>
      </c>
      <c r="L101" s="13" t="s">
        <v>1336</v>
      </c>
      <c r="M101" s="13">
        <v>788</v>
      </c>
      <c r="N101" s="13" t="s">
        <v>33</v>
      </c>
      <c r="O101" s="13">
        <v>93</v>
      </c>
      <c r="P101" s="13" t="s">
        <v>1337</v>
      </c>
      <c r="Q101" s="13" t="s">
        <v>230</v>
      </c>
      <c r="R101" s="13" t="s">
        <v>252</v>
      </c>
      <c r="S101" s="13"/>
      <c r="T101" s="13" t="s">
        <v>756</v>
      </c>
      <c r="U101" s="15" t="s">
        <v>710</v>
      </c>
      <c r="V101" s="15"/>
      <c r="W101" s="13" t="s">
        <v>132</v>
      </c>
      <c r="X101" s="13" t="s">
        <v>195</v>
      </c>
      <c r="Y101" s="14" t="s">
        <v>1136</v>
      </c>
      <c r="Z101" t="s">
        <v>704</v>
      </c>
    </row>
    <row r="102" spans="1:26" ht="17.25" x14ac:dyDescent="0.25">
      <c r="A102" s="12" t="s">
        <v>711</v>
      </c>
      <c r="B102" s="13" t="s">
        <v>712</v>
      </c>
      <c r="C102" s="13" t="s">
        <v>432</v>
      </c>
      <c r="D102" s="13" t="s">
        <v>504</v>
      </c>
      <c r="E102" s="13" t="s">
        <v>713</v>
      </c>
      <c r="F102" s="13" t="s">
        <v>714</v>
      </c>
      <c r="G102" s="13">
        <v>725</v>
      </c>
      <c r="H102" s="13">
        <v>61</v>
      </c>
      <c r="I102" s="14" t="s">
        <v>1136</v>
      </c>
      <c r="J102" s="13" t="s">
        <v>503</v>
      </c>
      <c r="K102" s="13" t="s">
        <v>325</v>
      </c>
      <c r="L102" s="13" t="s">
        <v>1338</v>
      </c>
      <c r="M102" s="13">
        <v>308</v>
      </c>
      <c r="N102" s="13" t="s">
        <v>1339</v>
      </c>
      <c r="O102" s="13">
        <v>52</v>
      </c>
      <c r="P102" s="13" t="s">
        <v>1340</v>
      </c>
      <c r="Q102" s="13" t="s">
        <v>924</v>
      </c>
      <c r="R102" s="13" t="s">
        <v>86</v>
      </c>
      <c r="S102" s="13"/>
      <c r="T102" s="13" t="s">
        <v>108</v>
      </c>
      <c r="U102" s="15" t="s">
        <v>529</v>
      </c>
      <c r="V102" s="15"/>
      <c r="W102" s="13" t="s">
        <v>715</v>
      </c>
      <c r="X102" s="13" t="s">
        <v>366</v>
      </c>
      <c r="Y102" s="14" t="s">
        <v>1136</v>
      </c>
      <c r="Z102" t="s">
        <v>711</v>
      </c>
    </row>
    <row r="103" spans="1:26" ht="17.25" x14ac:dyDescent="0.25">
      <c r="A103" s="12" t="s">
        <v>716</v>
      </c>
      <c r="B103" s="13" t="s">
        <v>717</v>
      </c>
      <c r="C103" s="13" t="s">
        <v>180</v>
      </c>
      <c r="D103" s="13" t="s">
        <v>50</v>
      </c>
      <c r="E103" s="13" t="s">
        <v>81</v>
      </c>
      <c r="F103" s="13" t="s">
        <v>688</v>
      </c>
      <c r="G103" s="13">
        <v>9</v>
      </c>
      <c r="H103" s="13">
        <v>100</v>
      </c>
      <c r="I103" s="14" t="s">
        <v>1209</v>
      </c>
      <c r="J103" s="13" t="s">
        <v>571</v>
      </c>
      <c r="K103" s="13" t="s">
        <v>178</v>
      </c>
      <c r="L103" s="13" t="s">
        <v>33</v>
      </c>
      <c r="M103" s="13">
        <v>40</v>
      </c>
      <c r="N103" s="13" t="s">
        <v>33</v>
      </c>
      <c r="O103" s="13">
        <v>94</v>
      </c>
      <c r="P103" s="13">
        <v>8</v>
      </c>
      <c r="Q103" s="13" t="s">
        <v>799</v>
      </c>
      <c r="R103" s="13" t="s">
        <v>339</v>
      </c>
      <c r="S103" s="13"/>
      <c r="T103" s="13" t="s">
        <v>1140</v>
      </c>
      <c r="U103" s="15">
        <v>24.2</v>
      </c>
      <c r="V103" s="26" t="s">
        <v>1718</v>
      </c>
      <c r="W103" s="13" t="s">
        <v>718</v>
      </c>
      <c r="X103" s="13" t="s">
        <v>307</v>
      </c>
      <c r="Y103" s="14" t="s">
        <v>1136</v>
      </c>
      <c r="Z103" t="s">
        <v>716</v>
      </c>
    </row>
    <row r="104" spans="1:26" ht="17.25" x14ac:dyDescent="0.25">
      <c r="A104" s="12" t="s">
        <v>719</v>
      </c>
      <c r="B104" s="13" t="s">
        <v>720</v>
      </c>
      <c r="C104" s="13" t="s">
        <v>88</v>
      </c>
      <c r="D104" s="13" t="s">
        <v>131</v>
      </c>
      <c r="E104" s="13" t="s">
        <v>565</v>
      </c>
      <c r="F104" s="13" t="s">
        <v>51</v>
      </c>
      <c r="G104" s="13">
        <v>10</v>
      </c>
      <c r="H104" s="13">
        <v>100</v>
      </c>
      <c r="I104" s="14" t="s">
        <v>1209</v>
      </c>
      <c r="J104" s="13" t="s">
        <v>409</v>
      </c>
      <c r="K104" s="13" t="s">
        <v>442</v>
      </c>
      <c r="L104" s="13" t="s">
        <v>33</v>
      </c>
      <c r="M104" s="13">
        <v>56</v>
      </c>
      <c r="N104" s="13" t="s">
        <v>33</v>
      </c>
      <c r="O104" s="13">
        <v>94</v>
      </c>
      <c r="P104" s="13">
        <v>33</v>
      </c>
      <c r="Q104" s="13" t="s">
        <v>602</v>
      </c>
      <c r="R104" s="13" t="s">
        <v>709</v>
      </c>
      <c r="S104" s="13"/>
      <c r="T104" s="13" t="s">
        <v>125</v>
      </c>
      <c r="U104" s="15" t="s">
        <v>659</v>
      </c>
      <c r="V104" s="15"/>
      <c r="W104" s="13" t="s">
        <v>33</v>
      </c>
      <c r="X104" s="13" t="s">
        <v>376</v>
      </c>
      <c r="Y104" s="14" t="s">
        <v>1136</v>
      </c>
      <c r="Z104" t="s">
        <v>719</v>
      </c>
    </row>
    <row r="105" spans="1:26" ht="17.25" x14ac:dyDescent="0.25">
      <c r="A105" s="12" t="s">
        <v>721</v>
      </c>
      <c r="B105" s="13">
        <v>567</v>
      </c>
      <c r="C105" s="13" t="s">
        <v>722</v>
      </c>
      <c r="D105" s="13" t="s">
        <v>349</v>
      </c>
      <c r="E105" s="13" t="s">
        <v>491</v>
      </c>
      <c r="F105" s="13" t="s">
        <v>150</v>
      </c>
      <c r="G105" s="13">
        <v>10</v>
      </c>
      <c r="H105" s="13">
        <v>100</v>
      </c>
      <c r="I105" s="14" t="s">
        <v>1209</v>
      </c>
      <c r="J105" s="13" t="s">
        <v>168</v>
      </c>
      <c r="K105" s="13" t="s">
        <v>611</v>
      </c>
      <c r="L105" s="13" t="s">
        <v>33</v>
      </c>
      <c r="M105" s="13" t="s">
        <v>417</v>
      </c>
      <c r="N105" s="13" t="s">
        <v>33</v>
      </c>
      <c r="O105" s="13">
        <v>99</v>
      </c>
      <c r="P105" s="13">
        <v>0</v>
      </c>
      <c r="Q105" s="13" t="s">
        <v>375</v>
      </c>
      <c r="R105" s="13" t="s">
        <v>419</v>
      </c>
      <c r="S105" s="13"/>
      <c r="T105" s="13" t="s">
        <v>419</v>
      </c>
      <c r="U105" s="15" t="s">
        <v>723</v>
      </c>
      <c r="V105" s="15"/>
      <c r="W105" s="13" t="s">
        <v>33</v>
      </c>
      <c r="X105" s="13" t="s">
        <v>724</v>
      </c>
      <c r="Y105" s="14" t="s">
        <v>1136</v>
      </c>
      <c r="Z105" t="s">
        <v>721</v>
      </c>
    </row>
    <row r="106" spans="1:26" ht="17.25" x14ac:dyDescent="0.25">
      <c r="A106" s="12" t="s">
        <v>725</v>
      </c>
      <c r="B106" s="13" t="s">
        <v>726</v>
      </c>
      <c r="C106" s="13" t="s">
        <v>554</v>
      </c>
      <c r="D106" s="13" t="s">
        <v>143</v>
      </c>
      <c r="E106" s="13" t="s">
        <v>236</v>
      </c>
      <c r="F106" s="13" t="s">
        <v>228</v>
      </c>
      <c r="G106" s="13">
        <v>353</v>
      </c>
      <c r="H106" s="13">
        <v>44</v>
      </c>
      <c r="I106" s="14" t="s">
        <v>1136</v>
      </c>
      <c r="J106" s="13" t="s">
        <v>727</v>
      </c>
      <c r="K106" s="13" t="s">
        <v>45</v>
      </c>
      <c r="L106" s="13" t="s">
        <v>1303</v>
      </c>
      <c r="M106" s="13">
        <v>236</v>
      </c>
      <c r="N106" s="13" t="s">
        <v>1341</v>
      </c>
      <c r="O106" s="13">
        <v>69</v>
      </c>
      <c r="P106" s="13" t="s">
        <v>1342</v>
      </c>
      <c r="Q106" s="13" t="s">
        <v>678</v>
      </c>
      <c r="R106" s="13" t="s">
        <v>167</v>
      </c>
      <c r="S106" s="13"/>
      <c r="T106" s="13" t="s">
        <v>416</v>
      </c>
      <c r="U106" s="15" t="s">
        <v>202</v>
      </c>
      <c r="V106" s="15"/>
      <c r="W106" s="13" t="s">
        <v>727</v>
      </c>
      <c r="X106" s="13" t="s">
        <v>728</v>
      </c>
      <c r="Y106" s="14" t="s">
        <v>1136</v>
      </c>
      <c r="Z106" t="s">
        <v>725</v>
      </c>
    </row>
    <row r="107" spans="1:26" ht="17.25" x14ac:dyDescent="0.25">
      <c r="A107" s="12" t="s">
        <v>729</v>
      </c>
      <c r="B107" s="13" t="s">
        <v>730</v>
      </c>
      <c r="C107" s="13" t="s">
        <v>731</v>
      </c>
      <c r="D107" s="13" t="s">
        <v>258</v>
      </c>
      <c r="E107" s="13" t="s">
        <v>430</v>
      </c>
      <c r="F107" s="13" t="s">
        <v>477</v>
      </c>
      <c r="G107" s="13">
        <v>634</v>
      </c>
      <c r="H107" s="13">
        <v>90</v>
      </c>
      <c r="I107" s="14" t="s">
        <v>1209</v>
      </c>
      <c r="J107" s="13" t="s">
        <v>184</v>
      </c>
      <c r="K107" s="13" t="s">
        <v>732</v>
      </c>
      <c r="L107" s="13" t="s">
        <v>1343</v>
      </c>
      <c r="M107" s="13">
        <v>193</v>
      </c>
      <c r="N107" s="13" t="s">
        <v>1344</v>
      </c>
      <c r="O107" s="13">
        <v>88</v>
      </c>
      <c r="P107" s="13" t="s">
        <v>1345</v>
      </c>
      <c r="Q107" s="13" t="s">
        <v>634</v>
      </c>
      <c r="R107" s="13" t="s">
        <v>339</v>
      </c>
      <c r="S107" s="13"/>
      <c r="T107" s="13" t="s">
        <v>443</v>
      </c>
      <c r="U107" s="15" t="s">
        <v>733</v>
      </c>
      <c r="V107" s="15"/>
      <c r="W107" s="13" t="s">
        <v>565</v>
      </c>
      <c r="X107" s="13" t="s">
        <v>734</v>
      </c>
      <c r="Y107" s="14" t="s">
        <v>1136</v>
      </c>
      <c r="Z107" t="s">
        <v>729</v>
      </c>
    </row>
    <row r="108" spans="1:26" ht="17.25" x14ac:dyDescent="0.25">
      <c r="A108" s="12" t="s">
        <v>735</v>
      </c>
      <c r="B108" s="13" t="s">
        <v>736</v>
      </c>
      <c r="C108" s="13" t="s">
        <v>81</v>
      </c>
      <c r="D108" s="13" t="s">
        <v>737</v>
      </c>
      <c r="E108" s="13" t="s">
        <v>216</v>
      </c>
      <c r="F108" s="13" t="s">
        <v>163</v>
      </c>
      <c r="G108" s="13">
        <v>40</v>
      </c>
      <c r="H108" s="13">
        <v>99</v>
      </c>
      <c r="I108" s="14" t="s">
        <v>1209</v>
      </c>
      <c r="J108" s="13" t="s">
        <v>494</v>
      </c>
      <c r="K108" s="13" t="s">
        <v>738</v>
      </c>
      <c r="L108" s="13" t="s">
        <v>1346</v>
      </c>
      <c r="M108" s="13">
        <v>89</v>
      </c>
      <c r="N108" s="13" t="s">
        <v>168</v>
      </c>
      <c r="O108" s="13">
        <v>99</v>
      </c>
      <c r="P108" s="13" t="s">
        <v>1347</v>
      </c>
      <c r="Q108" s="13" t="s">
        <v>924</v>
      </c>
      <c r="R108" s="13" t="s">
        <v>507</v>
      </c>
      <c r="S108" s="13"/>
      <c r="T108" s="13" t="s">
        <v>408</v>
      </c>
      <c r="U108" s="15" t="s">
        <v>467</v>
      </c>
      <c r="V108" s="15"/>
      <c r="W108" s="13" t="s">
        <v>33</v>
      </c>
      <c r="X108" s="13" t="s">
        <v>739</v>
      </c>
      <c r="Y108" s="14" t="s">
        <v>1136</v>
      </c>
      <c r="Z108" t="s">
        <v>735</v>
      </c>
    </row>
    <row r="109" spans="1:26" ht="17.25" x14ac:dyDescent="0.25">
      <c r="A109" s="12" t="s">
        <v>740</v>
      </c>
      <c r="B109" s="13">
        <v>364</v>
      </c>
      <c r="C109" s="13" t="s">
        <v>142</v>
      </c>
      <c r="D109" s="13" t="s">
        <v>303</v>
      </c>
      <c r="E109" s="13" t="s">
        <v>741</v>
      </c>
      <c r="F109" s="13" t="s">
        <v>121</v>
      </c>
      <c r="G109" s="13">
        <v>68</v>
      </c>
      <c r="H109" s="13">
        <v>96</v>
      </c>
      <c r="I109" s="14" t="s">
        <v>1136</v>
      </c>
      <c r="J109" s="13" t="s">
        <v>684</v>
      </c>
      <c r="K109" s="13" t="s">
        <v>77</v>
      </c>
      <c r="L109" s="13" t="s">
        <v>33</v>
      </c>
      <c r="M109" s="13">
        <v>53</v>
      </c>
      <c r="N109" s="13" t="s">
        <v>33</v>
      </c>
      <c r="O109" s="13">
        <v>99</v>
      </c>
      <c r="P109" s="13" t="s">
        <v>1714</v>
      </c>
      <c r="Q109" s="13" t="s">
        <v>55</v>
      </c>
      <c r="R109" s="13" t="s">
        <v>684</v>
      </c>
      <c r="S109" s="13"/>
      <c r="T109" s="13" t="s">
        <v>895</v>
      </c>
      <c r="U109" s="15" t="s">
        <v>116</v>
      </c>
      <c r="V109" s="15"/>
      <c r="W109" s="13" t="s">
        <v>742</v>
      </c>
      <c r="X109" s="13" t="s">
        <v>169</v>
      </c>
      <c r="Y109" s="14" t="s">
        <v>1136</v>
      </c>
      <c r="Z109" t="s">
        <v>740</v>
      </c>
    </row>
    <row r="110" spans="1:26" ht="17.25" x14ac:dyDescent="0.25">
      <c r="A110" s="12" t="s">
        <v>743</v>
      </c>
      <c r="B110" s="13" t="s">
        <v>744</v>
      </c>
      <c r="C110" s="13" t="s">
        <v>476</v>
      </c>
      <c r="D110" s="13" t="s">
        <v>430</v>
      </c>
      <c r="E110" s="13" t="s">
        <v>476</v>
      </c>
      <c r="F110" s="13" t="s">
        <v>745</v>
      </c>
      <c r="G110" s="13">
        <v>587</v>
      </c>
      <c r="H110" s="13">
        <v>49</v>
      </c>
      <c r="I110" s="14" t="s">
        <v>1136</v>
      </c>
      <c r="J110" s="13" t="s">
        <v>746</v>
      </c>
      <c r="K110" s="13" t="s">
        <v>747</v>
      </c>
      <c r="L110" s="13" t="s">
        <v>1228</v>
      </c>
      <c r="M110" s="13">
        <v>57</v>
      </c>
      <c r="N110" s="13" t="s">
        <v>1348</v>
      </c>
      <c r="O110" s="13">
        <v>68</v>
      </c>
      <c r="P110" s="13" t="s">
        <v>1349</v>
      </c>
      <c r="Q110" s="13" t="s">
        <v>183</v>
      </c>
      <c r="R110" s="13" t="s">
        <v>756</v>
      </c>
      <c r="S110" s="13"/>
      <c r="T110" s="13" t="s">
        <v>1147</v>
      </c>
      <c r="U110" s="15" t="s">
        <v>748</v>
      </c>
      <c r="V110" s="15"/>
      <c r="W110" s="13" t="s">
        <v>578</v>
      </c>
      <c r="X110" s="13" t="s">
        <v>749</v>
      </c>
      <c r="Y110" s="14" t="s">
        <v>1136</v>
      </c>
      <c r="Z110" t="s">
        <v>743</v>
      </c>
    </row>
    <row r="111" spans="1:26" ht="17.25" x14ac:dyDescent="0.25">
      <c r="A111" s="12" t="s">
        <v>750</v>
      </c>
      <c r="B111" s="13">
        <v>419</v>
      </c>
      <c r="C111" s="13" t="s">
        <v>217</v>
      </c>
      <c r="D111" s="13" t="s">
        <v>348</v>
      </c>
      <c r="E111" s="13" t="s">
        <v>270</v>
      </c>
      <c r="F111" s="13" t="s">
        <v>751</v>
      </c>
      <c r="G111" s="13">
        <v>9</v>
      </c>
      <c r="H111" s="13">
        <v>100</v>
      </c>
      <c r="I111" s="14" t="s">
        <v>1209</v>
      </c>
      <c r="J111" s="13" t="s">
        <v>724</v>
      </c>
      <c r="K111" s="13" t="s">
        <v>60</v>
      </c>
      <c r="L111" s="13" t="s">
        <v>33</v>
      </c>
      <c r="M111" s="13" t="s">
        <v>1199</v>
      </c>
      <c r="N111" s="13" t="s">
        <v>33</v>
      </c>
      <c r="O111" s="13">
        <v>95</v>
      </c>
      <c r="P111" s="13">
        <v>0</v>
      </c>
      <c r="Q111" s="13" t="s">
        <v>877</v>
      </c>
      <c r="R111" s="13" t="s">
        <v>307</v>
      </c>
      <c r="S111" s="13"/>
      <c r="T111" s="13" t="s">
        <v>401</v>
      </c>
      <c r="U111" s="15" t="s">
        <v>522</v>
      </c>
      <c r="V111" s="15"/>
      <c r="W111" s="13" t="s">
        <v>33</v>
      </c>
      <c r="X111" s="13" t="s">
        <v>752</v>
      </c>
      <c r="Y111" s="14" t="s">
        <v>1136</v>
      </c>
      <c r="Z111" t="s">
        <v>750</v>
      </c>
    </row>
    <row r="112" spans="1:26" ht="17.25" x14ac:dyDescent="0.25">
      <c r="A112" s="12" t="s">
        <v>753</v>
      </c>
      <c r="B112" s="13">
        <v>53</v>
      </c>
      <c r="C112" s="13" t="s">
        <v>33</v>
      </c>
      <c r="D112" s="13" t="s">
        <v>33</v>
      </c>
      <c r="E112" s="13" t="s">
        <v>33</v>
      </c>
      <c r="F112" s="13" t="s">
        <v>33</v>
      </c>
      <c r="G112" s="13" t="s">
        <v>33</v>
      </c>
      <c r="H112" s="13">
        <v>90</v>
      </c>
      <c r="I112" s="14" t="s">
        <v>1136</v>
      </c>
      <c r="J112" s="13" t="s">
        <v>754</v>
      </c>
      <c r="K112" s="13" t="s">
        <v>755</v>
      </c>
      <c r="L112" s="13" t="s">
        <v>33</v>
      </c>
      <c r="M112" s="13">
        <v>344</v>
      </c>
      <c r="N112" s="13" t="s">
        <v>33</v>
      </c>
      <c r="O112" s="13">
        <v>85</v>
      </c>
      <c r="P112" s="13" t="s">
        <v>1350</v>
      </c>
      <c r="Q112" s="13" t="s">
        <v>33</v>
      </c>
      <c r="R112" s="13" t="s">
        <v>33</v>
      </c>
      <c r="S112" s="13"/>
      <c r="T112" s="13" t="s">
        <v>33</v>
      </c>
      <c r="U112" s="15" t="s">
        <v>756</v>
      </c>
      <c r="V112" s="15"/>
      <c r="W112" s="13" t="s">
        <v>331</v>
      </c>
      <c r="X112" s="13" t="s">
        <v>274</v>
      </c>
      <c r="Y112" s="14" t="s">
        <v>1136</v>
      </c>
      <c r="Z112" t="s">
        <v>753</v>
      </c>
    </row>
    <row r="113" spans="1:26" ht="17.25" x14ac:dyDescent="0.25">
      <c r="A113" s="12" t="s">
        <v>757</v>
      </c>
      <c r="B113" s="13" t="s">
        <v>758</v>
      </c>
      <c r="C113" s="13" t="s">
        <v>268</v>
      </c>
      <c r="D113" s="13" t="s">
        <v>759</v>
      </c>
      <c r="E113" s="13" t="s">
        <v>760</v>
      </c>
      <c r="F113" s="13" t="s">
        <v>761</v>
      </c>
      <c r="G113" s="13">
        <v>602</v>
      </c>
      <c r="H113" s="13">
        <v>65</v>
      </c>
      <c r="I113" s="14" t="s">
        <v>1136</v>
      </c>
      <c r="J113" s="13" t="s">
        <v>762</v>
      </c>
      <c r="K113" s="13" t="s">
        <v>763</v>
      </c>
      <c r="L113" s="13" t="s">
        <v>1330</v>
      </c>
      <c r="M113" s="13">
        <v>107</v>
      </c>
      <c r="N113" s="13" t="s">
        <v>170</v>
      </c>
      <c r="O113" s="13">
        <v>73</v>
      </c>
      <c r="P113" s="13" t="s">
        <v>1351</v>
      </c>
      <c r="Q113" s="13" t="s">
        <v>1163</v>
      </c>
      <c r="R113" s="13" t="s">
        <v>606</v>
      </c>
      <c r="S113" s="13"/>
      <c r="T113" s="13" t="s">
        <v>1140</v>
      </c>
      <c r="U113" s="15" t="s">
        <v>194</v>
      </c>
      <c r="V113" s="15"/>
      <c r="W113" s="13" t="s">
        <v>53</v>
      </c>
      <c r="X113" s="13" t="s">
        <v>512</v>
      </c>
      <c r="Y113" s="14" t="s">
        <v>1136</v>
      </c>
      <c r="Z113" t="s">
        <v>757</v>
      </c>
    </row>
    <row r="114" spans="1:26" ht="17.25" x14ac:dyDescent="0.25">
      <c r="A114" s="12" t="s">
        <v>764</v>
      </c>
      <c r="B114" s="13" t="s">
        <v>765</v>
      </c>
      <c r="C114" s="13" t="s">
        <v>234</v>
      </c>
      <c r="D114" s="13" t="s">
        <v>39</v>
      </c>
      <c r="E114" s="13" t="s">
        <v>335</v>
      </c>
      <c r="F114" s="13" t="s">
        <v>94</v>
      </c>
      <c r="G114" s="13">
        <v>53</v>
      </c>
      <c r="H114" s="13">
        <v>100</v>
      </c>
      <c r="I114" s="14" t="s">
        <v>1209</v>
      </c>
      <c r="J114" s="13" t="s">
        <v>424</v>
      </c>
      <c r="K114" s="13" t="s">
        <v>766</v>
      </c>
      <c r="L114" s="13" t="s">
        <v>1352</v>
      </c>
      <c r="M114" s="13">
        <v>22</v>
      </c>
      <c r="N114" s="13" t="s">
        <v>33</v>
      </c>
      <c r="O114" s="13">
        <v>97</v>
      </c>
      <c r="P114" s="13">
        <v>0</v>
      </c>
      <c r="Q114" s="13" t="s">
        <v>1230</v>
      </c>
      <c r="R114" s="13" t="s">
        <v>917</v>
      </c>
      <c r="S114" s="13"/>
      <c r="T114" s="13" t="s">
        <v>220</v>
      </c>
      <c r="U114" s="15" t="s">
        <v>278</v>
      </c>
      <c r="V114" s="15"/>
      <c r="W114" s="13" t="s">
        <v>254</v>
      </c>
      <c r="X114" s="13" t="s">
        <v>536</v>
      </c>
      <c r="Y114" s="14" t="s">
        <v>1136</v>
      </c>
      <c r="Z114" t="s">
        <v>764</v>
      </c>
    </row>
    <row r="115" spans="1:26" ht="17.25" x14ac:dyDescent="0.25">
      <c r="A115" s="12" t="s">
        <v>767</v>
      </c>
      <c r="B115" s="13" t="s">
        <v>768</v>
      </c>
      <c r="C115" s="13" t="s">
        <v>457</v>
      </c>
      <c r="D115" s="13" t="s">
        <v>769</v>
      </c>
      <c r="E115" s="13" t="s">
        <v>426</v>
      </c>
      <c r="F115" s="13" t="s">
        <v>605</v>
      </c>
      <c r="G115" s="13">
        <v>38</v>
      </c>
      <c r="H115" s="13">
        <v>96</v>
      </c>
      <c r="I115" s="14" t="s">
        <v>1136</v>
      </c>
      <c r="J115" s="13" t="s">
        <v>770</v>
      </c>
      <c r="K115" s="13" t="s">
        <v>494</v>
      </c>
      <c r="L115" s="13" t="s">
        <v>1323</v>
      </c>
      <c r="M115" s="13">
        <v>21</v>
      </c>
      <c r="N115" s="13" t="s">
        <v>1137</v>
      </c>
      <c r="O115" s="13">
        <v>82</v>
      </c>
      <c r="P115" s="13" t="s">
        <v>1353</v>
      </c>
      <c r="Q115" s="13" t="s">
        <v>887</v>
      </c>
      <c r="R115" s="13" t="s">
        <v>846</v>
      </c>
      <c r="S115" s="13"/>
      <c r="T115" s="13" t="s">
        <v>612</v>
      </c>
      <c r="U115" s="15" t="s">
        <v>771</v>
      </c>
      <c r="V115" s="15"/>
      <c r="W115" s="13" t="s">
        <v>474</v>
      </c>
      <c r="X115" s="13" t="s">
        <v>456</v>
      </c>
      <c r="Y115" s="14" t="s">
        <v>1136</v>
      </c>
      <c r="Z115" t="s">
        <v>767</v>
      </c>
    </row>
    <row r="116" spans="1:26" ht="17.25" x14ac:dyDescent="0.25">
      <c r="A116" s="12" t="s">
        <v>772</v>
      </c>
      <c r="B116" s="13">
        <v>104</v>
      </c>
      <c r="C116" s="13" t="s">
        <v>88</v>
      </c>
      <c r="D116" s="13" t="s">
        <v>148</v>
      </c>
      <c r="E116" s="13" t="s">
        <v>392</v>
      </c>
      <c r="F116" s="13" t="s">
        <v>533</v>
      </c>
      <c r="G116" s="13">
        <v>100</v>
      </c>
      <c r="H116" s="13">
        <v>100</v>
      </c>
      <c r="I116" s="14" t="s">
        <v>1209</v>
      </c>
      <c r="J116" s="13" t="s">
        <v>773</v>
      </c>
      <c r="K116" s="13" t="s">
        <v>340</v>
      </c>
      <c r="L116" s="13" t="s">
        <v>33</v>
      </c>
      <c r="M116" s="13">
        <v>124</v>
      </c>
      <c r="N116" s="13" t="s">
        <v>33</v>
      </c>
      <c r="O116" s="13">
        <v>78</v>
      </c>
      <c r="P116" s="13" t="s">
        <v>1354</v>
      </c>
      <c r="Q116" s="13" t="s">
        <v>1355</v>
      </c>
      <c r="R116" s="13" t="s">
        <v>1062</v>
      </c>
      <c r="S116" s="13"/>
      <c r="T116" s="13" t="s">
        <v>443</v>
      </c>
      <c r="U116" s="15" t="s">
        <v>168</v>
      </c>
      <c r="V116" s="15"/>
      <c r="W116" s="13" t="s">
        <v>33</v>
      </c>
      <c r="X116" s="13" t="s">
        <v>273</v>
      </c>
      <c r="Y116" s="14" t="s">
        <v>1136</v>
      </c>
      <c r="Z116" t="s">
        <v>772</v>
      </c>
    </row>
    <row r="117" spans="1:26" ht="17.25" x14ac:dyDescent="0.25">
      <c r="A117" s="12" t="s">
        <v>774</v>
      </c>
      <c r="B117" s="13">
        <v>38</v>
      </c>
      <c r="C117" s="13" t="s">
        <v>33</v>
      </c>
      <c r="D117" s="13" t="s">
        <v>33</v>
      </c>
      <c r="E117" s="13" t="s">
        <v>33</v>
      </c>
      <c r="F117" s="13" t="s">
        <v>33</v>
      </c>
      <c r="G117" s="13" t="s">
        <v>33</v>
      </c>
      <c r="H117" s="13" t="s">
        <v>33</v>
      </c>
      <c r="I117" s="14" t="s">
        <v>1136</v>
      </c>
      <c r="J117" s="13" t="s">
        <v>116</v>
      </c>
      <c r="K117" s="13" t="s">
        <v>168</v>
      </c>
      <c r="L117" s="13" t="s">
        <v>33</v>
      </c>
      <c r="M117" s="13" t="s">
        <v>775</v>
      </c>
      <c r="N117" s="13" t="s">
        <v>33</v>
      </c>
      <c r="O117" s="13">
        <v>99</v>
      </c>
      <c r="P117" s="13">
        <v>0</v>
      </c>
      <c r="Q117" s="13" t="s">
        <v>33</v>
      </c>
      <c r="R117" s="13" t="s">
        <v>33</v>
      </c>
      <c r="S117" s="13"/>
      <c r="T117" s="13" t="s">
        <v>33</v>
      </c>
      <c r="U117" s="15" t="s">
        <v>775</v>
      </c>
      <c r="V117" s="15"/>
      <c r="W117" s="13" t="s">
        <v>33</v>
      </c>
      <c r="X117" s="13" t="s">
        <v>33</v>
      </c>
      <c r="Y117" s="14" t="s">
        <v>1136</v>
      </c>
      <c r="Z117" t="s">
        <v>774</v>
      </c>
    </row>
    <row r="118" spans="1:26" ht="17.25" x14ac:dyDescent="0.25">
      <c r="A118" s="12" t="s">
        <v>776</v>
      </c>
      <c r="B118" s="13" t="s">
        <v>777</v>
      </c>
      <c r="C118" s="13" t="s">
        <v>123</v>
      </c>
      <c r="D118" s="13" t="s">
        <v>280</v>
      </c>
      <c r="E118" s="13" t="s">
        <v>40</v>
      </c>
      <c r="F118" s="13" t="s">
        <v>778</v>
      </c>
      <c r="G118" s="13">
        <v>44</v>
      </c>
      <c r="H118" s="13">
        <v>99</v>
      </c>
      <c r="I118" s="14" t="s">
        <v>1136</v>
      </c>
      <c r="J118" s="13" t="s">
        <v>505</v>
      </c>
      <c r="K118" s="13" t="s">
        <v>419</v>
      </c>
      <c r="L118" s="13" t="s">
        <v>1287</v>
      </c>
      <c r="M118" s="13">
        <v>428</v>
      </c>
      <c r="N118" s="13" t="s">
        <v>33</v>
      </c>
      <c r="O118" s="13">
        <v>99</v>
      </c>
      <c r="P118" s="13">
        <v>43</v>
      </c>
      <c r="Q118" s="13" t="s">
        <v>535</v>
      </c>
      <c r="R118" s="13" t="s">
        <v>556</v>
      </c>
      <c r="S118" s="13"/>
      <c r="T118" s="13" t="s">
        <v>550</v>
      </c>
      <c r="U118" s="15" t="s">
        <v>779</v>
      </c>
      <c r="V118" s="15"/>
      <c r="W118" s="13" t="s">
        <v>616</v>
      </c>
      <c r="X118" s="13" t="s">
        <v>261</v>
      </c>
      <c r="Y118" s="14" t="s">
        <v>1136</v>
      </c>
      <c r="Z118" t="s">
        <v>776</v>
      </c>
    </row>
    <row r="119" spans="1:26" ht="17.25" x14ac:dyDescent="0.25">
      <c r="A119" s="12" t="s">
        <v>780</v>
      </c>
      <c r="B119" s="13">
        <v>626</v>
      </c>
      <c r="C119" s="13" t="s">
        <v>72</v>
      </c>
      <c r="D119" s="13" t="s">
        <v>781</v>
      </c>
      <c r="E119" s="13" t="s">
        <v>132</v>
      </c>
      <c r="F119" s="13" t="s">
        <v>782</v>
      </c>
      <c r="G119" s="13">
        <v>7</v>
      </c>
      <c r="H119" s="13">
        <v>99</v>
      </c>
      <c r="I119" s="14" t="s">
        <v>1136</v>
      </c>
      <c r="J119" s="13" t="s">
        <v>655</v>
      </c>
      <c r="K119" s="13" t="s">
        <v>783</v>
      </c>
      <c r="L119" s="13" t="s">
        <v>33</v>
      </c>
      <c r="M119" s="13">
        <v>21</v>
      </c>
      <c r="N119" s="13" t="s">
        <v>33</v>
      </c>
      <c r="O119" s="13">
        <v>82</v>
      </c>
      <c r="P119" s="13">
        <v>0</v>
      </c>
      <c r="Q119" s="13" t="s">
        <v>690</v>
      </c>
      <c r="R119" s="13" t="s">
        <v>223</v>
      </c>
      <c r="S119" s="13"/>
      <c r="T119" s="13" t="s">
        <v>506</v>
      </c>
      <c r="U119" s="15" t="s">
        <v>543</v>
      </c>
      <c r="V119" s="15"/>
      <c r="W119" s="13" t="s">
        <v>784</v>
      </c>
      <c r="X119" s="13" t="s">
        <v>571</v>
      </c>
      <c r="Y119" s="14" t="s">
        <v>1136</v>
      </c>
      <c r="Z119" t="s">
        <v>780</v>
      </c>
    </row>
    <row r="120" spans="1:26" ht="17.25" x14ac:dyDescent="0.25">
      <c r="A120" s="12" t="s">
        <v>785</v>
      </c>
      <c r="B120" s="13" t="s">
        <v>786</v>
      </c>
      <c r="C120" s="13" t="s">
        <v>206</v>
      </c>
      <c r="D120" s="13" t="s">
        <v>674</v>
      </c>
      <c r="E120" s="13" t="s">
        <v>787</v>
      </c>
      <c r="F120" s="13" t="s">
        <v>601</v>
      </c>
      <c r="G120" s="13">
        <v>121</v>
      </c>
      <c r="H120" s="13">
        <v>74</v>
      </c>
      <c r="I120" s="14" t="s">
        <v>1136</v>
      </c>
      <c r="J120" s="13" t="s">
        <v>298</v>
      </c>
      <c r="K120" s="13" t="s">
        <v>788</v>
      </c>
      <c r="L120" s="13" t="s">
        <v>1356</v>
      </c>
      <c r="M120" s="13">
        <v>107</v>
      </c>
      <c r="N120" s="13" t="s">
        <v>33</v>
      </c>
      <c r="O120" s="13">
        <v>99</v>
      </c>
      <c r="P120" s="13" t="s">
        <v>1715</v>
      </c>
      <c r="Q120" s="13" t="s">
        <v>755</v>
      </c>
      <c r="R120" s="13" t="s">
        <v>514</v>
      </c>
      <c r="S120" s="13"/>
      <c r="T120" s="13" t="s">
        <v>1158</v>
      </c>
      <c r="U120" s="15" t="s">
        <v>425</v>
      </c>
      <c r="V120" s="15"/>
      <c r="W120" s="13" t="s">
        <v>93</v>
      </c>
      <c r="X120" s="13" t="s">
        <v>633</v>
      </c>
      <c r="Y120" s="14" t="s">
        <v>1136</v>
      </c>
      <c r="Z120" t="s">
        <v>785</v>
      </c>
    </row>
    <row r="121" spans="1:26" ht="17.25" x14ac:dyDescent="0.25">
      <c r="A121" s="12" t="s">
        <v>789</v>
      </c>
      <c r="B121" s="13" t="s">
        <v>790</v>
      </c>
      <c r="C121" s="13" t="s">
        <v>791</v>
      </c>
      <c r="D121" s="13" t="s">
        <v>792</v>
      </c>
      <c r="E121" s="13" t="s">
        <v>501</v>
      </c>
      <c r="F121" s="13" t="s">
        <v>727</v>
      </c>
      <c r="G121" s="13">
        <v>489</v>
      </c>
      <c r="H121" s="13">
        <v>54</v>
      </c>
      <c r="I121" s="14" t="s">
        <v>1209</v>
      </c>
      <c r="J121" s="13" t="s">
        <v>741</v>
      </c>
      <c r="K121" s="13" t="s">
        <v>793</v>
      </c>
      <c r="L121" s="13" t="s">
        <v>1357</v>
      </c>
      <c r="M121" s="13">
        <v>551</v>
      </c>
      <c r="N121" s="13" t="s">
        <v>1358</v>
      </c>
      <c r="O121" s="13">
        <v>80</v>
      </c>
      <c r="P121" s="13" t="s">
        <v>1359</v>
      </c>
      <c r="Q121" s="13" t="s">
        <v>480</v>
      </c>
      <c r="R121" s="13" t="s">
        <v>766</v>
      </c>
      <c r="S121" s="13"/>
      <c r="T121" s="13" t="s">
        <v>400</v>
      </c>
      <c r="U121" s="15" t="s">
        <v>794</v>
      </c>
      <c r="V121" s="15"/>
      <c r="W121" s="13" t="s">
        <v>710</v>
      </c>
      <c r="X121" s="13" t="s">
        <v>795</v>
      </c>
      <c r="Y121" s="14" t="s">
        <v>1136</v>
      </c>
      <c r="Z121" t="s">
        <v>789</v>
      </c>
    </row>
    <row r="122" spans="1:26" ht="17.25" x14ac:dyDescent="0.25">
      <c r="A122" s="12" t="s">
        <v>796</v>
      </c>
      <c r="B122" s="13" t="s">
        <v>797</v>
      </c>
      <c r="C122" s="13" t="s">
        <v>759</v>
      </c>
      <c r="D122" s="13" t="s">
        <v>337</v>
      </c>
      <c r="E122" s="13" t="s">
        <v>133</v>
      </c>
      <c r="F122" s="13" t="s">
        <v>499</v>
      </c>
      <c r="G122" s="13">
        <v>178</v>
      </c>
      <c r="H122" s="13">
        <v>60</v>
      </c>
      <c r="I122" s="14" t="s">
        <v>1209</v>
      </c>
      <c r="J122" s="13" t="s">
        <v>798</v>
      </c>
      <c r="K122" s="13" t="s">
        <v>364</v>
      </c>
      <c r="L122" s="13" t="s">
        <v>1307</v>
      </c>
      <c r="M122" s="13">
        <v>365</v>
      </c>
      <c r="N122" s="13" t="s">
        <v>395</v>
      </c>
      <c r="O122" s="13">
        <v>75</v>
      </c>
      <c r="P122" s="13" t="s">
        <v>1360</v>
      </c>
      <c r="Q122" s="13" t="s">
        <v>194</v>
      </c>
      <c r="R122" s="13" t="s">
        <v>246</v>
      </c>
      <c r="S122" s="13"/>
      <c r="T122" s="13" t="s">
        <v>107</v>
      </c>
      <c r="U122" s="15" t="s">
        <v>799</v>
      </c>
      <c r="V122" s="15"/>
      <c r="W122" s="13" t="s">
        <v>33</v>
      </c>
      <c r="X122" s="13" t="s">
        <v>800</v>
      </c>
      <c r="Y122" s="14" t="s">
        <v>1136</v>
      </c>
      <c r="Z122" t="s">
        <v>796</v>
      </c>
    </row>
    <row r="123" spans="1:26" ht="17.25" x14ac:dyDescent="0.25">
      <c r="A123" s="12" t="s">
        <v>801</v>
      </c>
      <c r="B123" s="13" t="s">
        <v>802</v>
      </c>
      <c r="C123" s="13" t="s">
        <v>760</v>
      </c>
      <c r="D123" s="13" t="s">
        <v>616</v>
      </c>
      <c r="E123" s="13" t="s">
        <v>669</v>
      </c>
      <c r="F123" s="13" t="s">
        <v>803</v>
      </c>
      <c r="G123" s="13">
        <v>265</v>
      </c>
      <c r="H123" s="13">
        <v>88</v>
      </c>
      <c r="I123" s="14" t="s">
        <v>1136</v>
      </c>
      <c r="J123" s="13" t="s">
        <v>804</v>
      </c>
      <c r="K123" s="13" t="s">
        <v>345</v>
      </c>
      <c r="L123" s="13" t="s">
        <v>1361</v>
      </c>
      <c r="M123" s="13">
        <v>489</v>
      </c>
      <c r="N123" s="13" t="s">
        <v>41</v>
      </c>
      <c r="O123" s="13">
        <v>92</v>
      </c>
      <c r="P123" s="13" t="s">
        <v>1362</v>
      </c>
      <c r="Q123" s="13" t="s">
        <v>1194</v>
      </c>
      <c r="R123" s="13" t="s">
        <v>59</v>
      </c>
      <c r="S123" s="13"/>
      <c r="T123" s="13" t="s">
        <v>395</v>
      </c>
      <c r="U123" s="15" t="s">
        <v>537</v>
      </c>
      <c r="V123" s="15"/>
      <c r="W123" s="13" t="s">
        <v>37</v>
      </c>
      <c r="X123" s="13" t="s">
        <v>491</v>
      </c>
      <c r="Y123" s="14" t="s">
        <v>1136</v>
      </c>
      <c r="Z123" t="s">
        <v>801</v>
      </c>
    </row>
    <row r="124" spans="1:26" ht="17.25" x14ac:dyDescent="0.25">
      <c r="A124" s="12" t="s">
        <v>805</v>
      </c>
      <c r="B124" s="13">
        <v>10</v>
      </c>
      <c r="C124" s="13" t="s">
        <v>33</v>
      </c>
      <c r="D124" s="13" t="s">
        <v>33</v>
      </c>
      <c r="E124" s="13" t="s">
        <v>33</v>
      </c>
      <c r="F124" s="13" t="s">
        <v>33</v>
      </c>
      <c r="G124" s="13" t="s">
        <v>33</v>
      </c>
      <c r="H124" s="13">
        <v>97</v>
      </c>
      <c r="I124" s="14" t="s">
        <v>1209</v>
      </c>
      <c r="J124" s="13" t="s">
        <v>806</v>
      </c>
      <c r="K124" s="13" t="s">
        <v>99</v>
      </c>
      <c r="L124" s="13" t="s">
        <v>33</v>
      </c>
      <c r="M124" s="13">
        <v>113</v>
      </c>
      <c r="N124" s="13" t="s">
        <v>33</v>
      </c>
      <c r="O124" s="13">
        <v>91</v>
      </c>
      <c r="P124" s="13">
        <v>2</v>
      </c>
      <c r="Q124" s="13" t="s">
        <v>33</v>
      </c>
      <c r="R124" s="13" t="s">
        <v>33</v>
      </c>
      <c r="S124" s="13"/>
      <c r="T124" s="13" t="s">
        <v>638</v>
      </c>
      <c r="U124" s="15" t="s">
        <v>33</v>
      </c>
      <c r="V124" s="15"/>
      <c r="W124" s="13" t="s">
        <v>807</v>
      </c>
      <c r="X124" s="13" t="s">
        <v>808</v>
      </c>
      <c r="Y124" s="14" t="s">
        <v>1282</v>
      </c>
      <c r="Z124" t="s">
        <v>805</v>
      </c>
    </row>
    <row r="125" spans="1:26" ht="17.25" x14ac:dyDescent="0.25">
      <c r="A125" s="12" t="s">
        <v>809</v>
      </c>
      <c r="B125" s="13" t="s">
        <v>810</v>
      </c>
      <c r="C125" s="13" t="s">
        <v>811</v>
      </c>
      <c r="D125" s="13" t="s">
        <v>812</v>
      </c>
      <c r="E125" s="13" t="s">
        <v>399</v>
      </c>
      <c r="F125" s="13" t="s">
        <v>188</v>
      </c>
      <c r="G125" s="13">
        <v>258</v>
      </c>
      <c r="H125" s="13">
        <v>56</v>
      </c>
      <c r="I125" s="14" t="s">
        <v>1209</v>
      </c>
      <c r="J125" s="13" t="s">
        <v>679</v>
      </c>
      <c r="K125" s="13" t="s">
        <v>673</v>
      </c>
      <c r="L125" s="13" t="s">
        <v>1251</v>
      </c>
      <c r="M125" s="13">
        <v>156</v>
      </c>
      <c r="N125" s="13" t="s">
        <v>995</v>
      </c>
      <c r="O125" s="13">
        <v>91</v>
      </c>
      <c r="P125" s="13" t="s">
        <v>1363</v>
      </c>
      <c r="Q125" s="13" t="s">
        <v>732</v>
      </c>
      <c r="R125" s="13" t="s">
        <v>307</v>
      </c>
      <c r="S125" s="13"/>
      <c r="T125" s="13" t="s">
        <v>442</v>
      </c>
      <c r="U125" s="15" t="s">
        <v>813</v>
      </c>
      <c r="V125" s="15"/>
      <c r="W125" s="13" t="s">
        <v>369</v>
      </c>
      <c r="X125" s="13" t="s">
        <v>512</v>
      </c>
      <c r="Y125" s="14" t="s">
        <v>1136</v>
      </c>
      <c r="Z125" t="s">
        <v>809</v>
      </c>
    </row>
    <row r="126" spans="1:26" ht="17.25" x14ac:dyDescent="0.25">
      <c r="A126" s="12" t="s">
        <v>814</v>
      </c>
      <c r="B126" s="13" t="s">
        <v>815</v>
      </c>
      <c r="C126" s="13" t="s">
        <v>469</v>
      </c>
      <c r="D126" s="13" t="s">
        <v>562</v>
      </c>
      <c r="E126" s="13" t="s">
        <v>474</v>
      </c>
      <c r="F126" s="13" t="s">
        <v>816</v>
      </c>
      <c r="G126" s="13">
        <v>7</v>
      </c>
      <c r="H126" s="13" t="s">
        <v>33</v>
      </c>
      <c r="I126" s="14" t="s">
        <v>1136</v>
      </c>
      <c r="J126" s="13" t="s">
        <v>106</v>
      </c>
      <c r="K126" s="13" t="s">
        <v>443</v>
      </c>
      <c r="L126" s="13" t="s">
        <v>33</v>
      </c>
      <c r="M126" s="13" t="s">
        <v>507</v>
      </c>
      <c r="N126" s="13" t="s">
        <v>33</v>
      </c>
      <c r="O126" s="13">
        <v>94</v>
      </c>
      <c r="P126" s="13">
        <v>64</v>
      </c>
      <c r="Q126" s="13" t="s">
        <v>223</v>
      </c>
      <c r="R126" s="13" t="s">
        <v>543</v>
      </c>
      <c r="S126" s="13"/>
      <c r="T126" s="13" t="s">
        <v>723</v>
      </c>
      <c r="U126" s="15" t="s">
        <v>415</v>
      </c>
      <c r="V126" s="15"/>
      <c r="W126" s="13" t="s">
        <v>33</v>
      </c>
      <c r="X126" s="13" t="s">
        <v>817</v>
      </c>
      <c r="Y126" s="14" t="s">
        <v>1136</v>
      </c>
      <c r="Z126" t="s">
        <v>814</v>
      </c>
    </row>
    <row r="127" spans="1:26" ht="17.25" x14ac:dyDescent="0.25">
      <c r="A127" s="12" t="s">
        <v>818</v>
      </c>
      <c r="B127" s="13" t="s">
        <v>819</v>
      </c>
      <c r="C127" s="13" t="s">
        <v>469</v>
      </c>
      <c r="D127" s="13" t="s">
        <v>820</v>
      </c>
      <c r="E127" s="13" t="s">
        <v>821</v>
      </c>
      <c r="F127" s="13" t="s">
        <v>91</v>
      </c>
      <c r="G127" s="13">
        <v>11</v>
      </c>
      <c r="H127" s="13">
        <v>97</v>
      </c>
      <c r="I127" s="14" t="s">
        <v>1209</v>
      </c>
      <c r="J127" s="13" t="s">
        <v>756</v>
      </c>
      <c r="K127" s="13" t="s">
        <v>783</v>
      </c>
      <c r="L127" s="13" t="s">
        <v>33</v>
      </c>
      <c r="M127" s="13" t="s">
        <v>96</v>
      </c>
      <c r="N127" s="13" t="s">
        <v>33</v>
      </c>
      <c r="O127" s="13">
        <v>92</v>
      </c>
      <c r="P127" s="13">
        <v>3</v>
      </c>
      <c r="Q127" s="13" t="s">
        <v>252</v>
      </c>
      <c r="R127" s="13" t="s">
        <v>308</v>
      </c>
      <c r="S127" s="13"/>
      <c r="T127" s="13" t="s">
        <v>1058</v>
      </c>
      <c r="U127" s="15" t="s">
        <v>307</v>
      </c>
      <c r="V127" s="15"/>
      <c r="W127" s="13" t="s">
        <v>33</v>
      </c>
      <c r="X127" s="13" t="s">
        <v>822</v>
      </c>
      <c r="Y127" s="14" t="s">
        <v>1136</v>
      </c>
      <c r="Z127" t="s">
        <v>818</v>
      </c>
    </row>
    <row r="128" spans="1:26" ht="17.25" x14ac:dyDescent="0.25">
      <c r="A128" s="12" t="s">
        <v>823</v>
      </c>
      <c r="B128" s="13" t="s">
        <v>824</v>
      </c>
      <c r="C128" s="13" t="s">
        <v>637</v>
      </c>
      <c r="D128" s="13" t="s">
        <v>141</v>
      </c>
      <c r="E128" s="13" t="s">
        <v>93</v>
      </c>
      <c r="F128" s="13" t="s">
        <v>677</v>
      </c>
      <c r="G128" s="13">
        <v>150</v>
      </c>
      <c r="H128" s="13">
        <v>88</v>
      </c>
      <c r="I128" s="14" t="s">
        <v>1209</v>
      </c>
      <c r="J128" s="13" t="s">
        <v>825</v>
      </c>
      <c r="K128" s="13" t="s">
        <v>826</v>
      </c>
      <c r="L128" s="13" t="s">
        <v>1216</v>
      </c>
      <c r="M128" s="13">
        <v>51</v>
      </c>
      <c r="N128" s="13" t="s">
        <v>493</v>
      </c>
      <c r="O128" s="13">
        <v>98</v>
      </c>
      <c r="P128" s="13" t="s">
        <v>1364</v>
      </c>
      <c r="Q128" s="13" t="s">
        <v>1299</v>
      </c>
      <c r="R128" s="13" t="s">
        <v>628</v>
      </c>
      <c r="S128" s="13"/>
      <c r="T128" s="13" t="s">
        <v>522</v>
      </c>
      <c r="U128" s="15" t="s">
        <v>453</v>
      </c>
      <c r="V128" s="15"/>
      <c r="W128" s="13" t="s">
        <v>349</v>
      </c>
      <c r="X128" s="13" t="s">
        <v>827</v>
      </c>
      <c r="Y128" s="14" t="s">
        <v>1136</v>
      </c>
      <c r="Z128" t="s">
        <v>823</v>
      </c>
    </row>
    <row r="129" spans="1:26" ht="17.25" x14ac:dyDescent="0.25">
      <c r="A129" s="12" t="s">
        <v>828</v>
      </c>
      <c r="B129" s="13" t="s">
        <v>829</v>
      </c>
      <c r="C129" s="13" t="s">
        <v>830</v>
      </c>
      <c r="D129" s="13" t="s">
        <v>497</v>
      </c>
      <c r="E129" s="13" t="s">
        <v>445</v>
      </c>
      <c r="F129" s="13" t="s">
        <v>831</v>
      </c>
      <c r="G129" s="13">
        <v>553</v>
      </c>
      <c r="H129" s="13">
        <v>40</v>
      </c>
      <c r="I129" s="14" t="s">
        <v>1136</v>
      </c>
      <c r="J129" s="13" t="s">
        <v>523</v>
      </c>
      <c r="K129" s="13" t="s">
        <v>832</v>
      </c>
      <c r="L129" s="13" t="s">
        <v>1263</v>
      </c>
      <c r="M129" s="13">
        <v>95</v>
      </c>
      <c r="N129" s="13" t="s">
        <v>1365</v>
      </c>
      <c r="O129" s="13">
        <v>65</v>
      </c>
      <c r="P129" s="13" t="s">
        <v>1366</v>
      </c>
      <c r="Q129" s="13" t="s">
        <v>1165</v>
      </c>
      <c r="R129" s="13" t="s">
        <v>177</v>
      </c>
      <c r="S129" s="13"/>
      <c r="T129" s="13" t="s">
        <v>1145</v>
      </c>
      <c r="U129" s="15" t="s">
        <v>364</v>
      </c>
      <c r="V129" s="15"/>
      <c r="W129" s="13" t="s">
        <v>254</v>
      </c>
      <c r="X129" s="13" t="s">
        <v>833</v>
      </c>
      <c r="Y129" s="14" t="s">
        <v>1136</v>
      </c>
      <c r="Z129" t="s">
        <v>828</v>
      </c>
    </row>
    <row r="130" spans="1:26" ht="17.25" x14ac:dyDescent="0.25">
      <c r="A130" s="12" t="s">
        <v>834</v>
      </c>
      <c r="B130" s="13" t="s">
        <v>835</v>
      </c>
      <c r="C130" s="13" t="s">
        <v>836</v>
      </c>
      <c r="D130" s="13" t="s">
        <v>671</v>
      </c>
      <c r="E130" s="13" t="s">
        <v>320</v>
      </c>
      <c r="F130" s="13" t="s">
        <v>618</v>
      </c>
      <c r="G130" s="13">
        <v>814</v>
      </c>
      <c r="H130" s="13">
        <v>35</v>
      </c>
      <c r="I130" s="14" t="s">
        <v>1136</v>
      </c>
      <c r="J130" s="13" t="s">
        <v>837</v>
      </c>
      <c r="K130" s="13" t="s">
        <v>838</v>
      </c>
      <c r="L130" s="13" t="s">
        <v>33</v>
      </c>
      <c r="M130" s="13">
        <v>322</v>
      </c>
      <c r="N130" s="13" t="s">
        <v>1367</v>
      </c>
      <c r="O130" s="13">
        <v>56</v>
      </c>
      <c r="P130" s="13" t="s">
        <v>1368</v>
      </c>
      <c r="Q130" s="13" t="s">
        <v>425</v>
      </c>
      <c r="R130" s="13" t="s">
        <v>1256</v>
      </c>
      <c r="S130" s="13"/>
      <c r="T130" s="13" t="s">
        <v>563</v>
      </c>
      <c r="U130" s="15" t="s">
        <v>481</v>
      </c>
      <c r="V130" s="15"/>
      <c r="W130" s="13" t="s">
        <v>839</v>
      </c>
      <c r="X130" s="13" t="s">
        <v>840</v>
      </c>
      <c r="Y130" s="14" t="s">
        <v>1136</v>
      </c>
      <c r="Z130" t="s">
        <v>834</v>
      </c>
    </row>
    <row r="131" spans="1:26" ht="17.25" x14ac:dyDescent="0.25">
      <c r="A131" s="12" t="s">
        <v>841</v>
      </c>
      <c r="B131" s="13">
        <v>2</v>
      </c>
      <c r="C131" s="13" t="s">
        <v>33</v>
      </c>
      <c r="D131" s="13" t="s">
        <v>33</v>
      </c>
      <c r="E131" s="13" t="s">
        <v>33</v>
      </c>
      <c r="F131" s="13" t="s">
        <v>33</v>
      </c>
      <c r="G131" s="13" t="s">
        <v>33</v>
      </c>
      <c r="H131" s="13">
        <v>100</v>
      </c>
      <c r="I131" s="14" t="s">
        <v>1209</v>
      </c>
      <c r="J131" s="13" t="s">
        <v>842</v>
      </c>
      <c r="K131" s="13" t="s">
        <v>85</v>
      </c>
      <c r="L131" s="13" t="s">
        <v>33</v>
      </c>
      <c r="M131" s="13" t="s">
        <v>76</v>
      </c>
      <c r="N131" s="13" t="s">
        <v>33</v>
      </c>
      <c r="O131" s="13">
        <v>99</v>
      </c>
      <c r="P131" s="13">
        <v>0</v>
      </c>
      <c r="Q131" s="13" t="s">
        <v>33</v>
      </c>
      <c r="R131" s="13" t="s">
        <v>33</v>
      </c>
      <c r="S131" s="13"/>
      <c r="T131" s="13" t="s">
        <v>612</v>
      </c>
      <c r="U131" s="15" t="s">
        <v>33</v>
      </c>
      <c r="V131" s="15"/>
      <c r="W131" s="13" t="s">
        <v>33</v>
      </c>
      <c r="X131" s="13" t="s">
        <v>696</v>
      </c>
      <c r="Y131" s="14" t="s">
        <v>1136</v>
      </c>
      <c r="Z131" t="s">
        <v>841</v>
      </c>
    </row>
    <row r="132" spans="1:26" ht="17.25" x14ac:dyDescent="0.25">
      <c r="A132" s="12" t="s">
        <v>843</v>
      </c>
      <c r="B132" s="13" t="s">
        <v>844</v>
      </c>
      <c r="C132" s="13" t="s">
        <v>722</v>
      </c>
      <c r="D132" s="13" t="s">
        <v>348</v>
      </c>
      <c r="E132" s="13" t="s">
        <v>845</v>
      </c>
      <c r="F132" s="13" t="s">
        <v>115</v>
      </c>
      <c r="G132" s="13">
        <v>5</v>
      </c>
      <c r="H132" s="13">
        <v>99</v>
      </c>
      <c r="I132" s="14" t="s">
        <v>1209</v>
      </c>
      <c r="J132" s="13" t="s">
        <v>393</v>
      </c>
      <c r="K132" s="13" t="s">
        <v>408</v>
      </c>
      <c r="L132" s="13" t="s">
        <v>33</v>
      </c>
      <c r="M132" s="13" t="s">
        <v>86</v>
      </c>
      <c r="N132" s="13" t="s">
        <v>33</v>
      </c>
      <c r="O132" s="13" t="s">
        <v>33</v>
      </c>
      <c r="P132" s="13">
        <v>2</v>
      </c>
      <c r="Q132" s="13" t="s">
        <v>506</v>
      </c>
      <c r="R132" s="13" t="s">
        <v>866</v>
      </c>
      <c r="S132" s="13"/>
      <c r="T132" s="13" t="s">
        <v>550</v>
      </c>
      <c r="U132" s="15" t="s">
        <v>106</v>
      </c>
      <c r="V132" s="15"/>
      <c r="W132" s="13" t="s">
        <v>33</v>
      </c>
      <c r="X132" s="13" t="s">
        <v>846</v>
      </c>
      <c r="Y132" s="14" t="s">
        <v>1136</v>
      </c>
      <c r="Z132" t="s">
        <v>843</v>
      </c>
    </row>
    <row r="133" spans="1:26" ht="17.25" x14ac:dyDescent="0.25">
      <c r="A133" s="12" t="s">
        <v>847</v>
      </c>
      <c r="B133" s="13" t="s">
        <v>848</v>
      </c>
      <c r="C133" s="13" t="s">
        <v>216</v>
      </c>
      <c r="D133" s="13" t="s">
        <v>243</v>
      </c>
      <c r="E133" s="13" t="s">
        <v>627</v>
      </c>
      <c r="F133" s="13" t="s">
        <v>695</v>
      </c>
      <c r="G133" s="13">
        <v>17</v>
      </c>
      <c r="H133" s="13">
        <v>99</v>
      </c>
      <c r="I133" s="14" t="s">
        <v>1209</v>
      </c>
      <c r="J133" s="13" t="s">
        <v>647</v>
      </c>
      <c r="K133" s="13" t="s">
        <v>409</v>
      </c>
      <c r="L133" s="13" t="s">
        <v>33</v>
      </c>
      <c r="M133" s="13" t="s">
        <v>766</v>
      </c>
      <c r="N133" s="13" t="s">
        <v>33</v>
      </c>
      <c r="O133" s="13">
        <v>99</v>
      </c>
      <c r="P133" s="13">
        <v>5</v>
      </c>
      <c r="Q133" s="13" t="s">
        <v>1165</v>
      </c>
      <c r="R133" s="13" t="s">
        <v>253</v>
      </c>
      <c r="S133" s="13"/>
      <c r="T133" s="13" t="s">
        <v>1145</v>
      </c>
      <c r="U133" s="15" t="s">
        <v>596</v>
      </c>
      <c r="V133" s="15"/>
      <c r="W133" s="13" t="s">
        <v>822</v>
      </c>
      <c r="X133" s="13" t="s">
        <v>424</v>
      </c>
      <c r="Y133" s="14" t="s">
        <v>1136</v>
      </c>
      <c r="Z133" t="s">
        <v>847</v>
      </c>
    </row>
    <row r="134" spans="1:26" ht="17.25" x14ac:dyDescent="0.25">
      <c r="A134" s="12" t="s">
        <v>849</v>
      </c>
      <c r="B134" s="13" t="s">
        <v>850</v>
      </c>
      <c r="C134" s="13" t="s">
        <v>236</v>
      </c>
      <c r="D134" s="13" t="s">
        <v>75</v>
      </c>
      <c r="E134" s="13" t="s">
        <v>251</v>
      </c>
      <c r="F134" s="13" t="s">
        <v>851</v>
      </c>
      <c r="G134" s="13">
        <v>178</v>
      </c>
      <c r="H134" s="13">
        <v>52</v>
      </c>
      <c r="I134" s="14" t="s">
        <v>1209</v>
      </c>
      <c r="J134" s="13" t="s">
        <v>175</v>
      </c>
      <c r="K134" s="13" t="s">
        <v>852</v>
      </c>
      <c r="L134" s="13" t="s">
        <v>1323</v>
      </c>
      <c r="M134" s="13">
        <v>270</v>
      </c>
      <c r="N134" s="13" t="s">
        <v>684</v>
      </c>
      <c r="O134" s="13">
        <v>72</v>
      </c>
      <c r="P134" s="13" t="s">
        <v>1369</v>
      </c>
      <c r="Q134" s="13" t="s">
        <v>449</v>
      </c>
      <c r="R134" s="13" t="s">
        <v>117</v>
      </c>
      <c r="S134" s="13"/>
      <c r="T134" s="13" t="s">
        <v>1137</v>
      </c>
      <c r="U134" s="15" t="s">
        <v>109</v>
      </c>
      <c r="V134" s="15"/>
      <c r="W134" s="13" t="s">
        <v>383</v>
      </c>
      <c r="X134" s="13" t="s">
        <v>853</v>
      </c>
      <c r="Y134" s="14" t="s">
        <v>1136</v>
      </c>
      <c r="Z134" t="s">
        <v>849</v>
      </c>
    </row>
    <row r="135" spans="1:26" ht="17.25" x14ac:dyDescent="0.25">
      <c r="A135" s="12" t="s">
        <v>854</v>
      </c>
      <c r="B135" s="13">
        <v>21</v>
      </c>
      <c r="C135" s="13" t="s">
        <v>33</v>
      </c>
      <c r="D135" s="13" t="s">
        <v>33</v>
      </c>
      <c r="E135" s="13" t="s">
        <v>33</v>
      </c>
      <c r="F135" s="13" t="s">
        <v>33</v>
      </c>
      <c r="G135" s="13" t="s">
        <v>33</v>
      </c>
      <c r="H135" s="13">
        <v>100</v>
      </c>
      <c r="I135" s="14" t="s">
        <v>1136</v>
      </c>
      <c r="J135" s="13" t="s">
        <v>237</v>
      </c>
      <c r="K135" s="13" t="s">
        <v>855</v>
      </c>
      <c r="L135" s="13" t="s">
        <v>33</v>
      </c>
      <c r="M135" s="13">
        <v>76</v>
      </c>
      <c r="N135" s="13" t="s">
        <v>33</v>
      </c>
      <c r="O135" s="13">
        <v>90</v>
      </c>
      <c r="P135" s="13">
        <v>15</v>
      </c>
      <c r="Q135" s="13" t="s">
        <v>33</v>
      </c>
      <c r="R135" s="13" t="s">
        <v>33</v>
      </c>
      <c r="S135" s="13"/>
      <c r="T135" s="13" t="s">
        <v>33</v>
      </c>
      <c r="U135" s="15" t="s">
        <v>514</v>
      </c>
      <c r="V135" s="15"/>
      <c r="W135" s="13" t="s">
        <v>33</v>
      </c>
      <c r="X135" s="13" t="s">
        <v>856</v>
      </c>
      <c r="Y135" s="14" t="s">
        <v>1136</v>
      </c>
      <c r="Z135" t="s">
        <v>854</v>
      </c>
    </row>
    <row r="136" spans="1:26" ht="17.25" x14ac:dyDescent="0.25">
      <c r="A136" s="12" t="s">
        <v>857</v>
      </c>
      <c r="B136" s="13" t="s">
        <v>858</v>
      </c>
      <c r="C136" s="13" t="s">
        <v>390</v>
      </c>
      <c r="D136" s="13" t="s">
        <v>175</v>
      </c>
      <c r="E136" s="13" t="s">
        <v>39</v>
      </c>
      <c r="F136" s="13" t="s">
        <v>88</v>
      </c>
      <c r="G136" s="13">
        <v>94</v>
      </c>
      <c r="H136" s="13">
        <v>94</v>
      </c>
      <c r="I136" s="14" t="s">
        <v>1136</v>
      </c>
      <c r="J136" s="13" t="s">
        <v>813</v>
      </c>
      <c r="K136" s="13" t="s">
        <v>506</v>
      </c>
      <c r="L136" s="13" t="s">
        <v>1274</v>
      </c>
      <c r="M136" s="13">
        <v>50</v>
      </c>
      <c r="N136" s="13" t="s">
        <v>549</v>
      </c>
      <c r="O136" s="13">
        <v>73</v>
      </c>
      <c r="P136" s="13" t="s">
        <v>1370</v>
      </c>
      <c r="Q136" s="13" t="s">
        <v>169</v>
      </c>
      <c r="R136" s="13" t="s">
        <v>339</v>
      </c>
      <c r="S136" s="13"/>
      <c r="T136" s="13" t="s">
        <v>118</v>
      </c>
      <c r="U136" s="15" t="s">
        <v>126</v>
      </c>
      <c r="V136" s="15"/>
      <c r="W136" s="13" t="s">
        <v>413</v>
      </c>
      <c r="X136" s="13" t="s">
        <v>30</v>
      </c>
      <c r="Y136" s="14" t="s">
        <v>1136</v>
      </c>
      <c r="Z136" t="s">
        <v>857</v>
      </c>
    </row>
    <row r="137" spans="1:26" ht="17.25" x14ac:dyDescent="0.25">
      <c r="A137" s="12" t="s">
        <v>859</v>
      </c>
      <c r="B137" s="13" t="s">
        <v>860</v>
      </c>
      <c r="C137" s="13" t="s">
        <v>861</v>
      </c>
      <c r="D137" s="13" t="s">
        <v>862</v>
      </c>
      <c r="E137" s="13" t="s">
        <v>504</v>
      </c>
      <c r="F137" s="13" t="s">
        <v>288</v>
      </c>
      <c r="G137" s="13">
        <v>215</v>
      </c>
      <c r="H137" s="13">
        <v>53</v>
      </c>
      <c r="I137" s="14" t="s">
        <v>1136</v>
      </c>
      <c r="J137" s="13" t="s">
        <v>294</v>
      </c>
      <c r="K137" s="13" t="s">
        <v>194</v>
      </c>
      <c r="L137" s="13" t="s">
        <v>1371</v>
      </c>
      <c r="M137" s="13">
        <v>432</v>
      </c>
      <c r="N137" s="13" t="s">
        <v>1372</v>
      </c>
      <c r="O137" s="13">
        <v>62</v>
      </c>
      <c r="P137" s="13" t="s">
        <v>1373</v>
      </c>
      <c r="Q137" s="13" t="s">
        <v>1374</v>
      </c>
      <c r="R137" s="13" t="s">
        <v>881</v>
      </c>
      <c r="S137" s="13"/>
      <c r="T137" s="13" t="s">
        <v>443</v>
      </c>
      <c r="U137" s="15" t="s">
        <v>347</v>
      </c>
      <c r="V137" s="15"/>
      <c r="W137" s="13" t="s">
        <v>863</v>
      </c>
      <c r="X137" s="13" t="s">
        <v>33</v>
      </c>
      <c r="Y137" s="14" t="s">
        <v>1136</v>
      </c>
      <c r="Z137" t="s">
        <v>859</v>
      </c>
    </row>
    <row r="138" spans="1:26" ht="17.25" x14ac:dyDescent="0.25">
      <c r="A138" s="12" t="s">
        <v>864</v>
      </c>
      <c r="B138" s="13" t="s">
        <v>865</v>
      </c>
      <c r="C138" s="13" t="s">
        <v>816</v>
      </c>
      <c r="D138" s="13" t="s">
        <v>488</v>
      </c>
      <c r="E138" s="13" t="s">
        <v>422</v>
      </c>
      <c r="F138" s="13" t="s">
        <v>351</v>
      </c>
      <c r="G138" s="13">
        <v>132</v>
      </c>
      <c r="H138" s="13">
        <v>96</v>
      </c>
      <c r="I138" s="14" t="s">
        <v>1209</v>
      </c>
      <c r="J138" s="13" t="s">
        <v>481</v>
      </c>
      <c r="K138" s="13" t="s">
        <v>866</v>
      </c>
      <c r="L138" s="13" t="s">
        <v>1375</v>
      </c>
      <c r="M138" s="13">
        <v>41</v>
      </c>
      <c r="N138" s="13" t="s">
        <v>775</v>
      </c>
      <c r="O138" s="13">
        <v>93</v>
      </c>
      <c r="P138" s="13" t="s">
        <v>1376</v>
      </c>
      <c r="Q138" s="13" t="s">
        <v>1165</v>
      </c>
      <c r="R138" s="13" t="s">
        <v>245</v>
      </c>
      <c r="S138" s="13"/>
      <c r="T138" s="13" t="s">
        <v>86</v>
      </c>
      <c r="U138" s="15" t="s">
        <v>867</v>
      </c>
      <c r="V138" s="15"/>
      <c r="W138" s="13" t="s">
        <v>304</v>
      </c>
      <c r="X138" s="13" t="s">
        <v>868</v>
      </c>
      <c r="Y138" s="14" t="s">
        <v>1136</v>
      </c>
      <c r="Z138" t="s">
        <v>864</v>
      </c>
    </row>
    <row r="139" spans="1:26" ht="17.25" x14ac:dyDescent="0.25">
      <c r="A139" s="12" t="s">
        <v>869</v>
      </c>
      <c r="B139" s="13" t="s">
        <v>870</v>
      </c>
      <c r="C139" s="13" t="s">
        <v>149</v>
      </c>
      <c r="D139" s="13" t="s">
        <v>164</v>
      </c>
      <c r="E139" s="13" t="s">
        <v>157</v>
      </c>
      <c r="F139" s="13" t="s">
        <v>871</v>
      </c>
      <c r="G139" s="13">
        <v>68</v>
      </c>
      <c r="H139" s="13">
        <v>90</v>
      </c>
      <c r="I139" s="14" t="s">
        <v>1136</v>
      </c>
      <c r="J139" s="13" t="s">
        <v>872</v>
      </c>
      <c r="K139" s="13" t="s">
        <v>873</v>
      </c>
      <c r="L139" s="13" t="s">
        <v>1377</v>
      </c>
      <c r="M139" s="13">
        <v>119</v>
      </c>
      <c r="N139" s="13" t="s">
        <v>452</v>
      </c>
      <c r="O139" s="13">
        <v>90</v>
      </c>
      <c r="P139" s="13" t="s">
        <v>1378</v>
      </c>
      <c r="Q139" s="13" t="s">
        <v>739</v>
      </c>
      <c r="R139" s="13" t="s">
        <v>507</v>
      </c>
      <c r="S139" s="13"/>
      <c r="T139" s="13" t="s">
        <v>238</v>
      </c>
      <c r="U139" s="15" t="s">
        <v>376</v>
      </c>
      <c r="V139" s="15"/>
      <c r="W139" s="13" t="s">
        <v>874</v>
      </c>
      <c r="X139" s="13" t="s">
        <v>559</v>
      </c>
      <c r="Y139" s="14" t="s">
        <v>1136</v>
      </c>
      <c r="Z139" t="s">
        <v>869</v>
      </c>
    </row>
    <row r="140" spans="1:26" ht="17.25" x14ac:dyDescent="0.25">
      <c r="A140" s="12" t="s">
        <v>875</v>
      </c>
      <c r="B140" s="13" t="s">
        <v>876</v>
      </c>
      <c r="C140" s="13" t="s">
        <v>446</v>
      </c>
      <c r="D140" s="13" t="s">
        <v>115</v>
      </c>
      <c r="E140" s="13" t="s">
        <v>337</v>
      </c>
      <c r="F140" s="13" t="s">
        <v>188</v>
      </c>
      <c r="G140" s="13">
        <v>114</v>
      </c>
      <c r="H140" s="13">
        <v>73</v>
      </c>
      <c r="I140" s="14" t="s">
        <v>1136</v>
      </c>
      <c r="J140" s="13" t="s">
        <v>355</v>
      </c>
      <c r="K140" s="13" t="s">
        <v>308</v>
      </c>
      <c r="L140" s="13" t="s">
        <v>1379</v>
      </c>
      <c r="M140" s="13">
        <v>322</v>
      </c>
      <c r="N140" s="13" t="s">
        <v>1141</v>
      </c>
      <c r="O140" s="13">
        <v>60</v>
      </c>
      <c r="P140" s="13" t="s">
        <v>1380</v>
      </c>
      <c r="Q140" s="13" t="s">
        <v>271</v>
      </c>
      <c r="R140" s="13" t="s">
        <v>415</v>
      </c>
      <c r="S140" s="13"/>
      <c r="T140" s="13" t="s">
        <v>253</v>
      </c>
      <c r="U140" s="15" t="s">
        <v>877</v>
      </c>
      <c r="V140" s="15"/>
      <c r="W140" s="13" t="s">
        <v>332</v>
      </c>
      <c r="X140" s="13" t="s">
        <v>289</v>
      </c>
      <c r="Y140" s="14" t="s">
        <v>1136</v>
      </c>
      <c r="Z140" t="s">
        <v>875</v>
      </c>
    </row>
    <row r="141" spans="1:26" ht="17.25" x14ac:dyDescent="0.25">
      <c r="A141" s="12" t="s">
        <v>878</v>
      </c>
      <c r="B141" s="13" t="s">
        <v>879</v>
      </c>
      <c r="C141" s="13" t="s">
        <v>565</v>
      </c>
      <c r="D141" s="13" t="s">
        <v>880</v>
      </c>
      <c r="E141" s="13" t="s">
        <v>49</v>
      </c>
      <c r="F141" s="13" t="s">
        <v>283</v>
      </c>
      <c r="G141" s="13">
        <v>3</v>
      </c>
      <c r="H141" s="13">
        <v>100</v>
      </c>
      <c r="I141" s="14" t="s">
        <v>1209</v>
      </c>
      <c r="J141" s="13" t="s">
        <v>409</v>
      </c>
      <c r="K141" s="13" t="s">
        <v>783</v>
      </c>
      <c r="L141" s="13" t="s">
        <v>33</v>
      </c>
      <c r="M141" s="13">
        <v>19</v>
      </c>
      <c r="N141" s="13" t="s">
        <v>33</v>
      </c>
      <c r="O141" s="13">
        <v>96</v>
      </c>
      <c r="P141" s="13">
        <v>47</v>
      </c>
      <c r="Q141" s="13" t="s">
        <v>487</v>
      </c>
      <c r="R141" s="13" t="s">
        <v>1009</v>
      </c>
      <c r="S141" s="13"/>
      <c r="T141" s="13" t="s">
        <v>771</v>
      </c>
      <c r="U141" s="15" t="s">
        <v>881</v>
      </c>
      <c r="V141" s="15"/>
      <c r="W141" s="13" t="s">
        <v>33</v>
      </c>
      <c r="X141" s="13" t="s">
        <v>41</v>
      </c>
      <c r="Y141" s="14" t="s">
        <v>1136</v>
      </c>
      <c r="Z141" t="s">
        <v>878</v>
      </c>
    </row>
    <row r="142" spans="1:26" ht="17.25" x14ac:dyDescent="0.25">
      <c r="A142" s="12" t="s">
        <v>882</v>
      </c>
      <c r="B142" s="13" t="s">
        <v>883</v>
      </c>
      <c r="C142" s="13" t="s">
        <v>884</v>
      </c>
      <c r="D142" s="13" t="s">
        <v>113</v>
      </c>
      <c r="E142" s="13" t="s">
        <v>175</v>
      </c>
      <c r="F142" s="13" t="s">
        <v>234</v>
      </c>
      <c r="G142" s="13">
        <v>10</v>
      </c>
      <c r="H142" s="13">
        <v>99</v>
      </c>
      <c r="I142" s="14" t="s">
        <v>1209</v>
      </c>
      <c r="J142" s="13" t="s">
        <v>638</v>
      </c>
      <c r="K142" s="13" t="s">
        <v>610</v>
      </c>
      <c r="L142" s="13" t="s">
        <v>33</v>
      </c>
      <c r="M142" s="13">
        <v>23</v>
      </c>
      <c r="N142" s="13" t="s">
        <v>33</v>
      </c>
      <c r="O142" s="13">
        <v>98</v>
      </c>
      <c r="P142" s="13">
        <v>6</v>
      </c>
      <c r="Q142" s="13" t="s">
        <v>1102</v>
      </c>
      <c r="R142" s="13" t="s">
        <v>87</v>
      </c>
      <c r="S142" s="13"/>
      <c r="T142" s="13" t="s">
        <v>659</v>
      </c>
      <c r="U142" s="15" t="s">
        <v>550</v>
      </c>
      <c r="V142" s="15"/>
      <c r="W142" s="13" t="s">
        <v>33</v>
      </c>
      <c r="X142" s="13" t="s">
        <v>877</v>
      </c>
      <c r="Y142" s="14" t="s">
        <v>1136</v>
      </c>
      <c r="Z142" t="s">
        <v>882</v>
      </c>
    </row>
    <row r="143" spans="1:26" ht="17.25" x14ac:dyDescent="0.25">
      <c r="A143" s="12" t="s">
        <v>885</v>
      </c>
      <c r="B143" s="13" t="s">
        <v>886</v>
      </c>
      <c r="C143" s="13" t="s">
        <v>218</v>
      </c>
      <c r="D143" s="13" t="s">
        <v>469</v>
      </c>
      <c r="E143" s="13" t="s">
        <v>884</v>
      </c>
      <c r="F143" s="13" t="s">
        <v>811</v>
      </c>
      <c r="G143" s="13">
        <v>13</v>
      </c>
      <c r="H143" s="13">
        <v>100</v>
      </c>
      <c r="I143" s="14" t="s">
        <v>1136</v>
      </c>
      <c r="J143" s="13" t="s">
        <v>145</v>
      </c>
      <c r="K143" s="13" t="s">
        <v>106</v>
      </c>
      <c r="L143" s="13" t="s">
        <v>33</v>
      </c>
      <c r="M143" s="13">
        <v>34</v>
      </c>
      <c r="N143" s="13" t="s">
        <v>33</v>
      </c>
      <c r="O143" s="13">
        <v>99</v>
      </c>
      <c r="P143" s="13">
        <v>26</v>
      </c>
      <c r="Q143" s="13" t="s">
        <v>109</v>
      </c>
      <c r="R143" s="13" t="s">
        <v>724</v>
      </c>
      <c r="S143" s="13"/>
      <c r="T143" s="13" t="s">
        <v>951</v>
      </c>
      <c r="U143" s="15" t="s">
        <v>887</v>
      </c>
      <c r="V143" s="15"/>
      <c r="W143" s="13" t="s">
        <v>492</v>
      </c>
      <c r="X143" s="13" t="s">
        <v>571</v>
      </c>
      <c r="Y143" s="14" t="s">
        <v>1136</v>
      </c>
      <c r="Z143" t="s">
        <v>885</v>
      </c>
    </row>
    <row r="144" spans="1:26" ht="17.25" x14ac:dyDescent="0.25">
      <c r="A144" s="12" t="s">
        <v>888</v>
      </c>
      <c r="B144" s="13" t="s">
        <v>889</v>
      </c>
      <c r="C144" s="13" t="s">
        <v>414</v>
      </c>
      <c r="D144" s="13" t="s">
        <v>890</v>
      </c>
      <c r="E144" s="13" t="s">
        <v>891</v>
      </c>
      <c r="F144" s="13" t="s">
        <v>280</v>
      </c>
      <c r="G144" s="13">
        <v>11</v>
      </c>
      <c r="H144" s="13">
        <v>100</v>
      </c>
      <c r="I144" s="14" t="s">
        <v>1209</v>
      </c>
      <c r="J144" s="13" t="s">
        <v>415</v>
      </c>
      <c r="K144" s="13" t="s">
        <v>892</v>
      </c>
      <c r="L144" s="13" t="s">
        <v>33</v>
      </c>
      <c r="M144" s="13">
        <v>80</v>
      </c>
      <c r="N144" s="13" t="s">
        <v>1158</v>
      </c>
      <c r="O144" s="13">
        <v>98</v>
      </c>
      <c r="P144" s="13">
        <v>2</v>
      </c>
      <c r="Q144" s="13" t="s">
        <v>182</v>
      </c>
      <c r="R144" s="13">
        <v>28.3</v>
      </c>
      <c r="S144" s="14" t="s">
        <v>893</v>
      </c>
      <c r="T144" s="13" t="s">
        <v>543</v>
      </c>
      <c r="U144" s="15" t="s">
        <v>894</v>
      </c>
      <c r="V144" s="15"/>
      <c r="W144" s="13" t="s">
        <v>33</v>
      </c>
      <c r="X144" s="13" t="s">
        <v>895</v>
      </c>
      <c r="Y144" s="14" t="s">
        <v>1136</v>
      </c>
      <c r="Z144" t="s">
        <v>888</v>
      </c>
    </row>
    <row r="145" spans="1:26" ht="17.25" x14ac:dyDescent="0.25">
      <c r="A145" s="12" t="s">
        <v>896</v>
      </c>
      <c r="B145" s="13" t="s">
        <v>897</v>
      </c>
      <c r="C145" s="13" t="s">
        <v>782</v>
      </c>
      <c r="D145" s="13" t="s">
        <v>140</v>
      </c>
      <c r="E145" s="13" t="s">
        <v>898</v>
      </c>
      <c r="F145" s="13" t="s">
        <v>241</v>
      </c>
      <c r="G145" s="13">
        <v>23</v>
      </c>
      <c r="H145" s="13">
        <v>100</v>
      </c>
      <c r="I145" s="14" t="s">
        <v>1209</v>
      </c>
      <c r="J145" s="13" t="s">
        <v>899</v>
      </c>
      <c r="K145" s="13" t="s">
        <v>543</v>
      </c>
      <c r="L145" s="13" t="s">
        <v>1381</v>
      </c>
      <c r="M145" s="13">
        <v>152</v>
      </c>
      <c r="N145" s="13" t="s">
        <v>33</v>
      </c>
      <c r="O145" s="13">
        <v>88</v>
      </c>
      <c r="P145" s="13">
        <v>0</v>
      </c>
      <c r="Q145" s="13" t="s">
        <v>1160</v>
      </c>
      <c r="R145" s="13" t="s">
        <v>286</v>
      </c>
      <c r="S145" s="13"/>
      <c r="T145" s="13" t="s">
        <v>345</v>
      </c>
      <c r="U145" s="15" t="s">
        <v>85</v>
      </c>
      <c r="V145" s="15"/>
      <c r="W145" s="13" t="s">
        <v>900</v>
      </c>
      <c r="X145" s="13" t="s">
        <v>261</v>
      </c>
      <c r="Y145" s="14" t="s">
        <v>1136</v>
      </c>
      <c r="Z145" t="s">
        <v>896</v>
      </c>
    </row>
    <row r="146" spans="1:26" ht="17.25" x14ac:dyDescent="0.25">
      <c r="A146" s="12" t="s">
        <v>901</v>
      </c>
      <c r="B146" s="13" t="s">
        <v>902</v>
      </c>
      <c r="C146" s="13" t="s">
        <v>234</v>
      </c>
      <c r="D146" s="13" t="s">
        <v>414</v>
      </c>
      <c r="E146" s="13" t="s">
        <v>216</v>
      </c>
      <c r="F146" s="13" t="s">
        <v>94</v>
      </c>
      <c r="G146" s="13">
        <v>31</v>
      </c>
      <c r="H146" s="13">
        <v>99</v>
      </c>
      <c r="I146" s="14" t="s">
        <v>1209</v>
      </c>
      <c r="J146" s="13" t="s">
        <v>419</v>
      </c>
      <c r="K146" s="13" t="s">
        <v>86</v>
      </c>
      <c r="L146" s="13" t="s">
        <v>33</v>
      </c>
      <c r="M146" s="13">
        <v>84</v>
      </c>
      <c r="N146" s="13" t="s">
        <v>33</v>
      </c>
      <c r="O146" s="13">
        <v>90</v>
      </c>
      <c r="P146" s="13">
        <v>19</v>
      </c>
      <c r="Q146" s="13" t="s">
        <v>689</v>
      </c>
      <c r="R146" s="13" t="s">
        <v>1235</v>
      </c>
      <c r="S146" s="13"/>
      <c r="T146" s="13" t="s">
        <v>169</v>
      </c>
      <c r="U146" s="15" t="s">
        <v>723</v>
      </c>
      <c r="V146" s="15"/>
      <c r="W146" s="13" t="s">
        <v>33</v>
      </c>
      <c r="X146" s="13" t="s">
        <v>903</v>
      </c>
      <c r="Y146" s="14" t="s">
        <v>1136</v>
      </c>
      <c r="Z146" t="s">
        <v>901</v>
      </c>
    </row>
    <row r="147" spans="1:26" ht="17.25" x14ac:dyDescent="0.25">
      <c r="A147" s="12" t="s">
        <v>904</v>
      </c>
      <c r="B147" s="13" t="s">
        <v>905</v>
      </c>
      <c r="C147" s="13" t="s">
        <v>123</v>
      </c>
      <c r="D147" s="13" t="s">
        <v>83</v>
      </c>
      <c r="E147" s="13" t="s">
        <v>906</v>
      </c>
      <c r="F147" s="13" t="s">
        <v>226</v>
      </c>
      <c r="G147" s="13">
        <v>25</v>
      </c>
      <c r="H147" s="13">
        <v>100</v>
      </c>
      <c r="I147" s="14" t="s">
        <v>1209</v>
      </c>
      <c r="J147" s="13" t="s">
        <v>506</v>
      </c>
      <c r="K147" s="13" t="s">
        <v>846</v>
      </c>
      <c r="L147" s="13" t="s">
        <v>33</v>
      </c>
      <c r="M147" s="13">
        <v>80</v>
      </c>
      <c r="N147" s="13" t="s">
        <v>33</v>
      </c>
      <c r="O147" s="13">
        <v>97</v>
      </c>
      <c r="P147" s="13">
        <v>0</v>
      </c>
      <c r="Q147" s="13" t="s">
        <v>459</v>
      </c>
      <c r="R147" s="13" t="s">
        <v>464</v>
      </c>
      <c r="S147" s="13"/>
      <c r="T147" s="13" t="s">
        <v>376</v>
      </c>
      <c r="U147" s="15" t="s">
        <v>907</v>
      </c>
      <c r="V147" s="15"/>
      <c r="W147" s="13" t="s">
        <v>908</v>
      </c>
      <c r="X147" s="13" t="s">
        <v>909</v>
      </c>
      <c r="Y147" s="14" t="s">
        <v>1136</v>
      </c>
      <c r="Z147" t="s">
        <v>904</v>
      </c>
    </row>
    <row r="148" spans="1:26" ht="17.25" x14ac:dyDescent="0.25">
      <c r="A148" s="12" t="s">
        <v>910</v>
      </c>
      <c r="B148" s="13" t="s">
        <v>911</v>
      </c>
      <c r="C148" s="13">
        <v>61.9</v>
      </c>
      <c r="D148" s="13">
        <v>67.400000000000006</v>
      </c>
      <c r="E148" s="13">
        <v>64.8</v>
      </c>
      <c r="F148" s="15">
        <v>55.5</v>
      </c>
      <c r="G148" s="13">
        <v>290</v>
      </c>
      <c r="H148" s="13">
        <v>91</v>
      </c>
      <c r="I148" s="14" t="s">
        <v>1209</v>
      </c>
      <c r="J148" s="13" t="s">
        <v>912</v>
      </c>
      <c r="K148" s="13" t="s">
        <v>685</v>
      </c>
      <c r="L148" s="13" t="s">
        <v>1382</v>
      </c>
      <c r="M148" s="13">
        <v>56</v>
      </c>
      <c r="N148" s="13" t="s">
        <v>1383</v>
      </c>
      <c r="O148" s="13">
        <v>98</v>
      </c>
      <c r="P148" s="13" t="s">
        <v>1384</v>
      </c>
      <c r="Q148" s="13" t="s">
        <v>602</v>
      </c>
      <c r="R148" s="13" t="s">
        <v>346</v>
      </c>
      <c r="S148" s="13"/>
      <c r="T148" s="13" t="s">
        <v>648</v>
      </c>
      <c r="U148" s="15" t="s">
        <v>629</v>
      </c>
      <c r="V148" s="15"/>
      <c r="W148" s="13" t="s">
        <v>559</v>
      </c>
      <c r="X148" s="13" t="s">
        <v>362</v>
      </c>
      <c r="Y148" s="14" t="s">
        <v>1136</v>
      </c>
      <c r="Z148" t="s">
        <v>910</v>
      </c>
    </row>
    <row r="149" spans="1:26" ht="17.25" x14ac:dyDescent="0.25">
      <c r="A149" s="12" t="s">
        <v>913</v>
      </c>
      <c r="B149" s="13">
        <v>56</v>
      </c>
      <c r="C149" s="13" t="s">
        <v>33</v>
      </c>
      <c r="D149" s="13" t="s">
        <v>33</v>
      </c>
      <c r="E149" s="13" t="s">
        <v>33</v>
      </c>
      <c r="F149" s="13" t="s">
        <v>33</v>
      </c>
      <c r="G149" s="13" t="s">
        <v>33</v>
      </c>
      <c r="H149" s="13">
        <v>100</v>
      </c>
      <c r="I149" s="14" t="s">
        <v>1209</v>
      </c>
      <c r="J149" s="13" t="s">
        <v>877</v>
      </c>
      <c r="K149" s="13" t="s">
        <v>914</v>
      </c>
      <c r="L149" s="13" t="s">
        <v>33</v>
      </c>
      <c r="M149" s="13" t="s">
        <v>522</v>
      </c>
      <c r="N149" s="13" t="s">
        <v>33</v>
      </c>
      <c r="O149" s="13">
        <v>94</v>
      </c>
      <c r="P149" s="13">
        <v>2</v>
      </c>
      <c r="Q149" s="13" t="s">
        <v>33</v>
      </c>
      <c r="R149" s="13" t="s">
        <v>33</v>
      </c>
      <c r="S149" s="13"/>
      <c r="T149" s="13" t="s">
        <v>135</v>
      </c>
      <c r="U149" s="15" t="s">
        <v>33</v>
      </c>
      <c r="V149" s="15"/>
      <c r="W149" s="13" t="s">
        <v>33</v>
      </c>
      <c r="X149" s="13" t="s">
        <v>33</v>
      </c>
      <c r="Y149" s="14" t="s">
        <v>1136</v>
      </c>
      <c r="Z149" t="s">
        <v>913</v>
      </c>
    </row>
    <row r="150" spans="1:26" ht="17.25" x14ac:dyDescent="0.25">
      <c r="A150" s="12" t="s">
        <v>915</v>
      </c>
      <c r="B150" s="13">
        <v>185</v>
      </c>
      <c r="C150" s="13" t="s">
        <v>521</v>
      </c>
      <c r="D150" s="13" t="s">
        <v>141</v>
      </c>
      <c r="E150" s="13" t="s">
        <v>568</v>
      </c>
      <c r="F150" s="13" t="s">
        <v>916</v>
      </c>
      <c r="G150" s="13">
        <v>48</v>
      </c>
      <c r="H150" s="13">
        <v>99</v>
      </c>
      <c r="I150" s="14" t="s">
        <v>1136</v>
      </c>
      <c r="J150" s="13" t="s">
        <v>696</v>
      </c>
      <c r="K150" s="13" t="s">
        <v>917</v>
      </c>
      <c r="L150" s="13" t="s">
        <v>33</v>
      </c>
      <c r="M150" s="13" t="s">
        <v>1199</v>
      </c>
      <c r="N150" s="13" t="s">
        <v>33</v>
      </c>
      <c r="O150" s="13">
        <v>99</v>
      </c>
      <c r="P150" s="13" t="s">
        <v>1385</v>
      </c>
      <c r="Q150" s="13" t="s">
        <v>45</v>
      </c>
      <c r="R150" s="13" t="s">
        <v>1046</v>
      </c>
      <c r="S150" s="13"/>
      <c r="T150" s="13" t="s">
        <v>59</v>
      </c>
      <c r="U150" s="15" t="s">
        <v>918</v>
      </c>
      <c r="V150" s="15"/>
      <c r="W150" s="13" t="s">
        <v>908</v>
      </c>
      <c r="X150" s="13" t="s">
        <v>807</v>
      </c>
      <c r="Y150" s="14" t="s">
        <v>1136</v>
      </c>
      <c r="Z150" t="s">
        <v>915</v>
      </c>
    </row>
    <row r="151" spans="1:26" ht="17.25" x14ac:dyDescent="0.25">
      <c r="A151" s="12" t="s">
        <v>919</v>
      </c>
      <c r="B151" s="13">
        <v>109</v>
      </c>
      <c r="C151" s="13" t="s">
        <v>276</v>
      </c>
      <c r="D151" s="13" t="s">
        <v>568</v>
      </c>
      <c r="E151" s="13" t="s">
        <v>280</v>
      </c>
      <c r="F151" s="13" t="s">
        <v>759</v>
      </c>
      <c r="G151" s="13">
        <v>45</v>
      </c>
      <c r="H151" s="13">
        <v>99</v>
      </c>
      <c r="I151" s="14" t="s">
        <v>1209</v>
      </c>
      <c r="J151" s="13" t="s">
        <v>97</v>
      </c>
      <c r="K151" s="13" t="s">
        <v>648</v>
      </c>
      <c r="L151" s="13" t="s">
        <v>33</v>
      </c>
      <c r="M151" s="13" t="s">
        <v>96</v>
      </c>
      <c r="N151" s="13" t="s">
        <v>33</v>
      </c>
      <c r="O151" s="13">
        <v>98</v>
      </c>
      <c r="P151" s="13">
        <v>1</v>
      </c>
      <c r="Q151" s="13" t="s">
        <v>183</v>
      </c>
      <c r="R151" s="13" t="s">
        <v>407</v>
      </c>
      <c r="S151" s="13"/>
      <c r="T151" s="13" t="s">
        <v>59</v>
      </c>
      <c r="U151" s="15" t="s">
        <v>873</v>
      </c>
      <c r="V151" s="15"/>
      <c r="W151" s="13" t="s">
        <v>33</v>
      </c>
      <c r="X151" s="13" t="s">
        <v>159</v>
      </c>
      <c r="Y151" s="14" t="s">
        <v>1136</v>
      </c>
      <c r="Z151" t="s">
        <v>919</v>
      </c>
    </row>
    <row r="152" spans="1:26" ht="17.25" x14ac:dyDescent="0.25">
      <c r="A152" s="12" t="s">
        <v>920</v>
      </c>
      <c r="B152" s="13">
        <v>193</v>
      </c>
      <c r="C152" s="13" t="s">
        <v>456</v>
      </c>
      <c r="D152" s="13" t="s">
        <v>49</v>
      </c>
      <c r="E152" s="13" t="s">
        <v>422</v>
      </c>
      <c r="F152" s="13" t="s">
        <v>133</v>
      </c>
      <c r="G152" s="13">
        <v>51</v>
      </c>
      <c r="H152" s="13">
        <v>83</v>
      </c>
      <c r="I152" s="14" t="s">
        <v>1209</v>
      </c>
      <c r="J152" s="13" t="s">
        <v>326</v>
      </c>
      <c r="K152" s="13" t="s">
        <v>628</v>
      </c>
      <c r="L152" s="13" t="s">
        <v>33</v>
      </c>
      <c r="M152" s="13">
        <v>11</v>
      </c>
      <c r="N152" s="13" t="s">
        <v>33</v>
      </c>
      <c r="O152" s="13">
        <v>59</v>
      </c>
      <c r="P152" s="13" t="s">
        <v>1386</v>
      </c>
      <c r="Q152" s="13" t="s">
        <v>690</v>
      </c>
      <c r="R152" s="13" t="s">
        <v>756</v>
      </c>
      <c r="S152" s="13"/>
      <c r="T152" s="13" t="s">
        <v>57</v>
      </c>
      <c r="U152" s="15" t="s">
        <v>899</v>
      </c>
      <c r="V152" s="15"/>
      <c r="W152" s="13" t="s">
        <v>588</v>
      </c>
      <c r="X152" s="13" t="s">
        <v>853</v>
      </c>
      <c r="Y152" s="14" t="s">
        <v>1136</v>
      </c>
      <c r="Z152" t="s">
        <v>920</v>
      </c>
    </row>
    <row r="153" spans="1:26" ht="17.25" x14ac:dyDescent="0.25">
      <c r="A153" s="12" t="s">
        <v>921</v>
      </c>
      <c r="B153" s="13">
        <v>32</v>
      </c>
      <c r="C153" s="13" t="s">
        <v>33</v>
      </c>
      <c r="D153" s="13" t="s">
        <v>33</v>
      </c>
      <c r="E153" s="13" t="s">
        <v>33</v>
      </c>
      <c r="F153" s="13" t="s">
        <v>33</v>
      </c>
      <c r="G153" s="13" t="s">
        <v>33</v>
      </c>
      <c r="H153" s="13" t="s">
        <v>33</v>
      </c>
      <c r="I153" s="14" t="s">
        <v>1136</v>
      </c>
      <c r="J153" s="13" t="s">
        <v>493</v>
      </c>
      <c r="K153" s="13" t="s">
        <v>427</v>
      </c>
      <c r="L153" s="13" t="s">
        <v>33</v>
      </c>
      <c r="M153" s="13" t="s">
        <v>442</v>
      </c>
      <c r="N153" s="13" t="s">
        <v>33</v>
      </c>
      <c r="O153" s="13">
        <v>75</v>
      </c>
      <c r="P153" s="13">
        <v>0</v>
      </c>
      <c r="Q153" s="13" t="s">
        <v>33</v>
      </c>
      <c r="R153" s="13" t="s">
        <v>33</v>
      </c>
      <c r="S153" s="13"/>
      <c r="T153" s="13" t="s">
        <v>33</v>
      </c>
      <c r="U153" s="15" t="s">
        <v>306</v>
      </c>
      <c r="V153" s="15"/>
      <c r="W153" s="13" t="s">
        <v>33</v>
      </c>
      <c r="X153" s="13" t="s">
        <v>513</v>
      </c>
      <c r="Y153" s="14" t="s">
        <v>1282</v>
      </c>
      <c r="Z153" t="s">
        <v>921</v>
      </c>
    </row>
    <row r="154" spans="1:26" ht="17.25" x14ac:dyDescent="0.25">
      <c r="A154" s="12" t="s">
        <v>922</v>
      </c>
      <c r="B154" s="13">
        <v>190</v>
      </c>
      <c r="C154" s="13" t="s">
        <v>871</v>
      </c>
      <c r="D154" s="13" t="s">
        <v>392</v>
      </c>
      <c r="E154" s="13" t="s">
        <v>75</v>
      </c>
      <c r="F154" s="13" t="s">
        <v>257</v>
      </c>
      <c r="G154" s="13">
        <v>156</v>
      </c>
      <c r="H154" s="13">
        <v>93</v>
      </c>
      <c r="I154" s="14" t="s">
        <v>1209</v>
      </c>
      <c r="J154" s="13" t="s">
        <v>923</v>
      </c>
      <c r="K154" s="13" t="s">
        <v>924</v>
      </c>
      <c r="L154" s="13" t="s">
        <v>33</v>
      </c>
      <c r="M154" s="13">
        <v>97</v>
      </c>
      <c r="N154" s="13" t="s">
        <v>1165</v>
      </c>
      <c r="O154" s="13">
        <v>96</v>
      </c>
      <c r="P154" s="13" t="s">
        <v>1387</v>
      </c>
      <c r="Q154" s="13" t="s">
        <v>363</v>
      </c>
      <c r="R154" s="13" t="s">
        <v>610</v>
      </c>
      <c r="S154" s="13"/>
      <c r="T154" s="13" t="s">
        <v>1199</v>
      </c>
      <c r="U154" s="15" t="s">
        <v>925</v>
      </c>
      <c r="V154" s="15"/>
      <c r="W154" s="13" t="s">
        <v>295</v>
      </c>
      <c r="X154" s="13" t="s">
        <v>827</v>
      </c>
      <c r="Y154" s="14" t="s">
        <v>1136</v>
      </c>
      <c r="Z154" t="s">
        <v>922</v>
      </c>
    </row>
    <row r="155" spans="1:26" ht="17.25" x14ac:dyDescent="0.25">
      <c r="A155" s="12" t="s">
        <v>926</v>
      </c>
      <c r="B155" s="13" t="s">
        <v>927</v>
      </c>
      <c r="C155" s="13" t="s">
        <v>280</v>
      </c>
      <c r="D155" s="13" t="s">
        <v>488</v>
      </c>
      <c r="E155" s="13" t="s">
        <v>250</v>
      </c>
      <c r="F155" s="13" t="s">
        <v>928</v>
      </c>
      <c r="G155" s="13">
        <v>12</v>
      </c>
      <c r="H155" s="13">
        <v>98</v>
      </c>
      <c r="I155" s="14" t="s">
        <v>1209</v>
      </c>
      <c r="J155" s="13" t="s">
        <v>929</v>
      </c>
      <c r="K155" s="13" t="s">
        <v>118</v>
      </c>
      <c r="L155" s="13" t="s">
        <v>33</v>
      </c>
      <c r="M155" s="13">
        <v>12</v>
      </c>
      <c r="N155" s="13" t="s">
        <v>1140</v>
      </c>
      <c r="O155" s="13">
        <v>98</v>
      </c>
      <c r="P155" s="13">
        <v>3</v>
      </c>
      <c r="Q155" s="13" t="s">
        <v>237</v>
      </c>
      <c r="R155" s="13" t="s">
        <v>415</v>
      </c>
      <c r="S155" s="13"/>
      <c r="T155" s="13" t="s">
        <v>1137</v>
      </c>
      <c r="U155" s="15" t="s">
        <v>930</v>
      </c>
      <c r="V155" s="15"/>
      <c r="W155" s="13" t="s">
        <v>33</v>
      </c>
      <c r="X155" s="13" t="s">
        <v>788</v>
      </c>
      <c r="Y155" s="14" t="s">
        <v>1136</v>
      </c>
      <c r="Z155" t="s">
        <v>926</v>
      </c>
    </row>
    <row r="156" spans="1:26" ht="17.25" x14ac:dyDescent="0.25">
      <c r="A156" s="12" t="s">
        <v>931</v>
      </c>
      <c r="B156" s="13" t="s">
        <v>932</v>
      </c>
      <c r="C156" s="13" t="s">
        <v>759</v>
      </c>
      <c r="D156" s="13" t="s">
        <v>219</v>
      </c>
      <c r="E156" s="13" t="s">
        <v>695</v>
      </c>
      <c r="F156" s="13" t="s">
        <v>430</v>
      </c>
      <c r="G156" s="13">
        <v>315</v>
      </c>
      <c r="H156" s="13">
        <v>53</v>
      </c>
      <c r="I156" s="14" t="s">
        <v>1136</v>
      </c>
      <c r="J156" s="13" t="s">
        <v>128</v>
      </c>
      <c r="K156" s="13" t="s">
        <v>425</v>
      </c>
      <c r="L156" s="13" t="s">
        <v>1320</v>
      </c>
      <c r="M156" s="13">
        <v>139</v>
      </c>
      <c r="N156" s="13" t="s">
        <v>1388</v>
      </c>
      <c r="O156" s="13">
        <v>89</v>
      </c>
      <c r="P156" s="13" t="s">
        <v>1389</v>
      </c>
      <c r="Q156" s="13" t="s">
        <v>658</v>
      </c>
      <c r="R156" s="13" t="s">
        <v>417</v>
      </c>
      <c r="S156" s="13"/>
      <c r="T156" s="13" t="s">
        <v>1145</v>
      </c>
      <c r="U156" s="15" t="s">
        <v>624</v>
      </c>
      <c r="V156" s="15"/>
      <c r="W156" s="13" t="s">
        <v>933</v>
      </c>
      <c r="X156" s="13" t="s">
        <v>469</v>
      </c>
      <c r="Y156" s="14" t="s">
        <v>1136</v>
      </c>
      <c r="Z156" t="s">
        <v>931</v>
      </c>
    </row>
    <row r="157" spans="1:26" ht="17.25" x14ac:dyDescent="0.25">
      <c r="A157" s="12" t="s">
        <v>934</v>
      </c>
      <c r="B157" s="13" t="s">
        <v>935</v>
      </c>
      <c r="C157" s="13" t="s">
        <v>130</v>
      </c>
      <c r="D157" s="13" t="s">
        <v>344</v>
      </c>
      <c r="E157" s="13" t="s">
        <v>50</v>
      </c>
      <c r="F157" s="13" t="s">
        <v>811</v>
      </c>
      <c r="G157" s="13">
        <v>17</v>
      </c>
      <c r="H157" s="13">
        <v>100</v>
      </c>
      <c r="I157" s="14" t="s">
        <v>1209</v>
      </c>
      <c r="J157" s="13" t="s">
        <v>78</v>
      </c>
      <c r="K157" s="13" t="s">
        <v>410</v>
      </c>
      <c r="L157" s="13" t="s">
        <v>33</v>
      </c>
      <c r="M157" s="13">
        <v>21</v>
      </c>
      <c r="N157" s="13" t="s">
        <v>33</v>
      </c>
      <c r="O157" s="13">
        <v>94</v>
      </c>
      <c r="P157" s="13">
        <v>0</v>
      </c>
      <c r="Q157" s="13" t="s">
        <v>602</v>
      </c>
      <c r="R157" s="13" t="s">
        <v>813</v>
      </c>
      <c r="S157" s="13"/>
      <c r="T157" s="13" t="s">
        <v>395</v>
      </c>
      <c r="U157" s="15" t="s">
        <v>607</v>
      </c>
      <c r="V157" s="15"/>
      <c r="W157" s="13" t="s">
        <v>936</v>
      </c>
      <c r="X157" s="13" t="s">
        <v>690</v>
      </c>
      <c r="Y157" s="14" t="s">
        <v>1136</v>
      </c>
      <c r="Z157" t="s">
        <v>934</v>
      </c>
    </row>
    <row r="158" spans="1:26" ht="17.25" x14ac:dyDescent="0.25">
      <c r="A158" s="12" t="s">
        <v>937</v>
      </c>
      <c r="B158" s="13">
        <v>96</v>
      </c>
      <c r="C158" s="13" t="s">
        <v>623</v>
      </c>
      <c r="D158" s="13" t="s">
        <v>164</v>
      </c>
      <c r="E158" s="13" t="s">
        <v>280</v>
      </c>
      <c r="F158" s="13" t="s">
        <v>236</v>
      </c>
      <c r="G158" s="13" t="s">
        <v>33</v>
      </c>
      <c r="H158" s="13">
        <v>99</v>
      </c>
      <c r="I158" s="14" t="s">
        <v>1209</v>
      </c>
      <c r="J158" s="13" t="s">
        <v>87</v>
      </c>
      <c r="K158" s="13" t="s">
        <v>684</v>
      </c>
      <c r="L158" s="13" t="s">
        <v>33</v>
      </c>
      <c r="M158" s="13" t="s">
        <v>628</v>
      </c>
      <c r="N158" s="13" t="s">
        <v>33</v>
      </c>
      <c r="O158" s="13">
        <v>98</v>
      </c>
      <c r="P158" s="13">
        <v>0</v>
      </c>
      <c r="Q158" s="13" t="s">
        <v>458</v>
      </c>
      <c r="R158" s="13" t="s">
        <v>917</v>
      </c>
      <c r="S158" s="13"/>
      <c r="T158" s="13" t="s">
        <v>463</v>
      </c>
      <c r="U158" s="15" t="s">
        <v>684</v>
      </c>
      <c r="V158" s="15"/>
      <c r="W158" s="13" t="s">
        <v>33</v>
      </c>
      <c r="X158" s="13" t="s">
        <v>199</v>
      </c>
      <c r="Y158" s="14" t="s">
        <v>1136</v>
      </c>
      <c r="Z158" t="s">
        <v>937</v>
      </c>
    </row>
    <row r="159" spans="1:26" ht="17.25" x14ac:dyDescent="0.25">
      <c r="A159" s="12" t="s">
        <v>938</v>
      </c>
      <c r="B159" s="13" t="s">
        <v>939</v>
      </c>
      <c r="C159" s="13" t="s">
        <v>940</v>
      </c>
      <c r="D159" s="13" t="s">
        <v>528</v>
      </c>
      <c r="E159" s="13" t="s">
        <v>941</v>
      </c>
      <c r="F159" s="13" t="s">
        <v>942</v>
      </c>
      <c r="G159" s="13" t="s">
        <v>943</v>
      </c>
      <c r="H159" s="13">
        <v>60</v>
      </c>
      <c r="I159" s="14" t="s">
        <v>1136</v>
      </c>
      <c r="J159" s="13" t="s">
        <v>944</v>
      </c>
      <c r="K159" s="13" t="s">
        <v>945</v>
      </c>
      <c r="L159" s="13" t="s">
        <v>1231</v>
      </c>
      <c r="M159" s="13">
        <v>307</v>
      </c>
      <c r="N159" s="13" t="s">
        <v>1390</v>
      </c>
      <c r="O159" s="13">
        <v>86</v>
      </c>
      <c r="P159" s="13" t="s">
        <v>1391</v>
      </c>
      <c r="Q159" s="13" t="s">
        <v>800</v>
      </c>
      <c r="R159" s="13" t="s">
        <v>453</v>
      </c>
      <c r="S159" s="13"/>
      <c r="T159" s="13" t="s">
        <v>756</v>
      </c>
      <c r="U159" s="15" t="s">
        <v>578</v>
      </c>
      <c r="V159" s="15"/>
      <c r="W159" s="13" t="s">
        <v>946</v>
      </c>
      <c r="X159" s="13" t="s">
        <v>387</v>
      </c>
      <c r="Y159" s="14" t="s">
        <v>1136</v>
      </c>
      <c r="Z159" t="s">
        <v>938</v>
      </c>
    </row>
    <row r="160" spans="1:26" ht="17.25" x14ac:dyDescent="0.25">
      <c r="A160" s="12" t="s">
        <v>947</v>
      </c>
      <c r="B160" s="13" t="s">
        <v>948</v>
      </c>
      <c r="C160" s="13" t="s">
        <v>469</v>
      </c>
      <c r="D160" s="13" t="s">
        <v>949</v>
      </c>
      <c r="E160" s="13" t="s">
        <v>950</v>
      </c>
      <c r="F160" s="13" t="s">
        <v>457</v>
      </c>
      <c r="G160" s="13">
        <v>10</v>
      </c>
      <c r="H160" s="13">
        <v>100</v>
      </c>
      <c r="I160" s="14" t="s">
        <v>1209</v>
      </c>
      <c r="J160" s="13" t="s">
        <v>407</v>
      </c>
      <c r="K160" s="13" t="s">
        <v>951</v>
      </c>
      <c r="L160" s="13" t="s">
        <v>33</v>
      </c>
      <c r="M160" s="13">
        <v>44</v>
      </c>
      <c r="N160" s="13" t="s">
        <v>33</v>
      </c>
      <c r="O160" s="13">
        <v>96</v>
      </c>
      <c r="P160" s="13" t="s">
        <v>1392</v>
      </c>
      <c r="Q160" s="13" t="s">
        <v>1058</v>
      </c>
      <c r="R160" s="13" t="s">
        <v>1256</v>
      </c>
      <c r="S160" s="13"/>
      <c r="T160" s="13" t="s">
        <v>168</v>
      </c>
      <c r="U160" s="15" t="s">
        <v>638</v>
      </c>
      <c r="V160" s="15"/>
      <c r="W160" s="13" t="s">
        <v>33</v>
      </c>
      <c r="X160" s="13" t="s">
        <v>407</v>
      </c>
      <c r="Y160" s="14" t="s">
        <v>1136</v>
      </c>
      <c r="Z160" t="s">
        <v>947</v>
      </c>
    </row>
    <row r="161" spans="1:26" ht="17.25" x14ac:dyDescent="0.25">
      <c r="A161" s="12" t="s">
        <v>952</v>
      </c>
      <c r="B161" s="13" t="s">
        <v>953</v>
      </c>
      <c r="C161" s="13" t="s">
        <v>130</v>
      </c>
      <c r="D161" s="13" t="s">
        <v>303</v>
      </c>
      <c r="E161" s="13" t="s">
        <v>426</v>
      </c>
      <c r="F161" s="13" t="s">
        <v>88</v>
      </c>
      <c r="G161" s="13">
        <v>6</v>
      </c>
      <c r="H161" s="13">
        <v>99</v>
      </c>
      <c r="I161" s="14" t="s">
        <v>1209</v>
      </c>
      <c r="J161" s="13" t="s">
        <v>515</v>
      </c>
      <c r="K161" s="13" t="s">
        <v>410</v>
      </c>
      <c r="L161" s="13" t="s">
        <v>33</v>
      </c>
      <c r="M161" s="13" t="s">
        <v>914</v>
      </c>
      <c r="N161" s="13" t="s">
        <v>33</v>
      </c>
      <c r="O161" s="13">
        <v>96</v>
      </c>
      <c r="P161" s="13">
        <v>5</v>
      </c>
      <c r="Q161" s="13" t="s">
        <v>788</v>
      </c>
      <c r="R161" s="13" t="s">
        <v>85</v>
      </c>
      <c r="S161" s="13"/>
      <c r="T161" s="13" t="s">
        <v>771</v>
      </c>
      <c r="U161" s="15" t="s">
        <v>954</v>
      </c>
      <c r="V161" s="15"/>
      <c r="W161" s="13" t="s">
        <v>33</v>
      </c>
      <c r="X161" s="13" t="s">
        <v>452</v>
      </c>
      <c r="Y161" s="14" t="s">
        <v>1136</v>
      </c>
      <c r="Z161" t="s">
        <v>952</v>
      </c>
    </row>
    <row r="162" spans="1:26" ht="17.25" x14ac:dyDescent="0.25">
      <c r="A162" s="12" t="s">
        <v>955</v>
      </c>
      <c r="B162" s="13" t="s">
        <v>956</v>
      </c>
      <c r="C162" s="13" t="s">
        <v>141</v>
      </c>
      <c r="D162" s="13" t="s">
        <v>348</v>
      </c>
      <c r="E162" s="13" t="s">
        <v>957</v>
      </c>
      <c r="F162" s="13" t="s">
        <v>176</v>
      </c>
      <c r="G162" s="13">
        <v>9</v>
      </c>
      <c r="H162" s="13">
        <v>100</v>
      </c>
      <c r="I162" s="14" t="s">
        <v>1209</v>
      </c>
      <c r="J162" s="13" t="s">
        <v>393</v>
      </c>
      <c r="K162" s="13" t="s">
        <v>58</v>
      </c>
      <c r="L162" s="13" t="s">
        <v>33</v>
      </c>
      <c r="M162" s="13" t="s">
        <v>178</v>
      </c>
      <c r="N162" s="13" t="s">
        <v>33</v>
      </c>
      <c r="O162" s="13" t="s">
        <v>33</v>
      </c>
      <c r="P162" s="13">
        <v>7</v>
      </c>
      <c r="Q162" s="13" t="s">
        <v>770</v>
      </c>
      <c r="R162" s="13" t="s">
        <v>1080</v>
      </c>
      <c r="S162" s="13"/>
      <c r="T162" s="13" t="s">
        <v>1102</v>
      </c>
      <c r="U162" s="15" t="s">
        <v>724</v>
      </c>
      <c r="V162" s="15"/>
      <c r="W162" s="13" t="s">
        <v>33</v>
      </c>
      <c r="X162" s="13" t="s">
        <v>167</v>
      </c>
      <c r="Y162" s="14" t="s">
        <v>1136</v>
      </c>
      <c r="Z162" t="s">
        <v>955</v>
      </c>
    </row>
    <row r="163" spans="1:26" ht="17.25" x14ac:dyDescent="0.25">
      <c r="A163" s="12" t="s">
        <v>958</v>
      </c>
      <c r="B163" s="13">
        <v>584</v>
      </c>
      <c r="C163" s="13" t="s">
        <v>782</v>
      </c>
      <c r="D163" s="13" t="s">
        <v>812</v>
      </c>
      <c r="E163" s="13" t="s">
        <v>399</v>
      </c>
      <c r="F163" s="13" t="s">
        <v>569</v>
      </c>
      <c r="G163" s="13">
        <v>114</v>
      </c>
      <c r="H163" s="13">
        <v>86</v>
      </c>
      <c r="I163" s="14" t="s">
        <v>1209</v>
      </c>
      <c r="J163" s="13" t="s">
        <v>619</v>
      </c>
      <c r="K163" s="13" t="s">
        <v>278</v>
      </c>
      <c r="L163" s="13" t="s">
        <v>33</v>
      </c>
      <c r="M163" s="13">
        <v>89</v>
      </c>
      <c r="N163" s="13" t="s">
        <v>143</v>
      </c>
      <c r="O163" s="13">
        <v>98</v>
      </c>
      <c r="P163" s="13" t="s">
        <v>1393</v>
      </c>
      <c r="Q163" s="13" t="s">
        <v>364</v>
      </c>
      <c r="R163" s="13" t="s">
        <v>118</v>
      </c>
      <c r="S163" s="13"/>
      <c r="T163" s="13" t="s">
        <v>58</v>
      </c>
      <c r="U163" s="15" t="s">
        <v>959</v>
      </c>
      <c r="V163" s="15"/>
      <c r="W163" s="13" t="s">
        <v>189</v>
      </c>
      <c r="X163" s="13" t="s">
        <v>778</v>
      </c>
      <c r="Y163" s="14" t="s">
        <v>1136</v>
      </c>
      <c r="Z163" t="s">
        <v>958</v>
      </c>
    </row>
    <row r="164" spans="1:26" ht="17.25" x14ac:dyDescent="0.25">
      <c r="A164" s="12" t="s">
        <v>960</v>
      </c>
      <c r="B164" s="13" t="s">
        <v>961</v>
      </c>
      <c r="C164" s="13" t="s">
        <v>962</v>
      </c>
      <c r="D164" s="13" t="s">
        <v>361</v>
      </c>
      <c r="E164" s="13" t="s">
        <v>963</v>
      </c>
      <c r="F164" s="13" t="s">
        <v>964</v>
      </c>
      <c r="G164" s="13">
        <v>732</v>
      </c>
      <c r="H164" s="13">
        <v>9</v>
      </c>
      <c r="I164" s="14" t="s">
        <v>1136</v>
      </c>
      <c r="J164" s="13" t="s">
        <v>965</v>
      </c>
      <c r="K164" s="13" t="s">
        <v>584</v>
      </c>
      <c r="L164" s="13" t="s">
        <v>1274</v>
      </c>
      <c r="M164" s="13">
        <v>274</v>
      </c>
      <c r="N164" s="13" t="s">
        <v>890</v>
      </c>
      <c r="O164" s="13">
        <v>42</v>
      </c>
      <c r="P164" s="13" t="s">
        <v>1394</v>
      </c>
      <c r="Q164" s="13" t="s">
        <v>634</v>
      </c>
      <c r="R164" s="13" t="s">
        <v>108</v>
      </c>
      <c r="S164" s="13"/>
      <c r="T164" s="13" t="s">
        <v>1145</v>
      </c>
      <c r="U164" s="15" t="s">
        <v>596</v>
      </c>
      <c r="V164" s="15"/>
      <c r="W164" s="13" t="s">
        <v>33</v>
      </c>
      <c r="X164" s="13" t="s">
        <v>184</v>
      </c>
      <c r="Y164" s="14" t="s">
        <v>1136</v>
      </c>
      <c r="Z164" t="s">
        <v>960</v>
      </c>
    </row>
    <row r="165" spans="1:26" ht="17.25" x14ac:dyDescent="0.25">
      <c r="A165" s="12" t="s">
        <v>966</v>
      </c>
      <c r="B165" s="13" t="s">
        <v>967</v>
      </c>
      <c r="C165" s="13" t="s">
        <v>26</v>
      </c>
      <c r="D165" s="13" t="s">
        <v>587</v>
      </c>
      <c r="E165" s="13" t="s">
        <v>504</v>
      </c>
      <c r="F165" s="13" t="s">
        <v>320</v>
      </c>
      <c r="G165" s="13">
        <v>138</v>
      </c>
      <c r="H165" s="13">
        <v>94</v>
      </c>
      <c r="I165" s="14" t="s">
        <v>1136</v>
      </c>
      <c r="J165" s="13" t="s">
        <v>968</v>
      </c>
      <c r="K165" s="13" t="s">
        <v>223</v>
      </c>
      <c r="L165" s="13" t="s">
        <v>1395</v>
      </c>
      <c r="M165" s="13">
        <v>834</v>
      </c>
      <c r="N165" s="13" t="s">
        <v>783</v>
      </c>
      <c r="O165" s="13">
        <v>71</v>
      </c>
      <c r="P165" s="13" t="s">
        <v>1396</v>
      </c>
      <c r="Q165" s="13" t="s">
        <v>1146</v>
      </c>
      <c r="R165" s="13" t="s">
        <v>338</v>
      </c>
      <c r="S165" s="13"/>
      <c r="T165" s="13" t="s">
        <v>1062</v>
      </c>
      <c r="U165" s="15" t="s">
        <v>936</v>
      </c>
      <c r="V165" s="15"/>
      <c r="W165" s="13" t="s">
        <v>33</v>
      </c>
      <c r="X165" s="13" t="s">
        <v>64</v>
      </c>
      <c r="Y165" s="14" t="s">
        <v>1136</v>
      </c>
      <c r="Z165" t="s">
        <v>966</v>
      </c>
    </row>
    <row r="166" spans="1:26" ht="17.25" x14ac:dyDescent="0.25">
      <c r="A166" s="12" t="s">
        <v>969</v>
      </c>
      <c r="B166" s="13" t="s">
        <v>970</v>
      </c>
      <c r="C166" s="13" t="s">
        <v>498</v>
      </c>
      <c r="D166" s="13" t="s">
        <v>293</v>
      </c>
      <c r="E166" s="13" t="s">
        <v>294</v>
      </c>
      <c r="F166" s="13" t="s">
        <v>680</v>
      </c>
      <c r="G166" s="13">
        <v>789</v>
      </c>
      <c r="H166" s="13">
        <v>19</v>
      </c>
      <c r="I166" s="14" t="s">
        <v>1209</v>
      </c>
      <c r="J166" s="13" t="s">
        <v>384</v>
      </c>
      <c r="K166" s="13" t="s">
        <v>324</v>
      </c>
      <c r="L166" s="13" t="s">
        <v>33</v>
      </c>
      <c r="M166" s="13">
        <v>146</v>
      </c>
      <c r="N166" s="13" t="s">
        <v>1397</v>
      </c>
      <c r="O166" s="13">
        <v>31</v>
      </c>
      <c r="P166" s="13" t="s">
        <v>1398</v>
      </c>
      <c r="Q166" s="13" t="s">
        <v>799</v>
      </c>
      <c r="R166" s="13" t="s">
        <v>724</v>
      </c>
      <c r="S166" s="13"/>
      <c r="T166" s="13" t="s">
        <v>33</v>
      </c>
      <c r="U166" s="16" t="s">
        <v>971</v>
      </c>
      <c r="V166" s="16"/>
      <c r="W166" s="13" t="s">
        <v>253</v>
      </c>
      <c r="X166" s="13" t="s">
        <v>972</v>
      </c>
      <c r="Y166" s="14" t="s">
        <v>1136</v>
      </c>
      <c r="Z166" t="s">
        <v>969</v>
      </c>
    </row>
    <row r="167" spans="1:26" ht="17.25" x14ac:dyDescent="0.25">
      <c r="A167" s="12" t="s">
        <v>973</v>
      </c>
      <c r="B167" s="13" t="s">
        <v>974</v>
      </c>
      <c r="C167" s="13" t="s">
        <v>975</v>
      </c>
      <c r="D167" s="13" t="s">
        <v>890</v>
      </c>
      <c r="E167" s="13" t="s">
        <v>104</v>
      </c>
      <c r="F167" s="13" t="s">
        <v>908</v>
      </c>
      <c r="G167" s="13">
        <v>5</v>
      </c>
      <c r="H167" s="13" t="s">
        <v>33</v>
      </c>
      <c r="I167" s="14" t="s">
        <v>1136</v>
      </c>
      <c r="J167" s="13" t="s">
        <v>177</v>
      </c>
      <c r="K167" s="13" t="s">
        <v>57</v>
      </c>
      <c r="L167" s="13" t="s">
        <v>1320</v>
      </c>
      <c r="M167" s="13">
        <v>12</v>
      </c>
      <c r="N167" s="13" t="s">
        <v>33</v>
      </c>
      <c r="O167" s="13">
        <v>97</v>
      </c>
      <c r="P167" s="13">
        <v>91</v>
      </c>
      <c r="Q167" s="13" t="s">
        <v>126</v>
      </c>
      <c r="R167" s="13" t="s">
        <v>346</v>
      </c>
      <c r="S167" s="13"/>
      <c r="T167" s="13" t="s">
        <v>394</v>
      </c>
      <c r="U167" s="15" t="s">
        <v>549</v>
      </c>
      <c r="V167" s="15"/>
      <c r="W167" s="13" t="s">
        <v>33</v>
      </c>
      <c r="X167" s="13" t="s">
        <v>766</v>
      </c>
      <c r="Y167" s="14" t="s">
        <v>1136</v>
      </c>
      <c r="Z167" t="s">
        <v>973</v>
      </c>
    </row>
    <row r="168" spans="1:26" ht="17.25" x14ac:dyDescent="0.25">
      <c r="A168" s="12" t="s">
        <v>976</v>
      </c>
      <c r="B168" s="13" t="s">
        <v>977</v>
      </c>
      <c r="C168" s="13" t="s">
        <v>91</v>
      </c>
      <c r="D168" s="13" t="s">
        <v>405</v>
      </c>
      <c r="E168" s="13" t="s">
        <v>654</v>
      </c>
      <c r="F168" s="13" t="s">
        <v>143</v>
      </c>
      <c r="G168" s="13">
        <v>30</v>
      </c>
      <c r="H168" s="13">
        <v>99</v>
      </c>
      <c r="I168" s="14" t="s">
        <v>1136</v>
      </c>
      <c r="J168" s="13" t="s">
        <v>826</v>
      </c>
      <c r="K168" s="13" t="s">
        <v>108</v>
      </c>
      <c r="L168" s="13" t="s">
        <v>1335</v>
      </c>
      <c r="M168" s="13">
        <v>65</v>
      </c>
      <c r="N168" s="13" t="s">
        <v>775</v>
      </c>
      <c r="O168" s="13">
        <v>99</v>
      </c>
      <c r="P168" s="13" t="s">
        <v>1399</v>
      </c>
      <c r="Q168" s="13" t="s">
        <v>221</v>
      </c>
      <c r="R168" s="13" t="s">
        <v>1400</v>
      </c>
      <c r="S168" s="13"/>
      <c r="T168" s="13" t="s">
        <v>177</v>
      </c>
      <c r="U168" s="15" t="s">
        <v>287</v>
      </c>
      <c r="V168" s="15"/>
      <c r="W168" s="13" t="s">
        <v>392</v>
      </c>
      <c r="X168" s="13" t="s">
        <v>799</v>
      </c>
      <c r="Y168" s="14" t="s">
        <v>1136</v>
      </c>
      <c r="Z168" t="s">
        <v>976</v>
      </c>
    </row>
    <row r="169" spans="1:26" ht="17.25" x14ac:dyDescent="0.25">
      <c r="A169" s="12" t="s">
        <v>978</v>
      </c>
      <c r="B169" s="13" t="s">
        <v>979</v>
      </c>
      <c r="C169" s="13" t="s">
        <v>485</v>
      </c>
      <c r="D169" s="13" t="s">
        <v>980</v>
      </c>
      <c r="E169" s="13" t="s">
        <v>472</v>
      </c>
      <c r="F169" s="13" t="s">
        <v>292</v>
      </c>
      <c r="G169" s="13">
        <v>311</v>
      </c>
      <c r="H169" s="13">
        <v>78</v>
      </c>
      <c r="I169" s="14" t="s">
        <v>1209</v>
      </c>
      <c r="J169" s="13" t="s">
        <v>180</v>
      </c>
      <c r="K169" s="13" t="s">
        <v>981</v>
      </c>
      <c r="L169" s="13" t="s">
        <v>33</v>
      </c>
      <c r="M169" s="13">
        <v>88</v>
      </c>
      <c r="N169" s="13" t="s">
        <v>1401</v>
      </c>
      <c r="O169" s="13">
        <v>93</v>
      </c>
      <c r="P169" s="13" t="s">
        <v>1402</v>
      </c>
      <c r="Q169" s="13" t="s">
        <v>297</v>
      </c>
      <c r="R169" s="13" t="s">
        <v>245</v>
      </c>
      <c r="S169" s="13"/>
      <c r="T169" s="13" t="s">
        <v>995</v>
      </c>
      <c r="U169" s="15" t="s">
        <v>982</v>
      </c>
      <c r="V169" s="15"/>
      <c r="W169" s="13" t="s">
        <v>983</v>
      </c>
      <c r="X169" s="13" t="s">
        <v>984</v>
      </c>
      <c r="Y169" s="14" t="s">
        <v>1136</v>
      </c>
      <c r="Z169" t="s">
        <v>978</v>
      </c>
    </row>
    <row r="170" spans="1:26" ht="17.25" x14ac:dyDescent="0.25">
      <c r="A170" s="12" t="s">
        <v>985</v>
      </c>
      <c r="B170" s="13">
        <v>543</v>
      </c>
      <c r="C170" s="13" t="s">
        <v>219</v>
      </c>
      <c r="D170" s="13" t="s">
        <v>390</v>
      </c>
      <c r="E170" s="13" t="s">
        <v>91</v>
      </c>
      <c r="F170" s="13" t="s">
        <v>760</v>
      </c>
      <c r="G170" s="13">
        <v>155</v>
      </c>
      <c r="H170" s="13">
        <v>90</v>
      </c>
      <c r="I170" s="14" t="s">
        <v>1136</v>
      </c>
      <c r="J170" s="13" t="s">
        <v>689</v>
      </c>
      <c r="K170" s="13" t="s">
        <v>648</v>
      </c>
      <c r="L170" s="13" t="s">
        <v>1403</v>
      </c>
      <c r="M170" s="13">
        <v>33</v>
      </c>
      <c r="N170" s="13" t="s">
        <v>895</v>
      </c>
      <c r="O170" s="13">
        <v>89</v>
      </c>
      <c r="P170" s="13" t="s">
        <v>1404</v>
      </c>
      <c r="Q170" s="13" t="s">
        <v>1332</v>
      </c>
      <c r="R170" s="13" t="s">
        <v>909</v>
      </c>
      <c r="S170" s="13"/>
      <c r="T170" s="13" t="s">
        <v>145</v>
      </c>
      <c r="U170" s="15" t="s">
        <v>822</v>
      </c>
      <c r="V170" s="15"/>
      <c r="W170" s="13" t="s">
        <v>280</v>
      </c>
      <c r="X170" s="13" t="s">
        <v>446</v>
      </c>
      <c r="Y170" s="14" t="s">
        <v>1136</v>
      </c>
      <c r="Z170" t="s">
        <v>985</v>
      </c>
    </row>
    <row r="171" spans="1:26" ht="17.25" x14ac:dyDescent="0.25">
      <c r="A171" s="12" t="s">
        <v>986</v>
      </c>
      <c r="B171" s="13" t="s">
        <v>987</v>
      </c>
      <c r="C171" s="13" t="s">
        <v>361</v>
      </c>
      <c r="D171" s="13" t="s">
        <v>188</v>
      </c>
      <c r="E171" s="13" t="s">
        <v>284</v>
      </c>
      <c r="F171" s="13" t="s">
        <v>63</v>
      </c>
      <c r="G171" s="13">
        <v>389</v>
      </c>
      <c r="H171" s="13">
        <v>88</v>
      </c>
      <c r="I171" s="14" t="s">
        <v>1209</v>
      </c>
      <c r="J171" s="13" t="s">
        <v>988</v>
      </c>
      <c r="K171" s="13" t="s">
        <v>109</v>
      </c>
      <c r="L171" s="13" t="s">
        <v>1405</v>
      </c>
      <c r="M171" s="13">
        <v>565</v>
      </c>
      <c r="N171" s="13" t="s">
        <v>58</v>
      </c>
      <c r="O171" s="13">
        <v>98</v>
      </c>
      <c r="P171" s="13" t="s">
        <v>1406</v>
      </c>
      <c r="Q171" s="13" t="s">
        <v>936</v>
      </c>
      <c r="R171" s="13" t="s">
        <v>1094</v>
      </c>
      <c r="S171" s="13"/>
      <c r="T171" s="13" t="s">
        <v>307</v>
      </c>
      <c r="U171" s="15" t="s">
        <v>368</v>
      </c>
      <c r="V171" s="15"/>
      <c r="W171" s="13" t="s">
        <v>441</v>
      </c>
      <c r="X171" s="13" t="s">
        <v>984</v>
      </c>
      <c r="Y171" s="14" t="s">
        <v>1136</v>
      </c>
      <c r="Z171" t="s">
        <v>986</v>
      </c>
    </row>
    <row r="172" spans="1:26" ht="17.25" x14ac:dyDescent="0.25">
      <c r="A172" s="12" t="s">
        <v>989</v>
      </c>
      <c r="B172" s="13" t="s">
        <v>990</v>
      </c>
      <c r="C172" s="13" t="s">
        <v>38</v>
      </c>
      <c r="D172" s="13" t="s">
        <v>349</v>
      </c>
      <c r="E172" s="13" t="s">
        <v>520</v>
      </c>
      <c r="F172" s="13" t="s">
        <v>115</v>
      </c>
      <c r="G172" s="13">
        <v>4</v>
      </c>
      <c r="H172" s="13" t="s">
        <v>33</v>
      </c>
      <c r="I172" s="14" t="s">
        <v>1136</v>
      </c>
      <c r="J172" s="13" t="s">
        <v>991</v>
      </c>
      <c r="K172" s="13" t="s">
        <v>892</v>
      </c>
      <c r="L172" s="13" t="s">
        <v>33</v>
      </c>
      <c r="M172" s="13" t="s">
        <v>394</v>
      </c>
      <c r="N172" s="13" t="s">
        <v>33</v>
      </c>
      <c r="O172" s="13">
        <v>53</v>
      </c>
      <c r="P172" s="13">
        <v>26</v>
      </c>
      <c r="Q172" s="13" t="s">
        <v>563</v>
      </c>
      <c r="R172" s="13" t="s">
        <v>1193</v>
      </c>
      <c r="S172" s="13"/>
      <c r="T172" s="13" t="s">
        <v>1199</v>
      </c>
      <c r="U172" s="15" t="s">
        <v>57</v>
      </c>
      <c r="V172" s="15"/>
      <c r="W172" s="13" t="s">
        <v>33</v>
      </c>
      <c r="X172" s="13" t="s">
        <v>522</v>
      </c>
      <c r="Y172" s="14" t="s">
        <v>1136</v>
      </c>
      <c r="Z172" t="s">
        <v>989</v>
      </c>
    </row>
    <row r="173" spans="1:26" ht="17.25" x14ac:dyDescent="0.25">
      <c r="A173" s="12" t="s">
        <v>992</v>
      </c>
      <c r="B173" s="13" t="s">
        <v>993</v>
      </c>
      <c r="C173" s="13" t="s">
        <v>880</v>
      </c>
      <c r="D173" s="13" t="s">
        <v>994</v>
      </c>
      <c r="E173" s="13" t="s">
        <v>330</v>
      </c>
      <c r="F173" s="13" t="s">
        <v>149</v>
      </c>
      <c r="G173" s="13">
        <v>5</v>
      </c>
      <c r="H173" s="13" t="s">
        <v>33</v>
      </c>
      <c r="I173" s="14" t="s">
        <v>1136</v>
      </c>
      <c r="J173" s="13" t="s">
        <v>738</v>
      </c>
      <c r="K173" s="13" t="s">
        <v>407</v>
      </c>
      <c r="L173" s="13" t="s">
        <v>33</v>
      </c>
      <c r="M173" s="13" t="s">
        <v>96</v>
      </c>
      <c r="N173" s="13" t="s">
        <v>33</v>
      </c>
      <c r="O173" s="13" t="s">
        <v>33</v>
      </c>
      <c r="P173" s="13">
        <v>0</v>
      </c>
      <c r="Q173" s="13" t="s">
        <v>723</v>
      </c>
      <c r="R173" s="13" t="s">
        <v>43</v>
      </c>
      <c r="S173" s="13"/>
      <c r="T173" s="13" t="s">
        <v>126</v>
      </c>
      <c r="U173" s="15" t="s">
        <v>995</v>
      </c>
      <c r="V173" s="15"/>
      <c r="W173" s="13" t="s">
        <v>33</v>
      </c>
      <c r="X173" s="13" t="s">
        <v>610</v>
      </c>
      <c r="Y173" s="14" t="s">
        <v>1136</v>
      </c>
      <c r="Z173" t="s">
        <v>992</v>
      </c>
    </row>
    <row r="174" spans="1:26" ht="17.25" x14ac:dyDescent="0.25">
      <c r="A174" s="12" t="s">
        <v>996</v>
      </c>
      <c r="B174" s="13" t="s">
        <v>997</v>
      </c>
      <c r="C174" s="13" t="s">
        <v>258</v>
      </c>
      <c r="D174" s="13" t="s">
        <v>503</v>
      </c>
      <c r="E174" s="13" t="s">
        <v>928</v>
      </c>
      <c r="F174" s="13" t="s">
        <v>498</v>
      </c>
      <c r="G174" s="13">
        <v>68</v>
      </c>
      <c r="H174" s="13">
        <v>96</v>
      </c>
      <c r="I174" s="14" t="s">
        <v>1209</v>
      </c>
      <c r="J174" s="13" t="s">
        <v>44</v>
      </c>
      <c r="K174" s="13" t="s">
        <v>494</v>
      </c>
      <c r="L174" s="13" t="s">
        <v>33</v>
      </c>
      <c r="M174" s="13">
        <v>20</v>
      </c>
      <c r="N174" s="13" t="s">
        <v>33</v>
      </c>
      <c r="O174" s="13">
        <v>41</v>
      </c>
      <c r="P174" s="13" t="s">
        <v>1407</v>
      </c>
      <c r="Q174" s="13" t="s">
        <v>537</v>
      </c>
      <c r="R174" s="13" t="s">
        <v>407</v>
      </c>
      <c r="S174" s="13"/>
      <c r="T174" s="13" t="s">
        <v>1158</v>
      </c>
      <c r="U174" s="16" t="s">
        <v>998</v>
      </c>
      <c r="V174" s="16"/>
      <c r="W174" s="13" t="s">
        <v>382</v>
      </c>
      <c r="X174" s="13" t="s">
        <v>64</v>
      </c>
      <c r="Y174" s="14" t="s">
        <v>1136</v>
      </c>
      <c r="Z174" t="s">
        <v>996</v>
      </c>
    </row>
    <row r="175" spans="1:26" ht="17.25" x14ac:dyDescent="0.25">
      <c r="A175" s="12" t="s">
        <v>999</v>
      </c>
      <c r="B175" s="13" t="s">
        <v>1000</v>
      </c>
      <c r="C175" s="13" t="s">
        <v>133</v>
      </c>
      <c r="D175" s="13" t="s">
        <v>565</v>
      </c>
      <c r="E175" s="13" t="s">
        <v>374</v>
      </c>
      <c r="F175" s="13" t="s">
        <v>569</v>
      </c>
      <c r="G175" s="13">
        <v>32</v>
      </c>
      <c r="H175" s="13">
        <v>90</v>
      </c>
      <c r="I175" s="14" t="s">
        <v>1209</v>
      </c>
      <c r="J175" s="13" t="s">
        <v>597</v>
      </c>
      <c r="K175" s="13" t="s">
        <v>481</v>
      </c>
      <c r="L175" s="13" t="s">
        <v>1408</v>
      </c>
      <c r="M175" s="13">
        <v>87</v>
      </c>
      <c r="N175" s="13" t="s">
        <v>775</v>
      </c>
      <c r="O175" s="13">
        <v>96</v>
      </c>
      <c r="P175" s="13" t="s">
        <v>1409</v>
      </c>
      <c r="Q175" s="13" t="s">
        <v>1184</v>
      </c>
      <c r="R175" s="13" t="s">
        <v>220</v>
      </c>
      <c r="S175" s="13"/>
      <c r="T175" s="13" t="s">
        <v>493</v>
      </c>
      <c r="U175" s="15" t="s">
        <v>340</v>
      </c>
      <c r="V175" s="15"/>
      <c r="W175" s="13" t="s">
        <v>528</v>
      </c>
      <c r="X175" s="13" t="s">
        <v>64</v>
      </c>
      <c r="Y175" s="14" t="s">
        <v>1136</v>
      </c>
      <c r="Z175" t="s">
        <v>999</v>
      </c>
    </row>
    <row r="176" spans="1:26" ht="17.25" x14ac:dyDescent="0.25">
      <c r="A176" s="12" t="s">
        <v>1001</v>
      </c>
      <c r="B176" s="13" t="s">
        <v>1002</v>
      </c>
      <c r="C176" s="13" t="s">
        <v>105</v>
      </c>
      <c r="D176" s="13" t="s">
        <v>164</v>
      </c>
      <c r="E176" s="13" t="s">
        <v>654</v>
      </c>
      <c r="F176" s="13" t="s">
        <v>94</v>
      </c>
      <c r="G176" s="13">
        <v>20</v>
      </c>
      <c r="H176" s="13">
        <v>100</v>
      </c>
      <c r="I176" s="14" t="s">
        <v>1209</v>
      </c>
      <c r="J176" s="13" t="s">
        <v>771</v>
      </c>
      <c r="K176" s="13" t="s">
        <v>78</v>
      </c>
      <c r="L176" s="13" t="s">
        <v>1221</v>
      </c>
      <c r="M176" s="13">
        <v>172</v>
      </c>
      <c r="N176" s="13" t="s">
        <v>407</v>
      </c>
      <c r="O176" s="13">
        <v>99</v>
      </c>
      <c r="P176" s="13" t="s">
        <v>1410</v>
      </c>
      <c r="Q176" s="13" t="s">
        <v>1227</v>
      </c>
      <c r="R176" s="13" t="s">
        <v>1159</v>
      </c>
      <c r="S176" s="13"/>
      <c r="T176" s="13" t="s">
        <v>178</v>
      </c>
      <c r="U176" s="15" t="s">
        <v>1003</v>
      </c>
      <c r="V176" s="15"/>
      <c r="W176" s="13" t="s">
        <v>1004</v>
      </c>
      <c r="X176" s="13" t="s">
        <v>189</v>
      </c>
      <c r="Y176" s="14" t="s">
        <v>1136</v>
      </c>
      <c r="Z176" t="s">
        <v>1001</v>
      </c>
    </row>
    <row r="177" spans="1:26" ht="17.25" x14ac:dyDescent="0.25">
      <c r="A177" s="12" t="s">
        <v>1005</v>
      </c>
      <c r="B177" s="13" t="s">
        <v>1006</v>
      </c>
      <c r="C177" s="13" t="s">
        <v>353</v>
      </c>
      <c r="D177" s="13" t="s">
        <v>39</v>
      </c>
      <c r="E177" s="13" t="s">
        <v>1007</v>
      </c>
      <c r="F177" s="13" t="s">
        <v>75</v>
      </c>
      <c r="G177" s="13">
        <v>8</v>
      </c>
      <c r="H177" s="13">
        <v>100</v>
      </c>
      <c r="I177" s="14" t="s">
        <v>1209</v>
      </c>
      <c r="J177" s="13" t="s">
        <v>339</v>
      </c>
      <c r="K177" s="13" t="s">
        <v>116</v>
      </c>
      <c r="L177" s="13" t="s">
        <v>33</v>
      </c>
      <c r="M177" s="13">
        <v>13</v>
      </c>
      <c r="N177" s="13" t="s">
        <v>33</v>
      </c>
      <c r="O177" s="13">
        <v>92</v>
      </c>
      <c r="P177" s="13">
        <v>0</v>
      </c>
      <c r="Q177" s="13" t="s">
        <v>673</v>
      </c>
      <c r="R177" s="13" t="s">
        <v>145</v>
      </c>
      <c r="S177" s="13"/>
      <c r="T177" s="13" t="s">
        <v>57</v>
      </c>
      <c r="U177" s="15" t="s">
        <v>1008</v>
      </c>
      <c r="V177" s="15"/>
      <c r="W177" s="13" t="s">
        <v>1009</v>
      </c>
      <c r="X177" s="13" t="s">
        <v>685</v>
      </c>
      <c r="Y177" s="14" t="s">
        <v>1136</v>
      </c>
      <c r="Z177" t="s">
        <v>1005</v>
      </c>
    </row>
    <row r="178" spans="1:26" ht="17.25" x14ac:dyDescent="0.25">
      <c r="A178" s="12" t="s">
        <v>1010</v>
      </c>
      <c r="B178" s="13" t="s">
        <v>1011</v>
      </c>
      <c r="C178" s="13" t="s">
        <v>133</v>
      </c>
      <c r="D178" s="13" t="s">
        <v>180</v>
      </c>
      <c r="E178" s="13" t="s">
        <v>616</v>
      </c>
      <c r="F178" s="13" t="s">
        <v>988</v>
      </c>
      <c r="G178" s="13">
        <v>215</v>
      </c>
      <c r="H178" s="13">
        <v>29</v>
      </c>
      <c r="I178" s="14" t="s">
        <v>1136</v>
      </c>
      <c r="J178" s="13" t="s">
        <v>259</v>
      </c>
      <c r="K178" s="13" t="s">
        <v>1009</v>
      </c>
      <c r="L178" s="13" t="s">
        <v>33</v>
      </c>
      <c r="M178" s="13">
        <v>498</v>
      </c>
      <c r="N178" s="13" t="s">
        <v>1137</v>
      </c>
      <c r="O178" s="13">
        <v>76</v>
      </c>
      <c r="P178" s="13" t="s">
        <v>1411</v>
      </c>
      <c r="Q178" s="13" t="s">
        <v>867</v>
      </c>
      <c r="R178" s="13" t="s">
        <v>612</v>
      </c>
      <c r="S178" s="13"/>
      <c r="T178" s="13" t="s">
        <v>951</v>
      </c>
      <c r="U178" s="15" t="s">
        <v>247</v>
      </c>
      <c r="V178" s="15"/>
      <c r="W178" s="13" t="s">
        <v>1012</v>
      </c>
      <c r="X178" s="13" t="s">
        <v>798</v>
      </c>
      <c r="Y178" s="14" t="s">
        <v>1136</v>
      </c>
      <c r="Z178" t="s">
        <v>1010</v>
      </c>
    </row>
    <row r="179" spans="1:26" ht="17.25" x14ac:dyDescent="0.25">
      <c r="A179" s="12" t="s">
        <v>1013</v>
      </c>
      <c r="B179" s="13" t="s">
        <v>1014</v>
      </c>
      <c r="C179" s="13" t="s">
        <v>293</v>
      </c>
      <c r="D179" s="13" t="s">
        <v>188</v>
      </c>
      <c r="E179" s="13" t="s">
        <v>258</v>
      </c>
      <c r="F179" s="13" t="s">
        <v>544</v>
      </c>
      <c r="G179" s="13">
        <v>368</v>
      </c>
      <c r="H179" s="13">
        <v>45</v>
      </c>
      <c r="I179" s="14" t="s">
        <v>1136</v>
      </c>
      <c r="J179" s="13" t="s">
        <v>344</v>
      </c>
      <c r="K179" s="13" t="s">
        <v>261</v>
      </c>
      <c r="L179" s="13" t="s">
        <v>1412</v>
      </c>
      <c r="M179" s="13">
        <v>52</v>
      </c>
      <c r="N179" s="13" t="s">
        <v>1413</v>
      </c>
      <c r="O179" s="13">
        <v>88</v>
      </c>
      <c r="P179" s="13" t="s">
        <v>1414</v>
      </c>
      <c r="Q179" s="13" t="s">
        <v>505</v>
      </c>
      <c r="R179" s="13" t="s">
        <v>628</v>
      </c>
      <c r="S179" s="13"/>
      <c r="T179" s="13" t="s">
        <v>393</v>
      </c>
      <c r="U179" s="15" t="s">
        <v>925</v>
      </c>
      <c r="V179" s="15"/>
      <c r="W179" s="13" t="s">
        <v>1015</v>
      </c>
      <c r="X179" s="13" t="s">
        <v>274</v>
      </c>
      <c r="Y179" s="14" t="s">
        <v>1136</v>
      </c>
      <c r="Z179" t="s">
        <v>1013</v>
      </c>
    </row>
    <row r="180" spans="1:26" ht="17.25" x14ac:dyDescent="0.25">
      <c r="A180" s="12" t="s">
        <v>1016</v>
      </c>
      <c r="B180" s="13">
        <v>106</v>
      </c>
      <c r="C180" s="13" t="s">
        <v>148</v>
      </c>
      <c r="D180" s="13" t="s">
        <v>74</v>
      </c>
      <c r="E180" s="13" t="s">
        <v>353</v>
      </c>
      <c r="F180" s="13" t="s">
        <v>51</v>
      </c>
      <c r="G180" s="13">
        <v>124</v>
      </c>
      <c r="H180" s="13">
        <v>96</v>
      </c>
      <c r="I180" s="14" t="s">
        <v>1136</v>
      </c>
      <c r="J180" s="13" t="s">
        <v>755</v>
      </c>
      <c r="K180" s="13" t="s">
        <v>135</v>
      </c>
      <c r="L180" s="13" t="s">
        <v>33</v>
      </c>
      <c r="M180" s="13">
        <v>15</v>
      </c>
      <c r="N180" s="13" t="s">
        <v>33</v>
      </c>
      <c r="O180" s="13">
        <v>82</v>
      </c>
      <c r="P180" s="13" t="s">
        <v>1415</v>
      </c>
      <c r="Q180" s="13" t="s">
        <v>325</v>
      </c>
      <c r="R180" s="13" t="s">
        <v>116</v>
      </c>
      <c r="S180" s="13"/>
      <c r="T180" s="13" t="s">
        <v>58</v>
      </c>
      <c r="U180" s="15" t="s">
        <v>59</v>
      </c>
      <c r="V180" s="15"/>
      <c r="W180" s="13" t="s">
        <v>1017</v>
      </c>
      <c r="X180" s="13" t="s">
        <v>262</v>
      </c>
      <c r="Y180" s="14" t="s">
        <v>1136</v>
      </c>
      <c r="Z180" t="s">
        <v>1016</v>
      </c>
    </row>
    <row r="181" spans="1:26" ht="17.25" x14ac:dyDescent="0.25">
      <c r="A181" s="12" t="s">
        <v>1018</v>
      </c>
      <c r="B181" s="13" t="s">
        <v>943</v>
      </c>
      <c r="C181" s="13" t="s">
        <v>782</v>
      </c>
      <c r="D181" s="13" t="s">
        <v>93</v>
      </c>
      <c r="E181" s="13" t="s">
        <v>343</v>
      </c>
      <c r="F181" s="13" t="s">
        <v>226</v>
      </c>
      <c r="G181" s="13">
        <v>63</v>
      </c>
      <c r="H181" s="13">
        <v>100</v>
      </c>
      <c r="I181" s="14" t="s">
        <v>1209</v>
      </c>
      <c r="J181" s="13" t="s">
        <v>602</v>
      </c>
      <c r="K181" s="13" t="s">
        <v>770</v>
      </c>
      <c r="L181" s="13" t="s">
        <v>1416</v>
      </c>
      <c r="M181" s="13">
        <v>17</v>
      </c>
      <c r="N181" s="13" t="s">
        <v>33</v>
      </c>
      <c r="O181" s="13">
        <v>90</v>
      </c>
      <c r="P181" s="13" t="s">
        <v>1417</v>
      </c>
      <c r="Q181" s="13" t="s">
        <v>748</v>
      </c>
      <c r="R181" s="13" t="s">
        <v>929</v>
      </c>
      <c r="S181" s="13"/>
      <c r="T181" s="13" t="s">
        <v>118</v>
      </c>
      <c r="U181" s="15" t="s">
        <v>95</v>
      </c>
      <c r="V181" s="15"/>
      <c r="W181" s="13" t="s">
        <v>761</v>
      </c>
      <c r="X181" s="13" t="s">
        <v>31</v>
      </c>
      <c r="Y181" s="14" t="s">
        <v>1136</v>
      </c>
      <c r="Z181" t="s">
        <v>1018</v>
      </c>
    </row>
    <row r="182" spans="1:26" ht="17.25" x14ac:dyDescent="0.25">
      <c r="A182" s="12" t="s">
        <v>1019</v>
      </c>
      <c r="B182" s="13" t="s">
        <v>1020</v>
      </c>
      <c r="C182" s="13" t="s">
        <v>1021</v>
      </c>
      <c r="D182" s="13" t="s">
        <v>39</v>
      </c>
      <c r="E182" s="13" t="s">
        <v>1022</v>
      </c>
      <c r="F182" s="13" t="s">
        <v>695</v>
      </c>
      <c r="G182" s="13">
        <v>62</v>
      </c>
      <c r="H182" s="13">
        <v>74</v>
      </c>
      <c r="I182" s="14" t="s">
        <v>1136</v>
      </c>
      <c r="J182" s="13" t="s">
        <v>41</v>
      </c>
      <c r="K182" s="13" t="s">
        <v>873</v>
      </c>
      <c r="L182" s="13" t="s">
        <v>1418</v>
      </c>
      <c r="M182" s="13">
        <v>37</v>
      </c>
      <c r="N182" s="13" t="s">
        <v>33</v>
      </c>
      <c r="O182" s="13">
        <v>98</v>
      </c>
      <c r="P182" s="13" t="s">
        <v>1716</v>
      </c>
      <c r="Q182" s="13" t="s">
        <v>347</v>
      </c>
      <c r="R182" s="13" t="s">
        <v>339</v>
      </c>
      <c r="S182" s="13"/>
      <c r="T182" s="13" t="s">
        <v>892</v>
      </c>
      <c r="U182" s="15" t="s">
        <v>183</v>
      </c>
      <c r="V182" s="15"/>
      <c r="W182" s="13" t="s">
        <v>280</v>
      </c>
      <c r="X182" s="13" t="s">
        <v>78</v>
      </c>
      <c r="Y182" s="14" t="s">
        <v>1282</v>
      </c>
      <c r="Z182" t="s">
        <v>1019</v>
      </c>
    </row>
    <row r="183" spans="1:26" ht="17.25" x14ac:dyDescent="0.25">
      <c r="A183" s="12" t="s">
        <v>1023</v>
      </c>
      <c r="B183" s="13" t="s">
        <v>1024</v>
      </c>
      <c r="C183" s="13" t="s">
        <v>521</v>
      </c>
      <c r="D183" s="13" t="s">
        <v>1025</v>
      </c>
      <c r="E183" s="13" t="s">
        <v>122</v>
      </c>
      <c r="F183" s="13" t="s">
        <v>587</v>
      </c>
      <c r="G183" s="13">
        <v>16</v>
      </c>
      <c r="H183" s="13">
        <v>97</v>
      </c>
      <c r="I183" s="14" t="s">
        <v>1209</v>
      </c>
      <c r="J183" s="13" t="s">
        <v>424</v>
      </c>
      <c r="K183" s="13" t="s">
        <v>612</v>
      </c>
      <c r="L183" s="13" t="s">
        <v>33</v>
      </c>
      <c r="M183" s="13">
        <v>18</v>
      </c>
      <c r="N183" s="13" t="s">
        <v>775</v>
      </c>
      <c r="O183" s="13">
        <v>96</v>
      </c>
      <c r="P183" s="13">
        <v>0</v>
      </c>
      <c r="Q183" s="13" t="s">
        <v>347</v>
      </c>
      <c r="R183" s="13" t="s">
        <v>723</v>
      </c>
      <c r="S183" s="13"/>
      <c r="T183" s="13" t="s">
        <v>168</v>
      </c>
      <c r="U183" s="15" t="s">
        <v>238</v>
      </c>
      <c r="V183" s="15"/>
      <c r="W183" s="13" t="s">
        <v>1026</v>
      </c>
      <c r="X183" s="13" t="s">
        <v>1027</v>
      </c>
      <c r="Y183" s="14" t="s">
        <v>1136</v>
      </c>
      <c r="Z183" t="s">
        <v>1023</v>
      </c>
    </row>
    <row r="184" spans="1:26" ht="17.25" x14ac:dyDescent="0.25">
      <c r="A184" s="12" t="s">
        <v>1028</v>
      </c>
      <c r="B184" s="13" t="s">
        <v>1029</v>
      </c>
      <c r="C184" s="13" t="s">
        <v>208</v>
      </c>
      <c r="D184" s="13" t="s">
        <v>906</v>
      </c>
      <c r="E184" s="13" t="s">
        <v>360</v>
      </c>
      <c r="F184" s="13" t="s">
        <v>432</v>
      </c>
      <c r="G184" s="13">
        <v>42</v>
      </c>
      <c r="H184" s="13">
        <v>100</v>
      </c>
      <c r="I184" s="14" t="s">
        <v>1136</v>
      </c>
      <c r="J184" s="13" t="s">
        <v>1030</v>
      </c>
      <c r="K184" s="13" t="s">
        <v>703</v>
      </c>
      <c r="L184" s="13" t="s">
        <v>33</v>
      </c>
      <c r="M184" s="13">
        <v>70</v>
      </c>
      <c r="N184" s="13" t="s">
        <v>33</v>
      </c>
      <c r="O184" s="13">
        <v>99</v>
      </c>
      <c r="P184" s="13">
        <v>0</v>
      </c>
      <c r="Q184" s="13" t="s">
        <v>1419</v>
      </c>
      <c r="R184" s="13" t="s">
        <v>126</v>
      </c>
      <c r="S184" s="13"/>
      <c r="T184" s="13" t="s">
        <v>339</v>
      </c>
      <c r="U184" s="15" t="s">
        <v>287</v>
      </c>
      <c r="V184" s="15"/>
      <c r="W184" s="13" t="s">
        <v>33</v>
      </c>
      <c r="X184" s="13" t="s">
        <v>779</v>
      </c>
      <c r="Y184" s="14" t="s">
        <v>1136</v>
      </c>
      <c r="Z184" t="s">
        <v>1028</v>
      </c>
    </row>
    <row r="185" spans="1:26" ht="17.25" x14ac:dyDescent="0.25">
      <c r="A185" s="12" t="s">
        <v>1031</v>
      </c>
      <c r="B185" s="13">
        <v>10</v>
      </c>
      <c r="C185" s="13" t="s">
        <v>33</v>
      </c>
      <c r="D185" s="13" t="s">
        <v>33</v>
      </c>
      <c r="E185" s="13" t="s">
        <v>33</v>
      </c>
      <c r="F185" s="13" t="s">
        <v>33</v>
      </c>
      <c r="G185" s="13" t="s">
        <v>33</v>
      </c>
      <c r="H185" s="13">
        <v>93</v>
      </c>
      <c r="I185" s="14" t="s">
        <v>1136</v>
      </c>
      <c r="J185" s="13" t="s">
        <v>793</v>
      </c>
      <c r="K185" s="13" t="s">
        <v>788</v>
      </c>
      <c r="L185" s="13" t="s">
        <v>33</v>
      </c>
      <c r="M185" s="13">
        <v>232</v>
      </c>
      <c r="N185" s="13" t="s">
        <v>33</v>
      </c>
      <c r="O185" s="13">
        <v>96</v>
      </c>
      <c r="P185" s="13" t="s">
        <v>1420</v>
      </c>
      <c r="Q185" s="13" t="s">
        <v>33</v>
      </c>
      <c r="R185" s="13" t="s">
        <v>33</v>
      </c>
      <c r="S185" s="13"/>
      <c r="T185" s="13" t="s">
        <v>168</v>
      </c>
      <c r="U185" s="15" t="s">
        <v>33</v>
      </c>
      <c r="V185" s="15"/>
      <c r="W185" s="13" t="s">
        <v>1032</v>
      </c>
      <c r="X185" s="13" t="s">
        <v>1033</v>
      </c>
      <c r="Y185" s="14" t="s">
        <v>1136</v>
      </c>
      <c r="Z185" t="s">
        <v>1031</v>
      </c>
    </row>
    <row r="186" spans="1:26" ht="17.25" x14ac:dyDescent="0.25">
      <c r="A186" s="12" t="s">
        <v>1034</v>
      </c>
      <c r="B186" s="13" t="s">
        <v>1035</v>
      </c>
      <c r="C186" s="13" t="s">
        <v>1036</v>
      </c>
      <c r="D186" s="13" t="s">
        <v>1037</v>
      </c>
      <c r="E186" s="13" t="s">
        <v>151</v>
      </c>
      <c r="F186" s="13" t="s">
        <v>64</v>
      </c>
      <c r="G186" s="13">
        <v>343</v>
      </c>
      <c r="H186" s="13">
        <v>57</v>
      </c>
      <c r="I186" s="14" t="s">
        <v>1136</v>
      </c>
      <c r="J186" s="13" t="s">
        <v>1038</v>
      </c>
      <c r="K186" s="13" t="s">
        <v>685</v>
      </c>
      <c r="L186" s="13" t="s">
        <v>1421</v>
      </c>
      <c r="M186" s="13">
        <v>202</v>
      </c>
      <c r="N186" s="13" t="s">
        <v>1422</v>
      </c>
      <c r="O186" s="13">
        <v>78</v>
      </c>
      <c r="P186" s="13" t="s">
        <v>1423</v>
      </c>
      <c r="Q186" s="13" t="s">
        <v>171</v>
      </c>
      <c r="R186" s="13" t="s">
        <v>612</v>
      </c>
      <c r="S186" s="13"/>
      <c r="T186" s="13" t="s">
        <v>395</v>
      </c>
      <c r="U186" s="15" t="s">
        <v>930</v>
      </c>
      <c r="V186" s="15"/>
      <c r="W186" s="13" t="s">
        <v>1039</v>
      </c>
      <c r="X186" s="13" t="s">
        <v>1040</v>
      </c>
      <c r="Y186" s="14" t="s">
        <v>1136</v>
      </c>
      <c r="Z186" t="s">
        <v>1034</v>
      </c>
    </row>
    <row r="187" spans="1:26" ht="17.25" x14ac:dyDescent="0.25">
      <c r="A187" s="12" t="s">
        <v>1041</v>
      </c>
      <c r="B187" s="13" t="s">
        <v>1042</v>
      </c>
      <c r="C187" s="13" t="s">
        <v>360</v>
      </c>
      <c r="D187" s="13" t="s">
        <v>132</v>
      </c>
      <c r="E187" s="13" t="s">
        <v>276</v>
      </c>
      <c r="F187" s="13" t="s">
        <v>472</v>
      </c>
      <c r="G187" s="13">
        <v>24</v>
      </c>
      <c r="H187" s="13">
        <v>100</v>
      </c>
      <c r="I187" s="14" t="s">
        <v>1209</v>
      </c>
      <c r="J187" s="13" t="s">
        <v>855</v>
      </c>
      <c r="K187" s="13" t="s">
        <v>339</v>
      </c>
      <c r="L187" s="13" t="s">
        <v>1424</v>
      </c>
      <c r="M187" s="13">
        <v>91</v>
      </c>
      <c r="N187" s="13" t="s">
        <v>33</v>
      </c>
      <c r="O187" s="13">
        <v>22</v>
      </c>
      <c r="P187" s="13">
        <v>0</v>
      </c>
      <c r="Q187" s="13" t="s">
        <v>1188</v>
      </c>
      <c r="R187" s="13" t="s">
        <v>464</v>
      </c>
      <c r="S187" s="13"/>
      <c r="T187" s="13" t="s">
        <v>468</v>
      </c>
      <c r="U187" s="16" t="s">
        <v>659</v>
      </c>
      <c r="V187" s="16"/>
      <c r="W187" s="13" t="s">
        <v>1043</v>
      </c>
      <c r="X187" s="13" t="s">
        <v>624</v>
      </c>
      <c r="Y187" s="14" t="s">
        <v>1136</v>
      </c>
      <c r="Z187" t="s">
        <v>1041</v>
      </c>
    </row>
    <row r="188" spans="1:26" ht="17.25" x14ac:dyDescent="0.25">
      <c r="A188" s="12" t="s">
        <v>1044</v>
      </c>
      <c r="B188" s="13" t="s">
        <v>1045</v>
      </c>
      <c r="C188" s="13" t="s">
        <v>74</v>
      </c>
      <c r="D188" s="13" t="s">
        <v>73</v>
      </c>
      <c r="E188" s="13" t="s">
        <v>372</v>
      </c>
      <c r="F188" s="13" t="s">
        <v>782</v>
      </c>
      <c r="G188" s="13">
        <v>6</v>
      </c>
      <c r="H188" s="13" t="s">
        <v>33</v>
      </c>
      <c r="I188" s="14" t="s">
        <v>1136</v>
      </c>
      <c r="J188" s="13" t="s">
        <v>1046</v>
      </c>
      <c r="K188" s="13" t="s">
        <v>116</v>
      </c>
      <c r="L188" s="13" t="s">
        <v>33</v>
      </c>
      <c r="M188" s="13" t="s">
        <v>892</v>
      </c>
      <c r="N188" s="13" t="s">
        <v>33</v>
      </c>
      <c r="O188" s="13">
        <v>94</v>
      </c>
      <c r="P188" s="13">
        <v>0</v>
      </c>
      <c r="Q188" s="13" t="s">
        <v>287</v>
      </c>
      <c r="R188" s="13" t="s">
        <v>493</v>
      </c>
      <c r="S188" s="13"/>
      <c r="T188" s="13" t="s">
        <v>991</v>
      </c>
      <c r="U188" s="15" t="s">
        <v>866</v>
      </c>
      <c r="V188" s="15"/>
      <c r="W188" s="13" t="s">
        <v>33</v>
      </c>
      <c r="X188" s="13" t="s">
        <v>784</v>
      </c>
      <c r="Y188" s="14" t="s">
        <v>1136</v>
      </c>
      <c r="Z188" t="s">
        <v>1044</v>
      </c>
    </row>
    <row r="189" spans="1:26" ht="17.25" x14ac:dyDescent="0.25">
      <c r="A189" s="12" t="s">
        <v>1047</v>
      </c>
      <c r="B189" s="13" t="s">
        <v>1048</v>
      </c>
      <c r="C189" s="13" t="s">
        <v>518</v>
      </c>
      <c r="D189" s="13" t="s">
        <v>649</v>
      </c>
      <c r="E189" s="13" t="s">
        <v>391</v>
      </c>
      <c r="F189" s="13" t="s">
        <v>234</v>
      </c>
      <c r="G189" s="13">
        <v>9</v>
      </c>
      <c r="H189" s="13" t="s">
        <v>33</v>
      </c>
      <c r="I189" s="14" t="s">
        <v>1136</v>
      </c>
      <c r="J189" s="13" t="s">
        <v>410</v>
      </c>
      <c r="K189" s="13" t="s">
        <v>443</v>
      </c>
      <c r="L189" s="13" t="s">
        <v>33</v>
      </c>
      <c r="M189" s="13">
        <v>10</v>
      </c>
      <c r="N189" s="13" t="s">
        <v>33</v>
      </c>
      <c r="O189" s="13" t="s">
        <v>33</v>
      </c>
      <c r="P189" s="13">
        <v>30</v>
      </c>
      <c r="Q189" s="13" t="s">
        <v>223</v>
      </c>
      <c r="R189" s="13" t="s">
        <v>346</v>
      </c>
      <c r="S189" s="13"/>
      <c r="T189" s="13" t="s">
        <v>771</v>
      </c>
      <c r="U189" s="15" t="s">
        <v>493</v>
      </c>
      <c r="V189" s="15"/>
      <c r="W189" s="13" t="s">
        <v>33</v>
      </c>
      <c r="X189" s="13" t="s">
        <v>1049</v>
      </c>
      <c r="Y189" s="14" t="s">
        <v>1136</v>
      </c>
      <c r="Z189" t="s">
        <v>1047</v>
      </c>
    </row>
    <row r="190" spans="1:26" ht="17.25" x14ac:dyDescent="0.25">
      <c r="A190" s="12" t="s">
        <v>1050</v>
      </c>
      <c r="B190" s="13" t="s">
        <v>1051</v>
      </c>
      <c r="C190" s="13" t="s">
        <v>258</v>
      </c>
      <c r="D190" s="13" t="s">
        <v>688</v>
      </c>
      <c r="E190" s="13" t="s">
        <v>445</v>
      </c>
      <c r="F190" s="13" t="s">
        <v>311</v>
      </c>
      <c r="G190" s="13">
        <v>398</v>
      </c>
      <c r="H190" s="13">
        <v>49</v>
      </c>
      <c r="I190" s="14" t="s">
        <v>1136</v>
      </c>
      <c r="J190" s="13" t="s">
        <v>68</v>
      </c>
      <c r="K190" s="13" t="s">
        <v>340</v>
      </c>
      <c r="L190" s="13" t="s">
        <v>1425</v>
      </c>
      <c r="M190" s="13">
        <v>306</v>
      </c>
      <c r="N190" s="13" t="s">
        <v>1426</v>
      </c>
      <c r="O190" s="13">
        <v>98</v>
      </c>
      <c r="P190" s="13" t="s">
        <v>1427</v>
      </c>
      <c r="Q190" s="13" t="s">
        <v>1165</v>
      </c>
      <c r="R190" s="13" t="s">
        <v>494</v>
      </c>
      <c r="S190" s="13"/>
      <c r="T190" s="13" t="s">
        <v>86</v>
      </c>
      <c r="U190" s="15" t="s">
        <v>200</v>
      </c>
      <c r="V190" s="15"/>
      <c r="W190" s="13" t="s">
        <v>312</v>
      </c>
      <c r="X190" s="13" t="s">
        <v>898</v>
      </c>
      <c r="Y190" s="14" t="s">
        <v>1136</v>
      </c>
      <c r="Z190" t="s">
        <v>1050</v>
      </c>
    </row>
    <row r="191" spans="1:26" ht="17.25" x14ac:dyDescent="0.25">
      <c r="A191" s="12" t="s">
        <v>1052</v>
      </c>
      <c r="B191" s="13" t="s">
        <v>1053</v>
      </c>
      <c r="C191" s="13" t="s">
        <v>142</v>
      </c>
      <c r="D191" s="13" t="s">
        <v>821</v>
      </c>
      <c r="E191" s="13" t="s">
        <v>1054</v>
      </c>
      <c r="F191" s="13" t="s">
        <v>623</v>
      </c>
      <c r="G191" s="13">
        <v>14</v>
      </c>
      <c r="H191" s="13">
        <v>99</v>
      </c>
      <c r="I191" s="14" t="s">
        <v>1136</v>
      </c>
      <c r="J191" s="13" t="s">
        <v>914</v>
      </c>
      <c r="K191" s="13" t="s">
        <v>638</v>
      </c>
      <c r="L191" s="13" t="s">
        <v>33</v>
      </c>
      <c r="M191" s="13" t="s">
        <v>306</v>
      </c>
      <c r="N191" s="13" t="s">
        <v>33</v>
      </c>
      <c r="O191" s="13">
        <v>92</v>
      </c>
      <c r="P191" s="13">
        <v>754</v>
      </c>
      <c r="Q191" s="13" t="s">
        <v>87</v>
      </c>
      <c r="R191" s="13" t="s">
        <v>696</v>
      </c>
      <c r="S191" s="13"/>
      <c r="T191" s="13" t="s">
        <v>917</v>
      </c>
      <c r="U191" s="15" t="s">
        <v>659</v>
      </c>
      <c r="V191" s="15"/>
      <c r="W191" s="13" t="s">
        <v>330</v>
      </c>
      <c r="X191" s="13" t="s">
        <v>909</v>
      </c>
      <c r="Y191" s="14" t="s">
        <v>1136</v>
      </c>
      <c r="Z191" t="s">
        <v>1052</v>
      </c>
    </row>
    <row r="192" spans="1:26" ht="17.25" x14ac:dyDescent="0.25">
      <c r="A192" s="12" t="s">
        <v>1055</v>
      </c>
      <c r="B192" s="13" t="s">
        <v>1056</v>
      </c>
      <c r="C192" s="13" t="s">
        <v>206</v>
      </c>
      <c r="D192" s="13" t="s">
        <v>1057</v>
      </c>
      <c r="E192" s="13" t="s">
        <v>600</v>
      </c>
      <c r="F192" s="13" t="s">
        <v>782</v>
      </c>
      <c r="G192" s="13">
        <v>15</v>
      </c>
      <c r="H192" s="13">
        <v>100</v>
      </c>
      <c r="I192" s="14" t="s">
        <v>1136</v>
      </c>
      <c r="J192" s="13" t="s">
        <v>1058</v>
      </c>
      <c r="K192" s="13" t="s">
        <v>522</v>
      </c>
      <c r="L192" s="13" t="s">
        <v>1346</v>
      </c>
      <c r="M192" s="13">
        <v>30</v>
      </c>
      <c r="N192" s="13" t="s">
        <v>33</v>
      </c>
      <c r="O192" s="13">
        <v>95</v>
      </c>
      <c r="P192" s="13">
        <v>6</v>
      </c>
      <c r="Q192" s="13" t="s">
        <v>755</v>
      </c>
      <c r="R192" s="13" t="s">
        <v>813</v>
      </c>
      <c r="S192" s="13"/>
      <c r="T192" s="13" t="s">
        <v>1046</v>
      </c>
      <c r="U192" s="15" t="s">
        <v>247</v>
      </c>
      <c r="V192" s="15"/>
      <c r="W192" s="13" t="s">
        <v>33</v>
      </c>
      <c r="X192" s="13" t="s">
        <v>352</v>
      </c>
      <c r="Y192" s="14" t="s">
        <v>1136</v>
      </c>
      <c r="Z192" t="s">
        <v>1055</v>
      </c>
    </row>
    <row r="193" spans="1:26" ht="17.25" x14ac:dyDescent="0.25">
      <c r="A193" s="12" t="s">
        <v>1059</v>
      </c>
      <c r="B193" s="13" t="s">
        <v>1060</v>
      </c>
      <c r="C193" s="13" t="s">
        <v>916</v>
      </c>
      <c r="D193" s="13" t="s">
        <v>81</v>
      </c>
      <c r="E193" s="13" t="s">
        <v>392</v>
      </c>
      <c r="F193" s="13" t="s">
        <v>485</v>
      </c>
      <c r="G193" s="13">
        <v>36</v>
      </c>
      <c r="H193" s="13">
        <v>100</v>
      </c>
      <c r="I193" s="14" t="s">
        <v>1209</v>
      </c>
      <c r="J193" s="13" t="s">
        <v>1061</v>
      </c>
      <c r="K193" s="13" t="s">
        <v>602</v>
      </c>
      <c r="L193" s="13" t="s">
        <v>1212</v>
      </c>
      <c r="M193" s="13">
        <v>79</v>
      </c>
      <c r="N193" s="13" t="s">
        <v>775</v>
      </c>
      <c r="O193" s="13">
        <v>99</v>
      </c>
      <c r="P193" s="13" t="s">
        <v>1428</v>
      </c>
      <c r="Q193" s="13" t="s">
        <v>69</v>
      </c>
      <c r="R193" s="13" t="s">
        <v>917</v>
      </c>
      <c r="S193" s="13"/>
      <c r="T193" s="13" t="s">
        <v>522</v>
      </c>
      <c r="U193" s="15" t="s">
        <v>1062</v>
      </c>
      <c r="V193" s="15"/>
      <c r="W193" s="13" t="s">
        <v>33</v>
      </c>
      <c r="X193" s="13" t="s">
        <v>1063</v>
      </c>
      <c r="Y193" s="14" t="s">
        <v>1136</v>
      </c>
      <c r="Z193" t="s">
        <v>1059</v>
      </c>
    </row>
    <row r="194" spans="1:26" ht="17.25" x14ac:dyDescent="0.25">
      <c r="A194" s="12" t="s">
        <v>1064</v>
      </c>
      <c r="B194" s="13">
        <v>265</v>
      </c>
      <c r="C194" s="13" t="s">
        <v>180</v>
      </c>
      <c r="D194" s="13" t="s">
        <v>422</v>
      </c>
      <c r="E194" s="13" t="s">
        <v>115</v>
      </c>
      <c r="F194" s="13" t="s">
        <v>759</v>
      </c>
      <c r="G194" s="13">
        <v>78</v>
      </c>
      <c r="H194" s="13">
        <v>89</v>
      </c>
      <c r="I194" s="14" t="s">
        <v>1209</v>
      </c>
      <c r="J194" s="13" t="s">
        <v>508</v>
      </c>
      <c r="K194" s="13" t="s">
        <v>647</v>
      </c>
      <c r="L194" s="13" t="s">
        <v>33</v>
      </c>
      <c r="M194" s="13">
        <v>63</v>
      </c>
      <c r="N194" s="13" t="s">
        <v>995</v>
      </c>
      <c r="O194" s="13">
        <v>64</v>
      </c>
      <c r="P194" s="13" t="s">
        <v>1429</v>
      </c>
      <c r="Q194" s="13" t="s">
        <v>1009</v>
      </c>
      <c r="R194" s="13" t="s">
        <v>507</v>
      </c>
      <c r="S194" s="13"/>
      <c r="T194" s="13" t="s">
        <v>513</v>
      </c>
      <c r="U194" s="15" t="s">
        <v>247</v>
      </c>
      <c r="V194" s="15"/>
      <c r="W194" s="13" t="s">
        <v>1065</v>
      </c>
      <c r="X194" s="13" t="s">
        <v>164</v>
      </c>
      <c r="Y194" s="14" t="s">
        <v>1136</v>
      </c>
      <c r="Z194" t="s">
        <v>1064</v>
      </c>
    </row>
    <row r="195" spans="1:26" ht="17.25" x14ac:dyDescent="0.25">
      <c r="A195" s="12" t="s">
        <v>1066</v>
      </c>
      <c r="B195" s="13" t="s">
        <v>1067</v>
      </c>
      <c r="C195" s="13" t="s">
        <v>159</v>
      </c>
      <c r="D195" s="13" t="s">
        <v>741</v>
      </c>
      <c r="E195" s="13" t="s">
        <v>72</v>
      </c>
      <c r="F195" s="13" t="s">
        <v>351</v>
      </c>
      <c r="G195" s="13">
        <v>95</v>
      </c>
      <c r="H195" s="13">
        <v>100</v>
      </c>
      <c r="I195" s="14" t="s">
        <v>1209</v>
      </c>
      <c r="J195" s="13" t="s">
        <v>1068</v>
      </c>
      <c r="K195" s="13" t="s">
        <v>238</v>
      </c>
      <c r="L195" s="13" t="s">
        <v>1408</v>
      </c>
      <c r="M195" s="13">
        <v>29</v>
      </c>
      <c r="N195" s="13" t="s">
        <v>1151</v>
      </c>
      <c r="O195" s="13">
        <v>87</v>
      </c>
      <c r="P195" s="13" t="s">
        <v>1430</v>
      </c>
      <c r="Q195" s="13" t="s">
        <v>658</v>
      </c>
      <c r="R195" s="13" t="s">
        <v>991</v>
      </c>
      <c r="S195" s="13"/>
      <c r="T195" s="13" t="s">
        <v>612</v>
      </c>
      <c r="U195" s="16" t="s">
        <v>1069</v>
      </c>
      <c r="V195" s="16"/>
      <c r="W195" s="13" t="s">
        <v>33</v>
      </c>
      <c r="X195" s="13" t="s">
        <v>1070</v>
      </c>
      <c r="Y195" s="14" t="s">
        <v>1136</v>
      </c>
      <c r="Z195" t="s">
        <v>1066</v>
      </c>
    </row>
    <row r="196" spans="1:26" ht="17.25" x14ac:dyDescent="0.25">
      <c r="A196" s="12" t="s">
        <v>1071</v>
      </c>
      <c r="B196" s="13" t="s">
        <v>1072</v>
      </c>
      <c r="C196" s="13" t="s">
        <v>276</v>
      </c>
      <c r="D196" s="13" t="s">
        <v>38</v>
      </c>
      <c r="E196" s="13" t="s">
        <v>488</v>
      </c>
      <c r="F196" s="13" t="s">
        <v>133</v>
      </c>
      <c r="G196" s="13">
        <v>54</v>
      </c>
      <c r="H196" s="13">
        <v>94</v>
      </c>
      <c r="I196" s="14" t="s">
        <v>1136</v>
      </c>
      <c r="J196" s="13" t="s">
        <v>458</v>
      </c>
      <c r="K196" s="13" t="s">
        <v>1073</v>
      </c>
      <c r="L196" s="13" t="s">
        <v>1330</v>
      </c>
      <c r="M196" s="13">
        <v>137</v>
      </c>
      <c r="N196" s="13" t="s">
        <v>1166</v>
      </c>
      <c r="O196" s="13">
        <v>97</v>
      </c>
      <c r="P196" s="13" t="s">
        <v>1431</v>
      </c>
      <c r="Q196" s="13" t="s">
        <v>590</v>
      </c>
      <c r="R196" s="13" t="s">
        <v>96</v>
      </c>
      <c r="S196" s="13"/>
      <c r="T196" s="13" t="s">
        <v>684</v>
      </c>
      <c r="U196" s="15" t="s">
        <v>194</v>
      </c>
      <c r="V196" s="15"/>
      <c r="W196" s="13" t="s">
        <v>374</v>
      </c>
      <c r="X196" s="13" t="s">
        <v>754</v>
      </c>
      <c r="Y196" s="14" t="s">
        <v>1136</v>
      </c>
      <c r="Z196" t="s">
        <v>1071</v>
      </c>
    </row>
    <row r="197" spans="1:26" ht="17.25" x14ac:dyDescent="0.25">
      <c r="A197" s="12" t="s">
        <v>1074</v>
      </c>
      <c r="B197" s="13" t="s">
        <v>1075</v>
      </c>
      <c r="C197" s="13" t="s">
        <v>1037</v>
      </c>
      <c r="D197" s="13" t="s">
        <v>526</v>
      </c>
      <c r="E197" s="13" t="s">
        <v>227</v>
      </c>
      <c r="F197" s="13" t="s">
        <v>267</v>
      </c>
      <c r="G197" s="13">
        <v>385</v>
      </c>
      <c r="H197" s="13">
        <v>45</v>
      </c>
      <c r="I197" s="14" t="s">
        <v>1209</v>
      </c>
      <c r="J197" s="13" t="s">
        <v>1076</v>
      </c>
      <c r="K197" s="13" t="s">
        <v>825</v>
      </c>
      <c r="L197" s="13" t="s">
        <v>1356</v>
      </c>
      <c r="M197" s="13">
        <v>48</v>
      </c>
      <c r="N197" s="13" t="s">
        <v>673</v>
      </c>
      <c r="O197" s="13">
        <v>69</v>
      </c>
      <c r="P197" s="13" t="s">
        <v>1432</v>
      </c>
      <c r="Q197" s="13" t="s">
        <v>386</v>
      </c>
      <c r="R197" s="13" t="s">
        <v>873</v>
      </c>
      <c r="S197" s="13"/>
      <c r="T197" s="13" t="s">
        <v>1137</v>
      </c>
      <c r="U197" s="15" t="s">
        <v>127</v>
      </c>
      <c r="V197" s="15"/>
      <c r="W197" s="13" t="s">
        <v>383</v>
      </c>
      <c r="X197" s="13" t="s">
        <v>143</v>
      </c>
      <c r="Y197" s="14" t="s">
        <v>1136</v>
      </c>
      <c r="Z197" t="s">
        <v>1074</v>
      </c>
    </row>
    <row r="198" spans="1:26" ht="17.25" x14ac:dyDescent="0.25">
      <c r="A198" s="12" t="s">
        <v>1077</v>
      </c>
      <c r="B198" s="13" t="s">
        <v>1078</v>
      </c>
      <c r="C198" s="13" t="s">
        <v>576</v>
      </c>
      <c r="D198" s="13" t="s">
        <v>123</v>
      </c>
      <c r="E198" s="13" t="s">
        <v>445</v>
      </c>
      <c r="F198" s="13" t="s">
        <v>1079</v>
      </c>
      <c r="G198" s="13">
        <v>224</v>
      </c>
      <c r="H198" s="13">
        <v>63</v>
      </c>
      <c r="I198" s="14" t="s">
        <v>1136</v>
      </c>
      <c r="J198" s="13" t="s">
        <v>184</v>
      </c>
      <c r="K198" s="13" t="s">
        <v>1080</v>
      </c>
      <c r="L198" s="13" t="s">
        <v>1433</v>
      </c>
      <c r="M198" s="13">
        <v>391</v>
      </c>
      <c r="N198" s="13" t="s">
        <v>1434</v>
      </c>
      <c r="O198" s="13">
        <v>90</v>
      </c>
      <c r="P198" s="13" t="s">
        <v>1435</v>
      </c>
      <c r="Q198" s="13" t="s">
        <v>1192</v>
      </c>
      <c r="R198" s="13" t="s">
        <v>724</v>
      </c>
      <c r="S198" s="13"/>
      <c r="T198" s="13" t="s">
        <v>738</v>
      </c>
      <c r="U198" s="15" t="s">
        <v>449</v>
      </c>
      <c r="V198" s="15"/>
      <c r="W198" s="13" t="s">
        <v>688</v>
      </c>
      <c r="X198" s="13" t="s">
        <v>1081</v>
      </c>
      <c r="Y198" s="14" t="s">
        <v>1136</v>
      </c>
      <c r="Z198" t="s">
        <v>1077</v>
      </c>
    </row>
    <row r="199" spans="1:26" ht="17.25" x14ac:dyDescent="0.25">
      <c r="A199" s="12" t="s">
        <v>1082</v>
      </c>
      <c r="B199" s="13" t="s">
        <v>1083</v>
      </c>
      <c r="C199" s="13" t="s">
        <v>576</v>
      </c>
      <c r="D199" s="13" t="s">
        <v>151</v>
      </c>
      <c r="E199" s="13" t="s">
        <v>988</v>
      </c>
      <c r="F199" s="13" t="s">
        <v>380</v>
      </c>
      <c r="G199" s="13">
        <v>443</v>
      </c>
      <c r="H199" s="13">
        <v>78</v>
      </c>
      <c r="I199" s="14" t="s">
        <v>1136</v>
      </c>
      <c r="J199" s="13" t="s">
        <v>207</v>
      </c>
      <c r="K199" s="13" t="s">
        <v>1084</v>
      </c>
      <c r="L199" s="13" t="s">
        <v>1436</v>
      </c>
      <c r="M199" s="13">
        <v>242</v>
      </c>
      <c r="N199" s="13" t="s">
        <v>1437</v>
      </c>
      <c r="O199" s="13">
        <v>87</v>
      </c>
      <c r="P199" s="13" t="s">
        <v>1438</v>
      </c>
      <c r="Q199" s="13" t="s">
        <v>487</v>
      </c>
      <c r="R199" s="13" t="s">
        <v>877</v>
      </c>
      <c r="S199" s="13"/>
      <c r="T199" s="13" t="s">
        <v>346</v>
      </c>
      <c r="U199" s="15" t="s">
        <v>710</v>
      </c>
      <c r="V199" s="15"/>
      <c r="W199" s="13" t="s">
        <v>1085</v>
      </c>
      <c r="X199" s="13" t="s">
        <v>1086</v>
      </c>
      <c r="Y199" s="14" t="s">
        <v>1136</v>
      </c>
      <c r="Z199" t="s">
        <v>1082</v>
      </c>
    </row>
    <row r="200" spans="1:26" x14ac:dyDescent="0.25">
      <c r="C200" s="13"/>
      <c r="D200" s="13"/>
      <c r="E200" s="13"/>
      <c r="F200" s="13"/>
      <c r="G200" s="13"/>
      <c r="J200" s="13"/>
      <c r="K200" s="13"/>
      <c r="L200" s="13"/>
      <c r="M200" s="13"/>
      <c r="N200" s="13"/>
      <c r="Q200" s="13"/>
      <c r="R200" s="13"/>
      <c r="S200" s="13"/>
      <c r="U200" s="15"/>
      <c r="V200" s="15"/>
      <c r="W200" s="13"/>
    </row>
    <row r="201" spans="1:26" x14ac:dyDescent="0.25">
      <c r="A201" s="12" t="s">
        <v>1087</v>
      </c>
      <c r="C201" s="13"/>
      <c r="D201" s="13"/>
      <c r="E201" s="13"/>
      <c r="F201" s="13"/>
      <c r="G201" s="13"/>
      <c r="J201" s="13"/>
      <c r="K201" s="13"/>
      <c r="L201" s="13"/>
      <c r="M201" s="13"/>
      <c r="N201" s="13"/>
      <c r="O201" s="13"/>
      <c r="Q201" s="13"/>
      <c r="R201" s="13"/>
      <c r="S201" s="13"/>
      <c r="U201" s="15"/>
      <c r="V201" s="15"/>
      <c r="W201" s="13"/>
      <c r="Z201" t="s">
        <v>1087</v>
      </c>
    </row>
    <row r="202" spans="1:26" x14ac:dyDescent="0.25">
      <c r="A202" s="12" t="s">
        <v>1088</v>
      </c>
      <c r="B202" s="13" t="s">
        <v>1089</v>
      </c>
      <c r="C202" s="13">
        <v>58.2</v>
      </c>
      <c r="D202" s="13">
        <v>61.7</v>
      </c>
      <c r="E202" s="13" t="s">
        <v>189</v>
      </c>
      <c r="F202" s="13" t="s">
        <v>380</v>
      </c>
      <c r="G202" s="13">
        <v>542</v>
      </c>
      <c r="H202" s="13">
        <f>VLOOKUP(A202,#REF!,5,FALSE)</f>
        <v>53</v>
      </c>
      <c r="I202" s="13"/>
      <c r="J202" s="13" t="s">
        <v>880</v>
      </c>
      <c r="K202" s="13" t="s">
        <v>355</v>
      </c>
      <c r="L202" s="13" t="str">
        <f>TEXT(VLOOKUP($A202,#REF!,6,FALSE),"0.00")</f>
        <v>2.72</v>
      </c>
      <c r="M202" s="13">
        <f>VLOOKUP($A202,#REF!,10,FALSE)</f>
        <v>275</v>
      </c>
      <c r="N202" s="13" t="str">
        <f>TEXT(VLOOKUP($A202,#REF!,9,FALSE),"0.0")</f>
        <v>244.9</v>
      </c>
      <c r="O202" s="13">
        <f>VLOOKUP($A202,#REF!,7,FALSE)</f>
        <v>76</v>
      </c>
      <c r="P202" s="13" t="str">
        <f>VLOOKUP($A202,#REF!,8,FALSE)</f>
        <v>632 923 079</v>
      </c>
      <c r="Q202" s="13" t="str">
        <f>IF(VLOOKUP($A202,#REF!,11,FALSE)="","–",TEXT(VLOOKUP($A202,#REF!,11,FALSE),"0.0"))</f>
        <v>20.9</v>
      </c>
      <c r="R202" s="13" t="str">
        <f>IF(VLOOKUP($A202,#REF!,12,FALSE)="","–",TEXT(VLOOKUP($A202,#REF!,12,FALSE),"0.0"))</f>
        <v>8.8</v>
      </c>
      <c r="S202" s="13"/>
      <c r="T202" s="13" t="str">
        <f>TEXT(VLOOKUP($A202,#REF!,13,FALSE),"0.0")</f>
        <v>6.0</v>
      </c>
      <c r="U202" s="15" t="s">
        <v>909</v>
      </c>
      <c r="V202" s="15"/>
      <c r="W202" s="13">
        <v>49.6</v>
      </c>
      <c r="X202" s="13" t="s">
        <v>1090</v>
      </c>
      <c r="Y202" s="13"/>
      <c r="Z202" t="s">
        <v>1088</v>
      </c>
    </row>
    <row r="203" spans="1:26" x14ac:dyDescent="0.25">
      <c r="A203" s="12" t="s">
        <v>1091</v>
      </c>
      <c r="B203" s="13" t="s">
        <v>1092</v>
      </c>
      <c r="C203" s="13" t="s">
        <v>422</v>
      </c>
      <c r="D203" s="13" t="s">
        <v>82</v>
      </c>
      <c r="E203" s="13" t="s">
        <v>600</v>
      </c>
      <c r="F203" s="13" t="s">
        <v>1093</v>
      </c>
      <c r="G203" s="13">
        <v>52</v>
      </c>
      <c r="H203" s="13">
        <f>VLOOKUP(A203,#REF!,5,FALSE)</f>
        <v>96</v>
      </c>
      <c r="I203" s="13"/>
      <c r="J203" s="13" t="s">
        <v>1094</v>
      </c>
      <c r="K203" s="13" t="s">
        <v>607</v>
      </c>
      <c r="L203" s="13" t="str">
        <f>TEXT(VLOOKUP($A203,#REF!,6,FALSE),"0.00")</f>
        <v>0.30</v>
      </c>
      <c r="M203" s="13">
        <f>VLOOKUP($A203,#REF!,10,FALSE)</f>
        <v>27</v>
      </c>
      <c r="N203" s="13" t="str">
        <f>TEXT(VLOOKUP($A203,#REF!,9,FALSE),"0.0")</f>
        <v>10.0</v>
      </c>
      <c r="O203" s="13">
        <f>VLOOKUP($A203,#REF!,7,FALSE)</f>
        <v>89</v>
      </c>
      <c r="P203" s="13" t="str">
        <f>VLOOKUP($A203,#REF!,8,FALSE)</f>
        <v>52 468 604</v>
      </c>
      <c r="Q203" s="13" t="str">
        <f>IF(VLOOKUP($A203,#REF!,11,FALSE)="","–",TEXT(VLOOKUP($A203,#REF!,11,FALSE),"0.0"))</f>
        <v>14.7</v>
      </c>
      <c r="R203" s="13" t="str">
        <f>IF(VLOOKUP($A203,#REF!,12,FALSE)="","–",TEXT(VLOOKUP($A203,#REF!,12,FALSE),"0.0"))</f>
        <v>9.6</v>
      </c>
      <c r="S203" s="13"/>
      <c r="T203" s="13" t="str">
        <f>TEXT(VLOOKUP($A203,#REF!,13,FALSE),"0.0")</f>
        <v>8.2</v>
      </c>
      <c r="U203" s="15" t="s">
        <v>345</v>
      </c>
      <c r="V203" s="15"/>
      <c r="W203" s="13">
        <v>82.5</v>
      </c>
      <c r="X203" s="13" t="s">
        <v>319</v>
      </c>
      <c r="Y203" s="13"/>
      <c r="Z203" t="s">
        <v>1091</v>
      </c>
    </row>
    <row r="204" spans="1:26" x14ac:dyDescent="0.25">
      <c r="A204" s="12" t="s">
        <v>1095</v>
      </c>
      <c r="B204" s="13" t="s">
        <v>1096</v>
      </c>
      <c r="C204" s="13" t="s">
        <v>1093</v>
      </c>
      <c r="D204" s="13" t="s">
        <v>207</v>
      </c>
      <c r="E204" s="13">
        <v>68.900000000000006</v>
      </c>
      <c r="F204" s="13" t="s">
        <v>28</v>
      </c>
      <c r="G204" s="13">
        <v>164</v>
      </c>
      <c r="H204" s="13">
        <f>VLOOKUP(A204,#REF!,5,FALSE)</f>
        <v>78</v>
      </c>
      <c r="I204" s="13"/>
      <c r="J204" s="13" t="s">
        <v>807</v>
      </c>
      <c r="K204" s="13" t="s">
        <v>982</v>
      </c>
      <c r="L204" s="13" t="str">
        <f>TEXT(VLOOKUP($A204,#REF!,6,FALSE),"0.00")</f>
        <v>0.16</v>
      </c>
      <c r="M204" s="13">
        <f>VLOOKUP($A204,#REF!,10,FALSE)</f>
        <v>246</v>
      </c>
      <c r="N204" s="13" t="str">
        <f>TEXT(VLOOKUP($A204,#REF!,9,FALSE),"0.0")</f>
        <v>17.9</v>
      </c>
      <c r="O204" s="13">
        <f>VLOOKUP($A204,#REF!,7,FALSE)</f>
        <v>87</v>
      </c>
      <c r="P204" s="13" t="str">
        <f>VLOOKUP($A204,#REF!,8,FALSE)</f>
        <v>726 474 894</v>
      </c>
      <c r="Q204" s="13" t="str">
        <f>IF(VLOOKUP($A204,#REF!,11,FALSE)="","–",TEXT(VLOOKUP($A204,#REF!,11,FALSE),"0.0"))</f>
        <v>23.2</v>
      </c>
      <c r="R204" s="13" t="str">
        <f>IF(VLOOKUP($A204,#REF!,12,FALSE)="","–",TEXT(VLOOKUP($A204,#REF!,12,FALSE),"0.0"))</f>
        <v>12.9</v>
      </c>
      <c r="S204" s="13"/>
      <c r="T204" s="13" t="str">
        <f>TEXT(VLOOKUP($A204,#REF!,13,FALSE),"0.0")</f>
        <v>4.0</v>
      </c>
      <c r="U204" s="15" t="s">
        <v>813</v>
      </c>
      <c r="V204" s="15"/>
      <c r="W204" s="13">
        <v>74.099999999999994</v>
      </c>
      <c r="X204" s="13" t="s">
        <v>1097</v>
      </c>
      <c r="Y204" s="13"/>
      <c r="Z204" t="s">
        <v>1098</v>
      </c>
    </row>
    <row r="205" spans="1:26" x14ac:dyDescent="0.25">
      <c r="A205" s="12" t="s">
        <v>1099</v>
      </c>
      <c r="B205" s="13" t="s">
        <v>1100</v>
      </c>
      <c r="C205" s="13" t="s">
        <v>280</v>
      </c>
      <c r="D205" s="13" t="s">
        <v>303</v>
      </c>
      <c r="E205" s="13" t="s">
        <v>1101</v>
      </c>
      <c r="F205" s="13" t="s">
        <v>1043</v>
      </c>
      <c r="G205" s="13">
        <v>16</v>
      </c>
      <c r="H205" s="13">
        <f>VLOOKUP(A205,#REF!,5,FALSE)</f>
        <v>99</v>
      </c>
      <c r="I205" s="13"/>
      <c r="J205" s="13" t="s">
        <v>1102</v>
      </c>
      <c r="K205" s="13" t="s">
        <v>307</v>
      </c>
      <c r="L205" s="13" t="str">
        <f>TEXT(VLOOKUP($A205,#REF!,6,FALSE),"0.00")</f>
        <v>0.47</v>
      </c>
      <c r="M205" s="13">
        <f>VLOOKUP($A205,#REF!,10,FALSE)</f>
        <v>36</v>
      </c>
      <c r="N205" s="13" t="str">
        <f>TEXT(VLOOKUP($A205,#REF!,9,FALSE),"0.0")</f>
        <v>0.0</v>
      </c>
      <c r="O205" s="13">
        <f>VLOOKUP($A205,#REF!,7,FALSE)</f>
        <v>81</v>
      </c>
      <c r="P205" s="13" t="str">
        <f>VLOOKUP($A205,#REF!,8,FALSE)</f>
        <v>2 378 913</v>
      </c>
      <c r="Q205" s="13" t="str">
        <f>IF(VLOOKUP($A205,#REF!,11,FALSE)="","–",TEXT(VLOOKUP($A205,#REF!,11,FALSE),"0.0"))</f>
        <v>17.8</v>
      </c>
      <c r="R205" s="13" t="str">
        <f>IF(VLOOKUP($A205,#REF!,12,FALSE)="","–",TEXT(VLOOKUP($A205,#REF!,12,FALSE),"0.0"))</f>
        <v>14.1</v>
      </c>
      <c r="S205" s="13"/>
      <c r="T205" s="13" t="str">
        <f>TEXT(VLOOKUP($A205,#REF!,13,FALSE),"0.0")</f>
        <v>10.3</v>
      </c>
      <c r="U205" s="15" t="s">
        <v>917</v>
      </c>
      <c r="V205" s="15"/>
      <c r="W205" s="13">
        <v>72.900000000000006</v>
      </c>
      <c r="X205" s="13" t="s">
        <v>788</v>
      </c>
      <c r="Y205" s="13"/>
      <c r="Z205" t="s">
        <v>1099</v>
      </c>
    </row>
    <row r="206" spans="1:26" x14ac:dyDescent="0.25">
      <c r="A206" s="12" t="s">
        <v>1103</v>
      </c>
      <c r="B206" s="13" t="s">
        <v>1104</v>
      </c>
      <c r="C206" s="13" t="s">
        <v>605</v>
      </c>
      <c r="D206" s="13" t="s">
        <v>244</v>
      </c>
      <c r="E206" s="13" t="s">
        <v>40</v>
      </c>
      <c r="F206" s="13" t="s">
        <v>1105</v>
      </c>
      <c r="G206" s="13">
        <v>166</v>
      </c>
      <c r="H206" s="13">
        <f>VLOOKUP(A206,#REF!,5,FALSE)</f>
        <v>71</v>
      </c>
      <c r="I206" s="13"/>
      <c r="J206" s="13" t="s">
        <v>1106</v>
      </c>
      <c r="K206" s="13" t="s">
        <v>909</v>
      </c>
      <c r="L206" s="13" t="str">
        <f>TEXT(VLOOKUP($A206,#REF!,6,FALSE),"0.00")</f>
        <v>0.13</v>
      </c>
      <c r="M206" s="13">
        <f>VLOOKUP($A206,#REF!,10,FALSE)</f>
        <v>116</v>
      </c>
      <c r="N206" s="13" t="str">
        <f>TEXT(VLOOKUP($A206,#REF!,9,FALSE),"0.0")</f>
        <v>19.0</v>
      </c>
      <c r="O206" s="13">
        <f>VLOOKUP($A206,#REF!,7,FALSE)</f>
        <v>80</v>
      </c>
      <c r="P206" s="13" t="str">
        <f>VLOOKUP($A206,#REF!,8,FALSE)</f>
        <v>86 152 675</v>
      </c>
      <c r="Q206" s="13" t="str">
        <f>IF(VLOOKUP($A206,#REF!,11,FALSE)="","–",TEXT(VLOOKUP($A206,#REF!,11,FALSE),"0.0"))</f>
        <v>21.8</v>
      </c>
      <c r="R206" s="13" t="str">
        <f>IF(VLOOKUP($A206,#REF!,12,FALSE)="","–",TEXT(VLOOKUP($A206,#REF!,12,FALSE),"0.0"))</f>
        <v>3.8</v>
      </c>
      <c r="S206" s="13"/>
      <c r="T206" s="13" t="str">
        <f>TEXT(VLOOKUP($A206,#REF!,13,FALSE),"0.0")</f>
        <v>0.7</v>
      </c>
      <c r="U206" s="15" t="s">
        <v>1107</v>
      </c>
      <c r="V206" s="15"/>
      <c r="W206" s="13">
        <v>61.1</v>
      </c>
      <c r="X206" s="13" t="s">
        <v>322</v>
      </c>
      <c r="Y206" s="13"/>
      <c r="Z206" t="s">
        <v>1103</v>
      </c>
    </row>
    <row r="207" spans="1:26" x14ac:dyDescent="0.25">
      <c r="A207" s="12" t="s">
        <v>1108</v>
      </c>
      <c r="B207" s="13" t="s">
        <v>1109</v>
      </c>
      <c r="C207" s="13" t="s">
        <v>250</v>
      </c>
      <c r="D207" s="13" t="s">
        <v>235</v>
      </c>
      <c r="E207" s="13" t="s">
        <v>627</v>
      </c>
      <c r="F207" s="13" t="s">
        <v>283</v>
      </c>
      <c r="G207" s="13">
        <v>41</v>
      </c>
      <c r="H207" s="13">
        <f>VLOOKUP(A207,#REF!,5,FALSE)</f>
        <v>96</v>
      </c>
      <c r="I207" s="13"/>
      <c r="J207" s="13" t="s">
        <v>424</v>
      </c>
      <c r="K207" s="13" t="s">
        <v>78</v>
      </c>
      <c r="L207" s="13" t="str">
        <f>TEXT(VLOOKUP($A207,#REF!,6,FALSE),"0.00")</f>
        <v>0.09</v>
      </c>
      <c r="M207" s="13">
        <f>VLOOKUP($A207,#REF!,10,FALSE)</f>
        <v>86</v>
      </c>
      <c r="N207" s="13" t="str">
        <f>TEXT(VLOOKUP($A207,#REF!,9,FALSE),"0.0")</f>
        <v>3.1</v>
      </c>
      <c r="O207" s="13">
        <f>VLOOKUP($A207,#REF!,7,FALSE)</f>
        <v>90</v>
      </c>
      <c r="P207" s="13" t="str">
        <f>VLOOKUP($A207,#REF!,8,FALSE)</f>
        <v>90 710 965</v>
      </c>
      <c r="Q207" s="13" t="str">
        <f>IF(VLOOKUP($A207,#REF!,11,FALSE)="","–",TEXT(VLOOKUP($A207,#REF!,11,FALSE),"0.0"))</f>
        <v>17.1</v>
      </c>
      <c r="R207" s="13" t="str">
        <f>IF(VLOOKUP($A207,#REF!,12,FALSE)="","–",TEXT(VLOOKUP($A207,#REF!,12,FALSE),"0.0"))</f>
        <v>10.8</v>
      </c>
      <c r="S207" s="13"/>
      <c r="T207" s="13" t="str">
        <f>TEXT(VLOOKUP($A207,#REF!,13,FALSE),"0.0")</f>
        <v>7.8</v>
      </c>
      <c r="U207" s="15" t="s">
        <v>590</v>
      </c>
      <c r="V207" s="15"/>
      <c r="W207" s="13">
        <v>89.8</v>
      </c>
      <c r="X207" s="13" t="s">
        <v>453</v>
      </c>
      <c r="Y207" s="13"/>
      <c r="Z207" t="s">
        <v>1108</v>
      </c>
    </row>
    <row r="208" spans="1:26" x14ac:dyDescent="0.25">
      <c r="A208" s="12"/>
      <c r="B208" s="13"/>
      <c r="C208" s="13"/>
      <c r="D208" s="13"/>
      <c r="E208" s="13"/>
      <c r="F208" s="13"/>
      <c r="G208" s="13"/>
      <c r="H208" s="13"/>
      <c r="I208" s="13"/>
      <c r="J208" s="13"/>
      <c r="K208" s="13"/>
      <c r="L208" s="13"/>
      <c r="M208" s="13"/>
      <c r="N208" s="15"/>
      <c r="Q208" s="13"/>
      <c r="R208" s="13"/>
      <c r="S208" s="13"/>
      <c r="T208" s="13"/>
      <c r="U208" s="15"/>
      <c r="V208" s="15"/>
    </row>
    <row r="209" spans="1:26" x14ac:dyDescent="0.25">
      <c r="A209" s="12" t="s">
        <v>1110</v>
      </c>
      <c r="B209" s="13" t="s">
        <v>1111</v>
      </c>
      <c r="C209" s="13" t="s">
        <v>623</v>
      </c>
      <c r="D209" s="13">
        <v>73.7</v>
      </c>
      <c r="E209" s="13" t="s">
        <v>234</v>
      </c>
      <c r="F209" s="13" t="s">
        <v>760</v>
      </c>
      <c r="G209" s="13">
        <v>216</v>
      </c>
      <c r="H209" s="13">
        <f>VLOOKUP(A209,#REF!,5,FALSE)</f>
        <v>78</v>
      </c>
      <c r="I209" s="13"/>
      <c r="J209" s="13" t="s">
        <v>807</v>
      </c>
      <c r="K209" s="13" t="s">
        <v>959</v>
      </c>
      <c r="L209" s="13" t="str">
        <f>TEXT(VLOOKUP($A209,#REF!,6,FALSE),"0.00")</f>
        <v>0.50</v>
      </c>
      <c r="M209" s="13">
        <f>VLOOKUP($A209,#REF!,10,FALSE)</f>
        <v>142</v>
      </c>
      <c r="N209" s="13" t="str">
        <f>TEXT(VLOOKUP($A209,#REF!,9,FALSE),"0.0")</f>
        <v>94.0</v>
      </c>
      <c r="O209" s="13">
        <f>VLOOKUP($A209,#REF!,7,FALSE)</f>
        <v>84</v>
      </c>
      <c r="P209" s="13" t="str">
        <f>VLOOKUP($A209,#REF!,8,FALSE)</f>
        <v>1591 109 130</v>
      </c>
      <c r="Q209" s="13" t="str">
        <f>IF(VLOOKUP($A209,#REF!,11,FALSE)="","–",TEXT(VLOOKUP($A209,#REF!,11,FALSE),"0.0"))</f>
        <v>18.8</v>
      </c>
      <c r="R209" s="13" t="str">
        <f>IF(VLOOKUP($A209,#REF!,12,FALSE)="","–",TEXT(VLOOKUP($A209,#REF!,12,FALSE),"0.0"))</f>
        <v>10.7</v>
      </c>
      <c r="S209" s="13"/>
      <c r="T209" s="13" t="str">
        <f>TEXT(VLOOKUP($A209,#REF!,13,FALSE),"0.0")</f>
        <v>6.4</v>
      </c>
      <c r="U209" s="15" t="s">
        <v>287</v>
      </c>
      <c r="V209" s="15"/>
      <c r="W209" s="13">
        <v>76.7</v>
      </c>
      <c r="X209" s="13" t="s">
        <v>1112</v>
      </c>
      <c r="Y209" s="13"/>
      <c r="Z209" t="s">
        <v>1110</v>
      </c>
    </row>
  </sheetData>
  <mergeCells count="7">
    <mergeCell ref="W2:X2"/>
    <mergeCell ref="C3:E3"/>
    <mergeCell ref="C5:E5"/>
    <mergeCell ref="G2:H2"/>
    <mergeCell ref="J2:K2"/>
    <mergeCell ref="L2:P2"/>
    <mergeCell ref="Q2:R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0"/>
  <sheetViews>
    <sheetView zoomScale="85" zoomScaleNormal="85" zoomScalePageLayoutView="85" workbookViewId="0">
      <pane xSplit="1" ySplit="5" topLeftCell="B191" activePane="bottomRight" state="frozen"/>
      <selection activeCell="T6" sqref="T6:T199"/>
      <selection pane="topRight" activeCell="T6" sqref="T6:T199"/>
      <selection pane="bottomLeft" activeCell="T6" sqref="T6:T199"/>
      <selection pane="bottomRight" activeCell="L204" sqref="L204"/>
    </sheetView>
  </sheetViews>
  <sheetFormatPr defaultColWidth="8.85546875" defaultRowHeight="15" x14ac:dyDescent="0.25"/>
  <cols>
    <col min="1" max="1" width="30.28515625" customWidth="1"/>
    <col min="2" max="2" width="13.7109375" customWidth="1"/>
    <col min="3" max="3" width="13.7109375" style="8" customWidth="1"/>
    <col min="4" max="4" width="13.7109375" customWidth="1"/>
    <col min="5" max="5" width="6.28515625" style="8" bestFit="1" customWidth="1"/>
    <col min="6" max="6" width="2.42578125" style="8" customWidth="1"/>
    <col min="7" max="7" width="9.42578125" style="8" customWidth="1"/>
    <col min="8" max="8" width="2.42578125" style="8" customWidth="1"/>
    <col min="9" max="9" width="13" style="8" customWidth="1"/>
    <col min="10" max="10" width="15.7109375" style="8" customWidth="1"/>
    <col min="11" max="12" width="13.7109375" style="8" customWidth="1"/>
    <col min="13" max="13" width="13.42578125" style="8" customWidth="1"/>
    <col min="14" max="19" width="13.7109375" style="8" customWidth="1"/>
    <col min="20" max="20" width="2.28515625" style="8" bestFit="1" customWidth="1"/>
    <col min="21" max="25" width="13.7109375" customWidth="1"/>
  </cols>
  <sheetData>
    <row r="1" spans="1:26" x14ac:dyDescent="0.25">
      <c r="A1" t="s">
        <v>1113</v>
      </c>
      <c r="C1"/>
      <c r="E1"/>
      <c r="F1"/>
      <c r="G1"/>
      <c r="H1"/>
      <c r="I1"/>
      <c r="J1"/>
      <c r="K1"/>
      <c r="L1"/>
      <c r="M1"/>
      <c r="N1"/>
      <c r="O1"/>
      <c r="P1"/>
      <c r="Q1"/>
      <c r="R1"/>
      <c r="S1"/>
      <c r="T1"/>
    </row>
    <row r="2" spans="1:26" x14ac:dyDescent="0.25">
      <c r="B2" s="27">
        <v>3.9</v>
      </c>
      <c r="C2" s="27"/>
      <c r="D2" s="27"/>
      <c r="E2" s="29" t="s">
        <v>1114</v>
      </c>
      <c r="F2" s="29"/>
      <c r="G2" s="29"/>
      <c r="H2" s="29"/>
      <c r="I2" s="29" t="s">
        <v>1706</v>
      </c>
      <c r="J2" s="29"/>
      <c r="K2" s="3" t="s">
        <v>1115</v>
      </c>
      <c r="L2" s="3" t="s">
        <v>1116</v>
      </c>
      <c r="M2" s="3" t="s">
        <v>1707</v>
      </c>
      <c r="N2" s="29">
        <v>2.2000000000000002</v>
      </c>
      <c r="O2" s="29"/>
      <c r="P2" s="29"/>
      <c r="Q2" s="3">
        <v>6.1</v>
      </c>
      <c r="R2" s="3">
        <v>6.2</v>
      </c>
      <c r="S2" s="3">
        <v>7.1</v>
      </c>
      <c r="T2" s="3"/>
      <c r="U2" s="1">
        <v>11.6</v>
      </c>
      <c r="V2" s="1">
        <v>13.1</v>
      </c>
      <c r="W2" s="27">
        <v>16.100000000000001</v>
      </c>
      <c r="X2" s="27"/>
      <c r="Y2" s="1">
        <v>17.190000000000001</v>
      </c>
    </row>
    <row r="3" spans="1:26" ht="180" customHeight="1" x14ac:dyDescent="0.25">
      <c r="A3" s="9" t="s">
        <v>1</v>
      </c>
      <c r="B3" s="10" t="s">
        <v>1117</v>
      </c>
      <c r="C3" s="5" t="s">
        <v>1118</v>
      </c>
      <c r="D3" s="10" t="s">
        <v>1719</v>
      </c>
      <c r="E3" s="28" t="s">
        <v>1119</v>
      </c>
      <c r="F3" s="28"/>
      <c r="G3" s="28"/>
      <c r="H3" s="28"/>
      <c r="I3" s="5" t="s">
        <v>1120</v>
      </c>
      <c r="J3" s="5" t="s">
        <v>1720</v>
      </c>
      <c r="K3" s="5" t="s">
        <v>1724</v>
      </c>
      <c r="L3" s="5" t="s">
        <v>1722</v>
      </c>
      <c r="M3" s="5" t="s">
        <v>1721</v>
      </c>
      <c r="N3" s="5" t="s">
        <v>1121</v>
      </c>
      <c r="O3" s="5" t="s">
        <v>1122</v>
      </c>
      <c r="P3" s="5" t="s">
        <v>1123</v>
      </c>
      <c r="Q3" s="5" t="s">
        <v>1124</v>
      </c>
      <c r="R3" s="5" t="s">
        <v>1125</v>
      </c>
      <c r="S3" s="5" t="s">
        <v>1126</v>
      </c>
      <c r="T3" s="5"/>
      <c r="U3" s="10" t="s">
        <v>1723</v>
      </c>
      <c r="V3" s="10" t="s">
        <v>1127</v>
      </c>
      <c r="W3" s="5" t="s">
        <v>1128</v>
      </c>
      <c r="X3" s="5" t="s">
        <v>1129</v>
      </c>
      <c r="Y3" s="5" t="s">
        <v>1708</v>
      </c>
      <c r="Z3" s="11" t="s">
        <v>1</v>
      </c>
    </row>
    <row r="4" spans="1:26" x14ac:dyDescent="0.25">
      <c r="B4" s="10"/>
      <c r="C4" s="5"/>
      <c r="D4" s="10"/>
      <c r="E4" s="5" t="s">
        <v>1130</v>
      </c>
      <c r="F4" s="5"/>
      <c r="G4" s="5" t="s">
        <v>1131</v>
      </c>
      <c r="H4" s="5"/>
      <c r="I4" s="5"/>
      <c r="J4" s="5"/>
      <c r="K4" s="5"/>
      <c r="L4" s="5"/>
      <c r="M4" s="5"/>
      <c r="N4" s="5"/>
      <c r="O4" s="5"/>
      <c r="P4" s="5"/>
      <c r="Q4" s="5"/>
      <c r="R4" s="5"/>
      <c r="S4" s="5"/>
      <c r="T4" s="5"/>
      <c r="U4" s="10"/>
      <c r="V4" s="10"/>
      <c r="W4" s="10"/>
      <c r="X4" s="10"/>
      <c r="Y4" s="10"/>
    </row>
    <row r="5" spans="1:26" x14ac:dyDescent="0.25">
      <c r="B5" s="1">
        <v>2012</v>
      </c>
      <c r="C5" s="3">
        <v>2012</v>
      </c>
      <c r="D5" s="1">
        <v>2015</v>
      </c>
      <c r="E5" s="29">
        <v>2015</v>
      </c>
      <c r="F5" s="29"/>
      <c r="G5" s="29"/>
      <c r="H5" s="17"/>
      <c r="I5" s="3">
        <v>2015</v>
      </c>
      <c r="J5" s="3">
        <v>2014</v>
      </c>
      <c r="K5" s="3" t="s">
        <v>22</v>
      </c>
      <c r="L5" s="3" t="s">
        <v>1132</v>
      </c>
      <c r="M5" s="3">
        <v>2014</v>
      </c>
      <c r="N5" s="3" t="s">
        <v>1133</v>
      </c>
      <c r="O5" s="3" t="s">
        <v>1133</v>
      </c>
      <c r="P5" s="3" t="s">
        <v>1133</v>
      </c>
      <c r="Q5" s="3">
        <v>2015</v>
      </c>
      <c r="R5" s="3">
        <v>2015</v>
      </c>
      <c r="S5" s="3">
        <v>2014</v>
      </c>
      <c r="T5" s="3"/>
      <c r="U5" s="1">
        <v>2014</v>
      </c>
      <c r="V5" s="1" t="s">
        <v>1134</v>
      </c>
      <c r="W5" s="1">
        <v>2015</v>
      </c>
      <c r="X5" s="1" t="s">
        <v>1134</v>
      </c>
      <c r="Y5" s="1" t="s">
        <v>1135</v>
      </c>
    </row>
    <row r="6" spans="1:26" ht="17.25" x14ac:dyDescent="0.25">
      <c r="A6" s="12" t="s">
        <v>24</v>
      </c>
      <c r="B6" s="13" t="s">
        <v>1439</v>
      </c>
      <c r="C6" s="15" t="s">
        <v>137</v>
      </c>
      <c r="D6" s="13" t="s">
        <v>892</v>
      </c>
      <c r="E6" s="15" t="s">
        <v>33</v>
      </c>
      <c r="F6" s="18" t="s">
        <v>1136</v>
      </c>
      <c r="G6" s="15" t="s">
        <v>33</v>
      </c>
      <c r="H6" s="18" t="s">
        <v>1136</v>
      </c>
      <c r="I6" s="13">
        <v>78</v>
      </c>
      <c r="J6" s="13" t="s">
        <v>1440</v>
      </c>
      <c r="K6" s="13" t="s">
        <v>954</v>
      </c>
      <c r="L6" s="15">
        <v>42</v>
      </c>
      <c r="M6" s="13" t="s">
        <v>894</v>
      </c>
      <c r="N6" s="13" t="s">
        <v>1150</v>
      </c>
      <c r="O6" s="13" t="s">
        <v>628</v>
      </c>
      <c r="P6" s="13" t="s">
        <v>108</v>
      </c>
      <c r="Q6" s="15">
        <v>55</v>
      </c>
      <c r="R6" s="15">
        <v>32</v>
      </c>
      <c r="S6" s="13">
        <v>17</v>
      </c>
      <c r="T6" s="19" t="s">
        <v>1136</v>
      </c>
      <c r="U6" s="13" t="s">
        <v>670</v>
      </c>
      <c r="V6" s="13" t="s">
        <v>1158</v>
      </c>
      <c r="W6" s="13" t="s">
        <v>494</v>
      </c>
      <c r="X6" s="13" t="s">
        <v>1150</v>
      </c>
      <c r="Y6" s="13" t="s">
        <v>33</v>
      </c>
      <c r="Z6" t="s">
        <v>24</v>
      </c>
    </row>
    <row r="7" spans="1:26" ht="17.25" x14ac:dyDescent="0.25">
      <c r="A7" s="12" t="s">
        <v>35</v>
      </c>
      <c r="B7" s="13" t="s">
        <v>1441</v>
      </c>
      <c r="C7" s="15" t="s">
        <v>1137</v>
      </c>
      <c r="D7" s="13" t="s">
        <v>1166</v>
      </c>
      <c r="E7" s="15" t="s">
        <v>477</v>
      </c>
      <c r="F7" s="18" t="s">
        <v>1136</v>
      </c>
      <c r="G7" s="15" t="s">
        <v>59</v>
      </c>
      <c r="H7" s="18" t="s">
        <v>1136</v>
      </c>
      <c r="I7" s="13">
        <v>98</v>
      </c>
      <c r="J7" s="13" t="s">
        <v>1442</v>
      </c>
      <c r="K7" s="13" t="s">
        <v>33</v>
      </c>
      <c r="L7" s="15" t="s">
        <v>33</v>
      </c>
      <c r="M7" s="13" t="s">
        <v>1008</v>
      </c>
      <c r="N7" s="13" t="s">
        <v>1160</v>
      </c>
      <c r="O7" s="13" t="s">
        <v>1008</v>
      </c>
      <c r="P7" s="13" t="s">
        <v>239</v>
      </c>
      <c r="Q7" s="15">
        <v>95</v>
      </c>
      <c r="R7" s="15">
        <v>93</v>
      </c>
      <c r="S7" s="13">
        <v>67</v>
      </c>
      <c r="T7" s="19" t="s">
        <v>1136</v>
      </c>
      <c r="U7" s="13" t="s">
        <v>924</v>
      </c>
      <c r="V7" s="13" t="s">
        <v>775</v>
      </c>
      <c r="W7" s="13" t="s">
        <v>177</v>
      </c>
      <c r="X7" s="13" t="s">
        <v>1139</v>
      </c>
      <c r="Y7" s="13">
        <v>76</v>
      </c>
      <c r="Z7" t="s">
        <v>35</v>
      </c>
    </row>
    <row r="8" spans="1:26" ht="17.25" x14ac:dyDescent="0.25">
      <c r="A8" s="12" t="s">
        <v>46</v>
      </c>
      <c r="B8" s="13" t="s">
        <v>1443</v>
      </c>
      <c r="C8" s="15" t="s">
        <v>443</v>
      </c>
      <c r="D8" s="13" t="s">
        <v>144</v>
      </c>
      <c r="E8" s="15" t="s">
        <v>33</v>
      </c>
      <c r="F8" s="18" t="s">
        <v>1136</v>
      </c>
      <c r="G8" s="15" t="s">
        <v>33</v>
      </c>
      <c r="H8" s="18" t="s">
        <v>1136</v>
      </c>
      <c r="I8" s="13">
        <v>95</v>
      </c>
      <c r="J8" s="13" t="s">
        <v>1444</v>
      </c>
      <c r="K8" s="13" t="s">
        <v>1207</v>
      </c>
      <c r="L8" s="15">
        <v>73</v>
      </c>
      <c r="M8" s="13" t="s">
        <v>1256</v>
      </c>
      <c r="N8" s="13" t="s">
        <v>1235</v>
      </c>
      <c r="O8" s="13" t="s">
        <v>177</v>
      </c>
      <c r="P8" s="13" t="s">
        <v>55</v>
      </c>
      <c r="Q8" s="15">
        <v>84</v>
      </c>
      <c r="R8" s="15">
        <v>88</v>
      </c>
      <c r="S8" s="13" t="s">
        <v>1445</v>
      </c>
      <c r="T8" s="19" t="s">
        <v>1136</v>
      </c>
      <c r="U8" s="13" t="s">
        <v>936</v>
      </c>
      <c r="V8" s="13" t="s">
        <v>1139</v>
      </c>
      <c r="W8" s="13" t="s">
        <v>410</v>
      </c>
      <c r="X8" s="13" t="s">
        <v>951</v>
      </c>
      <c r="Y8" s="13" t="s">
        <v>33</v>
      </c>
      <c r="Z8" t="s">
        <v>46</v>
      </c>
    </row>
    <row r="9" spans="1:26" ht="17.25" x14ac:dyDescent="0.25">
      <c r="A9" s="12" t="s">
        <v>56</v>
      </c>
      <c r="B9" s="13" t="s">
        <v>33</v>
      </c>
      <c r="C9" s="15" t="s">
        <v>33</v>
      </c>
      <c r="D9" s="13" t="s">
        <v>33</v>
      </c>
      <c r="E9" s="15" t="s">
        <v>715</v>
      </c>
      <c r="F9" s="18" t="s">
        <v>1136</v>
      </c>
      <c r="G9" s="15" t="s">
        <v>356</v>
      </c>
      <c r="H9" s="18" t="s">
        <v>1136</v>
      </c>
      <c r="I9" s="13">
        <v>97</v>
      </c>
      <c r="J9" s="13" t="s">
        <v>33</v>
      </c>
      <c r="K9" s="13" t="s">
        <v>880</v>
      </c>
      <c r="L9" s="15">
        <v>29</v>
      </c>
      <c r="M9" s="13" t="s">
        <v>971</v>
      </c>
      <c r="N9" s="13" t="s">
        <v>33</v>
      </c>
      <c r="O9" s="13" t="s">
        <v>33</v>
      </c>
      <c r="P9" s="13" t="s">
        <v>33</v>
      </c>
      <c r="Q9" s="15">
        <v>100</v>
      </c>
      <c r="R9" s="15">
        <v>100</v>
      </c>
      <c r="S9" s="13" t="s">
        <v>1445</v>
      </c>
      <c r="T9" s="19" t="s">
        <v>1446</v>
      </c>
      <c r="U9" s="13" t="s">
        <v>877</v>
      </c>
      <c r="V9" s="13" t="s">
        <v>33</v>
      </c>
      <c r="W9" s="13" t="s">
        <v>33</v>
      </c>
      <c r="X9" s="13" t="s">
        <v>33</v>
      </c>
      <c r="Y9" s="13">
        <v>100</v>
      </c>
      <c r="Z9" t="s">
        <v>56</v>
      </c>
    </row>
    <row r="10" spans="1:26" ht="17.25" x14ac:dyDescent="0.25">
      <c r="A10" s="12" t="s">
        <v>61</v>
      </c>
      <c r="B10" s="13" t="s">
        <v>1447</v>
      </c>
      <c r="C10" s="15" t="s">
        <v>1138</v>
      </c>
      <c r="D10" s="13" t="s">
        <v>756</v>
      </c>
      <c r="E10" s="15" t="s">
        <v>33</v>
      </c>
      <c r="F10" s="18" t="s">
        <v>1136</v>
      </c>
      <c r="G10" s="15" t="s">
        <v>33</v>
      </c>
      <c r="H10" s="18" t="s">
        <v>1136</v>
      </c>
      <c r="I10" s="13">
        <v>64</v>
      </c>
      <c r="J10" s="13" t="s">
        <v>1448</v>
      </c>
      <c r="K10" s="13" t="s">
        <v>345</v>
      </c>
      <c r="L10" s="15">
        <v>18</v>
      </c>
      <c r="M10" s="13" t="s">
        <v>846</v>
      </c>
      <c r="N10" s="13" t="s">
        <v>152</v>
      </c>
      <c r="O10" s="13" t="s">
        <v>77</v>
      </c>
      <c r="P10" s="13" t="s">
        <v>995</v>
      </c>
      <c r="Q10" s="15">
        <v>49</v>
      </c>
      <c r="R10" s="15">
        <v>52</v>
      </c>
      <c r="S10" s="13">
        <v>48</v>
      </c>
      <c r="T10" s="19" t="s">
        <v>1136</v>
      </c>
      <c r="U10" s="13" t="s">
        <v>1149</v>
      </c>
      <c r="V10" s="13" t="s">
        <v>1140</v>
      </c>
      <c r="W10" s="13" t="s">
        <v>506</v>
      </c>
      <c r="X10" s="13" t="s">
        <v>775</v>
      </c>
      <c r="Y10" s="13" t="s">
        <v>33</v>
      </c>
      <c r="Z10" t="s">
        <v>61</v>
      </c>
    </row>
    <row r="11" spans="1:26" ht="17.25" x14ac:dyDescent="0.25">
      <c r="A11" s="12" t="s">
        <v>71</v>
      </c>
      <c r="B11" s="13" t="s">
        <v>33</v>
      </c>
      <c r="C11" s="15" t="s">
        <v>33</v>
      </c>
      <c r="D11" s="13" t="s">
        <v>1153</v>
      </c>
      <c r="E11" s="15" t="s">
        <v>33</v>
      </c>
      <c r="F11" s="18" t="s">
        <v>1136</v>
      </c>
      <c r="G11" s="15" t="s">
        <v>33</v>
      </c>
      <c r="H11" s="18" t="s">
        <v>1136</v>
      </c>
      <c r="I11" s="13">
        <v>99</v>
      </c>
      <c r="J11" s="13" t="s">
        <v>33</v>
      </c>
      <c r="K11" s="13" t="s">
        <v>33</v>
      </c>
      <c r="L11" s="15">
        <v>81</v>
      </c>
      <c r="M11" s="13" t="s">
        <v>918</v>
      </c>
      <c r="N11" s="13" t="s">
        <v>33</v>
      </c>
      <c r="O11" s="13" t="s">
        <v>33</v>
      </c>
      <c r="P11" s="13" t="s">
        <v>33</v>
      </c>
      <c r="Q11" s="15">
        <v>98</v>
      </c>
      <c r="R11" s="15" t="s">
        <v>33</v>
      </c>
      <c r="S11" s="13" t="s">
        <v>1445</v>
      </c>
      <c r="T11" s="19" t="s">
        <v>1136</v>
      </c>
      <c r="U11" s="13" t="s">
        <v>158</v>
      </c>
      <c r="V11" s="13" t="s">
        <v>775</v>
      </c>
      <c r="W11" s="13" t="s">
        <v>514</v>
      </c>
      <c r="X11" s="13" t="s">
        <v>775</v>
      </c>
      <c r="Y11" s="13">
        <v>93</v>
      </c>
      <c r="Z11" t="s">
        <v>71</v>
      </c>
    </row>
    <row r="12" spans="1:26" ht="17.25" x14ac:dyDescent="0.25">
      <c r="A12" s="12" t="s">
        <v>79</v>
      </c>
      <c r="B12" s="13" t="s">
        <v>1179</v>
      </c>
      <c r="C12" s="15" t="s">
        <v>427</v>
      </c>
      <c r="D12" s="13" t="s">
        <v>1158</v>
      </c>
      <c r="E12" s="15" t="s">
        <v>1063</v>
      </c>
      <c r="F12" s="18" t="s">
        <v>1136</v>
      </c>
      <c r="G12" s="15" t="s">
        <v>487</v>
      </c>
      <c r="H12" s="18" t="s">
        <v>1136</v>
      </c>
      <c r="I12" s="13">
        <v>94</v>
      </c>
      <c r="J12" s="13" t="s">
        <v>1212</v>
      </c>
      <c r="K12" s="13" t="s">
        <v>33</v>
      </c>
      <c r="L12" s="15">
        <v>76</v>
      </c>
      <c r="M12" s="13" t="s">
        <v>135</v>
      </c>
      <c r="N12" s="13" t="s">
        <v>873</v>
      </c>
      <c r="O12" s="13" t="s">
        <v>1147</v>
      </c>
      <c r="P12" s="13" t="s">
        <v>1256</v>
      </c>
      <c r="Q12" s="15">
        <v>99</v>
      </c>
      <c r="R12" s="15">
        <v>96</v>
      </c>
      <c r="S12" s="13" t="s">
        <v>1445</v>
      </c>
      <c r="T12" s="19" t="s">
        <v>1136</v>
      </c>
      <c r="U12" s="13" t="s">
        <v>1449</v>
      </c>
      <c r="V12" s="13" t="s">
        <v>1140</v>
      </c>
      <c r="W12" s="13" t="s">
        <v>655</v>
      </c>
      <c r="X12" s="13" t="s">
        <v>775</v>
      </c>
      <c r="Y12" s="13">
        <v>99</v>
      </c>
      <c r="Z12" t="s">
        <v>79</v>
      </c>
    </row>
    <row r="13" spans="1:26" ht="17.25" x14ac:dyDescent="0.25">
      <c r="A13" s="12" t="s">
        <v>89</v>
      </c>
      <c r="B13" s="13" t="s">
        <v>1450</v>
      </c>
      <c r="C13" s="15" t="s">
        <v>144</v>
      </c>
      <c r="D13" s="13" t="s">
        <v>427</v>
      </c>
      <c r="E13" s="15" t="s">
        <v>380</v>
      </c>
      <c r="F13" s="18" t="s">
        <v>1136</v>
      </c>
      <c r="G13" s="15" t="s">
        <v>408</v>
      </c>
      <c r="H13" s="18" t="s">
        <v>1136</v>
      </c>
      <c r="I13" s="13">
        <v>94</v>
      </c>
      <c r="J13" s="13" t="s">
        <v>1451</v>
      </c>
      <c r="K13" s="13" t="s">
        <v>164</v>
      </c>
      <c r="L13" s="15">
        <v>96</v>
      </c>
      <c r="M13" s="13" t="s">
        <v>494</v>
      </c>
      <c r="N13" s="13" t="s">
        <v>1008</v>
      </c>
      <c r="O13" s="13" t="s">
        <v>410</v>
      </c>
      <c r="P13" s="13" t="s">
        <v>87</v>
      </c>
      <c r="Q13" s="15">
        <v>100</v>
      </c>
      <c r="R13" s="15">
        <v>90</v>
      </c>
      <c r="S13" s="13" t="s">
        <v>1445</v>
      </c>
      <c r="T13" s="19" t="s">
        <v>1136</v>
      </c>
      <c r="U13" s="13" t="s">
        <v>1182</v>
      </c>
      <c r="V13" s="13" t="s">
        <v>775</v>
      </c>
      <c r="W13" s="13" t="s">
        <v>895</v>
      </c>
      <c r="X13" s="13" t="s">
        <v>775</v>
      </c>
      <c r="Y13" s="13">
        <v>100</v>
      </c>
      <c r="Z13" t="s">
        <v>89</v>
      </c>
    </row>
    <row r="14" spans="1:26" ht="17.25" x14ac:dyDescent="0.25">
      <c r="A14" s="12" t="s">
        <v>100</v>
      </c>
      <c r="B14" s="13" t="s">
        <v>1141</v>
      </c>
      <c r="C14" s="15" t="s">
        <v>1139</v>
      </c>
      <c r="D14" s="13" t="s">
        <v>1145</v>
      </c>
      <c r="E14" s="15" t="s">
        <v>755</v>
      </c>
      <c r="F14" s="18" t="s">
        <v>1136</v>
      </c>
      <c r="G14" s="15" t="s">
        <v>752</v>
      </c>
      <c r="H14" s="18" t="s">
        <v>1136</v>
      </c>
      <c r="I14" s="13">
        <v>93</v>
      </c>
      <c r="J14" s="13" t="s">
        <v>33</v>
      </c>
      <c r="K14" s="13" t="s">
        <v>1452</v>
      </c>
      <c r="L14" s="15">
        <v>100</v>
      </c>
      <c r="M14" s="13" t="s">
        <v>590</v>
      </c>
      <c r="N14" s="13" t="s">
        <v>610</v>
      </c>
      <c r="O14" s="13" t="s">
        <v>775</v>
      </c>
      <c r="P14" s="13" t="s">
        <v>607</v>
      </c>
      <c r="Q14" s="15">
        <v>100</v>
      </c>
      <c r="R14" s="15">
        <v>100</v>
      </c>
      <c r="S14" s="13" t="s">
        <v>1445</v>
      </c>
      <c r="T14" s="19" t="s">
        <v>1446</v>
      </c>
      <c r="U14" s="13" t="s">
        <v>507</v>
      </c>
      <c r="V14" s="13" t="s">
        <v>1140</v>
      </c>
      <c r="W14" s="13" t="s">
        <v>611</v>
      </c>
      <c r="X14" s="13" t="s">
        <v>1139</v>
      </c>
      <c r="Y14" s="13">
        <v>100</v>
      </c>
      <c r="Z14" t="s">
        <v>100</v>
      </c>
    </row>
    <row r="15" spans="1:26" ht="17.25" x14ac:dyDescent="0.25">
      <c r="A15" s="12" t="s">
        <v>110</v>
      </c>
      <c r="B15" s="13" t="s">
        <v>784</v>
      </c>
      <c r="C15" s="15" t="s">
        <v>1140</v>
      </c>
      <c r="D15" s="13" t="s">
        <v>1141</v>
      </c>
      <c r="E15" s="15" t="s">
        <v>33</v>
      </c>
      <c r="F15" s="18" t="s">
        <v>1136</v>
      </c>
      <c r="G15" s="15" t="s">
        <v>33</v>
      </c>
      <c r="H15" s="18" t="s">
        <v>1136</v>
      </c>
      <c r="I15" s="13">
        <v>98</v>
      </c>
      <c r="J15" s="13" t="s">
        <v>33</v>
      </c>
      <c r="K15" s="13" t="s">
        <v>1453</v>
      </c>
      <c r="L15" s="15">
        <v>87</v>
      </c>
      <c r="M15" s="13" t="s">
        <v>1299</v>
      </c>
      <c r="N15" s="13" t="s">
        <v>33</v>
      </c>
      <c r="O15" s="13" t="s">
        <v>33</v>
      </c>
      <c r="P15" s="13" t="s">
        <v>33</v>
      </c>
      <c r="Q15" s="15">
        <v>100</v>
      </c>
      <c r="R15" s="15">
        <v>100</v>
      </c>
      <c r="S15" s="13" t="s">
        <v>1445</v>
      </c>
      <c r="T15" s="19" t="s">
        <v>1446</v>
      </c>
      <c r="U15" s="13" t="s">
        <v>924</v>
      </c>
      <c r="V15" s="13" t="s">
        <v>1137</v>
      </c>
      <c r="W15" s="13" t="s">
        <v>951</v>
      </c>
      <c r="X15" s="13" t="s">
        <v>1139</v>
      </c>
      <c r="Y15" s="13">
        <v>100</v>
      </c>
      <c r="Z15" t="s">
        <v>110</v>
      </c>
    </row>
    <row r="16" spans="1:26" ht="17.25" x14ac:dyDescent="0.25">
      <c r="A16" s="12" t="s">
        <v>119</v>
      </c>
      <c r="B16" s="13" t="s">
        <v>383</v>
      </c>
      <c r="C16" s="15" t="s">
        <v>117</v>
      </c>
      <c r="D16" s="13" t="s">
        <v>427</v>
      </c>
      <c r="E16" s="15" t="s">
        <v>486</v>
      </c>
      <c r="F16" s="18" t="s">
        <v>1136</v>
      </c>
      <c r="G16" s="15" t="s">
        <v>1141</v>
      </c>
      <c r="H16" s="18" t="s">
        <v>1136</v>
      </c>
      <c r="I16" s="13">
        <v>96</v>
      </c>
      <c r="J16" s="13" t="s">
        <v>1313</v>
      </c>
      <c r="K16" s="13" t="s">
        <v>1454</v>
      </c>
      <c r="L16" s="15">
        <v>84</v>
      </c>
      <c r="M16" s="13" t="s">
        <v>738</v>
      </c>
      <c r="N16" s="13" t="s">
        <v>363</v>
      </c>
      <c r="O16" s="13" t="s">
        <v>783</v>
      </c>
      <c r="P16" s="13" t="s">
        <v>158</v>
      </c>
      <c r="Q16" s="15">
        <v>87</v>
      </c>
      <c r="R16" s="15">
        <v>89</v>
      </c>
      <c r="S16" s="13" t="s">
        <v>1445</v>
      </c>
      <c r="T16" s="19" t="s">
        <v>1136</v>
      </c>
      <c r="U16" s="13" t="s">
        <v>660</v>
      </c>
      <c r="V16" s="13" t="s">
        <v>775</v>
      </c>
      <c r="W16" s="13" t="s">
        <v>107</v>
      </c>
      <c r="X16" s="13" t="s">
        <v>1166</v>
      </c>
      <c r="Y16" s="13">
        <v>100</v>
      </c>
      <c r="Z16" t="s">
        <v>119</v>
      </c>
    </row>
    <row r="17" spans="1:26" ht="17.25" x14ac:dyDescent="0.25">
      <c r="A17" s="12" t="s">
        <v>129</v>
      </c>
      <c r="B17" s="13" t="s">
        <v>799</v>
      </c>
      <c r="C17" s="15" t="s">
        <v>1140</v>
      </c>
      <c r="D17" s="13" t="s">
        <v>1166</v>
      </c>
      <c r="E17" s="15" t="s">
        <v>33</v>
      </c>
      <c r="F17" s="18" t="s">
        <v>1136</v>
      </c>
      <c r="G17" s="15" t="s">
        <v>33</v>
      </c>
      <c r="H17" s="18" t="s">
        <v>1136</v>
      </c>
      <c r="I17" s="13">
        <v>95</v>
      </c>
      <c r="J17" s="13" t="s">
        <v>33</v>
      </c>
      <c r="K17" s="13" t="s">
        <v>622</v>
      </c>
      <c r="L17" s="15">
        <v>75</v>
      </c>
      <c r="M17" s="13" t="s">
        <v>286</v>
      </c>
      <c r="N17" s="13" t="s">
        <v>33</v>
      </c>
      <c r="O17" s="13" t="s">
        <v>33</v>
      </c>
      <c r="P17" s="13" t="s">
        <v>33</v>
      </c>
      <c r="Q17" s="15">
        <v>98</v>
      </c>
      <c r="R17" s="15">
        <v>92</v>
      </c>
      <c r="S17" s="13" t="s">
        <v>1445</v>
      </c>
      <c r="T17" s="19" t="s">
        <v>1446</v>
      </c>
      <c r="U17" s="13" t="s">
        <v>308</v>
      </c>
      <c r="V17" s="13" t="s">
        <v>775</v>
      </c>
      <c r="W17" s="13" t="s">
        <v>678</v>
      </c>
      <c r="X17" s="13" t="s">
        <v>775</v>
      </c>
      <c r="Y17" s="13">
        <v>89</v>
      </c>
      <c r="Z17" t="s">
        <v>129</v>
      </c>
    </row>
    <row r="18" spans="1:26" ht="17.25" x14ac:dyDescent="0.25">
      <c r="A18" s="12" t="s">
        <v>138</v>
      </c>
      <c r="B18" s="13" t="s">
        <v>419</v>
      </c>
      <c r="C18" s="15" t="s">
        <v>1140</v>
      </c>
      <c r="D18" s="13" t="s">
        <v>1166</v>
      </c>
      <c r="E18" s="15" t="s">
        <v>1142</v>
      </c>
      <c r="F18" s="18" t="s">
        <v>1136</v>
      </c>
      <c r="G18" s="15" t="s">
        <v>59</v>
      </c>
      <c r="H18" s="18" t="s">
        <v>1136</v>
      </c>
      <c r="I18" s="13">
        <v>98</v>
      </c>
      <c r="J18" s="13" t="s">
        <v>33</v>
      </c>
      <c r="K18" s="13" t="s">
        <v>1455</v>
      </c>
      <c r="L18" s="15">
        <v>96</v>
      </c>
      <c r="M18" s="13" t="s">
        <v>877</v>
      </c>
      <c r="N18" s="13" t="s">
        <v>33</v>
      </c>
      <c r="O18" s="13" t="s">
        <v>33</v>
      </c>
      <c r="P18" s="13" t="s">
        <v>33</v>
      </c>
      <c r="Q18" s="15">
        <v>100</v>
      </c>
      <c r="R18" s="15">
        <v>99</v>
      </c>
      <c r="S18" s="13" t="s">
        <v>1445</v>
      </c>
      <c r="T18" s="19" t="s">
        <v>1446</v>
      </c>
      <c r="U18" s="13" t="s">
        <v>1105</v>
      </c>
      <c r="V18" s="13" t="s">
        <v>775</v>
      </c>
      <c r="W18" s="13" t="s">
        <v>427</v>
      </c>
      <c r="X18" s="13" t="s">
        <v>610</v>
      </c>
      <c r="Y18" s="13">
        <v>83</v>
      </c>
      <c r="Z18" t="s">
        <v>138</v>
      </c>
    </row>
    <row r="19" spans="1:26" ht="17.25" x14ac:dyDescent="0.25">
      <c r="A19" s="12" t="s">
        <v>146</v>
      </c>
      <c r="B19" s="13" t="s">
        <v>219</v>
      </c>
      <c r="C19" s="15" t="s">
        <v>307</v>
      </c>
      <c r="D19" s="13" t="s">
        <v>1166</v>
      </c>
      <c r="E19" s="15" t="s">
        <v>1143</v>
      </c>
      <c r="F19" s="18" t="s">
        <v>1136</v>
      </c>
      <c r="G19" s="15" t="s">
        <v>427</v>
      </c>
      <c r="H19" s="18" t="s">
        <v>1136</v>
      </c>
      <c r="I19" s="13">
        <v>94</v>
      </c>
      <c r="J19" s="13" t="s">
        <v>1260</v>
      </c>
      <c r="K19" s="13" t="s">
        <v>307</v>
      </c>
      <c r="L19" s="15">
        <v>76</v>
      </c>
      <c r="M19" s="13" t="s">
        <v>756</v>
      </c>
      <c r="N19" s="13" t="s">
        <v>1374</v>
      </c>
      <c r="O19" s="13" t="s">
        <v>696</v>
      </c>
      <c r="P19" s="13" t="s">
        <v>58</v>
      </c>
      <c r="Q19" s="15">
        <v>87</v>
      </c>
      <c r="R19" s="15">
        <v>61</v>
      </c>
      <c r="S19" s="13">
        <v>10</v>
      </c>
      <c r="T19" s="19" t="s">
        <v>1136</v>
      </c>
      <c r="U19" s="13" t="s">
        <v>1456</v>
      </c>
      <c r="V19" s="13" t="s">
        <v>1140</v>
      </c>
      <c r="W19" s="13" t="s">
        <v>493</v>
      </c>
      <c r="X19" s="13" t="s">
        <v>1139</v>
      </c>
      <c r="Y19" s="13" t="s">
        <v>33</v>
      </c>
      <c r="Z19" t="s">
        <v>146</v>
      </c>
    </row>
    <row r="20" spans="1:26" ht="17.25" x14ac:dyDescent="0.25">
      <c r="A20" s="12" t="s">
        <v>156</v>
      </c>
      <c r="B20" s="13" t="s">
        <v>590</v>
      </c>
      <c r="C20" s="15" t="s">
        <v>1137</v>
      </c>
      <c r="D20" s="13" t="s">
        <v>1145</v>
      </c>
      <c r="E20" s="15" t="s">
        <v>752</v>
      </c>
      <c r="F20" s="18" t="s">
        <v>1136</v>
      </c>
      <c r="G20" s="15" t="s">
        <v>611</v>
      </c>
      <c r="H20" s="18" t="s">
        <v>1136</v>
      </c>
      <c r="I20" s="13">
        <v>97</v>
      </c>
      <c r="J20" s="13" t="s">
        <v>33</v>
      </c>
      <c r="K20" s="13" t="s">
        <v>227</v>
      </c>
      <c r="L20" s="15">
        <v>84</v>
      </c>
      <c r="M20" s="13" t="s">
        <v>866</v>
      </c>
      <c r="N20" s="13" t="s">
        <v>607</v>
      </c>
      <c r="O20" s="13" t="s">
        <v>1046</v>
      </c>
      <c r="P20" s="13" t="s">
        <v>278</v>
      </c>
      <c r="Q20" s="15">
        <v>100</v>
      </c>
      <c r="R20" s="15">
        <v>96</v>
      </c>
      <c r="S20" s="13" t="s">
        <v>1445</v>
      </c>
      <c r="T20" s="19" t="s">
        <v>1136</v>
      </c>
      <c r="U20" s="13" t="s">
        <v>41</v>
      </c>
      <c r="V20" s="13" t="s">
        <v>775</v>
      </c>
      <c r="W20" s="13" t="s">
        <v>1058</v>
      </c>
      <c r="X20" s="13" t="s">
        <v>775</v>
      </c>
      <c r="Y20" s="13">
        <v>75</v>
      </c>
      <c r="Z20" t="s">
        <v>156</v>
      </c>
    </row>
    <row r="21" spans="1:26" ht="17.25" x14ac:dyDescent="0.25">
      <c r="A21" s="12" t="s">
        <v>161</v>
      </c>
      <c r="B21" s="13" t="s">
        <v>1457</v>
      </c>
      <c r="C21" s="15" t="s">
        <v>1137</v>
      </c>
      <c r="D21" s="13" t="s">
        <v>638</v>
      </c>
      <c r="E21" s="15" t="s">
        <v>1144</v>
      </c>
      <c r="F21" s="18" t="s">
        <v>1136</v>
      </c>
      <c r="G21" s="15" t="s">
        <v>659</v>
      </c>
      <c r="H21" s="18" t="s">
        <v>1136</v>
      </c>
      <c r="I21" s="13">
        <v>99</v>
      </c>
      <c r="J21" s="13" t="s">
        <v>1458</v>
      </c>
      <c r="K21" s="13" t="s">
        <v>1459</v>
      </c>
      <c r="L21" s="15">
        <v>90</v>
      </c>
      <c r="M21" s="13" t="s">
        <v>136</v>
      </c>
      <c r="N21" s="13" t="s">
        <v>817</v>
      </c>
      <c r="O21" s="13" t="s">
        <v>107</v>
      </c>
      <c r="P21" s="13" t="s">
        <v>375</v>
      </c>
      <c r="Q21" s="15">
        <v>100</v>
      </c>
      <c r="R21" s="15">
        <v>94</v>
      </c>
      <c r="S21" s="13" t="s">
        <v>1445</v>
      </c>
      <c r="T21" s="19" t="s">
        <v>1136</v>
      </c>
      <c r="U21" s="13" t="s">
        <v>363</v>
      </c>
      <c r="V21" s="13" t="s">
        <v>775</v>
      </c>
      <c r="W21" s="13" t="s">
        <v>42</v>
      </c>
      <c r="X21" s="13" t="s">
        <v>1139</v>
      </c>
      <c r="Y21" s="13">
        <v>90</v>
      </c>
      <c r="Z21" t="s">
        <v>161</v>
      </c>
    </row>
    <row r="22" spans="1:26" ht="17.25" x14ac:dyDescent="0.25">
      <c r="A22" s="12" t="s">
        <v>172</v>
      </c>
      <c r="B22" s="13" t="s">
        <v>983</v>
      </c>
      <c r="C22" s="15" t="s">
        <v>1145</v>
      </c>
      <c r="D22" s="13" t="s">
        <v>1145</v>
      </c>
      <c r="E22" s="15" t="s">
        <v>1146</v>
      </c>
      <c r="F22" s="18" t="s">
        <v>1136</v>
      </c>
      <c r="G22" s="15" t="s">
        <v>998</v>
      </c>
      <c r="H22" s="18" t="s">
        <v>1136</v>
      </c>
      <c r="I22" s="13">
        <v>99</v>
      </c>
      <c r="J22" s="13" t="s">
        <v>33</v>
      </c>
      <c r="K22" s="13" t="s">
        <v>1460</v>
      </c>
      <c r="L22" s="15">
        <v>82</v>
      </c>
      <c r="M22" s="13" t="s">
        <v>43</v>
      </c>
      <c r="N22" s="13" t="s">
        <v>33</v>
      </c>
      <c r="O22" s="13" t="s">
        <v>33</v>
      </c>
      <c r="P22" s="13" t="s">
        <v>33</v>
      </c>
      <c r="Q22" s="15">
        <v>100</v>
      </c>
      <c r="R22" s="15">
        <v>100</v>
      </c>
      <c r="S22" s="13" t="s">
        <v>1445</v>
      </c>
      <c r="T22" s="19" t="s">
        <v>1446</v>
      </c>
      <c r="U22" s="13" t="s">
        <v>345</v>
      </c>
      <c r="V22" s="13" t="s">
        <v>1139</v>
      </c>
      <c r="W22" s="13" t="s">
        <v>144</v>
      </c>
      <c r="X22" s="13" t="s">
        <v>1139</v>
      </c>
      <c r="Y22" s="13">
        <v>100</v>
      </c>
      <c r="Z22" t="s">
        <v>172</v>
      </c>
    </row>
    <row r="23" spans="1:26" ht="17.25" x14ac:dyDescent="0.25">
      <c r="A23" s="12" t="s">
        <v>179</v>
      </c>
      <c r="B23" s="13" t="s">
        <v>924</v>
      </c>
      <c r="C23" s="15" t="s">
        <v>1147</v>
      </c>
      <c r="D23" s="13" t="s">
        <v>1158</v>
      </c>
      <c r="E23" s="15" t="s">
        <v>33</v>
      </c>
      <c r="F23" s="18" t="s">
        <v>1136</v>
      </c>
      <c r="G23" s="15" t="s">
        <v>33</v>
      </c>
      <c r="H23" s="18" t="s">
        <v>1136</v>
      </c>
      <c r="I23" s="13">
        <v>94</v>
      </c>
      <c r="J23" s="13" t="s">
        <v>1461</v>
      </c>
      <c r="K23" s="13" t="s">
        <v>1184</v>
      </c>
      <c r="L23" s="15">
        <v>55</v>
      </c>
      <c r="M23" s="13" t="s">
        <v>136</v>
      </c>
      <c r="N23" s="13" t="s">
        <v>1205</v>
      </c>
      <c r="O23" s="13" t="s">
        <v>416</v>
      </c>
      <c r="P23" s="13" t="s">
        <v>515</v>
      </c>
      <c r="Q23" s="15">
        <v>100</v>
      </c>
      <c r="R23" s="15">
        <v>91</v>
      </c>
      <c r="S23" s="13">
        <v>87</v>
      </c>
      <c r="T23" s="19" t="s">
        <v>1136</v>
      </c>
      <c r="U23" s="13" t="s">
        <v>867</v>
      </c>
      <c r="V23" s="13" t="s">
        <v>775</v>
      </c>
      <c r="W23" s="13" t="s">
        <v>715</v>
      </c>
      <c r="X23" s="13" t="s">
        <v>775</v>
      </c>
      <c r="Y23" s="13">
        <v>76</v>
      </c>
      <c r="Z23" t="s">
        <v>179</v>
      </c>
    </row>
    <row r="24" spans="1:26" ht="17.25" x14ac:dyDescent="0.25">
      <c r="A24" s="12" t="s">
        <v>185</v>
      </c>
      <c r="B24" s="13" t="s">
        <v>384</v>
      </c>
      <c r="C24" s="15" t="s">
        <v>1015</v>
      </c>
      <c r="D24" s="13" t="s">
        <v>306</v>
      </c>
      <c r="E24" s="15" t="s">
        <v>221</v>
      </c>
      <c r="F24" s="18" t="s">
        <v>1136</v>
      </c>
      <c r="G24" s="15" t="s">
        <v>951</v>
      </c>
      <c r="H24" s="18" t="s">
        <v>1136</v>
      </c>
      <c r="I24" s="13">
        <v>79</v>
      </c>
      <c r="J24" s="13" t="s">
        <v>1462</v>
      </c>
      <c r="K24" s="13" t="s">
        <v>401</v>
      </c>
      <c r="L24" s="15">
        <v>28</v>
      </c>
      <c r="M24" s="13" t="s">
        <v>506</v>
      </c>
      <c r="N24" s="13" t="s">
        <v>354</v>
      </c>
      <c r="O24" s="13" t="s">
        <v>817</v>
      </c>
      <c r="P24" s="13" t="s">
        <v>895</v>
      </c>
      <c r="Q24" s="15">
        <v>78</v>
      </c>
      <c r="R24" s="15">
        <v>20</v>
      </c>
      <c r="S24" s="13">
        <v>7</v>
      </c>
      <c r="T24" s="19" t="s">
        <v>1136</v>
      </c>
      <c r="U24" s="13" t="s">
        <v>971</v>
      </c>
      <c r="V24" s="13" t="s">
        <v>1139</v>
      </c>
      <c r="W24" s="13" t="s">
        <v>307</v>
      </c>
      <c r="X24" s="13" t="s">
        <v>775</v>
      </c>
      <c r="Y24" s="13" t="s">
        <v>33</v>
      </c>
      <c r="Z24" t="s">
        <v>185</v>
      </c>
    </row>
    <row r="25" spans="1:26" ht="17.25" x14ac:dyDescent="0.25">
      <c r="A25" s="12" t="s">
        <v>196</v>
      </c>
      <c r="B25" s="13" t="s">
        <v>284</v>
      </c>
      <c r="C25" s="15" t="s">
        <v>612</v>
      </c>
      <c r="D25" s="13" t="s">
        <v>611</v>
      </c>
      <c r="E25" s="15" t="s">
        <v>33</v>
      </c>
      <c r="F25" s="18" t="s">
        <v>1136</v>
      </c>
      <c r="G25" s="15" t="s">
        <v>33</v>
      </c>
      <c r="H25" s="18" t="s">
        <v>1136</v>
      </c>
      <c r="I25" s="13">
        <v>99</v>
      </c>
      <c r="J25" s="13" t="s">
        <v>1463</v>
      </c>
      <c r="K25" s="13" t="s">
        <v>571</v>
      </c>
      <c r="L25" s="15">
        <v>76</v>
      </c>
      <c r="M25" s="13" t="s">
        <v>145</v>
      </c>
      <c r="N25" s="13" t="s">
        <v>1464</v>
      </c>
      <c r="O25" s="13" t="s">
        <v>606</v>
      </c>
      <c r="P25" s="13" t="s">
        <v>59</v>
      </c>
      <c r="Q25" s="15">
        <v>100</v>
      </c>
      <c r="R25" s="15">
        <v>50</v>
      </c>
      <c r="S25" s="13">
        <v>68</v>
      </c>
      <c r="T25" s="19" t="s">
        <v>1136</v>
      </c>
      <c r="U25" s="13" t="s">
        <v>231</v>
      </c>
      <c r="V25" s="13" t="s">
        <v>775</v>
      </c>
      <c r="W25" s="13" t="s">
        <v>408</v>
      </c>
      <c r="X25" s="13" t="s">
        <v>775</v>
      </c>
      <c r="Y25" s="13" t="s">
        <v>33</v>
      </c>
      <c r="Z25" t="s">
        <v>196</v>
      </c>
    </row>
    <row r="26" spans="1:26" ht="17.25" x14ac:dyDescent="0.25">
      <c r="A26" s="12" t="s">
        <v>203</v>
      </c>
      <c r="B26" s="13" t="s">
        <v>1172</v>
      </c>
      <c r="C26" s="15" t="s">
        <v>494</v>
      </c>
      <c r="D26" s="13" t="s">
        <v>817</v>
      </c>
      <c r="E26" s="15" t="s">
        <v>1148</v>
      </c>
      <c r="F26" s="18" t="s">
        <v>1136</v>
      </c>
      <c r="G26" s="15" t="s">
        <v>924</v>
      </c>
      <c r="H26" s="18" t="s">
        <v>1136</v>
      </c>
      <c r="I26" s="13">
        <v>99</v>
      </c>
      <c r="J26" s="13" t="s">
        <v>1465</v>
      </c>
      <c r="K26" s="13" t="s">
        <v>286</v>
      </c>
      <c r="L26" s="15">
        <v>77</v>
      </c>
      <c r="M26" s="13" t="s">
        <v>395</v>
      </c>
      <c r="N26" s="13" t="s">
        <v>918</v>
      </c>
      <c r="O26" s="13" t="s">
        <v>892</v>
      </c>
      <c r="P26" s="13" t="s">
        <v>723</v>
      </c>
      <c r="Q26" s="15">
        <v>90</v>
      </c>
      <c r="R26" s="15">
        <v>50</v>
      </c>
      <c r="S26" s="13">
        <v>79</v>
      </c>
      <c r="T26" s="19" t="s">
        <v>1136</v>
      </c>
      <c r="U26" s="13" t="s">
        <v>794</v>
      </c>
      <c r="V26" s="13" t="s">
        <v>1145</v>
      </c>
      <c r="W26" s="13" t="s">
        <v>87</v>
      </c>
      <c r="X26" s="13" t="s">
        <v>775</v>
      </c>
      <c r="Y26" s="13" t="s">
        <v>33</v>
      </c>
      <c r="Z26" t="s">
        <v>203</v>
      </c>
    </row>
    <row r="27" spans="1:26" ht="17.25" x14ac:dyDescent="0.25">
      <c r="A27" s="12" t="s">
        <v>214</v>
      </c>
      <c r="B27" s="13" t="s">
        <v>1466</v>
      </c>
      <c r="C27" s="15" t="s">
        <v>1139</v>
      </c>
      <c r="D27" s="13" t="s">
        <v>168</v>
      </c>
      <c r="E27" s="15" t="s">
        <v>128</v>
      </c>
      <c r="F27" s="18" t="s">
        <v>1136</v>
      </c>
      <c r="G27" s="15" t="s">
        <v>262</v>
      </c>
      <c r="H27" s="18" t="s">
        <v>1136</v>
      </c>
      <c r="I27" s="13">
        <v>82</v>
      </c>
      <c r="J27" s="13" t="s">
        <v>1467</v>
      </c>
      <c r="K27" s="13" t="s">
        <v>93</v>
      </c>
      <c r="L27" s="15">
        <v>57</v>
      </c>
      <c r="M27" s="13" t="s">
        <v>95</v>
      </c>
      <c r="N27" s="13" t="s">
        <v>238</v>
      </c>
      <c r="O27" s="13" t="s">
        <v>400</v>
      </c>
      <c r="P27" s="13" t="s">
        <v>287</v>
      </c>
      <c r="Q27" s="15">
        <v>100</v>
      </c>
      <c r="R27" s="15">
        <v>95</v>
      </c>
      <c r="S27" s="13">
        <v>40</v>
      </c>
      <c r="T27" s="19" t="s">
        <v>1136</v>
      </c>
      <c r="U27" s="13" t="s">
        <v>761</v>
      </c>
      <c r="V27" s="13" t="s">
        <v>1140</v>
      </c>
      <c r="W27" s="13" t="s">
        <v>783</v>
      </c>
      <c r="X27" s="13" t="s">
        <v>1139</v>
      </c>
      <c r="Y27" s="13">
        <v>95</v>
      </c>
      <c r="Z27" t="s">
        <v>214</v>
      </c>
    </row>
    <row r="28" spans="1:26" ht="17.25" x14ac:dyDescent="0.25">
      <c r="A28" s="12" t="s">
        <v>224</v>
      </c>
      <c r="B28" s="13" t="s">
        <v>1061</v>
      </c>
      <c r="C28" s="15" t="s">
        <v>394</v>
      </c>
      <c r="D28" s="13" t="s">
        <v>408</v>
      </c>
      <c r="E28" s="15" t="s">
        <v>33</v>
      </c>
      <c r="F28" s="18" t="s">
        <v>1136</v>
      </c>
      <c r="G28" s="15" t="s">
        <v>33</v>
      </c>
      <c r="H28" s="18" t="s">
        <v>1136</v>
      </c>
      <c r="I28" s="13">
        <v>95</v>
      </c>
      <c r="J28" s="13" t="s">
        <v>1468</v>
      </c>
      <c r="K28" s="13" t="s">
        <v>925</v>
      </c>
      <c r="L28" s="15">
        <v>62</v>
      </c>
      <c r="M28" s="13" t="s">
        <v>1199</v>
      </c>
      <c r="N28" s="13" t="s">
        <v>1191</v>
      </c>
      <c r="O28" s="13" t="s">
        <v>178</v>
      </c>
      <c r="P28" s="13" t="s">
        <v>1062</v>
      </c>
      <c r="Q28" s="15">
        <v>96</v>
      </c>
      <c r="R28" s="15">
        <v>63</v>
      </c>
      <c r="S28" s="13">
        <v>63</v>
      </c>
      <c r="T28" s="19" t="s">
        <v>1136</v>
      </c>
      <c r="U28" s="13" t="s">
        <v>959</v>
      </c>
      <c r="V28" s="13" t="s">
        <v>1140</v>
      </c>
      <c r="W28" s="13" t="s">
        <v>463</v>
      </c>
      <c r="X28" s="13" t="s">
        <v>775</v>
      </c>
      <c r="Y28" s="13" t="s">
        <v>33</v>
      </c>
      <c r="Z28" t="s">
        <v>224</v>
      </c>
    </row>
    <row r="29" spans="1:26" ht="17.25" x14ac:dyDescent="0.25">
      <c r="A29" s="12" t="s">
        <v>232</v>
      </c>
      <c r="B29" s="13" t="s">
        <v>899</v>
      </c>
      <c r="C29" s="15" t="s">
        <v>144</v>
      </c>
      <c r="D29" s="13" t="s">
        <v>1137</v>
      </c>
      <c r="E29" s="15" t="s">
        <v>1049</v>
      </c>
      <c r="F29" s="18" t="s">
        <v>1136</v>
      </c>
      <c r="G29" s="15" t="s">
        <v>1102</v>
      </c>
      <c r="H29" s="18" t="s">
        <v>1136</v>
      </c>
      <c r="I29" s="13">
        <v>96</v>
      </c>
      <c r="J29" s="13" t="s">
        <v>1224</v>
      </c>
      <c r="K29" s="13" t="s">
        <v>1469</v>
      </c>
      <c r="L29" s="15">
        <v>97</v>
      </c>
      <c r="M29" s="13" t="s">
        <v>1046</v>
      </c>
      <c r="N29" s="13" t="s">
        <v>612</v>
      </c>
      <c r="O29" s="13" t="s">
        <v>892</v>
      </c>
      <c r="P29" s="13" t="s">
        <v>515</v>
      </c>
      <c r="Q29" s="15">
        <v>98</v>
      </c>
      <c r="R29" s="15">
        <v>83</v>
      </c>
      <c r="S29" s="13">
        <v>93</v>
      </c>
      <c r="T29" s="19" t="s">
        <v>1136</v>
      </c>
      <c r="U29" s="13" t="s">
        <v>1102</v>
      </c>
      <c r="V29" s="13" t="s">
        <v>1137</v>
      </c>
      <c r="W29" s="13" t="s">
        <v>1148</v>
      </c>
      <c r="X29" s="13" t="s">
        <v>1137</v>
      </c>
      <c r="Y29" s="13">
        <v>99</v>
      </c>
      <c r="Z29" t="s">
        <v>232</v>
      </c>
    </row>
    <row r="30" spans="1:26" ht="17.25" x14ac:dyDescent="0.25">
      <c r="A30" s="12" t="s">
        <v>242</v>
      </c>
      <c r="B30" s="13" t="s">
        <v>1137</v>
      </c>
      <c r="C30" s="15" t="s">
        <v>1139</v>
      </c>
      <c r="D30" s="13" t="s">
        <v>1137</v>
      </c>
      <c r="E30" s="15" t="s">
        <v>459</v>
      </c>
      <c r="F30" s="18" t="s">
        <v>1136</v>
      </c>
      <c r="G30" s="15" t="s">
        <v>783</v>
      </c>
      <c r="H30" s="18" t="s">
        <v>1136</v>
      </c>
      <c r="I30" s="13">
        <v>99</v>
      </c>
      <c r="J30" s="13" t="s">
        <v>33</v>
      </c>
      <c r="K30" s="13" t="s">
        <v>1470</v>
      </c>
      <c r="L30" s="15">
        <v>92</v>
      </c>
      <c r="M30" s="13" t="s">
        <v>914</v>
      </c>
      <c r="N30" s="13" t="s">
        <v>45</v>
      </c>
      <c r="O30" s="13" t="s">
        <v>493</v>
      </c>
      <c r="P30" s="13" t="s">
        <v>182</v>
      </c>
      <c r="Q30" s="15" t="s">
        <v>33</v>
      </c>
      <c r="R30" s="15" t="s">
        <v>33</v>
      </c>
      <c r="S30" s="13" t="s">
        <v>1445</v>
      </c>
      <c r="T30" s="19" t="s">
        <v>1446</v>
      </c>
      <c r="U30" s="13" t="s">
        <v>108</v>
      </c>
      <c r="V30" s="13" t="s">
        <v>775</v>
      </c>
      <c r="W30" s="13" t="s">
        <v>513</v>
      </c>
      <c r="X30" s="13" t="s">
        <v>775</v>
      </c>
      <c r="Y30" s="13">
        <v>100</v>
      </c>
      <c r="Z30" t="s">
        <v>242</v>
      </c>
    </row>
    <row r="31" spans="1:26" ht="17.25" x14ac:dyDescent="0.25">
      <c r="A31" s="12" t="s">
        <v>248</v>
      </c>
      <c r="B31" s="13" t="s">
        <v>1471</v>
      </c>
      <c r="C31" s="15" t="s">
        <v>1139</v>
      </c>
      <c r="D31" s="13" t="s">
        <v>1158</v>
      </c>
      <c r="E31" s="15" t="s">
        <v>1149</v>
      </c>
      <c r="F31" s="18" t="s">
        <v>1136</v>
      </c>
      <c r="G31" s="15" t="s">
        <v>710</v>
      </c>
      <c r="H31" s="18" t="s">
        <v>1136</v>
      </c>
      <c r="I31" s="13">
        <v>91</v>
      </c>
      <c r="J31" s="13" t="s">
        <v>33</v>
      </c>
      <c r="K31" s="13" t="s">
        <v>260</v>
      </c>
      <c r="L31" s="15">
        <v>69</v>
      </c>
      <c r="M31" s="13" t="s">
        <v>223</v>
      </c>
      <c r="N31" s="13" t="s">
        <v>33</v>
      </c>
      <c r="O31" s="13" t="s">
        <v>33</v>
      </c>
      <c r="P31" s="13" t="s">
        <v>33</v>
      </c>
      <c r="Q31" s="15">
        <v>99</v>
      </c>
      <c r="R31" s="15">
        <v>86</v>
      </c>
      <c r="S31" s="13">
        <v>79</v>
      </c>
      <c r="T31" s="19" t="s">
        <v>1136</v>
      </c>
      <c r="U31" s="13" t="s">
        <v>800</v>
      </c>
      <c r="V31" s="13" t="s">
        <v>1140</v>
      </c>
      <c r="W31" s="13" t="s">
        <v>408</v>
      </c>
      <c r="X31" s="13" t="s">
        <v>1139</v>
      </c>
      <c r="Y31" s="13">
        <v>98</v>
      </c>
      <c r="Z31" t="s">
        <v>248</v>
      </c>
    </row>
    <row r="32" spans="1:26" ht="17.25" x14ac:dyDescent="0.25">
      <c r="A32" s="12" t="s">
        <v>255</v>
      </c>
      <c r="B32" s="13" t="s">
        <v>1472</v>
      </c>
      <c r="C32" s="15" t="s">
        <v>1150</v>
      </c>
      <c r="D32" s="13" t="s">
        <v>783</v>
      </c>
      <c r="E32" s="15" t="s">
        <v>754</v>
      </c>
      <c r="F32" s="18" t="s">
        <v>1136</v>
      </c>
      <c r="G32" s="15" t="s">
        <v>817</v>
      </c>
      <c r="H32" s="18" t="s">
        <v>1136</v>
      </c>
      <c r="I32" s="13">
        <v>91</v>
      </c>
      <c r="J32" s="13" t="s">
        <v>1473</v>
      </c>
      <c r="K32" s="13" t="s">
        <v>1046</v>
      </c>
      <c r="L32" s="15">
        <v>50</v>
      </c>
      <c r="M32" s="13" t="s">
        <v>1062</v>
      </c>
      <c r="N32" s="13" t="s">
        <v>578</v>
      </c>
      <c r="O32" s="13" t="s">
        <v>59</v>
      </c>
      <c r="P32" s="13" t="s">
        <v>1147</v>
      </c>
      <c r="Q32" s="15">
        <v>82</v>
      </c>
      <c r="R32" s="15">
        <v>20</v>
      </c>
      <c r="S32" s="13">
        <v>7</v>
      </c>
      <c r="T32" s="19" t="s">
        <v>1136</v>
      </c>
      <c r="U32" s="13" t="s">
        <v>1186</v>
      </c>
      <c r="V32" s="13" t="s">
        <v>1139</v>
      </c>
      <c r="W32" s="13" t="s">
        <v>826</v>
      </c>
      <c r="X32" s="13" t="s">
        <v>1139</v>
      </c>
      <c r="Y32" s="13" t="s">
        <v>33</v>
      </c>
      <c r="Z32" t="s">
        <v>255</v>
      </c>
    </row>
    <row r="33" spans="1:26" ht="17.25" x14ac:dyDescent="0.25">
      <c r="A33" s="12" t="s">
        <v>265</v>
      </c>
      <c r="B33" s="13" t="s">
        <v>1474</v>
      </c>
      <c r="C33" s="15" t="s">
        <v>1151</v>
      </c>
      <c r="D33" s="13" t="s">
        <v>253</v>
      </c>
      <c r="E33" s="15" t="s">
        <v>33</v>
      </c>
      <c r="F33" s="18" t="s">
        <v>1136</v>
      </c>
      <c r="G33" s="15" t="s">
        <v>33</v>
      </c>
      <c r="H33" s="18" t="s">
        <v>1136</v>
      </c>
      <c r="I33" s="13">
        <v>94</v>
      </c>
      <c r="J33" s="13" t="s">
        <v>1475</v>
      </c>
      <c r="K33" s="13" t="s">
        <v>33</v>
      </c>
      <c r="L33" s="15">
        <v>62</v>
      </c>
      <c r="M33" s="13" t="s">
        <v>770</v>
      </c>
      <c r="N33" s="13" t="s">
        <v>803</v>
      </c>
      <c r="O33" s="13" t="s">
        <v>417</v>
      </c>
      <c r="P33" s="13" t="s">
        <v>493</v>
      </c>
      <c r="Q33" s="15">
        <v>76</v>
      </c>
      <c r="R33" s="15">
        <v>48</v>
      </c>
      <c r="S33" s="13" t="s">
        <v>1476</v>
      </c>
      <c r="T33" s="19" t="s">
        <v>1136</v>
      </c>
      <c r="U33" s="13" t="s">
        <v>1172</v>
      </c>
      <c r="V33" s="13" t="s">
        <v>1137</v>
      </c>
      <c r="W33" s="13" t="s">
        <v>42</v>
      </c>
      <c r="X33" s="13" t="s">
        <v>1140</v>
      </c>
      <c r="Y33" s="13" t="s">
        <v>33</v>
      </c>
      <c r="Z33" t="s">
        <v>265</v>
      </c>
    </row>
    <row r="34" spans="1:26" ht="17.25" x14ac:dyDescent="0.25">
      <c r="A34" s="12" t="s">
        <v>275</v>
      </c>
      <c r="B34" s="13" t="s">
        <v>498</v>
      </c>
      <c r="C34" s="15" t="s">
        <v>817</v>
      </c>
      <c r="D34" s="13" t="s">
        <v>1145</v>
      </c>
      <c r="E34" s="15" t="s">
        <v>673</v>
      </c>
      <c r="F34" s="18" t="s">
        <v>1136</v>
      </c>
      <c r="G34" s="15" t="s">
        <v>116</v>
      </c>
      <c r="H34" s="18" t="s">
        <v>1136</v>
      </c>
      <c r="I34" s="13">
        <v>93</v>
      </c>
      <c r="J34" s="13" t="s">
        <v>1477</v>
      </c>
      <c r="K34" s="13" t="s">
        <v>723</v>
      </c>
      <c r="L34" s="15">
        <v>62</v>
      </c>
      <c r="M34" s="13" t="s">
        <v>1235</v>
      </c>
      <c r="N34" s="13" t="s">
        <v>33</v>
      </c>
      <c r="O34" s="13" t="s">
        <v>33</v>
      </c>
      <c r="P34" s="13" t="s">
        <v>33</v>
      </c>
      <c r="Q34" s="15">
        <v>92</v>
      </c>
      <c r="R34" s="15">
        <v>72</v>
      </c>
      <c r="S34" s="13">
        <v>71</v>
      </c>
      <c r="T34" s="19" t="s">
        <v>1136</v>
      </c>
      <c r="U34" s="13" t="s">
        <v>33</v>
      </c>
      <c r="V34" s="13" t="s">
        <v>775</v>
      </c>
      <c r="W34" s="13" t="s">
        <v>606</v>
      </c>
      <c r="X34" s="13" t="s">
        <v>775</v>
      </c>
      <c r="Y34" s="13">
        <v>95</v>
      </c>
      <c r="Z34" t="s">
        <v>275</v>
      </c>
    </row>
    <row r="35" spans="1:26" ht="17.25" x14ac:dyDescent="0.25">
      <c r="A35" s="12" t="s">
        <v>281</v>
      </c>
      <c r="B35" s="13" t="s">
        <v>234</v>
      </c>
      <c r="C35" s="15" t="s">
        <v>253</v>
      </c>
      <c r="D35" s="13" t="s">
        <v>611</v>
      </c>
      <c r="E35" s="15" t="s">
        <v>1112</v>
      </c>
      <c r="F35" s="18" t="s">
        <v>1136</v>
      </c>
      <c r="G35" s="15" t="s">
        <v>57</v>
      </c>
      <c r="H35" s="18" t="s">
        <v>1136</v>
      </c>
      <c r="I35" s="13">
        <v>89</v>
      </c>
      <c r="J35" s="13" t="s">
        <v>1475</v>
      </c>
      <c r="K35" s="13" t="s">
        <v>1062</v>
      </c>
      <c r="L35" s="15">
        <v>55</v>
      </c>
      <c r="M35" s="13" t="s">
        <v>417</v>
      </c>
      <c r="N35" s="13" t="s">
        <v>315</v>
      </c>
      <c r="O35" s="13" t="s">
        <v>506</v>
      </c>
      <c r="P35" s="13" t="s">
        <v>610</v>
      </c>
      <c r="Q35" s="15">
        <v>76</v>
      </c>
      <c r="R35" s="15">
        <v>42</v>
      </c>
      <c r="S35" s="13">
        <v>13</v>
      </c>
      <c r="T35" s="19" t="s">
        <v>1136</v>
      </c>
      <c r="U35" s="13" t="s">
        <v>1182</v>
      </c>
      <c r="V35" s="13" t="s">
        <v>427</v>
      </c>
      <c r="W35" s="13" t="s">
        <v>107</v>
      </c>
      <c r="X35" s="13" t="s">
        <v>1139</v>
      </c>
      <c r="Y35" s="13" t="s">
        <v>33</v>
      </c>
      <c r="Z35" t="s">
        <v>281</v>
      </c>
    </row>
    <row r="36" spans="1:26" ht="17.25" x14ac:dyDescent="0.25">
      <c r="A36" s="12" t="s">
        <v>290</v>
      </c>
      <c r="B36" s="13" t="s">
        <v>1478</v>
      </c>
      <c r="C36" s="15" t="s">
        <v>1150</v>
      </c>
      <c r="D36" s="13" t="s">
        <v>783</v>
      </c>
      <c r="E36" s="15" t="s">
        <v>1152</v>
      </c>
      <c r="F36" s="18" t="s">
        <v>1136</v>
      </c>
      <c r="G36" s="15" t="s">
        <v>611</v>
      </c>
      <c r="H36" s="18" t="s">
        <v>1136</v>
      </c>
      <c r="I36" s="13">
        <v>84</v>
      </c>
      <c r="J36" s="13" t="s">
        <v>1479</v>
      </c>
      <c r="K36" s="13" t="s">
        <v>307</v>
      </c>
      <c r="L36" s="15">
        <v>54</v>
      </c>
      <c r="M36" s="13" t="s">
        <v>246</v>
      </c>
      <c r="N36" s="13" t="s">
        <v>124</v>
      </c>
      <c r="O36" s="13" t="s">
        <v>409</v>
      </c>
      <c r="P36" s="13" t="s">
        <v>78</v>
      </c>
      <c r="Q36" s="15">
        <v>76</v>
      </c>
      <c r="R36" s="15">
        <v>46</v>
      </c>
      <c r="S36" s="13">
        <v>18</v>
      </c>
      <c r="T36" s="19" t="s">
        <v>1136</v>
      </c>
      <c r="U36" s="13" t="s">
        <v>1480</v>
      </c>
      <c r="V36" s="13" t="s">
        <v>1139</v>
      </c>
      <c r="W36" s="13" t="s">
        <v>648</v>
      </c>
      <c r="X36" s="13" t="s">
        <v>1147</v>
      </c>
      <c r="Y36" s="13" t="s">
        <v>33</v>
      </c>
      <c r="Z36" t="s">
        <v>290</v>
      </c>
    </row>
    <row r="37" spans="1:26" ht="17.25" x14ac:dyDescent="0.25">
      <c r="A37" s="12" t="s">
        <v>301</v>
      </c>
      <c r="B37" s="13" t="s">
        <v>108</v>
      </c>
      <c r="C37" s="15" t="s">
        <v>1153</v>
      </c>
      <c r="D37" s="13" t="s">
        <v>1153</v>
      </c>
      <c r="E37" s="15" t="s">
        <v>221</v>
      </c>
      <c r="F37" s="18" t="s">
        <v>1136</v>
      </c>
      <c r="G37" s="15" t="s">
        <v>278</v>
      </c>
      <c r="H37" s="18" t="s">
        <v>1136</v>
      </c>
      <c r="I37" s="13">
        <v>91</v>
      </c>
      <c r="J37" s="13" t="s">
        <v>33</v>
      </c>
      <c r="K37" s="13" t="s">
        <v>1481</v>
      </c>
      <c r="L37" s="15">
        <v>100</v>
      </c>
      <c r="M37" s="13" t="s">
        <v>340</v>
      </c>
      <c r="N37" s="13" t="s">
        <v>33</v>
      </c>
      <c r="O37" s="13" t="s">
        <v>33</v>
      </c>
      <c r="P37" s="13" t="s">
        <v>33</v>
      </c>
      <c r="Q37" s="15">
        <v>100</v>
      </c>
      <c r="R37" s="15">
        <v>100</v>
      </c>
      <c r="S37" s="13" t="s">
        <v>1445</v>
      </c>
      <c r="T37" s="19" t="s">
        <v>1446</v>
      </c>
      <c r="U37" s="13" t="s">
        <v>178</v>
      </c>
      <c r="V37" s="13" t="s">
        <v>1140</v>
      </c>
      <c r="W37" s="13" t="s">
        <v>416</v>
      </c>
      <c r="X37" s="13" t="s">
        <v>1139</v>
      </c>
      <c r="Y37" s="13">
        <v>100</v>
      </c>
      <c r="Z37" t="s">
        <v>301</v>
      </c>
    </row>
    <row r="38" spans="1:26" ht="17.25" x14ac:dyDescent="0.25">
      <c r="A38" s="12" t="s">
        <v>309</v>
      </c>
      <c r="B38" s="13" t="s">
        <v>1482</v>
      </c>
      <c r="C38" s="15" t="s">
        <v>1154</v>
      </c>
      <c r="D38" s="13" t="s">
        <v>77</v>
      </c>
      <c r="E38" s="15" t="s">
        <v>33</v>
      </c>
      <c r="F38" s="18" t="s">
        <v>1136</v>
      </c>
      <c r="G38" s="15" t="s">
        <v>33</v>
      </c>
      <c r="H38" s="18" t="s">
        <v>1136</v>
      </c>
      <c r="I38" s="13">
        <v>47</v>
      </c>
      <c r="J38" s="13" t="s">
        <v>1483</v>
      </c>
      <c r="K38" s="13" t="s">
        <v>991</v>
      </c>
      <c r="L38" s="15">
        <v>29</v>
      </c>
      <c r="M38" s="13" t="s">
        <v>109</v>
      </c>
      <c r="N38" s="13" t="s">
        <v>1171</v>
      </c>
      <c r="O38" s="13" t="s">
        <v>612</v>
      </c>
      <c r="P38" s="13" t="s">
        <v>416</v>
      </c>
      <c r="Q38" s="15">
        <v>69</v>
      </c>
      <c r="R38" s="15">
        <v>22</v>
      </c>
      <c r="S38" s="13" t="s">
        <v>1476</v>
      </c>
      <c r="T38" s="19" t="s">
        <v>1136</v>
      </c>
      <c r="U38" s="13" t="s">
        <v>292</v>
      </c>
      <c r="V38" s="13" t="s">
        <v>775</v>
      </c>
      <c r="W38" s="13" t="s">
        <v>752</v>
      </c>
      <c r="X38" s="13" t="s">
        <v>748</v>
      </c>
      <c r="Y38" s="13" t="s">
        <v>33</v>
      </c>
      <c r="Z38" t="s">
        <v>309</v>
      </c>
    </row>
    <row r="39" spans="1:26" ht="17.25" x14ac:dyDescent="0.25">
      <c r="A39" s="12" t="s">
        <v>317</v>
      </c>
      <c r="B39" s="13" t="s">
        <v>1484</v>
      </c>
      <c r="C39" s="15" t="s">
        <v>1155</v>
      </c>
      <c r="D39" s="13" t="s">
        <v>846</v>
      </c>
      <c r="E39" s="15" t="s">
        <v>33</v>
      </c>
      <c r="F39" s="18" t="s">
        <v>1136</v>
      </c>
      <c r="G39" s="15" t="s">
        <v>33</v>
      </c>
      <c r="H39" s="18" t="s">
        <v>1136</v>
      </c>
      <c r="I39" s="13">
        <v>55</v>
      </c>
      <c r="J39" s="13" t="s">
        <v>1485</v>
      </c>
      <c r="K39" s="13" t="s">
        <v>116</v>
      </c>
      <c r="L39" s="15">
        <v>40</v>
      </c>
      <c r="M39" s="13" t="s">
        <v>855</v>
      </c>
      <c r="N39" s="13" t="s">
        <v>1486</v>
      </c>
      <c r="O39" s="13" t="s">
        <v>158</v>
      </c>
      <c r="P39" s="13" t="s">
        <v>442</v>
      </c>
      <c r="Q39" s="15">
        <v>51</v>
      </c>
      <c r="R39" s="15">
        <v>12</v>
      </c>
      <c r="S39" s="13" t="s">
        <v>1476</v>
      </c>
      <c r="T39" s="19" t="s">
        <v>1136</v>
      </c>
      <c r="U39" s="13" t="s">
        <v>697</v>
      </c>
      <c r="V39" s="13" t="s">
        <v>1139</v>
      </c>
      <c r="W39" s="13" t="s">
        <v>855</v>
      </c>
      <c r="X39" s="13" t="s">
        <v>1140</v>
      </c>
      <c r="Y39" s="13" t="s">
        <v>33</v>
      </c>
      <c r="Z39" t="s">
        <v>317</v>
      </c>
    </row>
    <row r="40" spans="1:26" ht="17.25" x14ac:dyDescent="0.25">
      <c r="A40" s="12" t="s">
        <v>328</v>
      </c>
      <c r="B40" s="13" t="s">
        <v>1049</v>
      </c>
      <c r="C40" s="15" t="s">
        <v>1137</v>
      </c>
      <c r="D40" s="13" t="s">
        <v>1166</v>
      </c>
      <c r="E40" s="15" t="s">
        <v>1156</v>
      </c>
      <c r="F40" s="18" t="s">
        <v>1136</v>
      </c>
      <c r="G40" s="15" t="s">
        <v>754</v>
      </c>
      <c r="H40" s="18" t="s">
        <v>1136</v>
      </c>
      <c r="I40" s="13">
        <v>96</v>
      </c>
      <c r="J40" s="13" t="s">
        <v>1287</v>
      </c>
      <c r="K40" s="13" t="s">
        <v>395</v>
      </c>
      <c r="L40" s="15">
        <v>79</v>
      </c>
      <c r="M40" s="13" t="s">
        <v>345</v>
      </c>
      <c r="N40" s="13" t="s">
        <v>416</v>
      </c>
      <c r="O40" s="13" t="s">
        <v>1166</v>
      </c>
      <c r="P40" s="13" t="s">
        <v>917</v>
      </c>
      <c r="Q40" s="15">
        <v>99</v>
      </c>
      <c r="R40" s="15">
        <v>99</v>
      </c>
      <c r="S40" s="13" t="s">
        <v>1445</v>
      </c>
      <c r="T40" s="19" t="s">
        <v>1136</v>
      </c>
      <c r="U40" s="13" t="s">
        <v>1182</v>
      </c>
      <c r="V40" s="13" t="s">
        <v>1140</v>
      </c>
      <c r="W40" s="13" t="s">
        <v>167</v>
      </c>
      <c r="X40" s="13" t="s">
        <v>1139</v>
      </c>
      <c r="Y40" s="13">
        <v>99</v>
      </c>
      <c r="Z40" t="s">
        <v>328</v>
      </c>
    </row>
    <row r="41" spans="1:26" ht="17.25" x14ac:dyDescent="0.25">
      <c r="A41" s="12" t="s">
        <v>333</v>
      </c>
      <c r="B41" s="13" t="s">
        <v>1487</v>
      </c>
      <c r="C41" s="15" t="s">
        <v>1141</v>
      </c>
      <c r="D41" s="13" t="s">
        <v>892</v>
      </c>
      <c r="E41" s="15" t="s">
        <v>1157</v>
      </c>
      <c r="F41" s="18" t="s">
        <v>1136</v>
      </c>
      <c r="G41" s="15" t="s">
        <v>416</v>
      </c>
      <c r="H41" s="18" t="s">
        <v>1136</v>
      </c>
      <c r="I41" s="13">
        <v>99</v>
      </c>
      <c r="J41" s="13" t="s">
        <v>1210</v>
      </c>
      <c r="K41" s="13" t="s">
        <v>1195</v>
      </c>
      <c r="L41" s="15">
        <v>98</v>
      </c>
      <c r="M41" s="13" t="s">
        <v>252</v>
      </c>
      <c r="N41" s="13" t="s">
        <v>1008</v>
      </c>
      <c r="O41" s="13" t="s">
        <v>400</v>
      </c>
      <c r="P41" s="13" t="s">
        <v>954</v>
      </c>
      <c r="Q41" s="15">
        <v>96</v>
      </c>
      <c r="R41" s="15">
        <v>77</v>
      </c>
      <c r="S41" s="13">
        <v>57</v>
      </c>
      <c r="T41" s="19" t="s">
        <v>1136</v>
      </c>
      <c r="U41" s="13" t="s">
        <v>617</v>
      </c>
      <c r="V41" s="13" t="s">
        <v>1140</v>
      </c>
      <c r="W41" s="13" t="s">
        <v>611</v>
      </c>
      <c r="X41" s="13" t="s">
        <v>1139</v>
      </c>
      <c r="Y41" s="13">
        <v>62</v>
      </c>
      <c r="Z41" t="s">
        <v>333</v>
      </c>
    </row>
    <row r="42" spans="1:26" ht="17.25" x14ac:dyDescent="0.25">
      <c r="A42" s="12" t="s">
        <v>341</v>
      </c>
      <c r="B42" s="13" t="s">
        <v>690</v>
      </c>
      <c r="C42" s="15" t="s">
        <v>1158</v>
      </c>
      <c r="D42" s="13" t="s">
        <v>1166</v>
      </c>
      <c r="E42" s="15" t="s">
        <v>1159</v>
      </c>
      <c r="F42" s="18" t="s">
        <v>1136</v>
      </c>
      <c r="G42" s="15" t="s">
        <v>42</v>
      </c>
      <c r="H42" s="18" t="s">
        <v>1136</v>
      </c>
      <c r="I42" s="13">
        <v>91</v>
      </c>
      <c r="J42" s="13" t="s">
        <v>1221</v>
      </c>
      <c r="K42" s="13" t="s">
        <v>673</v>
      </c>
      <c r="L42" s="15">
        <v>89</v>
      </c>
      <c r="M42" s="13" t="s">
        <v>918</v>
      </c>
      <c r="N42" s="13" t="s">
        <v>739</v>
      </c>
      <c r="O42" s="13" t="s">
        <v>611</v>
      </c>
      <c r="P42" s="13" t="s">
        <v>514</v>
      </c>
      <c r="Q42" s="15">
        <v>91</v>
      </c>
      <c r="R42" s="15">
        <v>81</v>
      </c>
      <c r="S42" s="13">
        <v>91</v>
      </c>
      <c r="T42" s="19" t="s">
        <v>1136</v>
      </c>
      <c r="U42" s="13" t="s">
        <v>918</v>
      </c>
      <c r="V42" s="13" t="s">
        <v>1166</v>
      </c>
      <c r="W42" s="13" t="s">
        <v>1142</v>
      </c>
      <c r="X42" s="13" t="s">
        <v>1158</v>
      </c>
      <c r="Y42" s="13">
        <v>83</v>
      </c>
      <c r="Z42" t="s">
        <v>341</v>
      </c>
    </row>
    <row r="43" spans="1:26" ht="17.25" x14ac:dyDescent="0.25">
      <c r="A43" s="12" t="s">
        <v>350</v>
      </c>
      <c r="B43" s="13" t="s">
        <v>353</v>
      </c>
      <c r="C43" s="15" t="s">
        <v>271</v>
      </c>
      <c r="D43" s="13" t="s">
        <v>549</v>
      </c>
      <c r="E43" s="15" t="s">
        <v>1160</v>
      </c>
      <c r="F43" s="18" t="s">
        <v>1136</v>
      </c>
      <c r="G43" s="15" t="s">
        <v>307</v>
      </c>
      <c r="H43" s="18" t="s">
        <v>1136</v>
      </c>
      <c r="I43" s="13">
        <v>80</v>
      </c>
      <c r="J43" s="13" t="s">
        <v>1488</v>
      </c>
      <c r="K43" s="13" t="s">
        <v>33</v>
      </c>
      <c r="L43" s="15">
        <v>29</v>
      </c>
      <c r="M43" s="13" t="s">
        <v>723</v>
      </c>
      <c r="N43" s="13" t="s">
        <v>629</v>
      </c>
      <c r="O43" s="13" t="s">
        <v>419</v>
      </c>
      <c r="P43" s="13" t="s">
        <v>866</v>
      </c>
      <c r="Q43" s="15">
        <v>90</v>
      </c>
      <c r="R43" s="15">
        <v>36</v>
      </c>
      <c r="S43" s="13">
        <v>7</v>
      </c>
      <c r="T43" s="19" t="s">
        <v>1136</v>
      </c>
      <c r="U43" s="13" t="s">
        <v>1159</v>
      </c>
      <c r="V43" s="13" t="s">
        <v>1140</v>
      </c>
      <c r="W43" s="13" t="s">
        <v>59</v>
      </c>
      <c r="X43" s="13" t="s">
        <v>775</v>
      </c>
      <c r="Y43" s="13" t="s">
        <v>33</v>
      </c>
      <c r="Z43" t="s">
        <v>350</v>
      </c>
    </row>
    <row r="44" spans="1:26" ht="17.25" x14ac:dyDescent="0.25">
      <c r="A44" s="12" t="s">
        <v>357</v>
      </c>
      <c r="B44" s="13" t="s">
        <v>1450</v>
      </c>
      <c r="C44" s="15" t="s">
        <v>1161</v>
      </c>
      <c r="D44" s="13" t="s">
        <v>416</v>
      </c>
      <c r="E44" s="15" t="s">
        <v>1162</v>
      </c>
      <c r="F44" s="18" t="s">
        <v>1136</v>
      </c>
      <c r="G44" s="15" t="s">
        <v>895</v>
      </c>
      <c r="H44" s="18" t="s">
        <v>1136</v>
      </c>
      <c r="I44" s="13">
        <v>80</v>
      </c>
      <c r="J44" s="13" t="s">
        <v>1489</v>
      </c>
      <c r="K44" s="13" t="s">
        <v>877</v>
      </c>
      <c r="L44" s="15">
        <v>44</v>
      </c>
      <c r="M44" s="13" t="s">
        <v>723</v>
      </c>
      <c r="N44" s="13" t="s">
        <v>452</v>
      </c>
      <c r="O44" s="13" t="s">
        <v>873</v>
      </c>
      <c r="P44" s="13" t="s">
        <v>606</v>
      </c>
      <c r="Q44" s="15">
        <v>77</v>
      </c>
      <c r="R44" s="15">
        <v>15</v>
      </c>
      <c r="S44" s="13">
        <v>18</v>
      </c>
      <c r="T44" s="19" t="s">
        <v>1136</v>
      </c>
      <c r="U44" s="13" t="s">
        <v>228</v>
      </c>
      <c r="V44" s="13" t="s">
        <v>1140</v>
      </c>
      <c r="W44" s="13" t="s">
        <v>1058</v>
      </c>
      <c r="X44" s="13" t="s">
        <v>775</v>
      </c>
      <c r="Y44" s="13" t="s">
        <v>33</v>
      </c>
      <c r="Z44" t="s">
        <v>357</v>
      </c>
    </row>
    <row r="45" spans="1:26" ht="17.25" x14ac:dyDescent="0.25">
      <c r="A45" s="12" t="s">
        <v>367</v>
      </c>
      <c r="B45" s="13" t="s">
        <v>33</v>
      </c>
      <c r="C45" s="15" t="s">
        <v>33</v>
      </c>
      <c r="D45" s="13" t="s">
        <v>33</v>
      </c>
      <c r="E45" s="15" t="s">
        <v>33</v>
      </c>
      <c r="F45" s="18" t="s">
        <v>1136</v>
      </c>
      <c r="G45" s="15" t="s">
        <v>33</v>
      </c>
      <c r="H45" s="18" t="s">
        <v>1136</v>
      </c>
      <c r="I45" s="13">
        <v>99</v>
      </c>
      <c r="J45" s="13" t="s">
        <v>1490</v>
      </c>
      <c r="K45" s="13" t="s">
        <v>197</v>
      </c>
      <c r="L45" s="15">
        <v>56</v>
      </c>
      <c r="M45" s="13" t="s">
        <v>417</v>
      </c>
      <c r="N45" s="13" t="s">
        <v>33</v>
      </c>
      <c r="O45" s="13" t="s">
        <v>33</v>
      </c>
      <c r="P45" s="13" t="s">
        <v>33</v>
      </c>
      <c r="Q45" s="15">
        <v>100</v>
      </c>
      <c r="R45" s="15">
        <v>98</v>
      </c>
      <c r="S45" s="13">
        <v>80</v>
      </c>
      <c r="T45" s="19" t="s">
        <v>1136</v>
      </c>
      <c r="U45" s="13" t="s">
        <v>33</v>
      </c>
      <c r="V45" s="13" t="s">
        <v>33</v>
      </c>
      <c r="W45" s="13" t="s">
        <v>33</v>
      </c>
      <c r="X45" s="13" t="s">
        <v>33</v>
      </c>
      <c r="Y45" s="13">
        <v>100</v>
      </c>
      <c r="Z45" t="s">
        <v>367</v>
      </c>
    </row>
    <row r="46" spans="1:26" ht="17.25" x14ac:dyDescent="0.25">
      <c r="A46" s="12" t="s">
        <v>370</v>
      </c>
      <c r="B46" s="13" t="s">
        <v>872</v>
      </c>
      <c r="C46" s="15" t="s">
        <v>427</v>
      </c>
      <c r="D46" s="13" t="s">
        <v>1141</v>
      </c>
      <c r="E46" s="15" t="s">
        <v>1163</v>
      </c>
      <c r="F46" s="18" t="s">
        <v>1136</v>
      </c>
      <c r="G46" s="15" t="s">
        <v>182</v>
      </c>
      <c r="H46" s="18" t="s">
        <v>1136</v>
      </c>
      <c r="I46" s="13">
        <v>92</v>
      </c>
      <c r="J46" s="13" t="s">
        <v>1491</v>
      </c>
      <c r="K46" s="13" t="s">
        <v>1204</v>
      </c>
      <c r="L46" s="15">
        <v>86</v>
      </c>
      <c r="M46" s="13" t="s">
        <v>153</v>
      </c>
      <c r="N46" s="13" t="s">
        <v>253</v>
      </c>
      <c r="O46" s="13" t="s">
        <v>951</v>
      </c>
      <c r="P46" s="13" t="s">
        <v>76</v>
      </c>
      <c r="Q46" s="15">
        <v>98</v>
      </c>
      <c r="R46" s="15">
        <v>95</v>
      </c>
      <c r="S46" s="13" t="s">
        <v>1445</v>
      </c>
      <c r="T46" s="19" t="s">
        <v>1136</v>
      </c>
      <c r="U46" s="13" t="s">
        <v>822</v>
      </c>
      <c r="V46" s="13" t="s">
        <v>1140</v>
      </c>
      <c r="W46" s="13" t="s">
        <v>394</v>
      </c>
      <c r="X46" s="13" t="s">
        <v>775</v>
      </c>
      <c r="Y46" s="13">
        <v>90</v>
      </c>
      <c r="Z46" t="s">
        <v>370</v>
      </c>
    </row>
    <row r="47" spans="1:26" ht="17.25" x14ac:dyDescent="0.25">
      <c r="A47" s="12" t="s">
        <v>378</v>
      </c>
      <c r="B47" s="13" t="s">
        <v>1492</v>
      </c>
      <c r="C47" s="15" t="s">
        <v>1112</v>
      </c>
      <c r="D47" s="13" t="s">
        <v>220</v>
      </c>
      <c r="E47" s="15" t="s">
        <v>33</v>
      </c>
      <c r="F47" s="18" t="s">
        <v>1136</v>
      </c>
      <c r="G47" s="15" t="s">
        <v>33</v>
      </c>
      <c r="H47" s="18" t="s">
        <v>1136</v>
      </c>
      <c r="I47" s="13">
        <v>83</v>
      </c>
      <c r="J47" s="13" t="s">
        <v>1493</v>
      </c>
      <c r="K47" s="13" t="s">
        <v>42</v>
      </c>
      <c r="L47" s="15">
        <v>78</v>
      </c>
      <c r="M47" s="13" t="s">
        <v>515</v>
      </c>
      <c r="N47" s="13" t="s">
        <v>718</v>
      </c>
      <c r="O47" s="13" t="s">
        <v>59</v>
      </c>
      <c r="P47" s="13" t="s">
        <v>306</v>
      </c>
      <c r="Q47" s="15">
        <v>82</v>
      </c>
      <c r="R47" s="15">
        <v>23</v>
      </c>
      <c r="S47" s="13">
        <v>18</v>
      </c>
      <c r="T47" s="19" t="s">
        <v>1136</v>
      </c>
      <c r="U47" s="13" t="s">
        <v>959</v>
      </c>
      <c r="V47" s="13" t="s">
        <v>1139</v>
      </c>
      <c r="W47" s="13" t="s">
        <v>395</v>
      </c>
      <c r="X47" s="13" t="s">
        <v>1145</v>
      </c>
      <c r="Y47" s="13" t="s">
        <v>33</v>
      </c>
      <c r="Z47" t="s">
        <v>378</v>
      </c>
    </row>
    <row r="48" spans="1:26" ht="17.25" x14ac:dyDescent="0.25">
      <c r="A48" s="12" t="s">
        <v>388</v>
      </c>
      <c r="B48" s="13" t="s">
        <v>82</v>
      </c>
      <c r="C48" s="15" t="s">
        <v>1139</v>
      </c>
      <c r="D48" s="13" t="s">
        <v>1166</v>
      </c>
      <c r="E48" s="15" t="s">
        <v>588</v>
      </c>
      <c r="F48" s="18" t="s">
        <v>1136</v>
      </c>
      <c r="G48" s="15" t="s">
        <v>1164</v>
      </c>
      <c r="H48" s="18" t="s">
        <v>1136</v>
      </c>
      <c r="I48" s="13">
        <v>94</v>
      </c>
      <c r="J48" s="13" t="s">
        <v>33</v>
      </c>
      <c r="K48" s="13" t="s">
        <v>1494</v>
      </c>
      <c r="L48" s="15">
        <v>71</v>
      </c>
      <c r="M48" s="13" t="s">
        <v>41</v>
      </c>
      <c r="N48" s="13" t="s">
        <v>33</v>
      </c>
      <c r="O48" s="13" t="s">
        <v>33</v>
      </c>
      <c r="P48" s="13" t="s">
        <v>33</v>
      </c>
      <c r="Q48" s="15">
        <v>100</v>
      </c>
      <c r="R48" s="15">
        <v>97</v>
      </c>
      <c r="S48" s="13">
        <v>94</v>
      </c>
      <c r="T48" s="19" t="s">
        <v>1136</v>
      </c>
      <c r="U48" s="13" t="s">
        <v>799</v>
      </c>
      <c r="V48" s="13" t="s">
        <v>1140</v>
      </c>
      <c r="W48" s="13" t="s">
        <v>951</v>
      </c>
      <c r="X48" s="13" t="s">
        <v>775</v>
      </c>
      <c r="Y48" s="13">
        <v>100</v>
      </c>
      <c r="Z48" t="s">
        <v>388</v>
      </c>
    </row>
    <row r="49" spans="1:26" ht="17.25" x14ac:dyDescent="0.25">
      <c r="A49" s="12" t="s">
        <v>396</v>
      </c>
      <c r="B49" s="13" t="s">
        <v>51</v>
      </c>
      <c r="C49" s="15" t="s">
        <v>427</v>
      </c>
      <c r="D49" s="13" t="s">
        <v>1141</v>
      </c>
      <c r="E49" s="15" t="s">
        <v>714</v>
      </c>
      <c r="F49" s="18" t="s">
        <v>1136</v>
      </c>
      <c r="G49" s="15" t="s">
        <v>1165</v>
      </c>
      <c r="H49" s="18" t="s">
        <v>1136</v>
      </c>
      <c r="I49" s="13">
        <v>99</v>
      </c>
      <c r="J49" s="13" t="s">
        <v>1495</v>
      </c>
      <c r="K49" s="13" t="s">
        <v>1496</v>
      </c>
      <c r="L49" s="15">
        <v>99</v>
      </c>
      <c r="M49" s="13" t="s">
        <v>363</v>
      </c>
      <c r="N49" s="13" t="s">
        <v>33</v>
      </c>
      <c r="O49" s="13" t="s">
        <v>33</v>
      </c>
      <c r="P49" s="13" t="s">
        <v>33</v>
      </c>
      <c r="Q49" s="15">
        <v>95</v>
      </c>
      <c r="R49" s="15">
        <v>93</v>
      </c>
      <c r="S49" s="13">
        <v>87</v>
      </c>
      <c r="T49" s="19" t="s">
        <v>1136</v>
      </c>
      <c r="U49" s="13" t="s">
        <v>181</v>
      </c>
      <c r="V49" s="13" t="s">
        <v>1137</v>
      </c>
      <c r="W49" s="13" t="s">
        <v>77</v>
      </c>
      <c r="X49" s="13" t="s">
        <v>775</v>
      </c>
      <c r="Y49" s="13">
        <v>99</v>
      </c>
      <c r="Z49" t="s">
        <v>396</v>
      </c>
    </row>
    <row r="50" spans="1:26" ht="17.25" x14ac:dyDescent="0.25">
      <c r="A50" s="12" t="s">
        <v>403</v>
      </c>
      <c r="B50" s="13" t="s">
        <v>608</v>
      </c>
      <c r="C50" s="15" t="s">
        <v>1166</v>
      </c>
      <c r="D50" s="13" t="s">
        <v>1166</v>
      </c>
      <c r="E50" s="15" t="s">
        <v>33</v>
      </c>
      <c r="F50" s="18" t="s">
        <v>1136</v>
      </c>
      <c r="G50" s="15" t="s">
        <v>33</v>
      </c>
      <c r="H50" s="18" t="s">
        <v>1136</v>
      </c>
      <c r="I50" s="13">
        <v>97</v>
      </c>
      <c r="J50" s="13" t="s">
        <v>33</v>
      </c>
      <c r="K50" s="13" t="s">
        <v>184</v>
      </c>
      <c r="L50" s="15">
        <v>93</v>
      </c>
      <c r="M50" s="13" t="s">
        <v>59</v>
      </c>
      <c r="N50" s="13" t="s">
        <v>33</v>
      </c>
      <c r="O50" s="13" t="s">
        <v>33</v>
      </c>
      <c r="P50" s="13" t="s">
        <v>33</v>
      </c>
      <c r="Q50" s="15">
        <v>100</v>
      </c>
      <c r="R50" s="15">
        <v>100</v>
      </c>
      <c r="S50" s="13" t="s">
        <v>1445</v>
      </c>
      <c r="T50" s="19" t="s">
        <v>1446</v>
      </c>
      <c r="U50" s="13" t="s">
        <v>1192</v>
      </c>
      <c r="V50" s="13" t="s">
        <v>775</v>
      </c>
      <c r="W50" s="13" t="s">
        <v>107</v>
      </c>
      <c r="X50" s="13" t="s">
        <v>775</v>
      </c>
      <c r="Y50" s="13">
        <v>68</v>
      </c>
      <c r="Z50" t="s">
        <v>403</v>
      </c>
    </row>
    <row r="51" spans="1:26" ht="17.25" x14ac:dyDescent="0.25">
      <c r="A51" s="12" t="s">
        <v>411</v>
      </c>
      <c r="B51" s="13" t="s">
        <v>661</v>
      </c>
      <c r="C51" s="15" t="s">
        <v>1145</v>
      </c>
      <c r="D51" s="13" t="s">
        <v>1145</v>
      </c>
      <c r="E51" s="15" t="s">
        <v>1167</v>
      </c>
      <c r="F51" s="18" t="s">
        <v>1136</v>
      </c>
      <c r="G51" s="15" t="s">
        <v>1027</v>
      </c>
      <c r="H51" s="18" t="s">
        <v>1136</v>
      </c>
      <c r="I51" s="13">
        <v>99</v>
      </c>
      <c r="J51" s="13" t="s">
        <v>33</v>
      </c>
      <c r="K51" s="13" t="s">
        <v>1086</v>
      </c>
      <c r="L51" s="15">
        <v>91</v>
      </c>
      <c r="M51" s="13" t="s">
        <v>1068</v>
      </c>
      <c r="N51" s="13" t="s">
        <v>33</v>
      </c>
      <c r="O51" s="13" t="s">
        <v>33</v>
      </c>
      <c r="P51" s="13" t="s">
        <v>33</v>
      </c>
      <c r="Q51" s="15">
        <v>100</v>
      </c>
      <c r="R51" s="15">
        <v>99</v>
      </c>
      <c r="S51" s="13" t="s">
        <v>1445</v>
      </c>
      <c r="T51" s="19" t="s">
        <v>1136</v>
      </c>
      <c r="U51" s="13" t="s">
        <v>867</v>
      </c>
      <c r="V51" s="13" t="s">
        <v>1137</v>
      </c>
      <c r="W51" s="13" t="s">
        <v>611</v>
      </c>
      <c r="X51" s="13" t="s">
        <v>1139</v>
      </c>
      <c r="Y51" s="13">
        <v>100</v>
      </c>
      <c r="Z51" t="str">
        <f>A51</f>
        <v>Czechia</v>
      </c>
    </row>
    <row r="52" spans="1:26" ht="17.25" x14ac:dyDescent="0.25">
      <c r="A52" s="12" t="s">
        <v>420</v>
      </c>
      <c r="B52" s="13" t="s">
        <v>1497</v>
      </c>
      <c r="C52" s="15" t="s">
        <v>58</v>
      </c>
      <c r="D52" s="13" t="s">
        <v>400</v>
      </c>
      <c r="E52" s="15" t="s">
        <v>33</v>
      </c>
      <c r="F52" s="18" t="s">
        <v>1136</v>
      </c>
      <c r="G52" s="15" t="s">
        <v>33</v>
      </c>
      <c r="H52" s="18" t="s">
        <v>1136</v>
      </c>
      <c r="I52" s="13">
        <v>96</v>
      </c>
      <c r="J52" s="13" t="s">
        <v>1498</v>
      </c>
      <c r="K52" s="13" t="s">
        <v>283</v>
      </c>
      <c r="L52" s="15">
        <v>73</v>
      </c>
      <c r="M52" s="13" t="s">
        <v>33</v>
      </c>
      <c r="N52" s="13" t="s">
        <v>971</v>
      </c>
      <c r="O52" s="13" t="s">
        <v>220</v>
      </c>
      <c r="P52" s="13" t="s">
        <v>775</v>
      </c>
      <c r="Q52" s="15">
        <v>100</v>
      </c>
      <c r="R52" s="15">
        <v>82</v>
      </c>
      <c r="S52" s="13">
        <v>7</v>
      </c>
      <c r="T52" s="19" t="s">
        <v>1136</v>
      </c>
      <c r="U52" s="13" t="s">
        <v>1191</v>
      </c>
      <c r="V52" s="13" t="s">
        <v>1137</v>
      </c>
      <c r="W52" s="13" t="s">
        <v>60</v>
      </c>
      <c r="X52" s="13" t="s">
        <v>775</v>
      </c>
      <c r="Y52" s="13" t="s">
        <v>33</v>
      </c>
      <c r="Z52" t="s">
        <v>420</v>
      </c>
    </row>
    <row r="53" spans="1:26" ht="17.25" x14ac:dyDescent="0.25">
      <c r="A53" s="12" t="s">
        <v>428</v>
      </c>
      <c r="B53" s="13" t="s">
        <v>1499</v>
      </c>
      <c r="C53" s="15" t="s">
        <v>1168</v>
      </c>
      <c r="D53" s="13" t="s">
        <v>638</v>
      </c>
      <c r="E53" s="15" t="s">
        <v>33</v>
      </c>
      <c r="F53" s="18" t="s">
        <v>1136</v>
      </c>
      <c r="G53" s="15" t="s">
        <v>33</v>
      </c>
      <c r="H53" s="18" t="s">
        <v>1136</v>
      </c>
      <c r="I53" s="13">
        <v>81</v>
      </c>
      <c r="J53" s="13" t="s">
        <v>1500</v>
      </c>
      <c r="K53" s="13" t="s">
        <v>877</v>
      </c>
      <c r="L53" s="15">
        <v>71</v>
      </c>
      <c r="M53" s="13" t="s">
        <v>419</v>
      </c>
      <c r="N53" s="13" t="s">
        <v>314</v>
      </c>
      <c r="O53" s="13" t="s">
        <v>76</v>
      </c>
      <c r="P53" s="13" t="s">
        <v>60</v>
      </c>
      <c r="Q53" s="15">
        <v>52</v>
      </c>
      <c r="R53" s="15">
        <v>29</v>
      </c>
      <c r="S53" s="13">
        <v>6</v>
      </c>
      <c r="T53" s="19" t="s">
        <v>1136</v>
      </c>
      <c r="U53" s="13" t="s">
        <v>988</v>
      </c>
      <c r="V53" s="13" t="s">
        <v>1139</v>
      </c>
      <c r="W53" s="13" t="s">
        <v>571</v>
      </c>
      <c r="X53" s="13" t="s">
        <v>416</v>
      </c>
      <c r="Y53" s="13" t="s">
        <v>33</v>
      </c>
      <c r="Z53" t="s">
        <v>428</v>
      </c>
    </row>
    <row r="54" spans="1:26" ht="17.25" x14ac:dyDescent="0.25">
      <c r="A54" s="12" t="s">
        <v>438</v>
      </c>
      <c r="B54" s="13" t="s">
        <v>799</v>
      </c>
      <c r="C54" s="15" t="s">
        <v>1158</v>
      </c>
      <c r="D54" s="13" t="s">
        <v>1141</v>
      </c>
      <c r="E54" s="15" t="s">
        <v>788</v>
      </c>
      <c r="F54" s="18" t="s">
        <v>1136</v>
      </c>
      <c r="G54" s="15" t="s">
        <v>237</v>
      </c>
      <c r="H54" s="18" t="s">
        <v>1136</v>
      </c>
      <c r="I54" s="13">
        <v>93</v>
      </c>
      <c r="J54" s="13" t="s">
        <v>33</v>
      </c>
      <c r="K54" s="13" t="s">
        <v>1501</v>
      </c>
      <c r="L54" s="15">
        <v>89</v>
      </c>
      <c r="M54" s="13" t="s">
        <v>347</v>
      </c>
      <c r="N54" s="13" t="s">
        <v>33</v>
      </c>
      <c r="O54" s="13" t="s">
        <v>33</v>
      </c>
      <c r="P54" s="13" t="s">
        <v>33</v>
      </c>
      <c r="Q54" s="15">
        <v>100</v>
      </c>
      <c r="R54" s="15">
        <v>100</v>
      </c>
      <c r="S54" s="13" t="s">
        <v>1445</v>
      </c>
      <c r="T54" s="19" t="s">
        <v>1446</v>
      </c>
      <c r="U54" s="13" t="s">
        <v>877</v>
      </c>
      <c r="V54" s="13" t="s">
        <v>1139</v>
      </c>
      <c r="W54" s="13" t="s">
        <v>144</v>
      </c>
      <c r="X54" s="13" t="s">
        <v>1139</v>
      </c>
      <c r="Y54" s="13">
        <v>100</v>
      </c>
      <c r="Z54" t="s">
        <v>438</v>
      </c>
    </row>
    <row r="55" spans="1:26" ht="17.25" x14ac:dyDescent="0.25">
      <c r="A55" s="12" t="s">
        <v>444</v>
      </c>
      <c r="B55" s="13" t="s">
        <v>845</v>
      </c>
      <c r="C55" s="15" t="s">
        <v>364</v>
      </c>
      <c r="D55" s="13" t="s">
        <v>991</v>
      </c>
      <c r="E55" s="15" t="s">
        <v>33</v>
      </c>
      <c r="F55" s="18" t="s">
        <v>1136</v>
      </c>
      <c r="G55" s="15" t="s">
        <v>33</v>
      </c>
      <c r="H55" s="18" t="s">
        <v>1136</v>
      </c>
      <c r="I55" s="13">
        <v>84</v>
      </c>
      <c r="J55" s="13" t="s">
        <v>1502</v>
      </c>
      <c r="K55" s="13" t="s">
        <v>118</v>
      </c>
      <c r="L55" s="15">
        <v>46</v>
      </c>
      <c r="M55" s="13" t="s">
        <v>95</v>
      </c>
      <c r="N55" s="13" t="s">
        <v>1164</v>
      </c>
      <c r="O55" s="13" t="s">
        <v>127</v>
      </c>
      <c r="P55" s="13" t="s">
        <v>76</v>
      </c>
      <c r="Q55" s="15">
        <v>90</v>
      </c>
      <c r="R55" s="15">
        <v>47</v>
      </c>
      <c r="S55" s="13">
        <v>10</v>
      </c>
      <c r="T55" s="19" t="s">
        <v>1136</v>
      </c>
      <c r="U55" s="13" t="s">
        <v>1503</v>
      </c>
      <c r="V55" s="13" t="s">
        <v>775</v>
      </c>
      <c r="W55" s="13" t="s">
        <v>1046</v>
      </c>
      <c r="X55" s="13" t="s">
        <v>1140</v>
      </c>
      <c r="Y55" s="13" t="s">
        <v>33</v>
      </c>
      <c r="Z55" t="s">
        <v>444</v>
      </c>
    </row>
    <row r="56" spans="1:26" ht="17.25" x14ac:dyDescent="0.25">
      <c r="A56" s="12" t="s">
        <v>451</v>
      </c>
      <c r="B56" s="13" t="s">
        <v>33</v>
      </c>
      <c r="C56" s="15" t="s">
        <v>33</v>
      </c>
      <c r="D56" s="13" t="s">
        <v>33</v>
      </c>
      <c r="E56" s="15" t="s">
        <v>33</v>
      </c>
      <c r="F56" s="18" t="s">
        <v>1136</v>
      </c>
      <c r="G56" s="15" t="s">
        <v>33</v>
      </c>
      <c r="H56" s="18" t="s">
        <v>1136</v>
      </c>
      <c r="I56" s="13">
        <v>98</v>
      </c>
      <c r="J56" s="13" t="s">
        <v>33</v>
      </c>
      <c r="K56" s="13" t="s">
        <v>33</v>
      </c>
      <c r="L56" s="15">
        <v>62</v>
      </c>
      <c r="M56" s="13" t="s">
        <v>877</v>
      </c>
      <c r="N56" s="13" t="s">
        <v>33</v>
      </c>
      <c r="O56" s="13" t="s">
        <v>33</v>
      </c>
      <c r="P56" s="13" t="s">
        <v>33</v>
      </c>
      <c r="Q56" s="15" t="s">
        <v>33</v>
      </c>
      <c r="R56" s="15" t="s">
        <v>33</v>
      </c>
      <c r="S56" s="13">
        <v>92</v>
      </c>
      <c r="T56" s="19" t="s">
        <v>1136</v>
      </c>
      <c r="U56" s="13" t="s">
        <v>158</v>
      </c>
      <c r="V56" s="13" t="s">
        <v>33</v>
      </c>
      <c r="W56" s="13" t="s">
        <v>33</v>
      </c>
      <c r="X56" s="13" t="s">
        <v>33</v>
      </c>
      <c r="Y56" s="13">
        <v>100</v>
      </c>
      <c r="Z56" t="s">
        <v>451</v>
      </c>
    </row>
    <row r="57" spans="1:26" ht="17.25" x14ac:dyDescent="0.25">
      <c r="A57" s="12" t="s">
        <v>454</v>
      </c>
      <c r="B57" s="13" t="s">
        <v>279</v>
      </c>
      <c r="C57" s="15" t="s">
        <v>168</v>
      </c>
      <c r="D57" s="13" t="s">
        <v>1141</v>
      </c>
      <c r="E57" s="15" t="s">
        <v>340</v>
      </c>
      <c r="F57" s="18" t="s">
        <v>1136</v>
      </c>
      <c r="G57" s="15" t="s">
        <v>1008</v>
      </c>
      <c r="H57" s="18" t="s">
        <v>1136</v>
      </c>
      <c r="I57" s="13">
        <v>85</v>
      </c>
      <c r="J57" s="13" t="s">
        <v>1504</v>
      </c>
      <c r="K57" s="13" t="s">
        <v>556</v>
      </c>
      <c r="L57" s="15">
        <v>71</v>
      </c>
      <c r="M57" s="13" t="s">
        <v>287</v>
      </c>
      <c r="N57" s="13" t="s">
        <v>612</v>
      </c>
      <c r="O57" s="13" t="s">
        <v>443</v>
      </c>
      <c r="P57" s="13" t="s">
        <v>59</v>
      </c>
      <c r="Q57" s="15">
        <v>85</v>
      </c>
      <c r="R57" s="15">
        <v>84</v>
      </c>
      <c r="S57" s="13">
        <v>92</v>
      </c>
      <c r="T57" s="19" t="s">
        <v>1136</v>
      </c>
      <c r="U57" s="13" t="s">
        <v>813</v>
      </c>
      <c r="V57" s="13" t="s">
        <v>1139</v>
      </c>
      <c r="W57" s="13" t="s">
        <v>983</v>
      </c>
      <c r="X57" s="13" t="s">
        <v>775</v>
      </c>
      <c r="Y57" s="13">
        <v>54</v>
      </c>
      <c r="Z57" t="s">
        <v>454</v>
      </c>
    </row>
    <row r="58" spans="1:26" ht="17.25" x14ac:dyDescent="0.25">
      <c r="A58" s="12" t="s">
        <v>461</v>
      </c>
      <c r="B58" s="13" t="s">
        <v>468</v>
      </c>
      <c r="C58" s="15" t="s">
        <v>416</v>
      </c>
      <c r="D58" s="13" t="s">
        <v>1158</v>
      </c>
      <c r="E58" s="15" t="s">
        <v>41</v>
      </c>
      <c r="F58" s="18" t="s">
        <v>1136</v>
      </c>
      <c r="G58" s="15" t="s">
        <v>995</v>
      </c>
      <c r="H58" s="18" t="s">
        <v>1136</v>
      </c>
      <c r="I58" s="13">
        <v>78</v>
      </c>
      <c r="J58" s="13" t="s">
        <v>1505</v>
      </c>
      <c r="K58" s="13" t="s">
        <v>946</v>
      </c>
      <c r="L58" s="15">
        <v>81</v>
      </c>
      <c r="M58" s="13" t="s">
        <v>245</v>
      </c>
      <c r="N58" s="13" t="s">
        <v>1506</v>
      </c>
      <c r="O58" s="13" t="s">
        <v>400</v>
      </c>
      <c r="P58" s="13" t="s">
        <v>401</v>
      </c>
      <c r="Q58" s="15">
        <v>87</v>
      </c>
      <c r="R58" s="15">
        <v>85</v>
      </c>
      <c r="S58" s="13" t="s">
        <v>1445</v>
      </c>
      <c r="T58" s="19" t="s">
        <v>1136</v>
      </c>
      <c r="U58" s="13" t="s">
        <v>1507</v>
      </c>
      <c r="V58" s="13" t="s">
        <v>1137</v>
      </c>
      <c r="W58" s="13" t="s">
        <v>245</v>
      </c>
      <c r="X58" s="13" t="s">
        <v>1139</v>
      </c>
      <c r="Y58" s="13">
        <v>81</v>
      </c>
      <c r="Z58" t="s">
        <v>461</v>
      </c>
    </row>
    <row r="59" spans="1:26" ht="17.25" x14ac:dyDescent="0.25">
      <c r="A59" s="12" t="s">
        <v>465</v>
      </c>
      <c r="B59" s="13" t="s">
        <v>63</v>
      </c>
      <c r="C59" s="15" t="s">
        <v>892</v>
      </c>
      <c r="D59" s="13" t="s">
        <v>1145</v>
      </c>
      <c r="E59" s="15" t="s">
        <v>680</v>
      </c>
      <c r="F59" s="18" t="s">
        <v>1136</v>
      </c>
      <c r="G59" s="15" t="s">
        <v>1166</v>
      </c>
      <c r="H59" s="18" t="s">
        <v>1136</v>
      </c>
      <c r="I59" s="13">
        <v>93</v>
      </c>
      <c r="J59" s="13" t="s">
        <v>1251</v>
      </c>
      <c r="K59" s="13" t="s">
        <v>1230</v>
      </c>
      <c r="L59" s="15">
        <v>94</v>
      </c>
      <c r="M59" s="13" t="s">
        <v>253</v>
      </c>
      <c r="N59" s="13" t="s">
        <v>1009</v>
      </c>
      <c r="O59" s="13" t="s">
        <v>628</v>
      </c>
      <c r="P59" s="13" t="s">
        <v>579</v>
      </c>
      <c r="Q59" s="15">
        <v>99</v>
      </c>
      <c r="R59" s="15">
        <v>95</v>
      </c>
      <c r="S59" s="13" t="s">
        <v>1445</v>
      </c>
      <c r="T59" s="19" t="s">
        <v>1136</v>
      </c>
      <c r="U59" s="13" t="s">
        <v>1508</v>
      </c>
      <c r="V59" s="13" t="s">
        <v>775</v>
      </c>
      <c r="W59" s="13" t="s">
        <v>846</v>
      </c>
      <c r="X59" s="13" t="s">
        <v>1141</v>
      </c>
      <c r="Y59" s="13">
        <v>95</v>
      </c>
      <c r="Z59" t="s">
        <v>465</v>
      </c>
    </row>
    <row r="60" spans="1:26" ht="17.25" x14ac:dyDescent="0.25">
      <c r="A60" s="12" t="s">
        <v>470</v>
      </c>
      <c r="B60" s="13" t="s">
        <v>742</v>
      </c>
      <c r="C60" s="15" t="s">
        <v>443</v>
      </c>
      <c r="D60" s="13" t="s">
        <v>1141</v>
      </c>
      <c r="E60" s="15" t="s">
        <v>33</v>
      </c>
      <c r="F60" s="18" t="s">
        <v>1136</v>
      </c>
      <c r="G60" s="15" t="s">
        <v>33</v>
      </c>
      <c r="H60" s="18" t="s">
        <v>1136</v>
      </c>
      <c r="I60" s="13">
        <v>91</v>
      </c>
      <c r="J60" s="13" t="s">
        <v>1242</v>
      </c>
      <c r="K60" s="13" t="s">
        <v>325</v>
      </c>
      <c r="L60" s="15">
        <v>94</v>
      </c>
      <c r="M60" s="13" t="s">
        <v>755</v>
      </c>
      <c r="N60" s="13" t="s">
        <v>87</v>
      </c>
      <c r="O60" s="13" t="s">
        <v>117</v>
      </c>
      <c r="P60" s="13" t="s">
        <v>724</v>
      </c>
      <c r="Q60" s="15">
        <v>94</v>
      </c>
      <c r="R60" s="15">
        <v>75</v>
      </c>
      <c r="S60" s="13">
        <v>83</v>
      </c>
      <c r="T60" s="19" t="s">
        <v>1136</v>
      </c>
      <c r="U60" s="13" t="s">
        <v>1509</v>
      </c>
      <c r="V60" s="13" t="s">
        <v>1140</v>
      </c>
      <c r="W60" s="13" t="s">
        <v>359</v>
      </c>
      <c r="X60" s="13" t="s">
        <v>775</v>
      </c>
      <c r="Y60" s="13">
        <v>84</v>
      </c>
      <c r="Z60" t="s">
        <v>470</v>
      </c>
    </row>
    <row r="61" spans="1:26" ht="17.25" x14ac:dyDescent="0.25">
      <c r="A61" s="12" t="s">
        <v>475</v>
      </c>
      <c r="B61" s="13" t="s">
        <v>1510</v>
      </c>
      <c r="C61" s="15" t="s">
        <v>294</v>
      </c>
      <c r="D61" s="13" t="s">
        <v>493</v>
      </c>
      <c r="E61" s="15" t="s">
        <v>33</v>
      </c>
      <c r="F61" s="18" t="s">
        <v>1136</v>
      </c>
      <c r="G61" s="15" t="s">
        <v>33</v>
      </c>
      <c r="H61" s="18" t="s">
        <v>1136</v>
      </c>
      <c r="I61" s="13">
        <v>16</v>
      </c>
      <c r="J61" s="13" t="s">
        <v>1511</v>
      </c>
      <c r="K61" s="13" t="s">
        <v>33</v>
      </c>
      <c r="L61" s="15">
        <v>27</v>
      </c>
      <c r="M61" s="13" t="s">
        <v>494</v>
      </c>
      <c r="N61" s="13" t="s">
        <v>557</v>
      </c>
      <c r="O61" s="13" t="s">
        <v>783</v>
      </c>
      <c r="P61" s="13" t="s">
        <v>375</v>
      </c>
      <c r="Q61" s="15">
        <v>48</v>
      </c>
      <c r="R61" s="15">
        <v>75</v>
      </c>
      <c r="S61" s="13">
        <v>22</v>
      </c>
      <c r="T61" s="19" t="s">
        <v>1136</v>
      </c>
      <c r="U61" s="13" t="s">
        <v>633</v>
      </c>
      <c r="V61" s="13" t="s">
        <v>775</v>
      </c>
      <c r="W61" s="13" t="s">
        <v>306</v>
      </c>
      <c r="X61" s="13" t="s">
        <v>775</v>
      </c>
      <c r="Y61" s="13" t="s">
        <v>33</v>
      </c>
      <c r="Z61" t="s">
        <v>475</v>
      </c>
    </row>
    <row r="62" spans="1:26" ht="17.25" x14ac:dyDescent="0.25">
      <c r="A62" s="12" t="s">
        <v>483</v>
      </c>
      <c r="B62" s="13" t="s">
        <v>1512</v>
      </c>
      <c r="C62" s="15" t="s">
        <v>945</v>
      </c>
      <c r="D62" s="13" t="s">
        <v>638</v>
      </c>
      <c r="E62" s="15" t="s">
        <v>33</v>
      </c>
      <c r="F62" s="18" t="s">
        <v>1136</v>
      </c>
      <c r="G62" s="15" t="s">
        <v>33</v>
      </c>
      <c r="H62" s="18" t="s">
        <v>1136</v>
      </c>
      <c r="I62" s="13">
        <v>95</v>
      </c>
      <c r="J62" s="13" t="s">
        <v>1513</v>
      </c>
      <c r="K62" s="13" t="s">
        <v>33</v>
      </c>
      <c r="L62" s="15">
        <v>49</v>
      </c>
      <c r="M62" s="13" t="s">
        <v>638</v>
      </c>
      <c r="N62" s="13" t="s">
        <v>295</v>
      </c>
      <c r="O62" s="13" t="s">
        <v>453</v>
      </c>
      <c r="P62" s="13" t="s">
        <v>168</v>
      </c>
      <c r="Q62" s="15">
        <v>58</v>
      </c>
      <c r="R62" s="15">
        <v>16</v>
      </c>
      <c r="S62" s="13">
        <v>14</v>
      </c>
      <c r="T62" s="19" t="s">
        <v>1136</v>
      </c>
      <c r="U62" s="13" t="s">
        <v>763</v>
      </c>
      <c r="V62" s="13" t="s">
        <v>775</v>
      </c>
      <c r="W62" s="13" t="s">
        <v>401</v>
      </c>
      <c r="X62" s="13" t="s">
        <v>1140</v>
      </c>
      <c r="Y62" s="13" t="s">
        <v>33</v>
      </c>
      <c r="Z62" t="s">
        <v>483</v>
      </c>
    </row>
    <row r="63" spans="1:26" ht="17.25" x14ac:dyDescent="0.25">
      <c r="A63" s="12" t="s">
        <v>489</v>
      </c>
      <c r="B63" s="13" t="s">
        <v>383</v>
      </c>
      <c r="C63" s="15" t="s">
        <v>1139</v>
      </c>
      <c r="D63" s="13" t="s">
        <v>611</v>
      </c>
      <c r="E63" s="15" t="s">
        <v>1169</v>
      </c>
      <c r="F63" s="18" t="s">
        <v>1136</v>
      </c>
      <c r="G63" s="15" t="s">
        <v>423</v>
      </c>
      <c r="H63" s="18" t="s">
        <v>1136</v>
      </c>
      <c r="I63" s="13">
        <v>93</v>
      </c>
      <c r="J63" s="13" t="s">
        <v>33</v>
      </c>
      <c r="K63" s="13" t="s">
        <v>1514</v>
      </c>
      <c r="L63" s="15">
        <v>71</v>
      </c>
      <c r="M63" s="13" t="s">
        <v>424</v>
      </c>
      <c r="N63" s="13" t="s">
        <v>33</v>
      </c>
      <c r="O63" s="13" t="s">
        <v>33</v>
      </c>
      <c r="P63" s="13" t="s">
        <v>33</v>
      </c>
      <c r="Q63" s="15">
        <v>100</v>
      </c>
      <c r="R63" s="15">
        <v>97</v>
      </c>
      <c r="S63" s="13">
        <v>92</v>
      </c>
      <c r="T63" s="19" t="s">
        <v>1136</v>
      </c>
      <c r="U63" s="13" t="s">
        <v>766</v>
      </c>
      <c r="V63" s="13" t="s">
        <v>775</v>
      </c>
      <c r="W63" s="13" t="s">
        <v>60</v>
      </c>
      <c r="X63" s="13" t="s">
        <v>1139</v>
      </c>
      <c r="Y63" s="13">
        <v>100</v>
      </c>
      <c r="Z63" t="s">
        <v>489</v>
      </c>
    </row>
    <row r="64" spans="1:26" ht="17.25" x14ac:dyDescent="0.25">
      <c r="A64" s="12" t="s">
        <v>495</v>
      </c>
      <c r="B64" s="13" t="s">
        <v>1515</v>
      </c>
      <c r="C64" s="15" t="s">
        <v>718</v>
      </c>
      <c r="D64" s="13" t="s">
        <v>442</v>
      </c>
      <c r="E64" s="15" t="s">
        <v>238</v>
      </c>
      <c r="F64" s="18" t="s">
        <v>1136</v>
      </c>
      <c r="G64" s="15" t="s">
        <v>1145</v>
      </c>
      <c r="H64" s="18" t="s">
        <v>1136</v>
      </c>
      <c r="I64" s="13">
        <v>86</v>
      </c>
      <c r="J64" s="13" t="s">
        <v>1516</v>
      </c>
      <c r="K64" s="13" t="s">
        <v>57</v>
      </c>
      <c r="L64" s="15">
        <v>79</v>
      </c>
      <c r="M64" s="13" t="s">
        <v>579</v>
      </c>
      <c r="N64" s="13" t="s">
        <v>209</v>
      </c>
      <c r="O64" s="13" t="s">
        <v>1256</v>
      </c>
      <c r="P64" s="13" t="s">
        <v>57</v>
      </c>
      <c r="Q64" s="15">
        <v>57</v>
      </c>
      <c r="R64" s="15">
        <v>28</v>
      </c>
      <c r="S64" s="13" t="s">
        <v>1476</v>
      </c>
      <c r="T64" s="19" t="s">
        <v>1136</v>
      </c>
      <c r="U64" s="13" t="s">
        <v>1003</v>
      </c>
      <c r="V64" s="13" t="s">
        <v>775</v>
      </c>
      <c r="W64" s="13" t="s">
        <v>59</v>
      </c>
      <c r="X64" s="13" t="s">
        <v>1137</v>
      </c>
      <c r="Y64" s="13" t="s">
        <v>33</v>
      </c>
      <c r="Z64" t="s">
        <v>495</v>
      </c>
    </row>
    <row r="65" spans="1:26" ht="17.25" x14ac:dyDescent="0.25">
      <c r="A65" s="12" t="s">
        <v>502</v>
      </c>
      <c r="B65" s="13" t="s">
        <v>1517</v>
      </c>
      <c r="C65" s="15" t="s">
        <v>991</v>
      </c>
      <c r="D65" s="13" t="s">
        <v>1145</v>
      </c>
      <c r="E65" s="15" t="s">
        <v>1170</v>
      </c>
      <c r="F65" s="18" t="s">
        <v>1136</v>
      </c>
      <c r="G65" s="15" t="s">
        <v>55</v>
      </c>
      <c r="H65" s="18" t="s">
        <v>1136</v>
      </c>
      <c r="I65" s="13">
        <v>99</v>
      </c>
      <c r="J65" s="13" t="s">
        <v>1518</v>
      </c>
      <c r="K65" s="13" t="s">
        <v>578</v>
      </c>
      <c r="L65" s="15">
        <v>98</v>
      </c>
      <c r="M65" s="13" t="s">
        <v>394</v>
      </c>
      <c r="N65" s="13" t="s">
        <v>33</v>
      </c>
      <c r="O65" s="13" t="s">
        <v>33</v>
      </c>
      <c r="P65" s="13" t="s">
        <v>33</v>
      </c>
      <c r="Q65" s="15">
        <v>96</v>
      </c>
      <c r="R65" s="15">
        <v>91</v>
      </c>
      <c r="S65" s="13">
        <v>37</v>
      </c>
      <c r="T65" s="19" t="s">
        <v>1136</v>
      </c>
      <c r="U65" s="13" t="s">
        <v>307</v>
      </c>
      <c r="V65" s="13" t="s">
        <v>1141</v>
      </c>
      <c r="W65" s="13" t="s">
        <v>442</v>
      </c>
      <c r="X65" s="13" t="s">
        <v>775</v>
      </c>
      <c r="Y65" s="13">
        <v>100</v>
      </c>
      <c r="Z65" t="s">
        <v>502</v>
      </c>
    </row>
    <row r="66" spans="1:26" ht="17.25" x14ac:dyDescent="0.25">
      <c r="A66" s="12" t="s">
        <v>509</v>
      </c>
      <c r="B66" s="13" t="s">
        <v>307</v>
      </c>
      <c r="C66" s="15" t="s">
        <v>1137</v>
      </c>
      <c r="D66" s="13" t="s">
        <v>1153</v>
      </c>
      <c r="E66" s="15" t="s">
        <v>211</v>
      </c>
      <c r="F66" s="18" t="s">
        <v>1136</v>
      </c>
      <c r="G66" s="15" t="s">
        <v>1163</v>
      </c>
      <c r="H66" s="18" t="s">
        <v>1136</v>
      </c>
      <c r="I66" s="13">
        <v>98</v>
      </c>
      <c r="J66" s="13" t="s">
        <v>33</v>
      </c>
      <c r="K66" s="13" t="s">
        <v>1519</v>
      </c>
      <c r="L66" s="15">
        <v>96</v>
      </c>
      <c r="M66" s="13" t="s">
        <v>55</v>
      </c>
      <c r="N66" s="13" t="s">
        <v>33</v>
      </c>
      <c r="O66" s="13" t="s">
        <v>33</v>
      </c>
      <c r="P66" s="13" t="s">
        <v>33</v>
      </c>
      <c r="Q66" s="15">
        <v>100</v>
      </c>
      <c r="R66" s="15">
        <v>98</v>
      </c>
      <c r="S66" s="13" t="s">
        <v>1445</v>
      </c>
      <c r="T66" s="19" t="s">
        <v>1446</v>
      </c>
      <c r="U66" s="13" t="s">
        <v>612</v>
      </c>
      <c r="V66" s="13" t="s">
        <v>775</v>
      </c>
      <c r="W66" s="13" t="s">
        <v>892</v>
      </c>
      <c r="X66" s="13" t="s">
        <v>1139</v>
      </c>
      <c r="Y66" s="13">
        <v>100</v>
      </c>
      <c r="Z66" t="s">
        <v>509</v>
      </c>
    </row>
    <row r="67" spans="1:26" ht="17.25" x14ac:dyDescent="0.25">
      <c r="A67" s="12" t="s">
        <v>516</v>
      </c>
      <c r="B67" s="13" t="s">
        <v>1192</v>
      </c>
      <c r="C67" s="15" t="s">
        <v>1145</v>
      </c>
      <c r="D67" s="13" t="s">
        <v>1158</v>
      </c>
      <c r="E67" s="15" t="s">
        <v>981</v>
      </c>
      <c r="F67" s="18" t="s">
        <v>1136</v>
      </c>
      <c r="G67" s="15" t="s">
        <v>748</v>
      </c>
      <c r="H67" s="18" t="s">
        <v>1136</v>
      </c>
      <c r="I67" s="13">
        <v>98</v>
      </c>
      <c r="J67" s="13" t="s">
        <v>33</v>
      </c>
      <c r="K67" s="13" t="s">
        <v>1520</v>
      </c>
      <c r="L67" s="15">
        <v>89</v>
      </c>
      <c r="M67" s="13" t="s">
        <v>579</v>
      </c>
      <c r="N67" s="13" t="s">
        <v>33</v>
      </c>
      <c r="O67" s="13" t="s">
        <v>33</v>
      </c>
      <c r="P67" s="13" t="s">
        <v>33</v>
      </c>
      <c r="Q67" s="15">
        <v>100</v>
      </c>
      <c r="R67" s="15">
        <v>99</v>
      </c>
      <c r="S67" s="13" t="s">
        <v>1445</v>
      </c>
      <c r="T67" s="19" t="s">
        <v>1446</v>
      </c>
      <c r="U67" s="13" t="s">
        <v>308</v>
      </c>
      <c r="V67" s="13" t="s">
        <v>1137</v>
      </c>
      <c r="W67" s="13" t="s">
        <v>611</v>
      </c>
      <c r="X67" s="13" t="s">
        <v>1139</v>
      </c>
      <c r="Y67" s="13">
        <v>100</v>
      </c>
      <c r="Z67" t="s">
        <v>516</v>
      </c>
    </row>
    <row r="68" spans="1:26" ht="17.25" x14ac:dyDescent="0.25">
      <c r="A68" s="12" t="s">
        <v>524</v>
      </c>
      <c r="B68" s="13" t="s">
        <v>941</v>
      </c>
      <c r="C68" s="15" t="s">
        <v>619</v>
      </c>
      <c r="D68" s="13" t="s">
        <v>408</v>
      </c>
      <c r="E68" s="15" t="s">
        <v>33</v>
      </c>
      <c r="F68" s="18" t="s">
        <v>1136</v>
      </c>
      <c r="G68" s="15" t="s">
        <v>33</v>
      </c>
      <c r="H68" s="18" t="s">
        <v>1136</v>
      </c>
      <c r="I68" s="13">
        <v>80</v>
      </c>
      <c r="J68" s="13" t="s">
        <v>1489</v>
      </c>
      <c r="K68" s="13" t="s">
        <v>33</v>
      </c>
      <c r="L68" s="15">
        <v>52</v>
      </c>
      <c r="M68" s="13" t="s">
        <v>96</v>
      </c>
      <c r="N68" s="13" t="s">
        <v>326</v>
      </c>
      <c r="O68" s="13" t="s">
        <v>415</v>
      </c>
      <c r="P68" s="13" t="s">
        <v>607</v>
      </c>
      <c r="Q68" s="15">
        <v>93</v>
      </c>
      <c r="R68" s="15">
        <v>42</v>
      </c>
      <c r="S68" s="13">
        <v>73</v>
      </c>
      <c r="T68" s="19" t="s">
        <v>1136</v>
      </c>
      <c r="U68" s="13" t="s">
        <v>679</v>
      </c>
      <c r="V68" s="13" t="s">
        <v>775</v>
      </c>
      <c r="W68" s="13" t="s">
        <v>855</v>
      </c>
      <c r="X68" s="13" t="s">
        <v>775</v>
      </c>
      <c r="Y68" s="13" t="s">
        <v>33</v>
      </c>
      <c r="Z68" t="s">
        <v>524</v>
      </c>
    </row>
    <row r="69" spans="1:26" ht="17.25" x14ac:dyDescent="0.25">
      <c r="A69" s="12" t="s">
        <v>531</v>
      </c>
      <c r="B69" s="13" t="s">
        <v>343</v>
      </c>
      <c r="C69" s="15" t="s">
        <v>779</v>
      </c>
      <c r="D69" s="13" t="s">
        <v>393</v>
      </c>
      <c r="E69" s="15" t="s">
        <v>33</v>
      </c>
      <c r="F69" s="18" t="s">
        <v>1136</v>
      </c>
      <c r="G69" s="15" t="s">
        <v>33</v>
      </c>
      <c r="H69" s="18" t="s">
        <v>1136</v>
      </c>
      <c r="I69" s="13">
        <v>97</v>
      </c>
      <c r="J69" s="13" t="s">
        <v>1521</v>
      </c>
      <c r="K69" s="13" t="s">
        <v>126</v>
      </c>
      <c r="L69" s="15">
        <v>33</v>
      </c>
      <c r="M69" s="13" t="s">
        <v>453</v>
      </c>
      <c r="N69" s="13" t="s">
        <v>1182</v>
      </c>
      <c r="O69" s="13" t="s">
        <v>419</v>
      </c>
      <c r="P69" s="13" t="s">
        <v>306</v>
      </c>
      <c r="Q69" s="15">
        <v>90</v>
      </c>
      <c r="R69" s="15">
        <v>59</v>
      </c>
      <c r="S69" s="13" t="s">
        <v>1476</v>
      </c>
      <c r="T69" s="19" t="s">
        <v>1136</v>
      </c>
      <c r="U69" s="13" t="s">
        <v>1185</v>
      </c>
      <c r="V69" s="13" t="s">
        <v>1139</v>
      </c>
      <c r="W69" s="13" t="s">
        <v>563</v>
      </c>
      <c r="X69" s="13" t="s">
        <v>775</v>
      </c>
      <c r="Y69" s="13" t="s">
        <v>33</v>
      </c>
      <c r="Z69" t="s">
        <v>531</v>
      </c>
    </row>
    <row r="70" spans="1:26" ht="17.25" x14ac:dyDescent="0.25">
      <c r="A70" s="12" t="s">
        <v>539</v>
      </c>
      <c r="B70" s="13" t="s">
        <v>1522</v>
      </c>
      <c r="C70" s="15" t="s">
        <v>1137</v>
      </c>
      <c r="D70" s="13" t="s">
        <v>611</v>
      </c>
      <c r="E70" s="15" t="s">
        <v>267</v>
      </c>
      <c r="F70" s="18" t="s">
        <v>1136</v>
      </c>
      <c r="G70" s="15" t="s">
        <v>756</v>
      </c>
      <c r="H70" s="18" t="s">
        <v>1136</v>
      </c>
      <c r="I70" s="13">
        <v>94</v>
      </c>
      <c r="J70" s="13" t="s">
        <v>1523</v>
      </c>
      <c r="K70" s="13" t="s">
        <v>1085</v>
      </c>
      <c r="L70" s="15">
        <v>82</v>
      </c>
      <c r="M70" s="13" t="s">
        <v>846</v>
      </c>
      <c r="N70" s="13" t="s">
        <v>1102</v>
      </c>
      <c r="O70" s="13" t="s">
        <v>892</v>
      </c>
      <c r="P70" s="13" t="s">
        <v>1107</v>
      </c>
      <c r="Q70" s="15">
        <v>100</v>
      </c>
      <c r="R70" s="15">
        <v>86</v>
      </c>
      <c r="S70" s="13">
        <v>55</v>
      </c>
      <c r="T70" s="19" t="s">
        <v>1136</v>
      </c>
      <c r="U70" s="13" t="s">
        <v>842</v>
      </c>
      <c r="V70" s="13" t="s">
        <v>1137</v>
      </c>
      <c r="W70" s="13" t="s">
        <v>410</v>
      </c>
      <c r="X70" s="13" t="s">
        <v>1139</v>
      </c>
      <c r="Y70" s="13">
        <v>100</v>
      </c>
      <c r="Z70" t="s">
        <v>539</v>
      </c>
    </row>
    <row r="71" spans="1:26" ht="17.25" x14ac:dyDescent="0.25">
      <c r="A71" s="12" t="s">
        <v>546</v>
      </c>
      <c r="B71" s="13" t="s">
        <v>1178</v>
      </c>
      <c r="C71" s="15" t="s">
        <v>611</v>
      </c>
      <c r="D71" s="13" t="s">
        <v>1137</v>
      </c>
      <c r="E71" s="15" t="s">
        <v>315</v>
      </c>
      <c r="F71" s="18" t="s">
        <v>1136</v>
      </c>
      <c r="G71" s="15" t="s">
        <v>556</v>
      </c>
      <c r="H71" s="18" t="s">
        <v>1136</v>
      </c>
      <c r="I71" s="13">
        <v>96</v>
      </c>
      <c r="J71" s="13" t="s">
        <v>33</v>
      </c>
      <c r="K71" s="13" t="s">
        <v>482</v>
      </c>
      <c r="L71" s="15">
        <v>99</v>
      </c>
      <c r="M71" s="13" t="s">
        <v>210</v>
      </c>
      <c r="N71" s="13" t="s">
        <v>513</v>
      </c>
      <c r="O71" s="13" t="s">
        <v>951</v>
      </c>
      <c r="P71" s="13" t="s">
        <v>116</v>
      </c>
      <c r="Q71" s="15">
        <v>100</v>
      </c>
      <c r="R71" s="15">
        <v>99</v>
      </c>
      <c r="S71" s="13" t="s">
        <v>1445</v>
      </c>
      <c r="T71" s="19" t="s">
        <v>1446</v>
      </c>
      <c r="U71" s="13" t="s">
        <v>1449</v>
      </c>
      <c r="V71" s="13" t="s">
        <v>1140</v>
      </c>
      <c r="W71" s="13" t="s">
        <v>427</v>
      </c>
      <c r="X71" s="13" t="s">
        <v>1139</v>
      </c>
      <c r="Y71" s="13">
        <v>100</v>
      </c>
      <c r="Z71" t="s">
        <v>546</v>
      </c>
    </row>
    <row r="72" spans="1:26" ht="17.25" x14ac:dyDescent="0.25">
      <c r="A72" s="12" t="s">
        <v>551</v>
      </c>
      <c r="B72" s="13" t="s">
        <v>469</v>
      </c>
      <c r="C72" s="15" t="s">
        <v>998</v>
      </c>
      <c r="D72" s="13" t="s">
        <v>892</v>
      </c>
      <c r="E72" s="15" t="s">
        <v>752</v>
      </c>
      <c r="F72" s="18" t="s">
        <v>1136</v>
      </c>
      <c r="G72" s="15" t="s">
        <v>1141</v>
      </c>
      <c r="H72" s="18" t="s">
        <v>1136</v>
      </c>
      <c r="I72" s="13">
        <v>88</v>
      </c>
      <c r="J72" s="13" t="s">
        <v>1524</v>
      </c>
      <c r="K72" s="13" t="s">
        <v>245</v>
      </c>
      <c r="L72" s="15">
        <v>74</v>
      </c>
      <c r="M72" s="13" t="s">
        <v>1046</v>
      </c>
      <c r="N72" s="13" t="s">
        <v>340</v>
      </c>
      <c r="O72" s="13" t="s">
        <v>655</v>
      </c>
      <c r="P72" s="13" t="s">
        <v>393</v>
      </c>
      <c r="Q72" s="15">
        <v>89</v>
      </c>
      <c r="R72" s="15">
        <v>15</v>
      </c>
      <c r="S72" s="13">
        <v>21</v>
      </c>
      <c r="T72" s="19" t="s">
        <v>1136</v>
      </c>
      <c r="U72" s="13" t="s">
        <v>825</v>
      </c>
      <c r="V72" s="13" t="s">
        <v>1137</v>
      </c>
      <c r="W72" s="13" t="s">
        <v>126</v>
      </c>
      <c r="X72" s="13" t="s">
        <v>775</v>
      </c>
      <c r="Y72" s="13" t="s">
        <v>33</v>
      </c>
      <c r="Z72" t="s">
        <v>551</v>
      </c>
    </row>
    <row r="73" spans="1:26" ht="17.25" x14ac:dyDescent="0.25">
      <c r="A73" s="12" t="s">
        <v>560</v>
      </c>
      <c r="B73" s="13" t="s">
        <v>1069</v>
      </c>
      <c r="C73" s="15" t="s">
        <v>1139</v>
      </c>
      <c r="D73" s="13" t="s">
        <v>1166</v>
      </c>
      <c r="E73" s="15" t="s">
        <v>259</v>
      </c>
      <c r="F73" s="18" t="s">
        <v>1136</v>
      </c>
      <c r="G73" s="15" t="s">
        <v>709</v>
      </c>
      <c r="H73" s="18" t="s">
        <v>1136</v>
      </c>
      <c r="I73" s="13">
        <v>99</v>
      </c>
      <c r="J73" s="13" t="s">
        <v>33</v>
      </c>
      <c r="K73" s="13" t="s">
        <v>1525</v>
      </c>
      <c r="L73" s="15">
        <v>76</v>
      </c>
      <c r="M73" s="13" t="s">
        <v>126</v>
      </c>
      <c r="N73" s="13" t="s">
        <v>33</v>
      </c>
      <c r="O73" s="13" t="s">
        <v>33</v>
      </c>
      <c r="P73" s="13" t="s">
        <v>33</v>
      </c>
      <c r="Q73" s="15">
        <v>100</v>
      </c>
      <c r="R73" s="15">
        <v>99</v>
      </c>
      <c r="S73" s="13" t="s">
        <v>1445</v>
      </c>
      <c r="T73" s="19" t="s">
        <v>1446</v>
      </c>
      <c r="U73" s="13" t="s">
        <v>308</v>
      </c>
      <c r="V73" s="13" t="s">
        <v>1139</v>
      </c>
      <c r="W73" s="13" t="s">
        <v>610</v>
      </c>
      <c r="X73" s="13" t="s">
        <v>1139</v>
      </c>
      <c r="Y73" s="13">
        <v>98</v>
      </c>
      <c r="Z73" t="s">
        <v>560</v>
      </c>
    </row>
    <row r="74" spans="1:26" ht="17.25" x14ac:dyDescent="0.25">
      <c r="A74" s="12" t="s">
        <v>564</v>
      </c>
      <c r="B74" s="13" t="s">
        <v>33</v>
      </c>
      <c r="C74" s="15" t="s">
        <v>33</v>
      </c>
      <c r="D74" s="13" t="s">
        <v>1158</v>
      </c>
      <c r="E74" s="15" t="s">
        <v>33</v>
      </c>
      <c r="F74" s="18" t="s">
        <v>1136</v>
      </c>
      <c r="G74" s="15" t="s">
        <v>33</v>
      </c>
      <c r="H74" s="18" t="s">
        <v>1136</v>
      </c>
      <c r="I74" s="13">
        <v>92</v>
      </c>
      <c r="J74" s="13" t="s">
        <v>33</v>
      </c>
      <c r="K74" s="13" t="s">
        <v>1526</v>
      </c>
      <c r="L74" s="15">
        <v>66</v>
      </c>
      <c r="M74" s="13" t="s">
        <v>394</v>
      </c>
      <c r="N74" s="13" t="s">
        <v>33</v>
      </c>
      <c r="O74" s="13" t="s">
        <v>33</v>
      </c>
      <c r="P74" s="13" t="s">
        <v>33</v>
      </c>
      <c r="Q74" s="15">
        <v>97</v>
      </c>
      <c r="R74" s="15">
        <v>98</v>
      </c>
      <c r="S74" s="13" t="s">
        <v>1445</v>
      </c>
      <c r="T74" s="19" t="s">
        <v>1136</v>
      </c>
      <c r="U74" s="13" t="s">
        <v>41</v>
      </c>
      <c r="V74" s="13" t="s">
        <v>775</v>
      </c>
      <c r="W74" s="13" t="s">
        <v>724</v>
      </c>
      <c r="X74" s="13" t="s">
        <v>775</v>
      </c>
      <c r="Y74" s="13">
        <v>100</v>
      </c>
      <c r="Z74" t="s">
        <v>564</v>
      </c>
    </row>
    <row r="75" spans="1:26" ht="17.25" x14ac:dyDescent="0.25">
      <c r="A75" s="12" t="s">
        <v>566</v>
      </c>
      <c r="B75" s="13" t="s">
        <v>1527</v>
      </c>
      <c r="C75" s="15" t="s">
        <v>394</v>
      </c>
      <c r="D75" s="13" t="s">
        <v>1147</v>
      </c>
      <c r="E75" s="15" t="s">
        <v>33</v>
      </c>
      <c r="F75" s="18" t="s">
        <v>1136</v>
      </c>
      <c r="G75" s="15" t="s">
        <v>33</v>
      </c>
      <c r="H75" s="18" t="s">
        <v>1136</v>
      </c>
      <c r="I75" s="13">
        <v>74</v>
      </c>
      <c r="J75" s="13" t="s">
        <v>1528</v>
      </c>
      <c r="K75" s="13" t="s">
        <v>788</v>
      </c>
      <c r="L75" s="15">
        <v>55</v>
      </c>
      <c r="M75" s="13" t="s">
        <v>1165</v>
      </c>
      <c r="N75" s="13" t="s">
        <v>486</v>
      </c>
      <c r="O75" s="13" t="s">
        <v>427</v>
      </c>
      <c r="P75" s="13" t="s">
        <v>655</v>
      </c>
      <c r="Q75" s="15">
        <v>93</v>
      </c>
      <c r="R75" s="15">
        <v>64</v>
      </c>
      <c r="S75" s="13">
        <v>36</v>
      </c>
      <c r="T75" s="19" t="s">
        <v>1136</v>
      </c>
      <c r="U75" s="13" t="s">
        <v>448</v>
      </c>
      <c r="V75" s="13" t="s">
        <v>1137</v>
      </c>
      <c r="W75" s="13" t="s">
        <v>1003</v>
      </c>
      <c r="X75" s="13" t="s">
        <v>1137</v>
      </c>
      <c r="Y75" s="13">
        <v>92</v>
      </c>
      <c r="Z75" t="s">
        <v>566</v>
      </c>
    </row>
    <row r="76" spans="1:26" ht="17.25" x14ac:dyDescent="0.25">
      <c r="A76" s="12" t="s">
        <v>574</v>
      </c>
      <c r="B76" s="13" t="s">
        <v>240</v>
      </c>
      <c r="C76" s="15" t="s">
        <v>1171</v>
      </c>
      <c r="D76" s="13" t="s">
        <v>493</v>
      </c>
      <c r="E76" s="15" t="s">
        <v>33</v>
      </c>
      <c r="F76" s="18" t="s">
        <v>1136</v>
      </c>
      <c r="G76" s="15" t="s">
        <v>33</v>
      </c>
      <c r="H76" s="18" t="s">
        <v>1136</v>
      </c>
      <c r="I76" s="13">
        <v>51</v>
      </c>
      <c r="J76" s="13" t="s">
        <v>1529</v>
      </c>
      <c r="K76" s="13" t="s">
        <v>33</v>
      </c>
      <c r="L76" s="15">
        <v>57</v>
      </c>
      <c r="M76" s="13" t="s">
        <v>855</v>
      </c>
      <c r="N76" s="13" t="s">
        <v>272</v>
      </c>
      <c r="O76" s="13" t="s">
        <v>1256</v>
      </c>
      <c r="P76" s="13" t="s">
        <v>106</v>
      </c>
      <c r="Q76" s="15">
        <v>77</v>
      </c>
      <c r="R76" s="15">
        <v>20</v>
      </c>
      <c r="S76" s="13">
        <v>6</v>
      </c>
      <c r="T76" s="19" t="s">
        <v>1136</v>
      </c>
      <c r="U76" s="13" t="s">
        <v>1198</v>
      </c>
      <c r="V76" s="13" t="s">
        <v>775</v>
      </c>
      <c r="W76" s="13" t="s">
        <v>346</v>
      </c>
      <c r="X76" s="13" t="s">
        <v>1137</v>
      </c>
      <c r="Y76" s="13" t="s">
        <v>33</v>
      </c>
      <c r="Z76" t="s">
        <v>574</v>
      </c>
    </row>
    <row r="77" spans="1:26" ht="17.25" x14ac:dyDescent="0.25">
      <c r="A77" s="12" t="s">
        <v>581</v>
      </c>
      <c r="B77" s="13" t="s">
        <v>1474</v>
      </c>
      <c r="C77" s="15" t="s">
        <v>1172</v>
      </c>
      <c r="D77" s="13" t="s">
        <v>57</v>
      </c>
      <c r="E77" s="15" t="s">
        <v>33</v>
      </c>
      <c r="F77" s="18" t="s">
        <v>1136</v>
      </c>
      <c r="G77" s="15" t="s">
        <v>33</v>
      </c>
      <c r="H77" s="18" t="s">
        <v>1136</v>
      </c>
      <c r="I77" s="13">
        <v>80</v>
      </c>
      <c r="J77" s="13" t="s">
        <v>1530</v>
      </c>
      <c r="K77" s="13" t="s">
        <v>515</v>
      </c>
      <c r="L77" s="15">
        <v>49</v>
      </c>
      <c r="M77" s="13" t="s">
        <v>550</v>
      </c>
      <c r="N77" s="13" t="s">
        <v>624</v>
      </c>
      <c r="O77" s="13" t="s">
        <v>606</v>
      </c>
      <c r="P77" s="13" t="s">
        <v>400</v>
      </c>
      <c r="Q77" s="15">
        <v>79</v>
      </c>
      <c r="R77" s="15">
        <v>21</v>
      </c>
      <c r="S77" s="13" t="s">
        <v>1476</v>
      </c>
      <c r="T77" s="19" t="s">
        <v>1136</v>
      </c>
      <c r="U77" s="13" t="s">
        <v>1188</v>
      </c>
      <c r="V77" s="13" t="s">
        <v>775</v>
      </c>
      <c r="W77" s="13" t="s">
        <v>394</v>
      </c>
      <c r="X77" s="13" t="s">
        <v>1139</v>
      </c>
      <c r="Y77" s="13" t="s">
        <v>33</v>
      </c>
      <c r="Z77" t="s">
        <v>581</v>
      </c>
    </row>
    <row r="78" spans="1:26" ht="17.25" x14ac:dyDescent="0.25">
      <c r="A78" s="12" t="s">
        <v>586</v>
      </c>
      <c r="B78" s="13" t="s">
        <v>762</v>
      </c>
      <c r="C78" s="15" t="s">
        <v>220</v>
      </c>
      <c r="D78" s="13" t="s">
        <v>951</v>
      </c>
      <c r="E78" s="15" t="s">
        <v>33</v>
      </c>
      <c r="F78" s="18" t="s">
        <v>1136</v>
      </c>
      <c r="G78" s="15" t="s">
        <v>33</v>
      </c>
      <c r="H78" s="18" t="s">
        <v>1136</v>
      </c>
      <c r="I78" s="13">
        <v>95</v>
      </c>
      <c r="J78" s="13" t="s">
        <v>1531</v>
      </c>
      <c r="K78" s="13" t="s">
        <v>96</v>
      </c>
      <c r="L78" s="15">
        <v>85</v>
      </c>
      <c r="M78" s="13" t="s">
        <v>1008</v>
      </c>
      <c r="N78" s="13" t="s">
        <v>894</v>
      </c>
      <c r="O78" s="13" t="s">
        <v>724</v>
      </c>
      <c r="P78" s="13" t="s">
        <v>1190</v>
      </c>
      <c r="Q78" s="15">
        <v>98</v>
      </c>
      <c r="R78" s="15">
        <v>84</v>
      </c>
      <c r="S78" s="13">
        <v>61</v>
      </c>
      <c r="T78" s="19" t="s">
        <v>1136</v>
      </c>
      <c r="U78" s="13" t="s">
        <v>1250</v>
      </c>
      <c r="V78" s="13" t="s">
        <v>775</v>
      </c>
      <c r="W78" s="13" t="s">
        <v>340</v>
      </c>
      <c r="X78" s="13" t="s">
        <v>775</v>
      </c>
      <c r="Y78" s="13">
        <v>93</v>
      </c>
      <c r="Z78" t="s">
        <v>586</v>
      </c>
    </row>
    <row r="79" spans="1:26" ht="17.25" x14ac:dyDescent="0.25">
      <c r="A79" s="12" t="s">
        <v>592</v>
      </c>
      <c r="B79" s="13" t="s">
        <v>1532</v>
      </c>
      <c r="C79" s="15" t="s">
        <v>1173</v>
      </c>
      <c r="D79" s="13" t="s">
        <v>57</v>
      </c>
      <c r="E79" s="15" t="s">
        <v>825</v>
      </c>
      <c r="F79" s="18" t="s">
        <v>1136</v>
      </c>
      <c r="G79" s="15" t="s">
        <v>442</v>
      </c>
      <c r="H79" s="18" t="s">
        <v>1136</v>
      </c>
      <c r="I79" s="13">
        <v>60</v>
      </c>
      <c r="J79" s="13" t="s">
        <v>1533</v>
      </c>
      <c r="K79" s="13" t="s">
        <v>33</v>
      </c>
      <c r="L79" s="15">
        <v>56</v>
      </c>
      <c r="M79" s="13" t="s">
        <v>417</v>
      </c>
      <c r="N79" s="13" t="s">
        <v>222</v>
      </c>
      <c r="O79" s="13" t="s">
        <v>409</v>
      </c>
      <c r="P79" s="13" t="s">
        <v>638</v>
      </c>
      <c r="Q79" s="15">
        <v>58</v>
      </c>
      <c r="R79" s="15">
        <v>28</v>
      </c>
      <c r="S79" s="13">
        <v>9</v>
      </c>
      <c r="T79" s="19" t="s">
        <v>1136</v>
      </c>
      <c r="U79" s="13" t="s">
        <v>1179</v>
      </c>
      <c r="V79" s="13" t="s">
        <v>1141</v>
      </c>
      <c r="W79" s="13" t="s">
        <v>619</v>
      </c>
      <c r="X79" s="13" t="s">
        <v>775</v>
      </c>
      <c r="Y79" s="13" t="s">
        <v>33</v>
      </c>
      <c r="Z79" t="s">
        <v>592</v>
      </c>
    </row>
    <row r="80" spans="1:26" ht="17.25" x14ac:dyDescent="0.25">
      <c r="A80" s="12" t="s">
        <v>598</v>
      </c>
      <c r="B80" s="13" t="s">
        <v>1038</v>
      </c>
      <c r="C80" s="15" t="s">
        <v>118</v>
      </c>
      <c r="D80" s="13" t="s">
        <v>1153</v>
      </c>
      <c r="E80" s="15" t="s">
        <v>1174</v>
      </c>
      <c r="F80" s="18" t="s">
        <v>1136</v>
      </c>
      <c r="G80" s="15" t="s">
        <v>117</v>
      </c>
      <c r="H80" s="18" t="s">
        <v>1136</v>
      </c>
      <c r="I80" s="13">
        <v>85</v>
      </c>
      <c r="J80" s="13" t="s">
        <v>1534</v>
      </c>
      <c r="K80" s="13" t="s">
        <v>887</v>
      </c>
      <c r="L80" s="15">
        <v>83</v>
      </c>
      <c r="M80" s="13" t="s">
        <v>1193</v>
      </c>
      <c r="N80" s="13" t="s">
        <v>99</v>
      </c>
      <c r="O80" s="13" t="s">
        <v>58</v>
      </c>
      <c r="P80" s="13" t="s">
        <v>409</v>
      </c>
      <c r="Q80" s="15">
        <v>91</v>
      </c>
      <c r="R80" s="15">
        <v>83</v>
      </c>
      <c r="S80" s="13">
        <v>48</v>
      </c>
      <c r="T80" s="19" t="s">
        <v>1136</v>
      </c>
      <c r="U80" s="13" t="s">
        <v>1535</v>
      </c>
      <c r="V80" s="13" t="s">
        <v>1140</v>
      </c>
      <c r="W80" s="13" t="s">
        <v>418</v>
      </c>
      <c r="X80" s="13" t="s">
        <v>1139</v>
      </c>
      <c r="Y80" s="13">
        <v>15</v>
      </c>
      <c r="Z80" t="s">
        <v>598</v>
      </c>
    </row>
    <row r="81" spans="1:26" ht="17.25" x14ac:dyDescent="0.25">
      <c r="A81" s="12" t="s">
        <v>603</v>
      </c>
      <c r="B81" s="13" t="s">
        <v>1536</v>
      </c>
      <c r="C81" s="15" t="s">
        <v>1139</v>
      </c>
      <c r="D81" s="13" t="s">
        <v>1141</v>
      </c>
      <c r="E81" s="15" t="s">
        <v>633</v>
      </c>
      <c r="F81" s="18" t="s">
        <v>1136</v>
      </c>
      <c r="G81" s="15" t="s">
        <v>1175</v>
      </c>
      <c r="H81" s="18" t="s">
        <v>1136</v>
      </c>
      <c r="I81" s="13">
        <v>99</v>
      </c>
      <c r="J81" s="13" t="s">
        <v>33</v>
      </c>
      <c r="K81" s="13" t="s">
        <v>1201</v>
      </c>
      <c r="L81" s="15">
        <v>85</v>
      </c>
      <c r="M81" s="13" t="s">
        <v>1058</v>
      </c>
      <c r="N81" s="13" t="s">
        <v>33</v>
      </c>
      <c r="O81" s="13" t="s">
        <v>33</v>
      </c>
      <c r="P81" s="13" t="s">
        <v>33</v>
      </c>
      <c r="Q81" s="15">
        <v>100</v>
      </c>
      <c r="R81" s="15">
        <v>98</v>
      </c>
      <c r="S81" s="13" t="s">
        <v>1445</v>
      </c>
      <c r="T81" s="19" t="s">
        <v>1446</v>
      </c>
      <c r="U81" s="13" t="s">
        <v>99</v>
      </c>
      <c r="V81" s="13" t="s">
        <v>775</v>
      </c>
      <c r="W81" s="13" t="s">
        <v>1147</v>
      </c>
      <c r="X81" s="13" t="s">
        <v>775</v>
      </c>
      <c r="Y81" s="13">
        <v>100</v>
      </c>
      <c r="Z81" t="s">
        <v>603</v>
      </c>
    </row>
    <row r="82" spans="1:26" ht="17.25" x14ac:dyDescent="0.25">
      <c r="A82" s="12" t="s">
        <v>609</v>
      </c>
      <c r="B82" s="13" t="s">
        <v>724</v>
      </c>
      <c r="C82" s="15" t="s">
        <v>1139</v>
      </c>
      <c r="D82" s="13" t="s">
        <v>427</v>
      </c>
      <c r="E82" s="15" t="s">
        <v>813</v>
      </c>
      <c r="F82" s="18" t="s">
        <v>1136</v>
      </c>
      <c r="G82" s="15" t="s">
        <v>43</v>
      </c>
      <c r="H82" s="18" t="s">
        <v>1136</v>
      </c>
      <c r="I82" s="13">
        <v>92</v>
      </c>
      <c r="J82" s="13" t="s">
        <v>33</v>
      </c>
      <c r="K82" s="13" t="s">
        <v>1537</v>
      </c>
      <c r="L82" s="15">
        <v>72</v>
      </c>
      <c r="M82" s="13" t="s">
        <v>579</v>
      </c>
      <c r="N82" s="13" t="s">
        <v>33</v>
      </c>
      <c r="O82" s="13" t="s">
        <v>33</v>
      </c>
      <c r="P82" s="13" t="s">
        <v>33</v>
      </c>
      <c r="Q82" s="15">
        <v>100</v>
      </c>
      <c r="R82" s="15">
        <v>99</v>
      </c>
      <c r="S82" s="13" t="s">
        <v>1445</v>
      </c>
      <c r="T82" s="19" t="s">
        <v>1446</v>
      </c>
      <c r="U82" s="13" t="s">
        <v>607</v>
      </c>
      <c r="V82" s="13" t="s">
        <v>775</v>
      </c>
      <c r="W82" s="13" t="s">
        <v>513</v>
      </c>
      <c r="X82" s="13" t="s">
        <v>775</v>
      </c>
      <c r="Y82" s="13">
        <v>100</v>
      </c>
      <c r="Z82" t="s">
        <v>609</v>
      </c>
    </row>
    <row r="83" spans="1:26" ht="17.25" x14ac:dyDescent="0.25">
      <c r="A83" s="12" t="s">
        <v>613</v>
      </c>
      <c r="B83" s="13" t="s">
        <v>1538</v>
      </c>
      <c r="C83" s="15" t="s">
        <v>930</v>
      </c>
      <c r="D83" s="13" t="s">
        <v>168</v>
      </c>
      <c r="E83" s="15" t="s">
        <v>602</v>
      </c>
      <c r="F83" s="18" t="s">
        <v>1136</v>
      </c>
      <c r="G83" s="15" t="s">
        <v>168</v>
      </c>
      <c r="H83" s="18" t="s">
        <v>1136</v>
      </c>
      <c r="I83" s="13">
        <v>87</v>
      </c>
      <c r="J83" s="13" t="s">
        <v>1221</v>
      </c>
      <c r="K83" s="13" t="s">
        <v>508</v>
      </c>
      <c r="L83" s="15">
        <v>98</v>
      </c>
      <c r="M83" s="13" t="s">
        <v>846</v>
      </c>
      <c r="N83" s="13" t="s">
        <v>209</v>
      </c>
      <c r="O83" s="13" t="s">
        <v>779</v>
      </c>
      <c r="P83" s="13" t="s">
        <v>168</v>
      </c>
      <c r="Q83" s="15">
        <v>94</v>
      </c>
      <c r="R83" s="15">
        <v>40</v>
      </c>
      <c r="S83" s="13">
        <v>34</v>
      </c>
      <c r="T83" s="19" t="s">
        <v>1136</v>
      </c>
      <c r="U83" s="13" t="s">
        <v>227</v>
      </c>
      <c r="V83" s="13" t="s">
        <v>1137</v>
      </c>
      <c r="W83" s="13" t="s">
        <v>220</v>
      </c>
      <c r="X83" s="13" t="s">
        <v>1140</v>
      </c>
      <c r="Y83" s="13">
        <v>10</v>
      </c>
      <c r="Z83" t="s">
        <v>613</v>
      </c>
    </row>
    <row r="84" spans="1:26" ht="17.25" x14ac:dyDescent="0.25">
      <c r="A84" s="12" t="s">
        <v>620</v>
      </c>
      <c r="B84" s="13" t="s">
        <v>274</v>
      </c>
      <c r="C84" s="15" t="s">
        <v>638</v>
      </c>
      <c r="D84" s="13" t="s">
        <v>1145</v>
      </c>
      <c r="E84" s="15" t="s">
        <v>140</v>
      </c>
      <c r="F84" s="18" t="s">
        <v>1136</v>
      </c>
      <c r="G84" s="15" t="s">
        <v>638</v>
      </c>
      <c r="H84" s="18" t="s">
        <v>1136</v>
      </c>
      <c r="I84" s="13">
        <v>81</v>
      </c>
      <c r="J84" s="13" t="s">
        <v>1539</v>
      </c>
      <c r="K84" s="13" t="s">
        <v>579</v>
      </c>
      <c r="L84" s="15">
        <v>99</v>
      </c>
      <c r="M84" s="13" t="s">
        <v>756</v>
      </c>
      <c r="N84" s="13" t="s">
        <v>666</v>
      </c>
      <c r="O84" s="13" t="s">
        <v>424</v>
      </c>
      <c r="P84" s="13" t="s">
        <v>648</v>
      </c>
      <c r="Q84" s="15">
        <v>87</v>
      </c>
      <c r="R84" s="15">
        <v>61</v>
      </c>
      <c r="S84" s="13">
        <v>57</v>
      </c>
      <c r="T84" s="19" t="s">
        <v>1136</v>
      </c>
      <c r="U84" s="13" t="s">
        <v>1165</v>
      </c>
      <c r="V84" s="13" t="s">
        <v>1140</v>
      </c>
      <c r="W84" s="13" t="s">
        <v>246</v>
      </c>
      <c r="X84" s="13" t="s">
        <v>1139</v>
      </c>
      <c r="Y84" s="13" t="s">
        <v>33</v>
      </c>
      <c r="Z84" t="s">
        <v>620</v>
      </c>
    </row>
    <row r="85" spans="1:26" ht="17.25" x14ac:dyDescent="0.25">
      <c r="A85" s="12" t="s">
        <v>625</v>
      </c>
      <c r="B85" s="13" t="s">
        <v>1540</v>
      </c>
      <c r="C85" s="15" t="s">
        <v>611</v>
      </c>
      <c r="D85" s="13" t="s">
        <v>58</v>
      </c>
      <c r="E85" s="15" t="s">
        <v>127</v>
      </c>
      <c r="F85" s="18" t="s">
        <v>1136</v>
      </c>
      <c r="G85" s="15" t="s">
        <v>427</v>
      </c>
      <c r="H85" s="18" t="s">
        <v>1136</v>
      </c>
      <c r="I85" s="13">
        <v>98</v>
      </c>
      <c r="J85" s="13" t="s">
        <v>1210</v>
      </c>
      <c r="K85" s="13" t="s">
        <v>1541</v>
      </c>
      <c r="L85" s="15">
        <v>85</v>
      </c>
      <c r="M85" s="13" t="s">
        <v>326</v>
      </c>
      <c r="N85" s="13" t="s">
        <v>1046</v>
      </c>
      <c r="O85" s="13" t="s">
        <v>220</v>
      </c>
      <c r="P85" s="13" t="s">
        <v>775</v>
      </c>
      <c r="Q85" s="15">
        <v>96</v>
      </c>
      <c r="R85" s="15">
        <v>90</v>
      </c>
      <c r="S85" s="13" t="s">
        <v>1445</v>
      </c>
      <c r="T85" s="19" t="s">
        <v>1136</v>
      </c>
      <c r="U85" s="13" t="s">
        <v>299</v>
      </c>
      <c r="V85" s="13" t="s">
        <v>1140</v>
      </c>
      <c r="W85" s="13" t="s">
        <v>177</v>
      </c>
      <c r="X85" s="13" t="s">
        <v>1140</v>
      </c>
      <c r="Y85" s="13">
        <v>90</v>
      </c>
      <c r="Z85" t="s">
        <v>625</v>
      </c>
    </row>
    <row r="86" spans="1:26" ht="17.25" x14ac:dyDescent="0.25">
      <c r="A86" s="12" t="s">
        <v>631</v>
      </c>
      <c r="B86" s="13" t="s">
        <v>1164</v>
      </c>
      <c r="C86" s="15" t="s">
        <v>738</v>
      </c>
      <c r="D86" s="13" t="s">
        <v>1145</v>
      </c>
      <c r="E86" s="15" t="s">
        <v>33</v>
      </c>
      <c r="F86" s="18" t="s">
        <v>1136</v>
      </c>
      <c r="G86" s="15" t="s">
        <v>33</v>
      </c>
      <c r="H86" s="18" t="s">
        <v>1136</v>
      </c>
      <c r="I86" s="13">
        <v>58</v>
      </c>
      <c r="J86" s="13" t="s">
        <v>1277</v>
      </c>
      <c r="K86" s="13" t="s">
        <v>909</v>
      </c>
      <c r="L86" s="15">
        <v>91</v>
      </c>
      <c r="M86" s="13" t="s">
        <v>914</v>
      </c>
      <c r="N86" s="13" t="s">
        <v>825</v>
      </c>
      <c r="O86" s="13" t="s">
        <v>914</v>
      </c>
      <c r="P86" s="13" t="s">
        <v>1073</v>
      </c>
      <c r="Q86" s="15">
        <v>87</v>
      </c>
      <c r="R86" s="15">
        <v>86</v>
      </c>
      <c r="S86" s="13" t="s">
        <v>1445</v>
      </c>
      <c r="T86" s="19" t="s">
        <v>1136</v>
      </c>
      <c r="U86" s="13" t="s">
        <v>1542</v>
      </c>
      <c r="V86" s="13" t="s">
        <v>1139</v>
      </c>
      <c r="W86" s="13" t="s">
        <v>739</v>
      </c>
      <c r="X86" s="13" t="s">
        <v>562</v>
      </c>
      <c r="Y86" s="13">
        <v>75</v>
      </c>
      <c r="Z86" t="s">
        <v>631</v>
      </c>
    </row>
    <row r="87" spans="1:26" ht="17.25" x14ac:dyDescent="0.25">
      <c r="A87" s="12" t="s">
        <v>635</v>
      </c>
      <c r="B87" s="13" t="s">
        <v>1266</v>
      </c>
      <c r="C87" s="15" t="s">
        <v>1166</v>
      </c>
      <c r="D87" s="13" t="s">
        <v>1141</v>
      </c>
      <c r="E87" s="15" t="s">
        <v>505</v>
      </c>
      <c r="F87" s="18" t="s">
        <v>1176</v>
      </c>
      <c r="G87" s="15" t="s">
        <v>222</v>
      </c>
      <c r="H87" s="18" t="s">
        <v>1176</v>
      </c>
      <c r="I87" s="13">
        <v>95</v>
      </c>
      <c r="J87" s="13" t="s">
        <v>33</v>
      </c>
      <c r="K87" s="13" t="s">
        <v>1543</v>
      </c>
      <c r="L87" s="15">
        <v>78</v>
      </c>
      <c r="M87" s="13" t="s">
        <v>571</v>
      </c>
      <c r="N87" s="13" t="s">
        <v>33</v>
      </c>
      <c r="O87" s="13" t="s">
        <v>33</v>
      </c>
      <c r="P87" s="13" t="s">
        <v>33</v>
      </c>
      <c r="Q87" s="15">
        <v>98</v>
      </c>
      <c r="R87" s="15">
        <v>91</v>
      </c>
      <c r="S87" s="13" t="s">
        <v>1445</v>
      </c>
      <c r="T87" s="19" t="s">
        <v>1446</v>
      </c>
      <c r="U87" s="13" t="s">
        <v>1256</v>
      </c>
      <c r="V87" s="13" t="s">
        <v>1139</v>
      </c>
      <c r="W87" s="13" t="s">
        <v>611</v>
      </c>
      <c r="X87" s="13" t="s">
        <v>1139</v>
      </c>
      <c r="Y87" s="13">
        <v>100</v>
      </c>
      <c r="Z87" t="s">
        <v>635</v>
      </c>
    </row>
    <row r="88" spans="1:26" ht="17.25" x14ac:dyDescent="0.25">
      <c r="A88" s="12" t="s">
        <v>639</v>
      </c>
      <c r="B88" s="13" t="s">
        <v>899</v>
      </c>
      <c r="C88" s="15" t="s">
        <v>1145</v>
      </c>
      <c r="D88" s="13" t="s">
        <v>1137</v>
      </c>
      <c r="E88" s="15" t="s">
        <v>1169</v>
      </c>
      <c r="F88" s="18" t="s">
        <v>1136</v>
      </c>
      <c r="G88" s="15" t="s">
        <v>1049</v>
      </c>
      <c r="H88" s="18" t="s">
        <v>1136</v>
      </c>
      <c r="I88" s="13">
        <v>94</v>
      </c>
      <c r="J88" s="13" t="s">
        <v>33</v>
      </c>
      <c r="K88" s="13" t="s">
        <v>1456</v>
      </c>
      <c r="L88" s="15">
        <v>71</v>
      </c>
      <c r="M88" s="13" t="s">
        <v>647</v>
      </c>
      <c r="N88" s="13" t="s">
        <v>33</v>
      </c>
      <c r="O88" s="13" t="s">
        <v>33</v>
      </c>
      <c r="P88" s="13" t="s">
        <v>33</v>
      </c>
      <c r="Q88" s="15">
        <v>100</v>
      </c>
      <c r="R88" s="15">
        <v>100</v>
      </c>
      <c r="S88" s="13" t="s">
        <v>1445</v>
      </c>
      <c r="T88" s="19" t="s">
        <v>1446</v>
      </c>
      <c r="U88" s="13" t="s">
        <v>959</v>
      </c>
      <c r="V88" s="13" t="s">
        <v>1139</v>
      </c>
      <c r="W88" s="13" t="s">
        <v>610</v>
      </c>
      <c r="X88" s="13" t="s">
        <v>1166</v>
      </c>
      <c r="Y88" s="13">
        <v>100</v>
      </c>
      <c r="Z88" t="s">
        <v>639</v>
      </c>
    </row>
    <row r="89" spans="1:26" ht="17.25" x14ac:dyDescent="0.25">
      <c r="A89" s="12" t="s">
        <v>643</v>
      </c>
      <c r="B89" s="13" t="s">
        <v>1540</v>
      </c>
      <c r="C89" s="15" t="s">
        <v>1140</v>
      </c>
      <c r="D89" s="13" t="s">
        <v>1145</v>
      </c>
      <c r="E89" s="15" t="s">
        <v>556</v>
      </c>
      <c r="F89" s="18" t="s">
        <v>1136</v>
      </c>
      <c r="G89" s="15" t="s">
        <v>45</v>
      </c>
      <c r="H89" s="18" t="s">
        <v>1136</v>
      </c>
      <c r="I89" s="13">
        <v>93</v>
      </c>
      <c r="J89" s="13" t="s">
        <v>33</v>
      </c>
      <c r="K89" s="13" t="s">
        <v>1341</v>
      </c>
      <c r="L89" s="15">
        <v>90</v>
      </c>
      <c r="M89" s="13" t="s">
        <v>169</v>
      </c>
      <c r="N89" s="13" t="s">
        <v>33</v>
      </c>
      <c r="O89" s="13" t="s">
        <v>33</v>
      </c>
      <c r="P89" s="13" t="s">
        <v>33</v>
      </c>
      <c r="Q89" s="15">
        <v>100</v>
      </c>
      <c r="R89" s="15">
        <v>100</v>
      </c>
      <c r="S89" s="13" t="s">
        <v>1445</v>
      </c>
      <c r="T89" s="19" t="s">
        <v>1446</v>
      </c>
      <c r="U89" s="13" t="s">
        <v>125</v>
      </c>
      <c r="V89" s="13" t="s">
        <v>1140</v>
      </c>
      <c r="W89" s="13" t="s">
        <v>611</v>
      </c>
      <c r="X89" s="13" t="s">
        <v>775</v>
      </c>
      <c r="Y89" s="13">
        <v>100</v>
      </c>
      <c r="Z89" t="s">
        <v>643</v>
      </c>
    </row>
    <row r="90" spans="1:26" ht="17.25" x14ac:dyDescent="0.25">
      <c r="A90" s="12" t="s">
        <v>645</v>
      </c>
      <c r="B90" s="13" t="s">
        <v>1544</v>
      </c>
      <c r="C90" s="15" t="s">
        <v>168</v>
      </c>
      <c r="D90" s="13" t="s">
        <v>1145</v>
      </c>
      <c r="E90" s="15" t="s">
        <v>535</v>
      </c>
      <c r="F90" s="18" t="s">
        <v>1136</v>
      </c>
      <c r="G90" s="15" t="s">
        <v>606</v>
      </c>
      <c r="H90" s="18" t="s">
        <v>1136</v>
      </c>
      <c r="I90" s="13">
        <v>91</v>
      </c>
      <c r="J90" s="13" t="s">
        <v>1287</v>
      </c>
      <c r="K90" s="13" t="s">
        <v>286</v>
      </c>
      <c r="L90" s="15">
        <v>83</v>
      </c>
      <c r="M90" s="13" t="s">
        <v>76</v>
      </c>
      <c r="N90" s="13" t="s">
        <v>756</v>
      </c>
      <c r="O90" s="13" t="s">
        <v>991</v>
      </c>
      <c r="P90" s="13" t="s">
        <v>550</v>
      </c>
      <c r="Q90" s="15">
        <v>94</v>
      </c>
      <c r="R90" s="15">
        <v>82</v>
      </c>
      <c r="S90" s="13">
        <v>93</v>
      </c>
      <c r="T90" s="19" t="s">
        <v>1136</v>
      </c>
      <c r="U90" s="13" t="s">
        <v>924</v>
      </c>
      <c r="V90" s="13" t="s">
        <v>775</v>
      </c>
      <c r="W90" s="13" t="s">
        <v>1540</v>
      </c>
      <c r="X90" s="13" t="s">
        <v>775</v>
      </c>
      <c r="Y90" s="13">
        <v>87</v>
      </c>
      <c r="Z90" t="s">
        <v>645</v>
      </c>
    </row>
    <row r="91" spans="1:26" ht="17.25" x14ac:dyDescent="0.25">
      <c r="A91" s="12" t="s">
        <v>651</v>
      </c>
      <c r="B91" s="13" t="s">
        <v>368</v>
      </c>
      <c r="C91" s="15" t="s">
        <v>1140</v>
      </c>
      <c r="D91" s="13" t="s">
        <v>1145</v>
      </c>
      <c r="E91" s="15" t="s">
        <v>529</v>
      </c>
      <c r="F91" s="18" t="s">
        <v>1176</v>
      </c>
      <c r="G91" s="15" t="s">
        <v>659</v>
      </c>
      <c r="H91" s="18" t="s">
        <v>1176</v>
      </c>
      <c r="I91" s="13">
        <v>96</v>
      </c>
      <c r="J91" s="13" t="s">
        <v>33</v>
      </c>
      <c r="K91" s="13" t="s">
        <v>1545</v>
      </c>
      <c r="L91" s="15">
        <v>100</v>
      </c>
      <c r="M91" s="13" t="s">
        <v>799</v>
      </c>
      <c r="N91" s="13" t="s">
        <v>612</v>
      </c>
      <c r="O91" s="13" t="s">
        <v>400</v>
      </c>
      <c r="P91" s="13" t="s">
        <v>408</v>
      </c>
      <c r="Q91" s="15">
        <v>100</v>
      </c>
      <c r="R91" s="15">
        <v>100</v>
      </c>
      <c r="S91" s="13" t="s">
        <v>1445</v>
      </c>
      <c r="T91" s="19" t="s">
        <v>1446</v>
      </c>
      <c r="U91" s="13" t="s">
        <v>44</v>
      </c>
      <c r="V91" s="13" t="s">
        <v>410</v>
      </c>
      <c r="W91" s="13" t="s">
        <v>1166</v>
      </c>
      <c r="X91" s="13" t="s">
        <v>1139</v>
      </c>
      <c r="Y91" s="13">
        <v>100</v>
      </c>
      <c r="Z91" t="s">
        <v>651</v>
      </c>
    </row>
    <row r="92" spans="1:26" ht="17.25" x14ac:dyDescent="0.25">
      <c r="A92" s="12" t="s">
        <v>656</v>
      </c>
      <c r="B92" s="13" t="s">
        <v>452</v>
      </c>
      <c r="C92" s="15" t="s">
        <v>951</v>
      </c>
      <c r="D92" s="13" t="s">
        <v>427</v>
      </c>
      <c r="E92" s="15" t="s">
        <v>665</v>
      </c>
      <c r="F92" s="18" t="s">
        <v>1136</v>
      </c>
      <c r="G92" s="15" t="s">
        <v>338</v>
      </c>
      <c r="H92" s="18" t="s">
        <v>1136</v>
      </c>
      <c r="I92" s="13">
        <v>99</v>
      </c>
      <c r="J92" s="13" t="s">
        <v>1546</v>
      </c>
      <c r="K92" s="13" t="s">
        <v>761</v>
      </c>
      <c r="L92" s="15">
        <v>72</v>
      </c>
      <c r="M92" s="13" t="s">
        <v>169</v>
      </c>
      <c r="N92" s="13" t="s">
        <v>550</v>
      </c>
      <c r="O92" s="13" t="s">
        <v>443</v>
      </c>
      <c r="P92" s="13" t="s">
        <v>655</v>
      </c>
      <c r="Q92" s="15">
        <v>97</v>
      </c>
      <c r="R92" s="15">
        <v>99</v>
      </c>
      <c r="S92" s="13" t="s">
        <v>1445</v>
      </c>
      <c r="T92" s="19" t="s">
        <v>1136</v>
      </c>
      <c r="U92" s="13" t="s">
        <v>630</v>
      </c>
      <c r="V92" s="13" t="s">
        <v>775</v>
      </c>
      <c r="W92" s="13" t="s">
        <v>991</v>
      </c>
      <c r="X92" s="13" t="s">
        <v>1139</v>
      </c>
      <c r="Y92" s="13">
        <v>65</v>
      </c>
      <c r="Z92" t="s">
        <v>656</v>
      </c>
    </row>
    <row r="93" spans="1:26" ht="17.25" x14ac:dyDescent="0.25">
      <c r="A93" s="12" t="s">
        <v>663</v>
      </c>
      <c r="B93" s="13" t="s">
        <v>460</v>
      </c>
      <c r="C93" s="15" t="s">
        <v>1147</v>
      </c>
      <c r="D93" s="13" t="s">
        <v>57</v>
      </c>
      <c r="E93" s="15" t="s">
        <v>1177</v>
      </c>
      <c r="F93" s="18" t="s">
        <v>1136</v>
      </c>
      <c r="G93" s="15" t="s">
        <v>917</v>
      </c>
      <c r="H93" s="18" t="s">
        <v>1136</v>
      </c>
      <c r="I93" s="13">
        <v>98</v>
      </c>
      <c r="J93" s="13" t="s">
        <v>1416</v>
      </c>
      <c r="K93" s="13" t="s">
        <v>1547</v>
      </c>
      <c r="L93" s="15">
        <v>78</v>
      </c>
      <c r="M93" s="13" t="s">
        <v>866</v>
      </c>
      <c r="N93" s="13" t="s">
        <v>145</v>
      </c>
      <c r="O93" s="13" t="s">
        <v>783</v>
      </c>
      <c r="P93" s="13" t="s">
        <v>917</v>
      </c>
      <c r="Q93" s="15">
        <v>93</v>
      </c>
      <c r="R93" s="15">
        <v>98</v>
      </c>
      <c r="S93" s="13">
        <v>92</v>
      </c>
      <c r="T93" s="19" t="s">
        <v>1136</v>
      </c>
      <c r="U93" s="13" t="s">
        <v>473</v>
      </c>
      <c r="V93" s="13" t="s">
        <v>1139</v>
      </c>
      <c r="W93" s="13" t="s">
        <v>855</v>
      </c>
      <c r="X93" s="13" t="s">
        <v>1139</v>
      </c>
      <c r="Y93" s="13">
        <v>86</v>
      </c>
      <c r="Z93" t="s">
        <v>663</v>
      </c>
    </row>
    <row r="94" spans="1:26" ht="17.25" x14ac:dyDescent="0.25">
      <c r="A94" s="12" t="s">
        <v>667</v>
      </c>
      <c r="B94" s="13" t="s">
        <v>189</v>
      </c>
      <c r="C94" s="15" t="s">
        <v>1178</v>
      </c>
      <c r="D94" s="13" t="s">
        <v>610</v>
      </c>
      <c r="E94" s="15" t="s">
        <v>1179</v>
      </c>
      <c r="F94" s="18" t="s">
        <v>1136</v>
      </c>
      <c r="G94" s="15" t="s">
        <v>117</v>
      </c>
      <c r="H94" s="18" t="s">
        <v>1136</v>
      </c>
      <c r="I94" s="13">
        <v>89</v>
      </c>
      <c r="J94" s="13" t="s">
        <v>1548</v>
      </c>
      <c r="K94" s="13" t="s">
        <v>338</v>
      </c>
      <c r="L94" s="15">
        <v>69</v>
      </c>
      <c r="M94" s="13" t="s">
        <v>468</v>
      </c>
      <c r="N94" s="13" t="s">
        <v>662</v>
      </c>
      <c r="O94" s="13" t="s">
        <v>220</v>
      </c>
      <c r="P94" s="13" t="s">
        <v>177</v>
      </c>
      <c r="Q94" s="15">
        <v>63</v>
      </c>
      <c r="R94" s="15">
        <v>30</v>
      </c>
      <c r="S94" s="13">
        <v>6</v>
      </c>
      <c r="T94" s="19" t="s">
        <v>1136</v>
      </c>
      <c r="U94" s="13" t="s">
        <v>347</v>
      </c>
      <c r="V94" s="13" t="s">
        <v>1140</v>
      </c>
      <c r="W94" s="13" t="s">
        <v>873</v>
      </c>
      <c r="X94" s="13" t="s">
        <v>1153</v>
      </c>
      <c r="Y94" s="13" t="s">
        <v>33</v>
      </c>
      <c r="Z94" t="s">
        <v>667</v>
      </c>
    </row>
    <row r="95" spans="1:26" ht="17.25" x14ac:dyDescent="0.25">
      <c r="A95" s="12" t="s">
        <v>676</v>
      </c>
      <c r="B95" s="13" t="s">
        <v>33</v>
      </c>
      <c r="C95" s="15" t="s">
        <v>33</v>
      </c>
      <c r="D95" s="13" t="s">
        <v>610</v>
      </c>
      <c r="E95" s="15" t="s">
        <v>554</v>
      </c>
      <c r="F95" s="18" t="s">
        <v>1136</v>
      </c>
      <c r="G95" s="15" t="s">
        <v>1150</v>
      </c>
      <c r="H95" s="18" t="s">
        <v>1136</v>
      </c>
      <c r="I95" s="13">
        <v>87</v>
      </c>
      <c r="J95" s="13" t="s">
        <v>1549</v>
      </c>
      <c r="K95" s="13" t="s">
        <v>1550</v>
      </c>
      <c r="L95" s="15">
        <v>60</v>
      </c>
      <c r="M95" s="13" t="s">
        <v>507</v>
      </c>
      <c r="N95" s="13" t="s">
        <v>33</v>
      </c>
      <c r="O95" s="13" t="s">
        <v>33</v>
      </c>
      <c r="P95" s="13" t="s">
        <v>33</v>
      </c>
      <c r="Q95" s="15">
        <v>67</v>
      </c>
      <c r="R95" s="15">
        <v>40</v>
      </c>
      <c r="S95" s="13" t="s">
        <v>1476</v>
      </c>
      <c r="T95" s="19" t="s">
        <v>1136</v>
      </c>
      <c r="U95" s="13" t="s">
        <v>33</v>
      </c>
      <c r="V95" s="13" t="s">
        <v>775</v>
      </c>
      <c r="W95" s="13" t="s">
        <v>563</v>
      </c>
      <c r="X95" s="13" t="s">
        <v>775</v>
      </c>
      <c r="Y95" s="13">
        <v>56</v>
      </c>
      <c r="Z95" t="s">
        <v>676</v>
      </c>
    </row>
    <row r="96" spans="1:26" ht="17.25" x14ac:dyDescent="0.25">
      <c r="A96" s="12" t="s">
        <v>681</v>
      </c>
      <c r="B96" s="13" t="s">
        <v>109</v>
      </c>
      <c r="C96" s="15" t="s">
        <v>1139</v>
      </c>
      <c r="D96" s="13" t="s">
        <v>1137</v>
      </c>
      <c r="E96" s="15" t="s">
        <v>33</v>
      </c>
      <c r="F96" s="18" t="s">
        <v>1136</v>
      </c>
      <c r="G96" s="15" t="s">
        <v>33</v>
      </c>
      <c r="H96" s="18" t="s">
        <v>1136</v>
      </c>
      <c r="I96" s="13">
        <v>99</v>
      </c>
      <c r="J96" s="13" t="s">
        <v>33</v>
      </c>
      <c r="K96" s="13" t="s">
        <v>94</v>
      </c>
      <c r="L96" s="15">
        <v>85</v>
      </c>
      <c r="M96" s="13" t="s">
        <v>507</v>
      </c>
      <c r="N96" s="13" t="s">
        <v>77</v>
      </c>
      <c r="O96" s="13" t="s">
        <v>783</v>
      </c>
      <c r="P96" s="13" t="s">
        <v>307</v>
      </c>
      <c r="Q96" s="15">
        <v>99</v>
      </c>
      <c r="R96" s="15">
        <v>100</v>
      </c>
      <c r="S96" s="13" t="s">
        <v>1445</v>
      </c>
      <c r="T96" s="19" t="s">
        <v>1446</v>
      </c>
      <c r="U96" s="13" t="s">
        <v>344</v>
      </c>
      <c r="V96" s="13" t="s">
        <v>775</v>
      </c>
      <c r="W96" s="13" t="s">
        <v>442</v>
      </c>
      <c r="X96" s="13" t="s">
        <v>1140</v>
      </c>
      <c r="Y96" s="13">
        <v>65</v>
      </c>
      <c r="Z96" t="s">
        <v>681</v>
      </c>
    </row>
    <row r="97" spans="1:26" ht="17.25" x14ac:dyDescent="0.25">
      <c r="A97" s="12" t="s">
        <v>686</v>
      </c>
      <c r="B97" s="13" t="s">
        <v>1551</v>
      </c>
      <c r="C97" s="15" t="s">
        <v>416</v>
      </c>
      <c r="D97" s="13" t="s">
        <v>611</v>
      </c>
      <c r="E97" s="15" t="s">
        <v>1180</v>
      </c>
      <c r="F97" s="18" t="s">
        <v>1136</v>
      </c>
      <c r="G97" s="15" t="s">
        <v>638</v>
      </c>
      <c r="H97" s="18" t="s">
        <v>1136</v>
      </c>
      <c r="I97" s="13">
        <v>97</v>
      </c>
      <c r="J97" s="13" t="s">
        <v>1552</v>
      </c>
      <c r="K97" s="13" t="s">
        <v>372</v>
      </c>
      <c r="L97" s="15">
        <v>50</v>
      </c>
      <c r="M97" s="13" t="s">
        <v>543</v>
      </c>
      <c r="N97" s="13" t="s">
        <v>44</v>
      </c>
      <c r="O97" s="13" t="s">
        <v>57</v>
      </c>
      <c r="P97" s="13" t="s">
        <v>494</v>
      </c>
      <c r="Q97" s="15">
        <v>90</v>
      </c>
      <c r="R97" s="15">
        <v>93</v>
      </c>
      <c r="S97" s="13">
        <v>76</v>
      </c>
      <c r="T97" s="19" t="s">
        <v>1136</v>
      </c>
      <c r="U97" s="13" t="s">
        <v>1193</v>
      </c>
      <c r="V97" s="13" t="s">
        <v>775</v>
      </c>
      <c r="W97" s="13" t="s">
        <v>607</v>
      </c>
      <c r="X97" s="13" t="s">
        <v>1139</v>
      </c>
      <c r="Y97" s="13">
        <v>95</v>
      </c>
      <c r="Z97" t="s">
        <v>686</v>
      </c>
    </row>
    <row r="98" spans="1:26" ht="17.25" x14ac:dyDescent="0.25">
      <c r="A98" s="12" t="s">
        <v>692</v>
      </c>
      <c r="B98" s="13" t="s">
        <v>1553</v>
      </c>
      <c r="C98" s="15" t="s">
        <v>376</v>
      </c>
      <c r="D98" s="13" t="s">
        <v>513</v>
      </c>
      <c r="E98" s="15" t="s">
        <v>361</v>
      </c>
      <c r="F98" s="18" t="s">
        <v>1136</v>
      </c>
      <c r="G98" s="15" t="s">
        <v>563</v>
      </c>
      <c r="H98" s="18" t="s">
        <v>1136</v>
      </c>
      <c r="I98" s="13">
        <v>89</v>
      </c>
      <c r="J98" s="13" t="s">
        <v>1554</v>
      </c>
      <c r="K98" s="13" t="s">
        <v>252</v>
      </c>
      <c r="L98" s="15">
        <v>75</v>
      </c>
      <c r="M98" s="13" t="s">
        <v>415</v>
      </c>
      <c r="N98" s="13" t="s">
        <v>1152</v>
      </c>
      <c r="O98" s="13" t="s">
        <v>724</v>
      </c>
      <c r="P98" s="13" t="s">
        <v>610</v>
      </c>
      <c r="Q98" s="15">
        <v>76</v>
      </c>
      <c r="R98" s="15">
        <v>71</v>
      </c>
      <c r="S98" s="13" t="s">
        <v>1476</v>
      </c>
      <c r="T98" s="19" t="s">
        <v>1136</v>
      </c>
      <c r="U98" s="13" t="s">
        <v>1164</v>
      </c>
      <c r="V98" s="13" t="s">
        <v>1137</v>
      </c>
      <c r="W98" s="13" t="s">
        <v>135</v>
      </c>
      <c r="X98" s="13" t="s">
        <v>775</v>
      </c>
      <c r="Y98" s="13" t="s">
        <v>33</v>
      </c>
      <c r="Z98" t="s">
        <v>692</v>
      </c>
    </row>
    <row r="99" spans="1:26" ht="17.25" x14ac:dyDescent="0.25">
      <c r="A99" s="12" t="s">
        <v>698</v>
      </c>
      <c r="B99" s="13" t="s">
        <v>1555</v>
      </c>
      <c r="C99" s="15" t="s">
        <v>1139</v>
      </c>
      <c r="D99" s="13" t="s">
        <v>58</v>
      </c>
      <c r="E99" s="15" t="s">
        <v>1172</v>
      </c>
      <c r="F99" s="18" t="s">
        <v>1136</v>
      </c>
      <c r="G99" s="15" t="s">
        <v>982</v>
      </c>
      <c r="H99" s="18" t="s">
        <v>1136</v>
      </c>
      <c r="I99" s="13">
        <v>95</v>
      </c>
      <c r="J99" s="13" t="s">
        <v>33</v>
      </c>
      <c r="K99" s="13" t="s">
        <v>440</v>
      </c>
      <c r="L99" s="15">
        <v>91</v>
      </c>
      <c r="M99" s="13" t="s">
        <v>826</v>
      </c>
      <c r="N99" s="13" t="s">
        <v>33</v>
      </c>
      <c r="O99" s="13" t="s">
        <v>33</v>
      </c>
      <c r="P99" s="13" t="s">
        <v>33</v>
      </c>
      <c r="Q99" s="15">
        <v>99</v>
      </c>
      <c r="R99" s="15">
        <v>88</v>
      </c>
      <c r="S99" s="13" t="s">
        <v>1445</v>
      </c>
      <c r="T99" s="19" t="s">
        <v>1136</v>
      </c>
      <c r="U99" s="13" t="s">
        <v>464</v>
      </c>
      <c r="V99" s="13" t="s">
        <v>775</v>
      </c>
      <c r="W99" s="13" t="s">
        <v>78</v>
      </c>
      <c r="X99" s="13" t="s">
        <v>775</v>
      </c>
      <c r="Y99" s="13">
        <v>95</v>
      </c>
      <c r="Z99" t="s">
        <v>698</v>
      </c>
    </row>
    <row r="100" spans="1:26" ht="17.25" x14ac:dyDescent="0.25">
      <c r="A100" s="12" t="s">
        <v>700</v>
      </c>
      <c r="B100" s="13" t="s">
        <v>570</v>
      </c>
      <c r="C100" s="15" t="s">
        <v>1141</v>
      </c>
      <c r="D100" s="13" t="s">
        <v>1141</v>
      </c>
      <c r="E100" s="15" t="s">
        <v>804</v>
      </c>
      <c r="F100" s="18" t="s">
        <v>1136</v>
      </c>
      <c r="G100" s="15" t="s">
        <v>1181</v>
      </c>
      <c r="H100" s="18" t="s">
        <v>1136</v>
      </c>
      <c r="I100" s="13">
        <v>81</v>
      </c>
      <c r="J100" s="13" t="s">
        <v>1556</v>
      </c>
      <c r="K100" s="13" t="s">
        <v>672</v>
      </c>
      <c r="L100" s="15">
        <v>76</v>
      </c>
      <c r="M100" s="13" t="s">
        <v>338</v>
      </c>
      <c r="N100" s="13" t="s">
        <v>33</v>
      </c>
      <c r="O100" s="13" t="s">
        <v>33</v>
      </c>
      <c r="P100" s="13" t="s">
        <v>33</v>
      </c>
      <c r="Q100" s="15">
        <v>99</v>
      </c>
      <c r="R100" s="15">
        <v>81</v>
      </c>
      <c r="S100" s="13" t="s">
        <v>1445</v>
      </c>
      <c r="T100" s="19" t="s">
        <v>1136</v>
      </c>
      <c r="U100" s="13" t="s">
        <v>1207</v>
      </c>
      <c r="V100" s="13" t="s">
        <v>775</v>
      </c>
      <c r="W100" s="13" t="s">
        <v>410</v>
      </c>
      <c r="X100" s="13" t="s">
        <v>106</v>
      </c>
      <c r="Y100" s="13" t="s">
        <v>33</v>
      </c>
      <c r="Z100" t="s">
        <v>700</v>
      </c>
    </row>
    <row r="101" spans="1:26" ht="17.25" x14ac:dyDescent="0.25">
      <c r="A101" s="12" t="s">
        <v>704</v>
      </c>
      <c r="B101" s="13" t="s">
        <v>1057</v>
      </c>
      <c r="C101" s="15" t="s">
        <v>556</v>
      </c>
      <c r="D101" s="13" t="s">
        <v>783</v>
      </c>
      <c r="E101" s="15" t="s">
        <v>761</v>
      </c>
      <c r="F101" s="18" t="s">
        <v>1136</v>
      </c>
      <c r="G101" s="15" t="s">
        <v>1141</v>
      </c>
      <c r="H101" s="18" t="s">
        <v>1136</v>
      </c>
      <c r="I101" s="13">
        <v>93</v>
      </c>
      <c r="J101" s="13" t="s">
        <v>1557</v>
      </c>
      <c r="K101" s="13" t="s">
        <v>33</v>
      </c>
      <c r="L101" s="15">
        <v>74</v>
      </c>
      <c r="M101" s="13" t="s">
        <v>752</v>
      </c>
      <c r="N101" s="13" t="s">
        <v>435</v>
      </c>
      <c r="O101" s="13" t="s">
        <v>57</v>
      </c>
      <c r="P101" s="13" t="s">
        <v>96</v>
      </c>
      <c r="Q101" s="15">
        <v>82</v>
      </c>
      <c r="R101" s="15">
        <v>30</v>
      </c>
      <c r="S101" s="13">
        <v>32</v>
      </c>
      <c r="T101" s="19" t="s">
        <v>1136</v>
      </c>
      <c r="U101" s="13" t="s">
        <v>458</v>
      </c>
      <c r="V101" s="13" t="s">
        <v>1137</v>
      </c>
      <c r="W101" s="13" t="s">
        <v>1187</v>
      </c>
      <c r="X101" s="13" t="s">
        <v>775</v>
      </c>
      <c r="Y101" s="13" t="s">
        <v>33</v>
      </c>
      <c r="Z101" t="s">
        <v>704</v>
      </c>
    </row>
    <row r="102" spans="1:26" ht="17.25" x14ac:dyDescent="0.25">
      <c r="A102" s="12" t="s">
        <v>711</v>
      </c>
      <c r="B102" s="13" t="s">
        <v>276</v>
      </c>
      <c r="C102" s="15" t="s">
        <v>1182</v>
      </c>
      <c r="D102" s="13" t="s">
        <v>117</v>
      </c>
      <c r="E102" s="15" t="s">
        <v>298</v>
      </c>
      <c r="F102" s="18" t="s">
        <v>1136</v>
      </c>
      <c r="G102" s="15" t="s">
        <v>443</v>
      </c>
      <c r="H102" s="18" t="s">
        <v>1136</v>
      </c>
      <c r="I102" s="13">
        <v>52</v>
      </c>
      <c r="J102" s="13" t="s">
        <v>1558</v>
      </c>
      <c r="K102" s="13" t="s">
        <v>57</v>
      </c>
      <c r="L102" s="15">
        <v>26</v>
      </c>
      <c r="M102" s="13" t="s">
        <v>543</v>
      </c>
      <c r="N102" s="13" t="s">
        <v>629</v>
      </c>
      <c r="O102" s="13" t="s">
        <v>253</v>
      </c>
      <c r="P102" s="13" t="s">
        <v>306</v>
      </c>
      <c r="Q102" s="15">
        <v>76</v>
      </c>
      <c r="R102" s="15">
        <v>17</v>
      </c>
      <c r="S102" s="13" t="s">
        <v>1476</v>
      </c>
      <c r="T102" s="19" t="s">
        <v>1136</v>
      </c>
      <c r="U102" s="13" t="s">
        <v>307</v>
      </c>
      <c r="V102" s="13" t="s">
        <v>775</v>
      </c>
      <c r="W102" s="13" t="s">
        <v>252</v>
      </c>
      <c r="X102" s="13" t="s">
        <v>775</v>
      </c>
      <c r="Y102" s="13" t="s">
        <v>33</v>
      </c>
      <c r="Z102" t="s">
        <v>711</v>
      </c>
    </row>
    <row r="103" spans="1:26" ht="17.25" x14ac:dyDescent="0.25">
      <c r="A103" s="12" t="s">
        <v>716</v>
      </c>
      <c r="B103" s="13" t="s">
        <v>435</v>
      </c>
      <c r="C103" s="15" t="s">
        <v>1153</v>
      </c>
      <c r="D103" s="13" t="s">
        <v>1158</v>
      </c>
      <c r="E103" s="15" t="s">
        <v>33</v>
      </c>
      <c r="F103" s="18" t="s">
        <v>1136</v>
      </c>
      <c r="G103" s="15" t="s">
        <v>33</v>
      </c>
      <c r="H103" s="18" t="s">
        <v>1136</v>
      </c>
      <c r="I103" s="13">
        <v>94</v>
      </c>
      <c r="J103" s="13" t="s">
        <v>1212</v>
      </c>
      <c r="K103" s="13" t="s">
        <v>460</v>
      </c>
      <c r="L103" s="15">
        <v>64</v>
      </c>
      <c r="M103" s="13" t="s">
        <v>77</v>
      </c>
      <c r="N103" s="13" t="s">
        <v>779</v>
      </c>
      <c r="O103" s="13" t="s">
        <v>914</v>
      </c>
      <c r="P103" s="13" t="s">
        <v>505</v>
      </c>
      <c r="Q103" s="15" t="s">
        <v>33</v>
      </c>
      <c r="R103" s="15">
        <v>97</v>
      </c>
      <c r="S103" s="13" t="s">
        <v>33</v>
      </c>
      <c r="T103" s="19" t="s">
        <v>1136</v>
      </c>
      <c r="U103" s="13" t="s">
        <v>476</v>
      </c>
      <c r="V103" s="13" t="s">
        <v>1140</v>
      </c>
      <c r="W103" s="13" t="s">
        <v>442</v>
      </c>
      <c r="X103" s="13" t="s">
        <v>210</v>
      </c>
      <c r="Y103" s="13" t="s">
        <v>33</v>
      </c>
      <c r="Z103" t="s">
        <v>716</v>
      </c>
    </row>
    <row r="104" spans="1:26" ht="17.25" x14ac:dyDescent="0.25">
      <c r="A104" s="12" t="s">
        <v>719</v>
      </c>
      <c r="B104" s="13" t="s">
        <v>353</v>
      </c>
      <c r="C104" s="15" t="s">
        <v>1139</v>
      </c>
      <c r="D104" s="13" t="s">
        <v>1147</v>
      </c>
      <c r="E104" s="15" t="s">
        <v>1183</v>
      </c>
      <c r="F104" s="18" t="s">
        <v>1136</v>
      </c>
      <c r="G104" s="15" t="s">
        <v>673</v>
      </c>
      <c r="H104" s="18" t="s">
        <v>1136</v>
      </c>
      <c r="I104" s="13">
        <v>93</v>
      </c>
      <c r="J104" s="13" t="s">
        <v>33</v>
      </c>
      <c r="K104" s="13" t="s">
        <v>1536</v>
      </c>
      <c r="L104" s="15">
        <v>82</v>
      </c>
      <c r="M104" s="13" t="s">
        <v>571</v>
      </c>
      <c r="N104" s="13" t="s">
        <v>33</v>
      </c>
      <c r="O104" s="13" t="s">
        <v>33</v>
      </c>
      <c r="P104" s="13" t="s">
        <v>33</v>
      </c>
      <c r="Q104" s="15">
        <v>97</v>
      </c>
      <c r="R104" s="15">
        <v>92</v>
      </c>
      <c r="S104" s="13" t="s">
        <v>1445</v>
      </c>
      <c r="T104" s="19" t="s">
        <v>1446</v>
      </c>
      <c r="U104" s="13" t="s">
        <v>1198</v>
      </c>
      <c r="V104" s="13" t="s">
        <v>775</v>
      </c>
      <c r="W104" s="13" t="s">
        <v>1046</v>
      </c>
      <c r="X104" s="13" t="s">
        <v>775</v>
      </c>
      <c r="Y104" s="13">
        <v>99</v>
      </c>
      <c r="Z104" t="s">
        <v>719</v>
      </c>
    </row>
    <row r="105" spans="1:26" ht="17.25" x14ac:dyDescent="0.25">
      <c r="A105" s="12" t="s">
        <v>721</v>
      </c>
      <c r="B105" s="13" t="s">
        <v>608</v>
      </c>
      <c r="C105" s="15" t="s">
        <v>1140</v>
      </c>
      <c r="D105" s="13" t="s">
        <v>1166</v>
      </c>
      <c r="E105" s="15" t="s">
        <v>1184</v>
      </c>
      <c r="F105" s="18" t="s">
        <v>1136</v>
      </c>
      <c r="G105" s="15" t="s">
        <v>1080</v>
      </c>
      <c r="H105" s="18" t="s">
        <v>1136</v>
      </c>
      <c r="I105" s="13">
        <v>99</v>
      </c>
      <c r="J105" s="13" t="s">
        <v>33</v>
      </c>
      <c r="K105" s="13" t="s">
        <v>1559</v>
      </c>
      <c r="L105" s="15">
        <v>88</v>
      </c>
      <c r="M105" s="13" t="s">
        <v>87</v>
      </c>
      <c r="N105" s="13" t="s">
        <v>33</v>
      </c>
      <c r="O105" s="13" t="s">
        <v>33</v>
      </c>
      <c r="P105" s="13" t="s">
        <v>33</v>
      </c>
      <c r="Q105" s="15">
        <v>100</v>
      </c>
      <c r="R105" s="15">
        <v>98</v>
      </c>
      <c r="S105" s="13" t="s">
        <v>1445</v>
      </c>
      <c r="T105" s="19" t="s">
        <v>1446</v>
      </c>
      <c r="U105" s="13" t="s">
        <v>247</v>
      </c>
      <c r="V105" s="13" t="s">
        <v>775</v>
      </c>
      <c r="W105" s="13" t="s">
        <v>1141</v>
      </c>
      <c r="X105" s="13" t="s">
        <v>775</v>
      </c>
      <c r="Y105" s="13">
        <v>100</v>
      </c>
      <c r="Z105" t="s">
        <v>721</v>
      </c>
    </row>
    <row r="106" spans="1:26" ht="17.25" x14ac:dyDescent="0.25">
      <c r="A106" s="12" t="s">
        <v>725</v>
      </c>
      <c r="B106" s="13" t="s">
        <v>1560</v>
      </c>
      <c r="C106" s="15" t="s">
        <v>909</v>
      </c>
      <c r="D106" s="13" t="s">
        <v>443</v>
      </c>
      <c r="E106" s="15" t="s">
        <v>33</v>
      </c>
      <c r="F106" s="18" t="s">
        <v>1136</v>
      </c>
      <c r="G106" s="15" t="s">
        <v>33</v>
      </c>
      <c r="H106" s="18" t="s">
        <v>1136</v>
      </c>
      <c r="I106" s="13">
        <v>69</v>
      </c>
      <c r="J106" s="13" t="s">
        <v>1546</v>
      </c>
      <c r="K106" s="13" t="s">
        <v>638</v>
      </c>
      <c r="L106" s="15">
        <v>29</v>
      </c>
      <c r="M106" s="13" t="s">
        <v>245</v>
      </c>
      <c r="N106" s="13" t="s">
        <v>1561</v>
      </c>
      <c r="O106" s="13" t="s">
        <v>887</v>
      </c>
      <c r="P106" s="13" t="s">
        <v>775</v>
      </c>
      <c r="Q106" s="15">
        <v>52</v>
      </c>
      <c r="R106" s="15">
        <v>12</v>
      </c>
      <c r="S106" s="13" t="s">
        <v>1476</v>
      </c>
      <c r="T106" s="19" t="s">
        <v>1136</v>
      </c>
      <c r="U106" s="13" t="s">
        <v>633</v>
      </c>
      <c r="V106" s="13" t="s">
        <v>1137</v>
      </c>
      <c r="W106" s="13" t="s">
        <v>607</v>
      </c>
      <c r="X106" s="13" t="s">
        <v>1139</v>
      </c>
      <c r="Y106" s="13" t="s">
        <v>33</v>
      </c>
      <c r="Z106" t="s">
        <v>725</v>
      </c>
    </row>
    <row r="107" spans="1:26" ht="17.25" x14ac:dyDescent="0.25">
      <c r="A107" s="12" t="s">
        <v>729</v>
      </c>
      <c r="B107" s="13" t="s">
        <v>81</v>
      </c>
      <c r="C107" s="15" t="s">
        <v>279</v>
      </c>
      <c r="D107" s="13" t="s">
        <v>407</v>
      </c>
      <c r="E107" s="15" t="s">
        <v>596</v>
      </c>
      <c r="F107" s="18" t="s">
        <v>1136</v>
      </c>
      <c r="G107" s="15" t="s">
        <v>307</v>
      </c>
      <c r="H107" s="18" t="s">
        <v>1136</v>
      </c>
      <c r="I107" s="13">
        <v>88</v>
      </c>
      <c r="J107" s="13" t="s">
        <v>1562</v>
      </c>
      <c r="K107" s="13" t="s">
        <v>116</v>
      </c>
      <c r="L107" s="15">
        <v>40</v>
      </c>
      <c r="M107" s="13" t="s">
        <v>347</v>
      </c>
      <c r="N107" s="13" t="s">
        <v>1149</v>
      </c>
      <c r="O107" s="13" t="s">
        <v>106</v>
      </c>
      <c r="P107" s="13" t="s">
        <v>522</v>
      </c>
      <c r="Q107" s="15">
        <v>90</v>
      </c>
      <c r="R107" s="15">
        <v>41</v>
      </c>
      <c r="S107" s="13" t="s">
        <v>1476</v>
      </c>
      <c r="T107" s="19" t="s">
        <v>1136</v>
      </c>
      <c r="U107" s="13" t="s">
        <v>748</v>
      </c>
      <c r="V107" s="13" t="s">
        <v>1137</v>
      </c>
      <c r="W107" s="13" t="s">
        <v>895</v>
      </c>
      <c r="X107" s="13" t="s">
        <v>775</v>
      </c>
      <c r="Y107" s="13" t="s">
        <v>33</v>
      </c>
      <c r="Z107" t="s">
        <v>729</v>
      </c>
    </row>
    <row r="108" spans="1:26" ht="17.25" x14ac:dyDescent="0.25">
      <c r="A108" s="12" t="s">
        <v>735</v>
      </c>
      <c r="B108" s="13" t="s">
        <v>171</v>
      </c>
      <c r="C108" s="15" t="s">
        <v>1141</v>
      </c>
      <c r="D108" s="13" t="s">
        <v>1153</v>
      </c>
      <c r="E108" s="15" t="s">
        <v>1185</v>
      </c>
      <c r="F108" s="18" t="s">
        <v>1136</v>
      </c>
      <c r="G108" s="15" t="s">
        <v>58</v>
      </c>
      <c r="H108" s="18" t="s">
        <v>1136</v>
      </c>
      <c r="I108" s="13">
        <v>99</v>
      </c>
      <c r="J108" s="13" t="s">
        <v>1212</v>
      </c>
      <c r="K108" s="13" t="s">
        <v>1563</v>
      </c>
      <c r="L108" s="15">
        <v>100</v>
      </c>
      <c r="M108" s="13" t="s">
        <v>724</v>
      </c>
      <c r="N108" s="13" t="s">
        <v>221</v>
      </c>
      <c r="O108" s="13" t="s">
        <v>145</v>
      </c>
      <c r="P108" s="13" t="s">
        <v>612</v>
      </c>
      <c r="Q108" s="15">
        <v>98</v>
      </c>
      <c r="R108" s="15">
        <v>96</v>
      </c>
      <c r="S108" s="13" t="s">
        <v>1445</v>
      </c>
      <c r="T108" s="19" t="s">
        <v>1136</v>
      </c>
      <c r="U108" s="13" t="s">
        <v>247</v>
      </c>
      <c r="V108" s="13" t="s">
        <v>1139</v>
      </c>
      <c r="W108" s="13" t="s">
        <v>106</v>
      </c>
      <c r="X108" s="13" t="s">
        <v>1140</v>
      </c>
      <c r="Y108" s="13">
        <v>58</v>
      </c>
      <c r="Z108" t="s">
        <v>735</v>
      </c>
    </row>
    <row r="109" spans="1:26" ht="17.25" x14ac:dyDescent="0.25">
      <c r="A109" s="12" t="s">
        <v>740</v>
      </c>
      <c r="B109" s="13" t="s">
        <v>453</v>
      </c>
      <c r="C109" s="15" t="s">
        <v>1153</v>
      </c>
      <c r="D109" s="13" t="s">
        <v>1153</v>
      </c>
      <c r="E109" s="15" t="s">
        <v>33</v>
      </c>
      <c r="F109" s="18" t="s">
        <v>1136</v>
      </c>
      <c r="G109" s="15" t="s">
        <v>33</v>
      </c>
      <c r="H109" s="18" t="s">
        <v>1136</v>
      </c>
      <c r="I109" s="13">
        <v>99</v>
      </c>
      <c r="J109" s="13" t="s">
        <v>1528</v>
      </c>
      <c r="K109" s="13" t="s">
        <v>115</v>
      </c>
      <c r="L109" s="15">
        <v>60</v>
      </c>
      <c r="M109" s="13" t="s">
        <v>909</v>
      </c>
      <c r="N109" s="13" t="s">
        <v>799</v>
      </c>
      <c r="O109" s="13" t="s">
        <v>245</v>
      </c>
      <c r="P109" s="13" t="s">
        <v>914</v>
      </c>
      <c r="Q109" s="15">
        <v>99</v>
      </c>
      <c r="R109" s="15">
        <v>98</v>
      </c>
      <c r="S109" s="13" t="s">
        <v>1445</v>
      </c>
      <c r="T109" s="19" t="s">
        <v>1136</v>
      </c>
      <c r="U109" s="13" t="s">
        <v>33</v>
      </c>
      <c r="V109" s="13" t="s">
        <v>775</v>
      </c>
      <c r="W109" s="13" t="s">
        <v>116</v>
      </c>
      <c r="X109" s="13" t="s">
        <v>775</v>
      </c>
      <c r="Y109" s="13">
        <v>100</v>
      </c>
      <c r="Z109" t="s">
        <v>740</v>
      </c>
    </row>
    <row r="110" spans="1:26" ht="17.25" x14ac:dyDescent="0.25">
      <c r="A110" s="12" t="s">
        <v>743</v>
      </c>
      <c r="B110" s="13" t="s">
        <v>1564</v>
      </c>
      <c r="C110" s="15" t="s">
        <v>188</v>
      </c>
      <c r="D110" s="13" t="s">
        <v>306</v>
      </c>
      <c r="E110" s="15" t="s">
        <v>1186</v>
      </c>
      <c r="F110" s="18" t="s">
        <v>1136</v>
      </c>
      <c r="G110" s="15" t="s">
        <v>306</v>
      </c>
      <c r="H110" s="18" t="s">
        <v>1136</v>
      </c>
      <c r="I110" s="13">
        <v>68</v>
      </c>
      <c r="J110" s="13" t="s">
        <v>1565</v>
      </c>
      <c r="K110" s="13" t="s">
        <v>1190</v>
      </c>
      <c r="L110" s="15">
        <v>55</v>
      </c>
      <c r="M110" s="13" t="s">
        <v>494</v>
      </c>
      <c r="N110" s="13" t="s">
        <v>365</v>
      </c>
      <c r="O110" s="13" t="s">
        <v>453</v>
      </c>
      <c r="P110" s="13" t="s">
        <v>655</v>
      </c>
      <c r="Q110" s="15">
        <v>77</v>
      </c>
      <c r="R110" s="15">
        <v>25</v>
      </c>
      <c r="S110" s="13" t="s">
        <v>1476</v>
      </c>
      <c r="T110" s="19" t="s">
        <v>1136</v>
      </c>
      <c r="U110" s="13" t="s">
        <v>1419</v>
      </c>
      <c r="V110" s="13" t="s">
        <v>1139</v>
      </c>
      <c r="W110" s="13" t="s">
        <v>463</v>
      </c>
      <c r="X110" s="13" t="s">
        <v>549</v>
      </c>
      <c r="Y110" s="13" t="s">
        <v>33</v>
      </c>
      <c r="Z110" t="s">
        <v>743</v>
      </c>
    </row>
    <row r="111" spans="1:26" ht="17.25" x14ac:dyDescent="0.25">
      <c r="A111" s="12" t="s">
        <v>750</v>
      </c>
      <c r="B111" s="13" t="s">
        <v>925</v>
      </c>
      <c r="C111" s="15" t="s">
        <v>1139</v>
      </c>
      <c r="D111" s="13" t="s">
        <v>1137</v>
      </c>
      <c r="E111" s="15" t="s">
        <v>1187</v>
      </c>
      <c r="F111" s="18" t="s">
        <v>1136</v>
      </c>
      <c r="G111" s="15" t="s">
        <v>634</v>
      </c>
      <c r="H111" s="18" t="s">
        <v>1136</v>
      </c>
      <c r="I111" s="13">
        <v>97</v>
      </c>
      <c r="J111" s="13" t="s">
        <v>33</v>
      </c>
      <c r="K111" s="13" t="s">
        <v>1566</v>
      </c>
      <c r="L111" s="15">
        <v>79</v>
      </c>
      <c r="M111" s="13" t="s">
        <v>436</v>
      </c>
      <c r="N111" s="13" t="s">
        <v>33</v>
      </c>
      <c r="O111" s="13" t="s">
        <v>33</v>
      </c>
      <c r="P111" s="13" t="s">
        <v>33</v>
      </c>
      <c r="Q111" s="15">
        <v>100</v>
      </c>
      <c r="R111" s="15">
        <v>100</v>
      </c>
      <c r="S111" s="13" t="s">
        <v>1445</v>
      </c>
      <c r="T111" s="19" t="s">
        <v>1446</v>
      </c>
      <c r="U111" s="13" t="s">
        <v>1449</v>
      </c>
      <c r="V111" s="13" t="s">
        <v>775</v>
      </c>
      <c r="W111" s="13" t="s">
        <v>493</v>
      </c>
      <c r="X111" s="13" t="s">
        <v>775</v>
      </c>
      <c r="Y111" s="13">
        <v>100</v>
      </c>
      <c r="Z111" t="s">
        <v>750</v>
      </c>
    </row>
    <row r="112" spans="1:26" ht="17.25" x14ac:dyDescent="0.25">
      <c r="A112" s="12" t="s">
        <v>753</v>
      </c>
      <c r="B112" s="13" t="s">
        <v>33</v>
      </c>
      <c r="C112" s="15" t="s">
        <v>33</v>
      </c>
      <c r="D112" s="13" t="s">
        <v>33</v>
      </c>
      <c r="E112" s="15" t="s">
        <v>33</v>
      </c>
      <c r="F112" s="18" t="s">
        <v>1136</v>
      </c>
      <c r="G112" s="15" t="s">
        <v>33</v>
      </c>
      <c r="H112" s="18" t="s">
        <v>1136</v>
      </c>
      <c r="I112" s="13">
        <v>85</v>
      </c>
      <c r="J112" s="13" t="s">
        <v>1567</v>
      </c>
      <c r="K112" s="13" t="s">
        <v>1189</v>
      </c>
      <c r="L112" s="15">
        <v>51</v>
      </c>
      <c r="M112" s="13" t="s">
        <v>53</v>
      </c>
      <c r="N112" s="13" t="s">
        <v>33</v>
      </c>
      <c r="O112" s="13" t="s">
        <v>33</v>
      </c>
      <c r="P112" s="13" t="s">
        <v>33</v>
      </c>
      <c r="Q112" s="15">
        <v>95</v>
      </c>
      <c r="R112" s="15">
        <v>77</v>
      </c>
      <c r="S112" s="13">
        <v>41</v>
      </c>
      <c r="T112" s="19" t="s">
        <v>1136</v>
      </c>
      <c r="U112" s="13" t="s">
        <v>33</v>
      </c>
      <c r="V112" s="13" t="s">
        <v>33</v>
      </c>
      <c r="W112" s="13" t="s">
        <v>33</v>
      </c>
      <c r="X112" s="13" t="s">
        <v>33</v>
      </c>
      <c r="Y112" s="13" t="s">
        <v>33</v>
      </c>
      <c r="Z112" t="s">
        <v>753</v>
      </c>
    </row>
    <row r="113" spans="1:26" ht="17.25" x14ac:dyDescent="0.25">
      <c r="A113" s="12" t="s">
        <v>757</v>
      </c>
      <c r="B113" s="13" t="s">
        <v>759</v>
      </c>
      <c r="C113" s="15" t="s">
        <v>1188</v>
      </c>
      <c r="D113" s="13" t="s">
        <v>443</v>
      </c>
      <c r="E113" s="15" t="s">
        <v>853</v>
      </c>
      <c r="F113" s="18" t="s">
        <v>1136</v>
      </c>
      <c r="G113" s="15" t="s">
        <v>549</v>
      </c>
      <c r="H113" s="18" t="s">
        <v>1136</v>
      </c>
      <c r="I113" s="13">
        <v>73</v>
      </c>
      <c r="J113" s="13" t="s">
        <v>1568</v>
      </c>
      <c r="K113" s="13" t="s">
        <v>550</v>
      </c>
      <c r="L113" s="15">
        <v>29</v>
      </c>
      <c r="M113" s="13" t="s">
        <v>307</v>
      </c>
      <c r="N113" s="13" t="s">
        <v>971</v>
      </c>
      <c r="O113" s="13" t="s">
        <v>286</v>
      </c>
      <c r="P113" s="13" t="s">
        <v>513</v>
      </c>
      <c r="Q113" s="15">
        <v>58</v>
      </c>
      <c r="R113" s="15">
        <v>40</v>
      </c>
      <c r="S113" s="13">
        <v>45</v>
      </c>
      <c r="T113" s="19" t="s">
        <v>1136</v>
      </c>
      <c r="U113" s="13" t="s">
        <v>1569</v>
      </c>
      <c r="V113" s="13" t="s">
        <v>1139</v>
      </c>
      <c r="W113" s="13" t="s">
        <v>245</v>
      </c>
      <c r="X113" s="13" t="s">
        <v>1166</v>
      </c>
      <c r="Y113" s="13" t="s">
        <v>33</v>
      </c>
      <c r="Z113" t="s">
        <v>757</v>
      </c>
    </row>
    <row r="114" spans="1:26" ht="17.25" x14ac:dyDescent="0.25">
      <c r="A114" s="12" t="s">
        <v>764</v>
      </c>
      <c r="B114" s="13" t="s">
        <v>799</v>
      </c>
      <c r="C114" s="15" t="s">
        <v>611</v>
      </c>
      <c r="D114" s="13" t="s">
        <v>1140</v>
      </c>
      <c r="E114" s="15" t="s">
        <v>1189</v>
      </c>
      <c r="F114" s="18" t="s">
        <v>1136</v>
      </c>
      <c r="G114" s="15" t="s">
        <v>995</v>
      </c>
      <c r="H114" s="18" t="s">
        <v>1136</v>
      </c>
      <c r="I114" s="13">
        <v>97</v>
      </c>
      <c r="J114" s="13" t="s">
        <v>1356</v>
      </c>
      <c r="K114" s="13" t="s">
        <v>33</v>
      </c>
      <c r="L114" s="15">
        <v>70</v>
      </c>
      <c r="M114" s="13" t="s">
        <v>126</v>
      </c>
      <c r="N114" s="13" t="s">
        <v>33</v>
      </c>
      <c r="O114" s="13" t="s">
        <v>33</v>
      </c>
      <c r="P114" s="13" t="s">
        <v>33</v>
      </c>
      <c r="Q114" s="15">
        <v>100</v>
      </c>
      <c r="R114" s="15">
        <v>93</v>
      </c>
      <c r="S114" s="13" t="s">
        <v>1445</v>
      </c>
      <c r="T114" s="19" t="s">
        <v>1136</v>
      </c>
      <c r="U114" s="13" t="s">
        <v>696</v>
      </c>
      <c r="V114" s="13" t="s">
        <v>1137</v>
      </c>
      <c r="W114" s="13" t="s">
        <v>407</v>
      </c>
      <c r="X114" s="13" t="s">
        <v>775</v>
      </c>
      <c r="Y114" s="13">
        <v>97</v>
      </c>
      <c r="Z114" t="s">
        <v>764</v>
      </c>
    </row>
    <row r="115" spans="1:26" ht="17.25" x14ac:dyDescent="0.25">
      <c r="A115" s="12" t="s">
        <v>767</v>
      </c>
      <c r="B115" s="13" t="s">
        <v>1084</v>
      </c>
      <c r="C115" s="15" t="s">
        <v>144</v>
      </c>
      <c r="D115" s="13" t="s">
        <v>1145</v>
      </c>
      <c r="E115" s="15" t="s">
        <v>425</v>
      </c>
      <c r="F115" s="18" t="s">
        <v>1136</v>
      </c>
      <c r="G115" s="15" t="s">
        <v>954</v>
      </c>
      <c r="H115" s="18" t="s">
        <v>1136</v>
      </c>
      <c r="I115" s="13">
        <v>87</v>
      </c>
      <c r="J115" s="13" t="s">
        <v>1224</v>
      </c>
      <c r="K115" s="13" t="s">
        <v>66</v>
      </c>
      <c r="L115" s="15">
        <v>97</v>
      </c>
      <c r="M115" s="13" t="s">
        <v>647</v>
      </c>
      <c r="N115" s="13" t="s">
        <v>55</v>
      </c>
      <c r="O115" s="13" t="s">
        <v>951</v>
      </c>
      <c r="P115" s="13" t="s">
        <v>409</v>
      </c>
      <c r="Q115" s="15">
        <v>96</v>
      </c>
      <c r="R115" s="15">
        <v>85</v>
      </c>
      <c r="S115" s="13">
        <v>86</v>
      </c>
      <c r="T115" s="19" t="s">
        <v>1136</v>
      </c>
      <c r="U115" s="13" t="s">
        <v>464</v>
      </c>
      <c r="V115" s="13" t="s">
        <v>1137</v>
      </c>
      <c r="W115" s="13" t="s">
        <v>572</v>
      </c>
      <c r="X115" s="13" t="s">
        <v>144</v>
      </c>
      <c r="Y115" s="13">
        <v>100</v>
      </c>
      <c r="Z115" t="s">
        <v>767</v>
      </c>
    </row>
    <row r="116" spans="1:26" ht="17.25" x14ac:dyDescent="0.25">
      <c r="A116" s="12" t="s">
        <v>772</v>
      </c>
      <c r="B116" s="13" t="s">
        <v>33</v>
      </c>
      <c r="C116" s="15" t="s">
        <v>33</v>
      </c>
      <c r="D116" s="13" t="s">
        <v>144</v>
      </c>
      <c r="E116" s="15" t="s">
        <v>33</v>
      </c>
      <c r="F116" s="18" t="s">
        <v>1136</v>
      </c>
      <c r="G116" s="15" t="s">
        <v>33</v>
      </c>
      <c r="H116" s="18" t="s">
        <v>1136</v>
      </c>
      <c r="I116" s="13">
        <v>72</v>
      </c>
      <c r="J116" s="13" t="s">
        <v>1570</v>
      </c>
      <c r="K116" s="13" t="s">
        <v>1571</v>
      </c>
      <c r="L116" s="15">
        <v>86</v>
      </c>
      <c r="M116" s="13" t="s">
        <v>452</v>
      </c>
      <c r="N116" s="13" t="s">
        <v>33</v>
      </c>
      <c r="O116" s="13" t="s">
        <v>33</v>
      </c>
      <c r="P116" s="13" t="s">
        <v>33</v>
      </c>
      <c r="Q116" s="15">
        <v>89</v>
      </c>
      <c r="R116" s="15">
        <v>57</v>
      </c>
      <c r="S116" s="13">
        <v>25</v>
      </c>
      <c r="T116" s="19" t="s">
        <v>1136</v>
      </c>
      <c r="U116" s="13" t="s">
        <v>307</v>
      </c>
      <c r="V116" s="13" t="s">
        <v>513</v>
      </c>
      <c r="W116" s="13" t="s">
        <v>655</v>
      </c>
      <c r="X116" s="13" t="s">
        <v>775</v>
      </c>
      <c r="Y116" s="13" t="s">
        <v>33</v>
      </c>
      <c r="Z116" t="s">
        <v>772</v>
      </c>
    </row>
    <row r="117" spans="1:26" ht="17.25" x14ac:dyDescent="0.25">
      <c r="A117" s="12" t="s">
        <v>774</v>
      </c>
      <c r="B117" s="13" t="s">
        <v>33</v>
      </c>
      <c r="C117" s="15" t="s">
        <v>33</v>
      </c>
      <c r="D117" s="13" t="s">
        <v>33</v>
      </c>
      <c r="E117" s="15" t="s">
        <v>33</v>
      </c>
      <c r="F117" s="18" t="s">
        <v>1136</v>
      </c>
      <c r="G117" s="15" t="s">
        <v>33</v>
      </c>
      <c r="H117" s="18" t="s">
        <v>1136</v>
      </c>
      <c r="I117" s="13">
        <v>99</v>
      </c>
      <c r="J117" s="13" t="s">
        <v>33</v>
      </c>
      <c r="K117" s="13" t="s">
        <v>1572</v>
      </c>
      <c r="L117" s="15">
        <v>79</v>
      </c>
      <c r="M117" s="13" t="s">
        <v>340</v>
      </c>
      <c r="N117" s="13" t="s">
        <v>33</v>
      </c>
      <c r="O117" s="13" t="s">
        <v>33</v>
      </c>
      <c r="P117" s="13" t="s">
        <v>33</v>
      </c>
      <c r="Q117" s="15">
        <v>100</v>
      </c>
      <c r="R117" s="15">
        <v>100</v>
      </c>
      <c r="S117" s="13" t="s">
        <v>1445</v>
      </c>
      <c r="T117" s="19" t="s">
        <v>1446</v>
      </c>
      <c r="U117" s="13" t="s">
        <v>394</v>
      </c>
      <c r="V117" s="13" t="s">
        <v>33</v>
      </c>
      <c r="W117" s="13" t="s">
        <v>33</v>
      </c>
      <c r="X117" s="13" t="s">
        <v>33</v>
      </c>
      <c r="Y117" s="13">
        <v>100</v>
      </c>
      <c r="Z117" t="s">
        <v>774</v>
      </c>
    </row>
    <row r="118" spans="1:26" ht="17.25" x14ac:dyDescent="0.25">
      <c r="A118" s="12" t="s">
        <v>776</v>
      </c>
      <c r="B118" s="13" t="s">
        <v>1573</v>
      </c>
      <c r="C118" s="15" t="s">
        <v>783</v>
      </c>
      <c r="D118" s="13" t="s">
        <v>107</v>
      </c>
      <c r="E118" s="15" t="s">
        <v>618</v>
      </c>
      <c r="F118" s="18" t="s">
        <v>1136</v>
      </c>
      <c r="G118" s="15" t="s">
        <v>1190</v>
      </c>
      <c r="H118" s="18" t="s">
        <v>1136</v>
      </c>
      <c r="I118" s="13">
        <v>99</v>
      </c>
      <c r="J118" s="13" t="s">
        <v>1574</v>
      </c>
      <c r="K118" s="13" t="s">
        <v>871</v>
      </c>
      <c r="L118" s="15">
        <v>86</v>
      </c>
      <c r="M118" s="13" t="s">
        <v>78</v>
      </c>
      <c r="N118" s="13" t="s">
        <v>463</v>
      </c>
      <c r="O118" s="13" t="s">
        <v>951</v>
      </c>
      <c r="P118" s="13" t="s">
        <v>877</v>
      </c>
      <c r="Q118" s="15">
        <v>64</v>
      </c>
      <c r="R118" s="15">
        <v>60</v>
      </c>
      <c r="S118" s="13">
        <v>32</v>
      </c>
      <c r="T118" s="19" t="s">
        <v>1136</v>
      </c>
      <c r="U118" s="13" t="s">
        <v>629</v>
      </c>
      <c r="V118" s="13" t="s">
        <v>775</v>
      </c>
      <c r="W118" s="13" t="s">
        <v>873</v>
      </c>
      <c r="X118" s="13" t="s">
        <v>775</v>
      </c>
      <c r="Y118" s="13">
        <v>95</v>
      </c>
      <c r="Z118" t="s">
        <v>776</v>
      </c>
    </row>
    <row r="119" spans="1:26" ht="17.25" x14ac:dyDescent="0.25">
      <c r="A119" s="12" t="s">
        <v>780</v>
      </c>
      <c r="B119" s="13" t="s">
        <v>1575</v>
      </c>
      <c r="C119" s="15" t="s">
        <v>1139</v>
      </c>
      <c r="D119" s="13" t="s">
        <v>427</v>
      </c>
      <c r="E119" s="15" t="s">
        <v>33</v>
      </c>
      <c r="F119" s="18" t="s">
        <v>1136</v>
      </c>
      <c r="G119" s="15" t="s">
        <v>33</v>
      </c>
      <c r="H119" s="18" t="s">
        <v>1136</v>
      </c>
      <c r="I119" s="13">
        <v>89</v>
      </c>
      <c r="J119" s="13" t="s">
        <v>1277</v>
      </c>
      <c r="K119" s="13" t="s">
        <v>142</v>
      </c>
      <c r="L119" s="15">
        <v>56</v>
      </c>
      <c r="M119" s="13" t="s">
        <v>826</v>
      </c>
      <c r="N119" s="13" t="s">
        <v>1008</v>
      </c>
      <c r="O119" s="13" t="s">
        <v>57</v>
      </c>
      <c r="P119" s="13" t="s">
        <v>1009</v>
      </c>
      <c r="Q119" s="15">
        <v>100</v>
      </c>
      <c r="R119" s="15">
        <v>96</v>
      </c>
      <c r="S119" s="13">
        <v>74</v>
      </c>
      <c r="T119" s="19" t="s">
        <v>1136</v>
      </c>
      <c r="U119" s="13" t="s">
        <v>982</v>
      </c>
      <c r="V119" s="13" t="s">
        <v>775</v>
      </c>
      <c r="W119" s="13" t="s">
        <v>393</v>
      </c>
      <c r="X119" s="13" t="s">
        <v>775</v>
      </c>
      <c r="Y119" s="13">
        <v>92</v>
      </c>
      <c r="Z119" t="s">
        <v>780</v>
      </c>
    </row>
    <row r="120" spans="1:26" ht="17.25" x14ac:dyDescent="0.25">
      <c r="A120" s="12" t="s">
        <v>785</v>
      </c>
      <c r="B120" s="13" t="s">
        <v>936</v>
      </c>
      <c r="C120" s="15" t="s">
        <v>415</v>
      </c>
      <c r="D120" s="13" t="s">
        <v>427</v>
      </c>
      <c r="E120" s="15" t="s">
        <v>804</v>
      </c>
      <c r="F120" s="18" t="s">
        <v>1136</v>
      </c>
      <c r="G120" s="15" t="s">
        <v>58</v>
      </c>
      <c r="H120" s="18" t="s">
        <v>1136</v>
      </c>
      <c r="I120" s="13">
        <v>99</v>
      </c>
      <c r="J120" s="13" t="s">
        <v>1576</v>
      </c>
      <c r="K120" s="13" t="s">
        <v>1068</v>
      </c>
      <c r="L120" s="15">
        <v>95</v>
      </c>
      <c r="M120" s="13" t="s">
        <v>307</v>
      </c>
      <c r="N120" s="13" t="s">
        <v>1068</v>
      </c>
      <c r="O120" s="13" t="s">
        <v>400</v>
      </c>
      <c r="P120" s="13" t="s">
        <v>338</v>
      </c>
      <c r="Q120" s="15">
        <v>85</v>
      </c>
      <c r="R120" s="15">
        <v>77</v>
      </c>
      <c r="S120" s="13" t="s">
        <v>1445</v>
      </c>
      <c r="T120" s="19" t="s">
        <v>1136</v>
      </c>
      <c r="U120" s="13" t="s">
        <v>907</v>
      </c>
      <c r="V120" s="13" t="s">
        <v>1139</v>
      </c>
      <c r="W120" s="13" t="s">
        <v>892</v>
      </c>
      <c r="X120" s="13" t="s">
        <v>1139</v>
      </c>
      <c r="Y120" s="13">
        <v>22</v>
      </c>
      <c r="Z120" t="s">
        <v>785</v>
      </c>
    </row>
    <row r="121" spans="1:26" ht="17.25" x14ac:dyDescent="0.25">
      <c r="A121" s="12" t="s">
        <v>789</v>
      </c>
      <c r="B121" s="13" t="s">
        <v>227</v>
      </c>
      <c r="C121" s="15" t="s">
        <v>385</v>
      </c>
      <c r="D121" s="13" t="s">
        <v>995</v>
      </c>
      <c r="E121" s="15" t="s">
        <v>1191</v>
      </c>
      <c r="F121" s="18" t="s">
        <v>1136</v>
      </c>
      <c r="G121" s="15" t="s">
        <v>606</v>
      </c>
      <c r="H121" s="18" t="s">
        <v>1136</v>
      </c>
      <c r="I121" s="13">
        <v>80</v>
      </c>
      <c r="J121" s="13" t="s">
        <v>1577</v>
      </c>
      <c r="K121" s="13" t="s">
        <v>167</v>
      </c>
      <c r="L121" s="15">
        <v>69</v>
      </c>
      <c r="M121" s="13" t="s">
        <v>1199</v>
      </c>
      <c r="N121" s="13" t="s">
        <v>1208</v>
      </c>
      <c r="O121" s="13" t="s">
        <v>417</v>
      </c>
      <c r="P121" s="13" t="s">
        <v>118</v>
      </c>
      <c r="Q121" s="15">
        <v>51</v>
      </c>
      <c r="R121" s="15">
        <v>21</v>
      </c>
      <c r="S121" s="13" t="s">
        <v>1476</v>
      </c>
      <c r="T121" s="19" t="s">
        <v>1136</v>
      </c>
      <c r="U121" s="13" t="s">
        <v>1009</v>
      </c>
      <c r="V121" s="13" t="s">
        <v>1137</v>
      </c>
      <c r="W121" s="13" t="s">
        <v>991</v>
      </c>
      <c r="X121" s="13" t="s">
        <v>1140</v>
      </c>
      <c r="Y121" s="13" t="s">
        <v>33</v>
      </c>
      <c r="Z121" t="s">
        <v>789</v>
      </c>
    </row>
    <row r="122" spans="1:26" ht="17.25" x14ac:dyDescent="0.25">
      <c r="A122" s="12" t="s">
        <v>796</v>
      </c>
      <c r="B122" s="13" t="s">
        <v>1578</v>
      </c>
      <c r="C122" s="15" t="s">
        <v>252</v>
      </c>
      <c r="D122" s="13" t="s">
        <v>416</v>
      </c>
      <c r="E122" s="15" t="s">
        <v>794</v>
      </c>
      <c r="F122" s="18" t="s">
        <v>1136</v>
      </c>
      <c r="G122" s="15" t="s">
        <v>724</v>
      </c>
      <c r="H122" s="18" t="s">
        <v>1136</v>
      </c>
      <c r="I122" s="13">
        <v>75</v>
      </c>
      <c r="J122" s="13" t="s">
        <v>1579</v>
      </c>
      <c r="K122" s="13" t="s">
        <v>1205</v>
      </c>
      <c r="L122" s="15">
        <v>84</v>
      </c>
      <c r="M122" s="13" t="s">
        <v>638</v>
      </c>
      <c r="N122" s="13" t="s">
        <v>1580</v>
      </c>
      <c r="O122" s="13" t="s">
        <v>494</v>
      </c>
      <c r="P122" s="13" t="s">
        <v>513</v>
      </c>
      <c r="Q122" s="15">
        <v>81</v>
      </c>
      <c r="R122" s="15">
        <v>80</v>
      </c>
      <c r="S122" s="13">
        <v>9</v>
      </c>
      <c r="T122" s="19" t="s">
        <v>1136</v>
      </c>
      <c r="U122" s="13" t="s">
        <v>361</v>
      </c>
      <c r="V122" s="13" t="s">
        <v>1140</v>
      </c>
      <c r="W122" s="13" t="s">
        <v>738</v>
      </c>
      <c r="X122" s="13" t="s">
        <v>892</v>
      </c>
      <c r="Y122" s="13" t="s">
        <v>33</v>
      </c>
      <c r="Z122" t="s">
        <v>796</v>
      </c>
    </row>
    <row r="123" spans="1:26" ht="17.25" x14ac:dyDescent="0.25">
      <c r="A123" s="12" t="s">
        <v>801</v>
      </c>
      <c r="B123" s="13" t="s">
        <v>1581</v>
      </c>
      <c r="C123" s="15" t="s">
        <v>826</v>
      </c>
      <c r="D123" s="13" t="s">
        <v>610</v>
      </c>
      <c r="E123" s="15" t="s">
        <v>903</v>
      </c>
      <c r="F123" s="18" t="s">
        <v>1136</v>
      </c>
      <c r="G123" s="15" t="s">
        <v>1073</v>
      </c>
      <c r="H123" s="18" t="s">
        <v>1136</v>
      </c>
      <c r="I123" s="13">
        <v>92</v>
      </c>
      <c r="J123" s="13" t="s">
        <v>1582</v>
      </c>
      <c r="K123" s="13" t="s">
        <v>272</v>
      </c>
      <c r="L123" s="15">
        <v>81</v>
      </c>
      <c r="M123" s="13" t="s">
        <v>376</v>
      </c>
      <c r="N123" s="13" t="s">
        <v>1160</v>
      </c>
      <c r="O123" s="13" t="s">
        <v>612</v>
      </c>
      <c r="P123" s="13" t="s">
        <v>177</v>
      </c>
      <c r="Q123" s="15">
        <v>91</v>
      </c>
      <c r="R123" s="15">
        <v>34</v>
      </c>
      <c r="S123" s="13">
        <v>46</v>
      </c>
      <c r="T123" s="19" t="s">
        <v>1136</v>
      </c>
      <c r="U123" s="13" t="s">
        <v>487</v>
      </c>
      <c r="V123" s="13" t="s">
        <v>611</v>
      </c>
      <c r="W123" s="13" t="s">
        <v>1266</v>
      </c>
      <c r="X123" s="13" t="s">
        <v>775</v>
      </c>
      <c r="Y123" s="13" t="s">
        <v>33</v>
      </c>
      <c r="Z123" t="s">
        <v>801</v>
      </c>
    </row>
    <row r="124" spans="1:26" ht="17.25" x14ac:dyDescent="0.25">
      <c r="A124" s="12" t="s">
        <v>805</v>
      </c>
      <c r="B124" s="13" t="s">
        <v>33</v>
      </c>
      <c r="C124" s="15" t="s">
        <v>33</v>
      </c>
      <c r="D124" s="13" t="s">
        <v>33</v>
      </c>
      <c r="E124" s="15" t="s">
        <v>1185</v>
      </c>
      <c r="F124" s="18" t="s">
        <v>1136</v>
      </c>
      <c r="G124" s="15" t="s">
        <v>1106</v>
      </c>
      <c r="H124" s="18" t="s">
        <v>1136</v>
      </c>
      <c r="I124" s="13">
        <v>91</v>
      </c>
      <c r="J124" s="13" t="s">
        <v>1583</v>
      </c>
      <c r="K124" s="13" t="s">
        <v>414</v>
      </c>
      <c r="L124" s="15">
        <v>42</v>
      </c>
      <c r="M124" s="13" t="s">
        <v>409</v>
      </c>
      <c r="N124" s="13" t="s">
        <v>467</v>
      </c>
      <c r="O124" s="13" t="s">
        <v>951</v>
      </c>
      <c r="P124" s="13" t="s">
        <v>57</v>
      </c>
      <c r="Q124" s="15">
        <v>97</v>
      </c>
      <c r="R124" s="15">
        <v>66</v>
      </c>
      <c r="S124" s="13" t="s">
        <v>1445</v>
      </c>
      <c r="T124" s="19" t="s">
        <v>1136</v>
      </c>
      <c r="U124" s="13" t="s">
        <v>33</v>
      </c>
      <c r="V124" s="13" t="s">
        <v>33</v>
      </c>
      <c r="W124" s="13" t="s">
        <v>33</v>
      </c>
      <c r="X124" s="13" t="s">
        <v>33</v>
      </c>
      <c r="Y124" s="13" t="s">
        <v>33</v>
      </c>
      <c r="Z124" t="s">
        <v>805</v>
      </c>
    </row>
    <row r="125" spans="1:26" ht="17.25" x14ac:dyDescent="0.25">
      <c r="A125" s="12" t="s">
        <v>809</v>
      </c>
      <c r="B125" s="13" t="s">
        <v>1584</v>
      </c>
      <c r="C125" s="15" t="s">
        <v>44</v>
      </c>
      <c r="D125" s="13" t="s">
        <v>1153</v>
      </c>
      <c r="E125" s="15" t="s">
        <v>263</v>
      </c>
      <c r="F125" s="18" t="s">
        <v>1136</v>
      </c>
      <c r="G125" s="15" t="s">
        <v>419</v>
      </c>
      <c r="H125" s="18" t="s">
        <v>1136</v>
      </c>
      <c r="I125" s="13">
        <v>91</v>
      </c>
      <c r="J125" s="13" t="s">
        <v>1585</v>
      </c>
      <c r="K125" s="13" t="s">
        <v>33</v>
      </c>
      <c r="L125" s="15">
        <v>72</v>
      </c>
      <c r="M125" s="13" t="s">
        <v>1062</v>
      </c>
      <c r="N125" s="13" t="s">
        <v>263</v>
      </c>
      <c r="O125" s="13" t="s">
        <v>1102</v>
      </c>
      <c r="P125" s="13" t="s">
        <v>117</v>
      </c>
      <c r="Q125" s="15">
        <v>92</v>
      </c>
      <c r="R125" s="15">
        <v>46</v>
      </c>
      <c r="S125" s="13">
        <v>26</v>
      </c>
      <c r="T125" s="19" t="s">
        <v>1136</v>
      </c>
      <c r="U125" s="13" t="s">
        <v>787</v>
      </c>
      <c r="V125" s="13" t="s">
        <v>178</v>
      </c>
      <c r="W125" s="13" t="s">
        <v>995</v>
      </c>
      <c r="X125" s="13" t="s">
        <v>1139</v>
      </c>
      <c r="Y125" s="13" t="s">
        <v>33</v>
      </c>
      <c r="Z125" t="s">
        <v>809</v>
      </c>
    </row>
    <row r="126" spans="1:26" ht="17.25" x14ac:dyDescent="0.25">
      <c r="A126" s="12" t="s">
        <v>814</v>
      </c>
      <c r="B126" s="13" t="s">
        <v>467</v>
      </c>
      <c r="C126" s="15" t="s">
        <v>1137</v>
      </c>
      <c r="D126" s="13" t="s">
        <v>1137</v>
      </c>
      <c r="E126" s="15" t="s">
        <v>557</v>
      </c>
      <c r="F126" s="18" t="s">
        <v>1136</v>
      </c>
      <c r="G126" s="15" t="s">
        <v>153</v>
      </c>
      <c r="H126" s="18" t="s">
        <v>1136</v>
      </c>
      <c r="I126" s="13">
        <v>95</v>
      </c>
      <c r="J126" s="13" t="s">
        <v>33</v>
      </c>
      <c r="K126" s="13" t="s">
        <v>1586</v>
      </c>
      <c r="L126" s="15">
        <v>94</v>
      </c>
      <c r="M126" s="13" t="s">
        <v>1332</v>
      </c>
      <c r="N126" s="13" t="s">
        <v>33</v>
      </c>
      <c r="O126" s="13" t="s">
        <v>33</v>
      </c>
      <c r="P126" s="13" t="s">
        <v>33</v>
      </c>
      <c r="Q126" s="15">
        <v>100</v>
      </c>
      <c r="R126" s="15">
        <v>98</v>
      </c>
      <c r="S126" s="13" t="s">
        <v>1445</v>
      </c>
      <c r="T126" s="19" t="s">
        <v>1446</v>
      </c>
      <c r="U126" s="13" t="s">
        <v>1068</v>
      </c>
      <c r="V126" s="13" t="s">
        <v>1139</v>
      </c>
      <c r="W126" s="13" t="s">
        <v>427</v>
      </c>
      <c r="X126" s="13" t="s">
        <v>775</v>
      </c>
      <c r="Y126" s="13">
        <v>100</v>
      </c>
      <c r="Z126" t="s">
        <v>814</v>
      </c>
    </row>
    <row r="127" spans="1:26" ht="17.25" x14ac:dyDescent="0.25">
      <c r="A127" s="12" t="s">
        <v>818</v>
      </c>
      <c r="B127" s="13" t="s">
        <v>1145</v>
      </c>
      <c r="C127" s="15" t="s">
        <v>1153</v>
      </c>
      <c r="D127" s="13" t="s">
        <v>1166</v>
      </c>
      <c r="E127" s="15" t="s">
        <v>1192</v>
      </c>
      <c r="F127" s="18" t="s">
        <v>1136</v>
      </c>
      <c r="G127" s="15" t="s">
        <v>1193</v>
      </c>
      <c r="H127" s="18" t="s">
        <v>1136</v>
      </c>
      <c r="I127" s="13">
        <v>92</v>
      </c>
      <c r="J127" s="13" t="s">
        <v>33</v>
      </c>
      <c r="K127" s="13" t="s">
        <v>1587</v>
      </c>
      <c r="L127" s="15">
        <v>96</v>
      </c>
      <c r="M127" s="13" t="s">
        <v>239</v>
      </c>
      <c r="N127" s="13" t="s">
        <v>33</v>
      </c>
      <c r="O127" s="13" t="s">
        <v>33</v>
      </c>
      <c r="P127" s="13" t="s">
        <v>33</v>
      </c>
      <c r="Q127" s="15">
        <v>100</v>
      </c>
      <c r="R127" s="15" t="s">
        <v>33</v>
      </c>
      <c r="S127" s="13" t="s">
        <v>1445</v>
      </c>
      <c r="T127" s="19" t="s">
        <v>1446</v>
      </c>
      <c r="U127" s="13" t="s">
        <v>1190</v>
      </c>
      <c r="V127" s="13" t="s">
        <v>611</v>
      </c>
      <c r="W127" s="13" t="s">
        <v>1147</v>
      </c>
      <c r="X127" s="13" t="s">
        <v>775</v>
      </c>
      <c r="Y127" s="13">
        <v>100</v>
      </c>
      <c r="Z127" t="s">
        <v>818</v>
      </c>
    </row>
    <row r="128" spans="1:26" ht="17.25" x14ac:dyDescent="0.25">
      <c r="A128" s="12" t="s">
        <v>823</v>
      </c>
      <c r="B128" s="13" t="s">
        <v>554</v>
      </c>
      <c r="C128" s="15" t="s">
        <v>116</v>
      </c>
      <c r="D128" s="13" t="s">
        <v>1153</v>
      </c>
      <c r="E128" s="15" t="s">
        <v>33</v>
      </c>
      <c r="F128" s="18" t="s">
        <v>1136</v>
      </c>
      <c r="G128" s="15" t="s">
        <v>33</v>
      </c>
      <c r="H128" s="18" t="s">
        <v>1136</v>
      </c>
      <c r="I128" s="13">
        <v>98</v>
      </c>
      <c r="J128" s="13" t="s">
        <v>1588</v>
      </c>
      <c r="K128" s="13" t="s">
        <v>842</v>
      </c>
      <c r="L128" s="15">
        <v>88</v>
      </c>
      <c r="M128" s="13" t="s">
        <v>467</v>
      </c>
      <c r="N128" s="13" t="s">
        <v>842</v>
      </c>
      <c r="O128" s="13" t="s">
        <v>408</v>
      </c>
      <c r="P128" s="13" t="s">
        <v>42</v>
      </c>
      <c r="Q128" s="15">
        <v>87</v>
      </c>
      <c r="R128" s="15">
        <v>68</v>
      </c>
      <c r="S128" s="13">
        <v>49</v>
      </c>
      <c r="T128" s="19" t="s">
        <v>1136</v>
      </c>
      <c r="U128" s="13" t="s">
        <v>662</v>
      </c>
      <c r="V128" s="13" t="s">
        <v>1137</v>
      </c>
      <c r="W128" s="13" t="s">
        <v>1205</v>
      </c>
      <c r="X128" s="13" t="s">
        <v>1139</v>
      </c>
      <c r="Y128" s="13">
        <v>82</v>
      </c>
      <c r="Z128" t="s">
        <v>823</v>
      </c>
    </row>
    <row r="129" spans="1:26" ht="17.25" x14ac:dyDescent="0.25">
      <c r="A129" s="12" t="s">
        <v>828</v>
      </c>
      <c r="B129" s="13" t="s">
        <v>1589</v>
      </c>
      <c r="C129" s="15" t="s">
        <v>399</v>
      </c>
      <c r="D129" s="13" t="s">
        <v>638</v>
      </c>
      <c r="E129" s="15" t="s">
        <v>1194</v>
      </c>
      <c r="F129" s="18" t="s">
        <v>1136</v>
      </c>
      <c r="G129" s="15" t="s">
        <v>1137</v>
      </c>
      <c r="H129" s="18" t="s">
        <v>1136</v>
      </c>
      <c r="I129" s="13">
        <v>65</v>
      </c>
      <c r="J129" s="13" t="s">
        <v>1590</v>
      </c>
      <c r="K129" s="13" t="s">
        <v>892</v>
      </c>
      <c r="L129" s="15">
        <v>75</v>
      </c>
      <c r="M129" s="13" t="s">
        <v>253</v>
      </c>
      <c r="N129" s="13" t="s">
        <v>1185</v>
      </c>
      <c r="O129" s="13" t="s">
        <v>685</v>
      </c>
      <c r="P129" s="13" t="s">
        <v>991</v>
      </c>
      <c r="Q129" s="15">
        <v>58</v>
      </c>
      <c r="R129" s="15">
        <v>11</v>
      </c>
      <c r="S129" s="13" t="s">
        <v>1476</v>
      </c>
      <c r="T129" s="19" t="s">
        <v>1136</v>
      </c>
      <c r="U129" s="13" t="s">
        <v>332</v>
      </c>
      <c r="V129" s="13" t="s">
        <v>1137</v>
      </c>
      <c r="W129" s="13" t="s">
        <v>126</v>
      </c>
      <c r="X129" s="13" t="s">
        <v>1137</v>
      </c>
      <c r="Y129" s="13" t="s">
        <v>33</v>
      </c>
      <c r="Z129" t="s">
        <v>828</v>
      </c>
    </row>
    <row r="130" spans="1:26" ht="17.25" x14ac:dyDescent="0.25">
      <c r="A130" s="12" t="s">
        <v>834</v>
      </c>
      <c r="B130" s="13" t="s">
        <v>1591</v>
      </c>
      <c r="C130" s="15" t="s">
        <v>63</v>
      </c>
      <c r="D130" s="13" t="s">
        <v>783</v>
      </c>
      <c r="E130" s="15" t="s">
        <v>287</v>
      </c>
      <c r="F130" s="18" t="s">
        <v>1136</v>
      </c>
      <c r="G130" s="15" t="s">
        <v>144</v>
      </c>
      <c r="H130" s="18" t="s">
        <v>1136</v>
      </c>
      <c r="I130" s="13">
        <v>56</v>
      </c>
      <c r="J130" s="13" t="s">
        <v>1592</v>
      </c>
      <c r="K130" s="13" t="s">
        <v>97</v>
      </c>
      <c r="L130" s="15">
        <v>64</v>
      </c>
      <c r="M130" s="13" t="s">
        <v>873</v>
      </c>
      <c r="N130" s="13" t="s">
        <v>200</v>
      </c>
      <c r="O130" s="13" t="s">
        <v>178</v>
      </c>
      <c r="P130" s="13" t="s">
        <v>892</v>
      </c>
      <c r="Q130" s="15">
        <v>69</v>
      </c>
      <c r="R130" s="15">
        <v>29</v>
      </c>
      <c r="S130" s="13" t="s">
        <v>1476</v>
      </c>
      <c r="T130" s="19" t="s">
        <v>1136</v>
      </c>
      <c r="U130" s="13" t="s">
        <v>152</v>
      </c>
      <c r="V130" s="13" t="s">
        <v>1140</v>
      </c>
      <c r="W130" s="13" t="s">
        <v>826</v>
      </c>
      <c r="X130" s="13" t="s">
        <v>783</v>
      </c>
      <c r="Y130" s="13" t="s">
        <v>33</v>
      </c>
      <c r="Z130" t="s">
        <v>834</v>
      </c>
    </row>
    <row r="131" spans="1:26" ht="17.25" x14ac:dyDescent="0.25">
      <c r="A131" s="12" t="s">
        <v>841</v>
      </c>
      <c r="B131" s="13" t="s">
        <v>33</v>
      </c>
      <c r="C131" s="15" t="s">
        <v>33</v>
      </c>
      <c r="D131" s="13" t="s">
        <v>33</v>
      </c>
      <c r="E131" s="15" t="s">
        <v>799</v>
      </c>
      <c r="F131" s="18" t="s">
        <v>1136</v>
      </c>
      <c r="G131" s="15" t="s">
        <v>1073</v>
      </c>
      <c r="H131" s="18" t="s">
        <v>1136</v>
      </c>
      <c r="I131" s="13">
        <v>99</v>
      </c>
      <c r="J131" s="13" t="s">
        <v>1593</v>
      </c>
      <c r="K131" s="13" t="s">
        <v>1594</v>
      </c>
      <c r="L131" s="15">
        <v>61</v>
      </c>
      <c r="M131" s="13" t="s">
        <v>606</v>
      </c>
      <c r="N131" s="13" t="s">
        <v>33</v>
      </c>
      <c r="O131" s="13" t="s">
        <v>33</v>
      </c>
      <c r="P131" s="13" t="s">
        <v>33</v>
      </c>
      <c r="Q131" s="15">
        <v>99</v>
      </c>
      <c r="R131" s="15">
        <v>100</v>
      </c>
      <c r="S131" s="13">
        <v>91</v>
      </c>
      <c r="T131" s="19" t="s">
        <v>1136</v>
      </c>
      <c r="U131" s="13" t="s">
        <v>33</v>
      </c>
      <c r="V131" s="13" t="s">
        <v>33</v>
      </c>
      <c r="W131" s="13" t="s">
        <v>33</v>
      </c>
      <c r="X131" s="13" t="s">
        <v>33</v>
      </c>
      <c r="Y131" s="13" t="s">
        <v>33</v>
      </c>
      <c r="Z131" t="s">
        <v>841</v>
      </c>
    </row>
    <row r="132" spans="1:26" ht="17.25" x14ac:dyDescent="0.25">
      <c r="A132" s="12" t="s">
        <v>843</v>
      </c>
      <c r="B132" s="13" t="s">
        <v>739</v>
      </c>
      <c r="C132" s="15" t="s">
        <v>1145</v>
      </c>
      <c r="D132" s="13" t="s">
        <v>144</v>
      </c>
      <c r="E132" s="15" t="s">
        <v>505</v>
      </c>
      <c r="F132" s="18" t="s">
        <v>1136</v>
      </c>
      <c r="G132" s="15" t="s">
        <v>825</v>
      </c>
      <c r="H132" s="18" t="s">
        <v>1136</v>
      </c>
      <c r="I132" s="13">
        <v>95</v>
      </c>
      <c r="J132" s="13" t="s">
        <v>33</v>
      </c>
      <c r="K132" s="13" t="s">
        <v>1422</v>
      </c>
      <c r="L132" s="15">
        <v>98</v>
      </c>
      <c r="M132" s="13" t="s">
        <v>125</v>
      </c>
      <c r="N132" s="13" t="s">
        <v>33</v>
      </c>
      <c r="O132" s="13" t="s">
        <v>33</v>
      </c>
      <c r="P132" s="13" t="s">
        <v>33</v>
      </c>
      <c r="Q132" s="15">
        <v>100</v>
      </c>
      <c r="R132" s="15">
        <v>98</v>
      </c>
      <c r="S132" s="13" t="s">
        <v>1445</v>
      </c>
      <c r="T132" s="19" t="s">
        <v>1446</v>
      </c>
      <c r="U132" s="13" t="s">
        <v>563</v>
      </c>
      <c r="V132" s="13" t="s">
        <v>1140</v>
      </c>
      <c r="W132" s="13" t="s">
        <v>427</v>
      </c>
      <c r="X132" s="13" t="s">
        <v>1166</v>
      </c>
      <c r="Y132" s="13">
        <v>100</v>
      </c>
      <c r="Z132" t="s">
        <v>843</v>
      </c>
    </row>
    <row r="133" spans="1:26" ht="17.25" x14ac:dyDescent="0.25">
      <c r="A133" s="12" t="s">
        <v>847</v>
      </c>
      <c r="B133" s="13" t="s">
        <v>929</v>
      </c>
      <c r="C133" s="15" t="s">
        <v>1141</v>
      </c>
      <c r="D133" s="13" t="s">
        <v>1137</v>
      </c>
      <c r="E133" s="15" t="s">
        <v>779</v>
      </c>
      <c r="F133" s="18" t="s">
        <v>1136</v>
      </c>
      <c r="G133" s="15" t="s">
        <v>951</v>
      </c>
      <c r="H133" s="18" t="s">
        <v>1136</v>
      </c>
      <c r="I133" s="13">
        <v>99</v>
      </c>
      <c r="J133" s="13" t="s">
        <v>33</v>
      </c>
      <c r="K133" s="13" t="s">
        <v>1172</v>
      </c>
      <c r="L133" s="15">
        <v>95</v>
      </c>
      <c r="M133" s="13" t="s">
        <v>1046</v>
      </c>
      <c r="N133" s="13" t="s">
        <v>95</v>
      </c>
      <c r="O133" s="13" t="s">
        <v>401</v>
      </c>
      <c r="P133" s="13" t="s">
        <v>60</v>
      </c>
      <c r="Q133" s="15">
        <v>93</v>
      </c>
      <c r="R133" s="15">
        <v>97</v>
      </c>
      <c r="S133" s="13" t="s">
        <v>1445</v>
      </c>
      <c r="T133" s="19" t="s">
        <v>1446</v>
      </c>
      <c r="U133" s="13" t="s">
        <v>1595</v>
      </c>
      <c r="V133" s="13" t="s">
        <v>1140</v>
      </c>
      <c r="W133" s="13" t="s">
        <v>846</v>
      </c>
      <c r="X133" s="13" t="s">
        <v>775</v>
      </c>
      <c r="Y133" s="13">
        <v>81</v>
      </c>
      <c r="Z133" t="s">
        <v>847</v>
      </c>
    </row>
    <row r="134" spans="1:26" ht="17.25" x14ac:dyDescent="0.25">
      <c r="A134" s="12" t="s">
        <v>849</v>
      </c>
      <c r="B134" s="13" t="s">
        <v>1596</v>
      </c>
      <c r="C134" s="15" t="s">
        <v>867</v>
      </c>
      <c r="D134" s="13" t="s">
        <v>408</v>
      </c>
      <c r="E134" s="15" t="s">
        <v>1076</v>
      </c>
      <c r="F134" s="18" t="s">
        <v>1136</v>
      </c>
      <c r="G134" s="15" t="s">
        <v>991</v>
      </c>
      <c r="H134" s="18" t="s">
        <v>1136</v>
      </c>
      <c r="I134" s="13">
        <v>72</v>
      </c>
      <c r="J134" s="13" t="s">
        <v>1597</v>
      </c>
      <c r="K134" s="13" t="s">
        <v>95</v>
      </c>
      <c r="L134" s="15">
        <v>53</v>
      </c>
      <c r="M134" s="13" t="s">
        <v>655</v>
      </c>
      <c r="N134" s="13" t="s">
        <v>362</v>
      </c>
      <c r="O134" s="13" t="s">
        <v>877</v>
      </c>
      <c r="P134" s="13" t="s">
        <v>514</v>
      </c>
      <c r="Q134" s="15">
        <v>91</v>
      </c>
      <c r="R134" s="15">
        <v>64</v>
      </c>
      <c r="S134" s="13">
        <v>45</v>
      </c>
      <c r="T134" s="19" t="s">
        <v>1136</v>
      </c>
      <c r="U134" s="13" t="s">
        <v>811</v>
      </c>
      <c r="V134" s="13" t="s">
        <v>1141</v>
      </c>
      <c r="W134" s="13" t="s">
        <v>628</v>
      </c>
      <c r="X134" s="13" t="s">
        <v>410</v>
      </c>
      <c r="Y134" s="13" t="s">
        <v>33</v>
      </c>
      <c r="Z134" t="s">
        <v>849</v>
      </c>
    </row>
    <row r="135" spans="1:26" ht="17.25" x14ac:dyDescent="0.25">
      <c r="A135" s="12" t="s">
        <v>854</v>
      </c>
      <c r="B135" s="13" t="s">
        <v>33</v>
      </c>
      <c r="C135" s="15" t="s">
        <v>33</v>
      </c>
      <c r="D135" s="13" t="s">
        <v>33</v>
      </c>
      <c r="E135" s="15" t="s">
        <v>33</v>
      </c>
      <c r="F135" s="18" t="s">
        <v>1136</v>
      </c>
      <c r="G135" s="15" t="s">
        <v>33</v>
      </c>
      <c r="H135" s="18" t="s">
        <v>1136</v>
      </c>
      <c r="I135" s="13">
        <v>90</v>
      </c>
      <c r="J135" s="13" t="s">
        <v>1598</v>
      </c>
      <c r="K135" s="13" t="s">
        <v>642</v>
      </c>
      <c r="L135" s="15">
        <v>91</v>
      </c>
      <c r="M135" s="13" t="s">
        <v>918</v>
      </c>
      <c r="N135" s="13" t="s">
        <v>33</v>
      </c>
      <c r="O135" s="13" t="s">
        <v>33</v>
      </c>
      <c r="P135" s="13" t="s">
        <v>33</v>
      </c>
      <c r="Q135" s="15" t="s">
        <v>33</v>
      </c>
      <c r="R135" s="15">
        <v>100</v>
      </c>
      <c r="S135" s="13">
        <v>58</v>
      </c>
      <c r="T135" s="19" t="s">
        <v>1136</v>
      </c>
      <c r="U135" s="13" t="s">
        <v>33</v>
      </c>
      <c r="V135" s="13" t="s">
        <v>33</v>
      </c>
      <c r="W135" s="13" t="s">
        <v>33</v>
      </c>
      <c r="X135" s="13" t="s">
        <v>33</v>
      </c>
      <c r="Y135" s="13">
        <v>95</v>
      </c>
      <c r="Z135" t="s">
        <v>854</v>
      </c>
    </row>
    <row r="136" spans="1:26" ht="17.25" x14ac:dyDescent="0.25">
      <c r="A136" s="12" t="s">
        <v>857</v>
      </c>
      <c r="B136" s="13" t="s">
        <v>480</v>
      </c>
      <c r="C136" s="15" t="s">
        <v>177</v>
      </c>
      <c r="D136" s="13" t="s">
        <v>1153</v>
      </c>
      <c r="E136" s="15" t="s">
        <v>659</v>
      </c>
      <c r="F136" s="18" t="s">
        <v>1136</v>
      </c>
      <c r="G136" s="15" t="s">
        <v>393</v>
      </c>
      <c r="H136" s="18" t="s">
        <v>1136</v>
      </c>
      <c r="I136" s="13">
        <v>73</v>
      </c>
      <c r="J136" s="13" t="s">
        <v>1346</v>
      </c>
      <c r="K136" s="13" t="s">
        <v>365</v>
      </c>
      <c r="L136" s="15">
        <v>71</v>
      </c>
      <c r="M136" s="13" t="s">
        <v>1266</v>
      </c>
      <c r="N136" s="13" t="s">
        <v>822</v>
      </c>
      <c r="O136" s="13" t="s">
        <v>1147</v>
      </c>
      <c r="P136" s="13" t="s">
        <v>775</v>
      </c>
      <c r="Q136" s="15">
        <v>95</v>
      </c>
      <c r="R136" s="15">
        <v>75</v>
      </c>
      <c r="S136" s="13">
        <v>86</v>
      </c>
      <c r="T136" s="19" t="s">
        <v>1136</v>
      </c>
      <c r="U136" s="13" t="s">
        <v>468</v>
      </c>
      <c r="V136" s="13" t="s">
        <v>1166</v>
      </c>
      <c r="W136" s="13" t="s">
        <v>685</v>
      </c>
      <c r="X136" s="13" t="s">
        <v>775</v>
      </c>
      <c r="Y136" s="13">
        <v>94</v>
      </c>
      <c r="Z136" t="s">
        <v>857</v>
      </c>
    </row>
    <row r="137" spans="1:26" ht="17.25" x14ac:dyDescent="0.25">
      <c r="A137" s="12" t="s">
        <v>859</v>
      </c>
      <c r="B137" s="13" t="s">
        <v>933</v>
      </c>
      <c r="C137" s="15" t="s">
        <v>55</v>
      </c>
      <c r="D137" s="13" t="s">
        <v>610</v>
      </c>
      <c r="E137" s="15" t="s">
        <v>33</v>
      </c>
      <c r="F137" s="18" t="s">
        <v>1136</v>
      </c>
      <c r="G137" s="15" t="s">
        <v>33</v>
      </c>
      <c r="H137" s="18" t="s">
        <v>1136</v>
      </c>
      <c r="I137" s="13">
        <v>62</v>
      </c>
      <c r="J137" s="13" t="s">
        <v>1599</v>
      </c>
      <c r="K137" s="13" t="s">
        <v>606</v>
      </c>
      <c r="L137" s="15">
        <v>64</v>
      </c>
      <c r="M137" s="13" t="s">
        <v>628</v>
      </c>
      <c r="N137" s="13" t="s">
        <v>1600</v>
      </c>
      <c r="O137" s="13" t="s">
        <v>696</v>
      </c>
      <c r="P137" s="13" t="s">
        <v>136</v>
      </c>
      <c r="Q137" s="15">
        <v>40</v>
      </c>
      <c r="R137" s="15">
        <v>19</v>
      </c>
      <c r="S137" s="13">
        <v>31</v>
      </c>
      <c r="T137" s="19" t="s">
        <v>1136</v>
      </c>
      <c r="U137" s="13" t="s">
        <v>894</v>
      </c>
      <c r="V137" s="13" t="s">
        <v>1137</v>
      </c>
      <c r="W137" s="13" t="s">
        <v>278</v>
      </c>
      <c r="X137" s="13" t="s">
        <v>1137</v>
      </c>
      <c r="Y137" s="13" t="s">
        <v>33</v>
      </c>
      <c r="Z137" t="s">
        <v>859</v>
      </c>
    </row>
    <row r="138" spans="1:26" ht="17.25" x14ac:dyDescent="0.25">
      <c r="A138" s="12" t="s">
        <v>864</v>
      </c>
      <c r="B138" s="13" t="s">
        <v>320</v>
      </c>
      <c r="C138" s="15" t="s">
        <v>400</v>
      </c>
      <c r="D138" s="13" t="s">
        <v>1145</v>
      </c>
      <c r="E138" s="15" t="s">
        <v>556</v>
      </c>
      <c r="F138" s="18" t="s">
        <v>1136</v>
      </c>
      <c r="G138" s="15" t="s">
        <v>118</v>
      </c>
      <c r="H138" s="18" t="s">
        <v>1136</v>
      </c>
      <c r="I138" s="13">
        <v>93</v>
      </c>
      <c r="J138" s="13" t="s">
        <v>1381</v>
      </c>
      <c r="K138" s="13" t="s">
        <v>153</v>
      </c>
      <c r="L138" s="15">
        <v>79</v>
      </c>
      <c r="M138" s="13" t="s">
        <v>543</v>
      </c>
      <c r="N138" s="13" t="s">
        <v>866</v>
      </c>
      <c r="O138" s="13" t="s">
        <v>393</v>
      </c>
      <c r="P138" s="13" t="s">
        <v>1235</v>
      </c>
      <c r="Q138" s="15">
        <v>98</v>
      </c>
      <c r="R138" s="15">
        <v>89</v>
      </c>
      <c r="S138" s="13">
        <v>64</v>
      </c>
      <c r="T138" s="19" t="s">
        <v>1136</v>
      </c>
      <c r="U138" s="13" t="s">
        <v>872</v>
      </c>
      <c r="V138" s="13" t="s">
        <v>1139</v>
      </c>
      <c r="W138" s="13" t="s">
        <v>401</v>
      </c>
      <c r="X138" s="13" t="s">
        <v>1140</v>
      </c>
      <c r="Y138" s="13">
        <v>81</v>
      </c>
      <c r="Z138" t="s">
        <v>864</v>
      </c>
    </row>
    <row r="139" spans="1:26" ht="17.25" x14ac:dyDescent="0.25">
      <c r="A139" s="12" t="s">
        <v>869</v>
      </c>
      <c r="B139" s="13" t="s">
        <v>1601</v>
      </c>
      <c r="C139" s="15" t="s">
        <v>513</v>
      </c>
      <c r="D139" s="13" t="s">
        <v>144</v>
      </c>
      <c r="E139" s="15" t="s">
        <v>127</v>
      </c>
      <c r="F139" s="18" t="s">
        <v>1136</v>
      </c>
      <c r="G139" s="15" t="s">
        <v>606</v>
      </c>
      <c r="H139" s="18" t="s">
        <v>1136</v>
      </c>
      <c r="I139" s="13">
        <v>90</v>
      </c>
      <c r="J139" s="13" t="s">
        <v>1602</v>
      </c>
      <c r="K139" s="13" t="s">
        <v>279</v>
      </c>
      <c r="L139" s="15">
        <v>70</v>
      </c>
      <c r="M139" s="13" t="s">
        <v>1205</v>
      </c>
      <c r="N139" s="13" t="s">
        <v>1266</v>
      </c>
      <c r="O139" s="13" t="s">
        <v>1153</v>
      </c>
      <c r="P139" s="13" t="s">
        <v>178</v>
      </c>
      <c r="Q139" s="15">
        <v>87</v>
      </c>
      <c r="R139" s="15">
        <v>76</v>
      </c>
      <c r="S139" s="13">
        <v>68</v>
      </c>
      <c r="T139" s="19" t="s">
        <v>1136</v>
      </c>
      <c r="U139" s="13" t="s">
        <v>763</v>
      </c>
      <c r="V139" s="13" t="s">
        <v>1140</v>
      </c>
      <c r="W139" s="13" t="s">
        <v>1266</v>
      </c>
      <c r="X139" s="13" t="s">
        <v>1139</v>
      </c>
      <c r="Y139" s="13">
        <v>62</v>
      </c>
      <c r="Z139" t="s">
        <v>869</v>
      </c>
    </row>
    <row r="140" spans="1:26" ht="17.25" x14ac:dyDescent="0.25">
      <c r="A140" s="12" t="s">
        <v>875</v>
      </c>
      <c r="B140" s="13" t="s">
        <v>1603</v>
      </c>
      <c r="C140" s="15" t="s">
        <v>522</v>
      </c>
      <c r="D140" s="13" t="s">
        <v>1137</v>
      </c>
      <c r="E140" s="15" t="s">
        <v>1185</v>
      </c>
      <c r="F140" s="18" t="s">
        <v>1136</v>
      </c>
      <c r="G140" s="15" t="s">
        <v>346</v>
      </c>
      <c r="H140" s="18" t="s">
        <v>1136</v>
      </c>
      <c r="I140" s="13">
        <v>60</v>
      </c>
      <c r="J140" s="13" t="s">
        <v>1604</v>
      </c>
      <c r="K140" s="13" t="s">
        <v>33</v>
      </c>
      <c r="L140" s="15">
        <v>87</v>
      </c>
      <c r="M140" s="13" t="s">
        <v>126</v>
      </c>
      <c r="N140" s="13" t="s">
        <v>800</v>
      </c>
      <c r="O140" s="13" t="s">
        <v>118</v>
      </c>
      <c r="P140" s="13" t="s">
        <v>846</v>
      </c>
      <c r="Q140" s="15">
        <v>92</v>
      </c>
      <c r="R140" s="15">
        <v>74</v>
      </c>
      <c r="S140" s="13">
        <v>45</v>
      </c>
      <c r="T140" s="19" t="s">
        <v>1136</v>
      </c>
      <c r="U140" s="13" t="s">
        <v>793</v>
      </c>
      <c r="V140" s="13" t="s">
        <v>442</v>
      </c>
      <c r="W140" s="13" t="s">
        <v>647</v>
      </c>
      <c r="X140" s="13" t="s">
        <v>144</v>
      </c>
      <c r="Y140" s="13">
        <v>82</v>
      </c>
      <c r="Z140" t="s">
        <v>875</v>
      </c>
    </row>
    <row r="141" spans="1:26" ht="17.25" x14ac:dyDescent="0.25">
      <c r="A141" s="12" t="s">
        <v>878</v>
      </c>
      <c r="B141" s="13" t="s">
        <v>492</v>
      </c>
      <c r="C141" s="15" t="s">
        <v>1139</v>
      </c>
      <c r="D141" s="13" t="s">
        <v>1141</v>
      </c>
      <c r="E141" s="15" t="s">
        <v>315</v>
      </c>
      <c r="F141" s="18" t="s">
        <v>1136</v>
      </c>
      <c r="G141" s="15" t="s">
        <v>678</v>
      </c>
      <c r="H141" s="18" t="s">
        <v>1136</v>
      </c>
      <c r="I141" s="13">
        <v>98</v>
      </c>
      <c r="J141" s="13" t="s">
        <v>33</v>
      </c>
      <c r="K141" s="13" t="s">
        <v>975</v>
      </c>
      <c r="L141" s="15">
        <v>74</v>
      </c>
      <c r="M141" s="13" t="s">
        <v>338</v>
      </c>
      <c r="N141" s="13" t="s">
        <v>33</v>
      </c>
      <c r="O141" s="13" t="s">
        <v>33</v>
      </c>
      <c r="P141" s="13" t="s">
        <v>33</v>
      </c>
      <c r="Q141" s="15">
        <v>98</v>
      </c>
      <c r="R141" s="15">
        <v>97</v>
      </c>
      <c r="S141" s="13" t="s">
        <v>1445</v>
      </c>
      <c r="T141" s="19" t="s">
        <v>1446</v>
      </c>
      <c r="U141" s="13" t="s">
        <v>596</v>
      </c>
      <c r="V141" s="13" t="s">
        <v>1139</v>
      </c>
      <c r="W141" s="13" t="s">
        <v>611</v>
      </c>
      <c r="X141" s="13" t="s">
        <v>775</v>
      </c>
      <c r="Y141" s="13">
        <v>100</v>
      </c>
      <c r="Z141" t="s">
        <v>878</v>
      </c>
    </row>
    <row r="142" spans="1:26" ht="17.25" x14ac:dyDescent="0.25">
      <c r="A142" s="12" t="s">
        <v>882</v>
      </c>
      <c r="B142" s="13" t="s">
        <v>347</v>
      </c>
      <c r="C142" s="15" t="s">
        <v>1140</v>
      </c>
      <c r="D142" s="13" t="s">
        <v>1166</v>
      </c>
      <c r="E142" s="15" t="s">
        <v>1195</v>
      </c>
      <c r="F142" s="18" t="s">
        <v>1136</v>
      </c>
      <c r="G142" s="15" t="s">
        <v>169</v>
      </c>
      <c r="H142" s="18" t="s">
        <v>1136</v>
      </c>
      <c r="I142" s="13">
        <v>98</v>
      </c>
      <c r="J142" s="13" t="s">
        <v>33</v>
      </c>
      <c r="K142" s="13" t="s">
        <v>1605</v>
      </c>
      <c r="L142" s="15">
        <v>93</v>
      </c>
      <c r="M142" s="13" t="s">
        <v>543</v>
      </c>
      <c r="N142" s="13" t="s">
        <v>33</v>
      </c>
      <c r="O142" s="13" t="s">
        <v>33</v>
      </c>
      <c r="P142" s="13" t="s">
        <v>33</v>
      </c>
      <c r="Q142" s="15">
        <v>100</v>
      </c>
      <c r="R142" s="15">
        <v>100</v>
      </c>
      <c r="S142" s="13" t="s">
        <v>1445</v>
      </c>
      <c r="T142" s="19" t="s">
        <v>1446</v>
      </c>
      <c r="U142" s="13" t="s">
        <v>506</v>
      </c>
      <c r="V142" s="13" t="s">
        <v>1140</v>
      </c>
      <c r="W142" s="13" t="s">
        <v>144</v>
      </c>
      <c r="X142" s="13" t="s">
        <v>775</v>
      </c>
      <c r="Y142" s="13">
        <v>100</v>
      </c>
      <c r="Z142" t="s">
        <v>882</v>
      </c>
    </row>
    <row r="143" spans="1:26" ht="17.25" x14ac:dyDescent="0.25">
      <c r="A143" s="12" t="s">
        <v>885</v>
      </c>
      <c r="B143" s="13" t="s">
        <v>238</v>
      </c>
      <c r="C143" s="15" t="s">
        <v>1139</v>
      </c>
      <c r="D143" s="13" t="s">
        <v>1166</v>
      </c>
      <c r="E143" s="15" t="s">
        <v>33</v>
      </c>
      <c r="F143" s="18" t="s">
        <v>1136</v>
      </c>
      <c r="G143" s="15" t="s">
        <v>33</v>
      </c>
      <c r="H143" s="18" t="s">
        <v>1136</v>
      </c>
      <c r="I143" s="13">
        <v>99</v>
      </c>
      <c r="J143" s="13" t="s">
        <v>33</v>
      </c>
      <c r="K143" s="13" t="s">
        <v>627</v>
      </c>
      <c r="L143" s="15">
        <v>97</v>
      </c>
      <c r="M143" s="13" t="s">
        <v>507</v>
      </c>
      <c r="N143" s="13" t="s">
        <v>33</v>
      </c>
      <c r="O143" s="13" t="s">
        <v>33</v>
      </c>
      <c r="P143" s="13" t="s">
        <v>33</v>
      </c>
      <c r="Q143" s="15">
        <v>100</v>
      </c>
      <c r="R143" s="15">
        <v>98</v>
      </c>
      <c r="S143" s="13" t="s">
        <v>1445</v>
      </c>
      <c r="T143" s="19" t="s">
        <v>1136</v>
      </c>
      <c r="U143" s="13" t="s">
        <v>1606</v>
      </c>
      <c r="V143" s="13" t="s">
        <v>775</v>
      </c>
      <c r="W143" s="13" t="s">
        <v>76</v>
      </c>
      <c r="X143" s="13" t="s">
        <v>775</v>
      </c>
      <c r="Y143" s="13">
        <v>67</v>
      </c>
      <c r="Z143" t="s">
        <v>885</v>
      </c>
    </row>
    <row r="144" spans="1:26" ht="17.25" x14ac:dyDescent="0.25">
      <c r="A144" s="12" t="s">
        <v>888</v>
      </c>
      <c r="B144" s="13" t="s">
        <v>211</v>
      </c>
      <c r="C144" s="15" t="s">
        <v>1137</v>
      </c>
      <c r="D144" s="13" t="s">
        <v>1153</v>
      </c>
      <c r="E144" s="15" t="s">
        <v>1196</v>
      </c>
      <c r="F144" s="18" t="s">
        <v>1176</v>
      </c>
      <c r="G144" s="15" t="s">
        <v>410</v>
      </c>
      <c r="H144" s="18" t="s">
        <v>1176</v>
      </c>
      <c r="I144" s="13">
        <v>98</v>
      </c>
      <c r="J144" s="13" t="s">
        <v>33</v>
      </c>
      <c r="K144" s="13" t="s">
        <v>112</v>
      </c>
      <c r="L144" s="15">
        <v>100</v>
      </c>
      <c r="M144" s="13" t="s">
        <v>771</v>
      </c>
      <c r="N144" s="13" t="s">
        <v>442</v>
      </c>
      <c r="O144" s="13" t="s">
        <v>1147</v>
      </c>
      <c r="P144" s="13" t="s">
        <v>515</v>
      </c>
      <c r="Q144" s="15" t="s">
        <v>33</v>
      </c>
      <c r="R144" s="15">
        <v>100</v>
      </c>
      <c r="S144" s="13" t="s">
        <v>1445</v>
      </c>
      <c r="T144" s="19" t="s">
        <v>1136</v>
      </c>
      <c r="U144" s="13" t="s">
        <v>356</v>
      </c>
      <c r="V144" s="13" t="s">
        <v>1166</v>
      </c>
      <c r="W144" s="13" t="s">
        <v>610</v>
      </c>
      <c r="X144" s="13" t="s">
        <v>775</v>
      </c>
      <c r="Y144" s="13">
        <v>100</v>
      </c>
      <c r="Z144" t="s">
        <v>888</v>
      </c>
    </row>
    <row r="145" spans="1:26" ht="17.25" x14ac:dyDescent="0.25">
      <c r="A145" s="12" t="s">
        <v>896</v>
      </c>
      <c r="B145" s="13" t="s">
        <v>1607</v>
      </c>
      <c r="C145" s="15" t="s">
        <v>1139</v>
      </c>
      <c r="D145" s="13" t="s">
        <v>408</v>
      </c>
      <c r="E145" s="15" t="s">
        <v>650</v>
      </c>
      <c r="F145" s="18" t="s">
        <v>1136</v>
      </c>
      <c r="G145" s="15" t="s">
        <v>108</v>
      </c>
      <c r="H145" s="18" t="s">
        <v>1136</v>
      </c>
      <c r="I145" s="13">
        <v>87</v>
      </c>
      <c r="J145" s="13" t="s">
        <v>1608</v>
      </c>
      <c r="K145" s="13" t="s">
        <v>741</v>
      </c>
      <c r="L145" s="15">
        <v>81</v>
      </c>
      <c r="M145" s="13" t="s">
        <v>1507</v>
      </c>
      <c r="N145" s="13" t="s">
        <v>724</v>
      </c>
      <c r="O145" s="13" t="s">
        <v>168</v>
      </c>
      <c r="P145" s="13" t="s">
        <v>77</v>
      </c>
      <c r="Q145" s="15">
        <v>88</v>
      </c>
      <c r="R145" s="15">
        <v>76</v>
      </c>
      <c r="S145" s="13">
        <v>93</v>
      </c>
      <c r="T145" s="19" t="s">
        <v>1136</v>
      </c>
      <c r="U145" s="13" t="s">
        <v>924</v>
      </c>
      <c r="V145" s="13" t="s">
        <v>775</v>
      </c>
      <c r="W145" s="13" t="s">
        <v>339</v>
      </c>
      <c r="X145" s="13" t="s">
        <v>775</v>
      </c>
      <c r="Y145" s="13">
        <v>90</v>
      </c>
      <c r="Z145" t="s">
        <v>896</v>
      </c>
    </row>
    <row r="146" spans="1:26" ht="17.25" x14ac:dyDescent="0.25">
      <c r="A146" s="12" t="s">
        <v>901</v>
      </c>
      <c r="B146" s="13" t="s">
        <v>1609</v>
      </c>
      <c r="C146" s="15" t="s">
        <v>1139</v>
      </c>
      <c r="D146" s="13" t="s">
        <v>427</v>
      </c>
      <c r="E146" s="15" t="s">
        <v>1197</v>
      </c>
      <c r="F146" s="18" t="s">
        <v>1136</v>
      </c>
      <c r="G146" s="15" t="s">
        <v>99</v>
      </c>
      <c r="H146" s="18" t="s">
        <v>1136</v>
      </c>
      <c r="I146" s="13">
        <v>89</v>
      </c>
      <c r="J146" s="13" t="s">
        <v>33</v>
      </c>
      <c r="K146" s="13" t="s">
        <v>377</v>
      </c>
      <c r="L146" s="15">
        <v>77</v>
      </c>
      <c r="M146" s="13" t="s">
        <v>468</v>
      </c>
      <c r="N146" s="13" t="s">
        <v>33</v>
      </c>
      <c r="O146" s="13" t="s">
        <v>33</v>
      </c>
      <c r="P146" s="13" t="s">
        <v>33</v>
      </c>
      <c r="Q146" s="15">
        <v>100</v>
      </c>
      <c r="R146" s="15">
        <v>79</v>
      </c>
      <c r="S146" s="13">
        <v>82</v>
      </c>
      <c r="T146" s="19" t="s">
        <v>1136</v>
      </c>
      <c r="U146" s="13" t="s">
        <v>634</v>
      </c>
      <c r="V146" s="13" t="s">
        <v>1153</v>
      </c>
      <c r="W146" s="13" t="s">
        <v>408</v>
      </c>
      <c r="X146" s="13" t="s">
        <v>775</v>
      </c>
      <c r="Y146" s="13">
        <v>100</v>
      </c>
      <c r="Z146" t="s">
        <v>901</v>
      </c>
    </row>
    <row r="147" spans="1:26" ht="17.25" x14ac:dyDescent="0.25">
      <c r="A147" s="12" t="s">
        <v>904</v>
      </c>
      <c r="B147" s="13" t="s">
        <v>1610</v>
      </c>
      <c r="C147" s="15" t="s">
        <v>1137</v>
      </c>
      <c r="D147" s="13" t="s">
        <v>117</v>
      </c>
      <c r="E147" s="15" t="s">
        <v>576</v>
      </c>
      <c r="F147" s="18" t="s">
        <v>1136</v>
      </c>
      <c r="G147" s="15" t="s">
        <v>589</v>
      </c>
      <c r="H147" s="18" t="s">
        <v>1136</v>
      </c>
      <c r="I147" s="13">
        <v>97</v>
      </c>
      <c r="J147" s="13" t="s">
        <v>33</v>
      </c>
      <c r="K147" s="13" t="s">
        <v>414</v>
      </c>
      <c r="L147" s="15">
        <v>99</v>
      </c>
      <c r="M147" s="13" t="s">
        <v>628</v>
      </c>
      <c r="N147" s="13" t="s">
        <v>33</v>
      </c>
      <c r="O147" s="13" t="s">
        <v>33</v>
      </c>
      <c r="P147" s="13" t="s">
        <v>33</v>
      </c>
      <c r="Q147" s="15">
        <v>97</v>
      </c>
      <c r="R147" s="15">
        <v>72</v>
      </c>
      <c r="S147" s="13" t="s">
        <v>1445</v>
      </c>
      <c r="T147" s="19" t="s">
        <v>1136</v>
      </c>
      <c r="U147" s="13" t="s">
        <v>247</v>
      </c>
      <c r="V147" s="13" t="s">
        <v>1139</v>
      </c>
      <c r="W147" s="13" t="s">
        <v>881</v>
      </c>
      <c r="X147" s="13" t="s">
        <v>1145</v>
      </c>
      <c r="Y147" s="13">
        <v>89</v>
      </c>
      <c r="Z147" t="s">
        <v>904</v>
      </c>
    </row>
    <row r="148" spans="1:26" ht="17.25" x14ac:dyDescent="0.25">
      <c r="A148" s="12" t="s">
        <v>910</v>
      </c>
      <c r="B148" s="13" t="s">
        <v>219</v>
      </c>
      <c r="C148" s="15" t="s">
        <v>1198</v>
      </c>
      <c r="D148" s="13" t="s">
        <v>407</v>
      </c>
      <c r="E148" s="15" t="s">
        <v>33</v>
      </c>
      <c r="F148" s="18" t="s">
        <v>1136</v>
      </c>
      <c r="G148" s="15" t="s">
        <v>33</v>
      </c>
      <c r="H148" s="18" t="s">
        <v>1136</v>
      </c>
      <c r="I148" s="13">
        <v>98</v>
      </c>
      <c r="J148" s="13" t="s">
        <v>1611</v>
      </c>
      <c r="K148" s="13" t="s">
        <v>515</v>
      </c>
      <c r="L148" s="15">
        <v>46</v>
      </c>
      <c r="M148" s="13" t="s">
        <v>1256</v>
      </c>
      <c r="N148" s="13" t="s">
        <v>385</v>
      </c>
      <c r="O148" s="13" t="s">
        <v>107</v>
      </c>
      <c r="P148" s="13" t="s">
        <v>607</v>
      </c>
      <c r="Q148" s="15">
        <v>76</v>
      </c>
      <c r="R148" s="15">
        <v>62</v>
      </c>
      <c r="S148" s="13" t="s">
        <v>1476</v>
      </c>
      <c r="T148" s="19" t="s">
        <v>1136</v>
      </c>
      <c r="U148" s="13" t="s">
        <v>1612</v>
      </c>
      <c r="V148" s="13" t="s">
        <v>1139</v>
      </c>
      <c r="W148" s="13" t="s">
        <v>522</v>
      </c>
      <c r="X148" s="13" t="s">
        <v>427</v>
      </c>
      <c r="Y148" s="13" t="s">
        <v>33</v>
      </c>
      <c r="Z148" t="s">
        <v>910</v>
      </c>
    </row>
    <row r="149" spans="1:26" ht="17.25" x14ac:dyDescent="0.25">
      <c r="A149" s="12" t="s">
        <v>913</v>
      </c>
      <c r="B149" s="13" t="s">
        <v>33</v>
      </c>
      <c r="C149" s="15" t="s">
        <v>33</v>
      </c>
      <c r="D149" s="13" t="s">
        <v>33</v>
      </c>
      <c r="E149" s="15" t="s">
        <v>33</v>
      </c>
      <c r="F149" s="18" t="s">
        <v>1136</v>
      </c>
      <c r="G149" s="15" t="s">
        <v>33</v>
      </c>
      <c r="H149" s="18" t="s">
        <v>1136</v>
      </c>
      <c r="I149" s="13">
        <v>93</v>
      </c>
      <c r="J149" s="13" t="s">
        <v>33</v>
      </c>
      <c r="K149" s="13" t="s">
        <v>33</v>
      </c>
      <c r="L149" s="15">
        <v>60</v>
      </c>
      <c r="M149" s="13" t="s">
        <v>135</v>
      </c>
      <c r="N149" s="13" t="s">
        <v>33</v>
      </c>
      <c r="O149" s="13" t="s">
        <v>33</v>
      </c>
      <c r="P149" s="13" t="s">
        <v>33</v>
      </c>
      <c r="Q149" s="15">
        <v>98</v>
      </c>
      <c r="R149" s="15" t="s">
        <v>33</v>
      </c>
      <c r="S149" s="13" t="s">
        <v>1445</v>
      </c>
      <c r="T149" s="19" t="s">
        <v>1446</v>
      </c>
      <c r="U149" s="13" t="s">
        <v>33</v>
      </c>
      <c r="V149" s="13" t="s">
        <v>33</v>
      </c>
      <c r="W149" s="13" t="s">
        <v>33</v>
      </c>
      <c r="X149" s="13" t="s">
        <v>33</v>
      </c>
      <c r="Y149" s="13">
        <v>88</v>
      </c>
      <c r="Z149" t="s">
        <v>913</v>
      </c>
    </row>
    <row r="150" spans="1:26" ht="17.25" x14ac:dyDescent="0.25">
      <c r="A150" s="12" t="s">
        <v>915</v>
      </c>
      <c r="B150" s="13" t="s">
        <v>33</v>
      </c>
      <c r="C150" s="15" t="s">
        <v>33</v>
      </c>
      <c r="D150" s="13" t="s">
        <v>1166</v>
      </c>
      <c r="E150" s="15" t="s">
        <v>33</v>
      </c>
      <c r="F150" s="18" t="s">
        <v>1136</v>
      </c>
      <c r="G150" s="15" t="s">
        <v>33</v>
      </c>
      <c r="H150" s="18" t="s">
        <v>1136</v>
      </c>
      <c r="I150" s="13">
        <v>99</v>
      </c>
      <c r="J150" s="13" t="s">
        <v>1613</v>
      </c>
      <c r="K150" s="13" t="s">
        <v>210</v>
      </c>
      <c r="L150" s="15">
        <v>77</v>
      </c>
      <c r="M150" s="13" t="s">
        <v>648</v>
      </c>
      <c r="N150" s="13" t="s">
        <v>442</v>
      </c>
      <c r="O150" s="13" t="s">
        <v>549</v>
      </c>
      <c r="P150" s="13" t="s">
        <v>86</v>
      </c>
      <c r="Q150" s="15">
        <v>96</v>
      </c>
      <c r="R150" s="15">
        <v>91</v>
      </c>
      <c r="S150" s="13" t="s">
        <v>1445</v>
      </c>
      <c r="T150" s="19" t="s">
        <v>1136</v>
      </c>
      <c r="U150" s="13" t="s">
        <v>1205</v>
      </c>
      <c r="V150" s="13" t="s">
        <v>427</v>
      </c>
      <c r="W150" s="13" t="s">
        <v>424</v>
      </c>
      <c r="X150" s="13" t="s">
        <v>775</v>
      </c>
      <c r="Y150" s="13">
        <v>88</v>
      </c>
      <c r="Z150" t="s">
        <v>915</v>
      </c>
    </row>
    <row r="151" spans="1:26" ht="17.25" x14ac:dyDescent="0.25">
      <c r="A151" s="12" t="s">
        <v>919</v>
      </c>
      <c r="B151" s="13" t="s">
        <v>33</v>
      </c>
      <c r="C151" s="15" t="s">
        <v>33</v>
      </c>
      <c r="D151" s="13" t="s">
        <v>1145</v>
      </c>
      <c r="E151" s="15" t="s">
        <v>33</v>
      </c>
      <c r="F151" s="18" t="s">
        <v>1136</v>
      </c>
      <c r="G151" s="15" t="s">
        <v>33</v>
      </c>
      <c r="H151" s="18" t="s">
        <v>1136</v>
      </c>
      <c r="I151" s="13">
        <v>98</v>
      </c>
      <c r="J151" s="13" t="s">
        <v>1614</v>
      </c>
      <c r="K151" s="13" t="s">
        <v>33</v>
      </c>
      <c r="L151" s="15">
        <v>65</v>
      </c>
      <c r="M151" s="13" t="s">
        <v>286</v>
      </c>
      <c r="N151" s="13" t="s">
        <v>33</v>
      </c>
      <c r="O151" s="13" t="s">
        <v>33</v>
      </c>
      <c r="P151" s="13" t="s">
        <v>33</v>
      </c>
      <c r="Q151" s="15">
        <v>95</v>
      </c>
      <c r="R151" s="15" t="s">
        <v>33</v>
      </c>
      <c r="S151" s="13" t="s">
        <v>1445</v>
      </c>
      <c r="T151" s="19" t="s">
        <v>1136</v>
      </c>
      <c r="U151" s="13" t="s">
        <v>33</v>
      </c>
      <c r="V151" s="13" t="s">
        <v>107</v>
      </c>
      <c r="W151" s="13" t="s">
        <v>458</v>
      </c>
      <c r="X151" s="13" t="s">
        <v>775</v>
      </c>
      <c r="Y151" s="13">
        <v>100</v>
      </c>
      <c r="Z151" t="s">
        <v>919</v>
      </c>
    </row>
    <row r="152" spans="1:26" ht="17.25" x14ac:dyDescent="0.25">
      <c r="A152" s="12" t="s">
        <v>920</v>
      </c>
      <c r="B152" s="13" t="s">
        <v>33</v>
      </c>
      <c r="C152" s="15" t="s">
        <v>33</v>
      </c>
      <c r="D152" s="13" t="s">
        <v>427</v>
      </c>
      <c r="E152" s="15" t="s">
        <v>1032</v>
      </c>
      <c r="F152" s="18" t="s">
        <v>1136</v>
      </c>
      <c r="G152" s="15" t="s">
        <v>907</v>
      </c>
      <c r="H152" s="18" t="s">
        <v>1136</v>
      </c>
      <c r="I152" s="13">
        <v>66</v>
      </c>
      <c r="J152" s="13" t="s">
        <v>1615</v>
      </c>
      <c r="K152" s="13" t="s">
        <v>230</v>
      </c>
      <c r="L152" s="15">
        <v>75</v>
      </c>
      <c r="M152" s="13" t="s">
        <v>43</v>
      </c>
      <c r="N152" s="13" t="s">
        <v>33</v>
      </c>
      <c r="O152" s="13" t="s">
        <v>33</v>
      </c>
      <c r="P152" s="13" t="s">
        <v>33</v>
      </c>
      <c r="Q152" s="15">
        <v>99</v>
      </c>
      <c r="R152" s="15">
        <v>92</v>
      </c>
      <c r="S152" s="13">
        <v>27</v>
      </c>
      <c r="T152" s="19" t="s">
        <v>1136</v>
      </c>
      <c r="U152" s="13" t="s">
        <v>33</v>
      </c>
      <c r="V152" s="13" t="s">
        <v>443</v>
      </c>
      <c r="W152" s="13" t="s">
        <v>783</v>
      </c>
      <c r="X152" s="13" t="s">
        <v>775</v>
      </c>
      <c r="Y152" s="13" t="s">
        <v>33</v>
      </c>
      <c r="Z152" t="s">
        <v>920</v>
      </c>
    </row>
    <row r="153" spans="1:26" ht="17.25" x14ac:dyDescent="0.25">
      <c r="A153" s="12" t="s">
        <v>921</v>
      </c>
      <c r="B153" s="13" t="s">
        <v>33</v>
      </c>
      <c r="C153" s="15" t="s">
        <v>33</v>
      </c>
      <c r="D153" s="13" t="s">
        <v>33</v>
      </c>
      <c r="E153" s="15" t="s">
        <v>33</v>
      </c>
      <c r="F153" s="18" t="s">
        <v>1136</v>
      </c>
      <c r="G153" s="15" t="s">
        <v>33</v>
      </c>
      <c r="H153" s="18" t="s">
        <v>1136</v>
      </c>
      <c r="I153" s="13">
        <v>76</v>
      </c>
      <c r="J153" s="13" t="s">
        <v>33</v>
      </c>
      <c r="K153" s="13" t="s">
        <v>1616</v>
      </c>
      <c r="L153" s="15">
        <v>40</v>
      </c>
      <c r="M153" s="13" t="s">
        <v>770</v>
      </c>
      <c r="N153" s="13" t="s">
        <v>33</v>
      </c>
      <c r="O153" s="13" t="s">
        <v>33</v>
      </c>
      <c r="P153" s="13" t="s">
        <v>33</v>
      </c>
      <c r="Q153" s="15" t="s">
        <v>33</v>
      </c>
      <c r="R153" s="15" t="s">
        <v>33</v>
      </c>
      <c r="S153" s="13" t="s">
        <v>1445</v>
      </c>
      <c r="T153" s="19" t="s">
        <v>1446</v>
      </c>
      <c r="U153" s="13" t="s">
        <v>33</v>
      </c>
      <c r="V153" s="13" t="s">
        <v>33</v>
      </c>
      <c r="W153" s="13" t="s">
        <v>33</v>
      </c>
      <c r="X153" s="13" t="s">
        <v>33</v>
      </c>
      <c r="Y153" s="13">
        <v>100</v>
      </c>
      <c r="Z153" t="s">
        <v>921</v>
      </c>
    </row>
    <row r="154" spans="1:26" ht="17.25" x14ac:dyDescent="0.25">
      <c r="A154" s="12" t="s">
        <v>922</v>
      </c>
      <c r="B154" s="13" t="s">
        <v>33</v>
      </c>
      <c r="C154" s="15" t="s">
        <v>33</v>
      </c>
      <c r="D154" s="13" t="s">
        <v>58</v>
      </c>
      <c r="E154" s="15" t="s">
        <v>33</v>
      </c>
      <c r="F154" s="18" t="s">
        <v>1136</v>
      </c>
      <c r="G154" s="15" t="s">
        <v>33</v>
      </c>
      <c r="H154" s="18" t="s">
        <v>1136</v>
      </c>
      <c r="I154" s="13">
        <v>96</v>
      </c>
      <c r="J154" s="13" t="s">
        <v>1617</v>
      </c>
      <c r="K154" s="13" t="s">
        <v>33</v>
      </c>
      <c r="L154" s="15">
        <v>16</v>
      </c>
      <c r="M154" s="13" t="s">
        <v>55</v>
      </c>
      <c r="N154" s="13" t="s">
        <v>1192</v>
      </c>
      <c r="O154" s="13" t="s">
        <v>220</v>
      </c>
      <c r="P154" s="13" t="s">
        <v>443</v>
      </c>
      <c r="Q154" s="15">
        <v>97</v>
      </c>
      <c r="R154" s="15">
        <v>35</v>
      </c>
      <c r="S154" s="13">
        <v>30</v>
      </c>
      <c r="T154" s="19" t="s">
        <v>1136</v>
      </c>
      <c r="U154" s="13" t="s">
        <v>33</v>
      </c>
      <c r="V154" s="13" t="s">
        <v>775</v>
      </c>
      <c r="W154" s="13" t="s">
        <v>724</v>
      </c>
      <c r="X154" s="13" t="s">
        <v>775</v>
      </c>
      <c r="Y154" s="13" t="s">
        <v>33</v>
      </c>
      <c r="Z154" t="s">
        <v>922</v>
      </c>
    </row>
    <row r="155" spans="1:26" ht="17.25" x14ac:dyDescent="0.25">
      <c r="A155" s="12" t="s">
        <v>926</v>
      </c>
      <c r="B155" s="13" t="s">
        <v>508</v>
      </c>
      <c r="C155" s="15" t="s">
        <v>1137</v>
      </c>
      <c r="D155" s="13" t="s">
        <v>611</v>
      </c>
      <c r="E155" s="16" t="s">
        <v>971</v>
      </c>
      <c r="F155" s="18" t="s">
        <v>1136</v>
      </c>
      <c r="G155" s="16" t="s">
        <v>493</v>
      </c>
      <c r="H155" s="18" t="s">
        <v>1136</v>
      </c>
      <c r="I155" s="13">
        <v>98</v>
      </c>
      <c r="J155" s="13" t="s">
        <v>33</v>
      </c>
      <c r="K155" s="13" t="s">
        <v>92</v>
      </c>
      <c r="L155" s="15">
        <v>97</v>
      </c>
      <c r="M155" s="13" t="s">
        <v>873</v>
      </c>
      <c r="N155" s="13" t="s">
        <v>917</v>
      </c>
      <c r="O155" s="13" t="s">
        <v>395</v>
      </c>
      <c r="P155" s="13" t="s">
        <v>417</v>
      </c>
      <c r="Q155" s="15">
        <v>97</v>
      </c>
      <c r="R155" s="15">
        <v>100</v>
      </c>
      <c r="S155" s="13" t="s">
        <v>1445</v>
      </c>
      <c r="T155" s="19" t="s">
        <v>1136</v>
      </c>
      <c r="U155" s="13" t="s">
        <v>1618</v>
      </c>
      <c r="V155" s="13" t="s">
        <v>1139</v>
      </c>
      <c r="W155" s="13" t="s">
        <v>507</v>
      </c>
      <c r="X155" s="13" t="s">
        <v>1139</v>
      </c>
      <c r="Y155" s="13">
        <v>36</v>
      </c>
      <c r="Z155" t="s">
        <v>926</v>
      </c>
    </row>
    <row r="156" spans="1:26" ht="17.25" x14ac:dyDescent="0.25">
      <c r="A156" s="12" t="s">
        <v>931</v>
      </c>
      <c r="B156" s="13" t="s">
        <v>650</v>
      </c>
      <c r="C156" s="15" t="s">
        <v>596</v>
      </c>
      <c r="D156" s="13" t="s">
        <v>117</v>
      </c>
      <c r="E156" s="15" t="s">
        <v>239</v>
      </c>
      <c r="F156" s="18" t="s">
        <v>1136</v>
      </c>
      <c r="G156" s="15" t="s">
        <v>427</v>
      </c>
      <c r="H156" s="18" t="s">
        <v>1136</v>
      </c>
      <c r="I156" s="13">
        <v>89</v>
      </c>
      <c r="J156" s="13" t="s">
        <v>1619</v>
      </c>
      <c r="K156" s="13" t="s">
        <v>77</v>
      </c>
      <c r="L156" s="15">
        <v>30</v>
      </c>
      <c r="M156" s="13" t="s">
        <v>145</v>
      </c>
      <c r="N156" s="13" t="s">
        <v>481</v>
      </c>
      <c r="O156" s="13" t="s">
        <v>550</v>
      </c>
      <c r="P156" s="13" t="s">
        <v>951</v>
      </c>
      <c r="Q156" s="15">
        <v>79</v>
      </c>
      <c r="R156" s="15">
        <v>48</v>
      </c>
      <c r="S156" s="13">
        <v>36</v>
      </c>
      <c r="T156" s="19" t="s">
        <v>1136</v>
      </c>
      <c r="U156" s="13" t="s">
        <v>1162</v>
      </c>
      <c r="V156" s="13" t="s">
        <v>1139</v>
      </c>
      <c r="W156" s="13" t="s">
        <v>515</v>
      </c>
      <c r="X156" s="13" t="s">
        <v>1140</v>
      </c>
      <c r="Y156" s="13" t="s">
        <v>33</v>
      </c>
      <c r="Z156" t="s">
        <v>931</v>
      </c>
    </row>
    <row r="157" spans="1:26" ht="17.25" x14ac:dyDescent="0.25">
      <c r="A157" s="12" t="s">
        <v>934</v>
      </c>
      <c r="B157" s="13" t="s">
        <v>1620</v>
      </c>
      <c r="C157" s="15" t="s">
        <v>1166</v>
      </c>
      <c r="D157" s="13" t="s">
        <v>1145</v>
      </c>
      <c r="E157" s="15" t="s">
        <v>229</v>
      </c>
      <c r="F157" s="18" t="s">
        <v>1136</v>
      </c>
      <c r="G157" s="15" t="s">
        <v>584</v>
      </c>
      <c r="H157" s="18" t="s">
        <v>1136</v>
      </c>
      <c r="I157" s="13">
        <v>95</v>
      </c>
      <c r="J157" s="13" t="s">
        <v>1621</v>
      </c>
      <c r="K157" s="13" t="s">
        <v>37</v>
      </c>
      <c r="L157" s="15">
        <v>37</v>
      </c>
      <c r="M157" s="13" t="s">
        <v>376</v>
      </c>
      <c r="N157" s="13" t="s">
        <v>307</v>
      </c>
      <c r="O157" s="13" t="s">
        <v>738</v>
      </c>
      <c r="P157" s="13" t="s">
        <v>376</v>
      </c>
      <c r="Q157" s="15">
        <v>99</v>
      </c>
      <c r="R157" s="15">
        <v>96</v>
      </c>
      <c r="S157" s="13">
        <v>71</v>
      </c>
      <c r="T157" s="19" t="s">
        <v>1136</v>
      </c>
      <c r="U157" s="13" t="s">
        <v>1080</v>
      </c>
      <c r="V157" s="13" t="s">
        <v>1140</v>
      </c>
      <c r="W157" s="13" t="s">
        <v>895</v>
      </c>
      <c r="X157" s="13" t="s">
        <v>1139</v>
      </c>
      <c r="Y157" s="13">
        <v>93</v>
      </c>
      <c r="Z157" t="s">
        <v>934</v>
      </c>
    </row>
    <row r="158" spans="1:26" ht="17.25" x14ac:dyDescent="0.25">
      <c r="A158" s="12" t="s">
        <v>937</v>
      </c>
      <c r="B158" s="13" t="s">
        <v>33</v>
      </c>
      <c r="C158" s="15" t="s">
        <v>33</v>
      </c>
      <c r="D158" s="13" t="s">
        <v>1145</v>
      </c>
      <c r="E158" s="15" t="s">
        <v>1185</v>
      </c>
      <c r="F158" s="18" t="s">
        <v>1136</v>
      </c>
      <c r="G158" s="15" t="s">
        <v>1199</v>
      </c>
      <c r="H158" s="18" t="s">
        <v>1136</v>
      </c>
      <c r="I158" s="13">
        <v>97</v>
      </c>
      <c r="J158" s="13" t="s">
        <v>1622</v>
      </c>
      <c r="K158" s="13" t="s">
        <v>831</v>
      </c>
      <c r="L158" s="15">
        <v>88</v>
      </c>
      <c r="M158" s="13" t="s">
        <v>375</v>
      </c>
      <c r="N158" s="13" t="s">
        <v>118</v>
      </c>
      <c r="O158" s="13" t="s">
        <v>246</v>
      </c>
      <c r="P158" s="13" t="s">
        <v>245</v>
      </c>
      <c r="Q158" s="15">
        <v>96</v>
      </c>
      <c r="R158" s="15">
        <v>98</v>
      </c>
      <c r="S158" s="13" t="s">
        <v>1445</v>
      </c>
      <c r="T158" s="19" t="s">
        <v>1136</v>
      </c>
      <c r="U158" s="13" t="s">
        <v>158</v>
      </c>
      <c r="V158" s="13" t="s">
        <v>775</v>
      </c>
      <c r="W158" s="13" t="s">
        <v>245</v>
      </c>
      <c r="X158" s="13" t="s">
        <v>775</v>
      </c>
      <c r="Y158" s="13">
        <v>94</v>
      </c>
      <c r="Z158" t="s">
        <v>937</v>
      </c>
    </row>
    <row r="159" spans="1:26" ht="17.25" x14ac:dyDescent="0.25">
      <c r="A159" s="12" t="s">
        <v>938</v>
      </c>
      <c r="B159" s="13" t="s">
        <v>1623</v>
      </c>
      <c r="C159" s="15" t="s">
        <v>1200</v>
      </c>
      <c r="D159" s="13" t="s">
        <v>655</v>
      </c>
      <c r="E159" s="15" t="s">
        <v>189</v>
      </c>
      <c r="F159" s="18" t="s">
        <v>1136</v>
      </c>
      <c r="G159" s="15" t="s">
        <v>894</v>
      </c>
      <c r="H159" s="18" t="s">
        <v>1136</v>
      </c>
      <c r="I159" s="13">
        <v>86</v>
      </c>
      <c r="J159" s="13" t="s">
        <v>1624</v>
      </c>
      <c r="K159" s="13" t="s">
        <v>415</v>
      </c>
      <c r="L159" s="15">
        <v>47</v>
      </c>
      <c r="M159" s="13" t="s">
        <v>463</v>
      </c>
      <c r="N159" s="13" t="s">
        <v>385</v>
      </c>
      <c r="O159" s="13" t="s">
        <v>1008</v>
      </c>
      <c r="P159" s="13" t="s">
        <v>238</v>
      </c>
      <c r="Q159" s="15">
        <v>63</v>
      </c>
      <c r="R159" s="15">
        <v>13</v>
      </c>
      <c r="S159" s="13" t="s">
        <v>1476</v>
      </c>
      <c r="T159" s="19" t="s">
        <v>1136</v>
      </c>
      <c r="U159" s="13" t="s">
        <v>347</v>
      </c>
      <c r="V159" s="13" t="s">
        <v>1140</v>
      </c>
      <c r="W159" s="13" t="s">
        <v>770</v>
      </c>
      <c r="X159" s="13" t="s">
        <v>775</v>
      </c>
      <c r="Y159" s="13" t="s">
        <v>33</v>
      </c>
      <c r="Z159" t="s">
        <v>938</v>
      </c>
    </row>
    <row r="160" spans="1:26" ht="17.25" x14ac:dyDescent="0.25">
      <c r="A160" s="12" t="s">
        <v>947</v>
      </c>
      <c r="B160" s="13" t="s">
        <v>867</v>
      </c>
      <c r="C160" s="15" t="s">
        <v>1140</v>
      </c>
      <c r="D160" s="13" t="s">
        <v>1140</v>
      </c>
      <c r="E160" s="15" t="s">
        <v>355</v>
      </c>
      <c r="F160" s="18" t="s">
        <v>1136</v>
      </c>
      <c r="G160" s="15" t="s">
        <v>846</v>
      </c>
      <c r="H160" s="18" t="s">
        <v>1136</v>
      </c>
      <c r="I160" s="13">
        <v>96</v>
      </c>
      <c r="J160" s="13" t="s">
        <v>33</v>
      </c>
      <c r="K160" s="13" t="s">
        <v>50</v>
      </c>
      <c r="L160" s="15">
        <v>99</v>
      </c>
      <c r="M160" s="13" t="s">
        <v>95</v>
      </c>
      <c r="N160" s="13" t="s">
        <v>33</v>
      </c>
      <c r="O160" s="13" t="s">
        <v>33</v>
      </c>
      <c r="P160" s="13" t="s">
        <v>33</v>
      </c>
      <c r="Q160" s="15">
        <v>100</v>
      </c>
      <c r="R160" s="15">
        <v>100</v>
      </c>
      <c r="S160" s="13" t="s">
        <v>1445</v>
      </c>
      <c r="T160" s="19" t="s">
        <v>1446</v>
      </c>
      <c r="U160" s="13" t="s">
        <v>813</v>
      </c>
      <c r="V160" s="13" t="s">
        <v>775</v>
      </c>
      <c r="W160" s="13" t="s">
        <v>407</v>
      </c>
      <c r="X160" s="13" t="s">
        <v>775</v>
      </c>
      <c r="Y160" s="13">
        <v>68</v>
      </c>
      <c r="Z160" t="s">
        <v>947</v>
      </c>
    </row>
    <row r="161" spans="1:26" ht="17.25" x14ac:dyDescent="0.25">
      <c r="A161" s="12" t="s">
        <v>952</v>
      </c>
      <c r="B161" s="13" t="s">
        <v>184</v>
      </c>
      <c r="C161" s="15" t="s">
        <v>1139</v>
      </c>
      <c r="D161" s="13" t="s">
        <v>1145</v>
      </c>
      <c r="E161" s="15" t="s">
        <v>584</v>
      </c>
      <c r="F161" s="18" t="s">
        <v>1136</v>
      </c>
      <c r="G161" s="15" t="s">
        <v>788</v>
      </c>
      <c r="H161" s="18" t="s">
        <v>1136</v>
      </c>
      <c r="I161" s="13">
        <v>96</v>
      </c>
      <c r="J161" s="13" t="s">
        <v>33</v>
      </c>
      <c r="K161" s="13" t="s">
        <v>1625</v>
      </c>
      <c r="L161" s="15">
        <v>95</v>
      </c>
      <c r="M161" s="13" t="s">
        <v>1205</v>
      </c>
      <c r="N161" s="13" t="s">
        <v>33</v>
      </c>
      <c r="O161" s="13" t="s">
        <v>33</v>
      </c>
      <c r="P161" s="13" t="s">
        <v>33</v>
      </c>
      <c r="Q161" s="15">
        <v>100</v>
      </c>
      <c r="R161" s="15">
        <v>99</v>
      </c>
      <c r="S161" s="13" t="s">
        <v>1445</v>
      </c>
      <c r="T161" s="19" t="s">
        <v>1136</v>
      </c>
      <c r="U161" s="13" t="s">
        <v>634</v>
      </c>
      <c r="V161" s="13" t="s">
        <v>775</v>
      </c>
      <c r="W161" s="13" t="s">
        <v>513</v>
      </c>
      <c r="X161" s="13" t="s">
        <v>775</v>
      </c>
      <c r="Y161" s="13">
        <v>100</v>
      </c>
      <c r="Z161" t="s">
        <v>952</v>
      </c>
    </row>
    <row r="162" spans="1:26" ht="17.25" x14ac:dyDescent="0.25">
      <c r="A162" s="12" t="s">
        <v>955</v>
      </c>
      <c r="B162" s="13" t="s">
        <v>1626</v>
      </c>
      <c r="C162" s="15" t="s">
        <v>1139</v>
      </c>
      <c r="D162" s="13" t="s">
        <v>1141</v>
      </c>
      <c r="E162" s="15" t="s">
        <v>1009</v>
      </c>
      <c r="F162" s="18" t="s">
        <v>1136</v>
      </c>
      <c r="G162" s="15" t="s">
        <v>918</v>
      </c>
      <c r="H162" s="18" t="s">
        <v>1136</v>
      </c>
      <c r="I162" s="13">
        <v>95</v>
      </c>
      <c r="J162" s="13" t="s">
        <v>33</v>
      </c>
      <c r="K162" s="13" t="s">
        <v>1627</v>
      </c>
      <c r="L162" s="15">
        <v>74</v>
      </c>
      <c r="M162" s="13" t="s">
        <v>468</v>
      </c>
      <c r="N162" s="13" t="s">
        <v>33</v>
      </c>
      <c r="O162" s="13" t="s">
        <v>33</v>
      </c>
      <c r="P162" s="13" t="s">
        <v>33</v>
      </c>
      <c r="Q162" s="15">
        <v>100</v>
      </c>
      <c r="R162" s="15">
        <v>99</v>
      </c>
      <c r="S162" s="13" t="s">
        <v>1445</v>
      </c>
      <c r="T162" s="19" t="s">
        <v>1136</v>
      </c>
      <c r="U162" s="13" t="s">
        <v>1198</v>
      </c>
      <c r="V162" s="13" t="s">
        <v>1139</v>
      </c>
      <c r="W162" s="13" t="s">
        <v>1153</v>
      </c>
      <c r="X162" s="13" t="s">
        <v>775</v>
      </c>
      <c r="Y162" s="13">
        <v>100</v>
      </c>
      <c r="Z162" t="s">
        <v>955</v>
      </c>
    </row>
    <row r="163" spans="1:26" ht="17.25" x14ac:dyDescent="0.25">
      <c r="A163" s="12" t="s">
        <v>958</v>
      </c>
      <c r="B163" s="13" t="s">
        <v>1628</v>
      </c>
      <c r="C163" s="15" t="s">
        <v>252</v>
      </c>
      <c r="D163" s="13" t="s">
        <v>513</v>
      </c>
      <c r="E163" s="15" t="s">
        <v>33</v>
      </c>
      <c r="F163" s="18" t="s">
        <v>1136</v>
      </c>
      <c r="G163" s="15" t="s">
        <v>33</v>
      </c>
      <c r="H163" s="18" t="s">
        <v>1136</v>
      </c>
      <c r="I163" s="13">
        <v>98</v>
      </c>
      <c r="J163" s="13" t="s">
        <v>1629</v>
      </c>
      <c r="K163" s="13" t="s">
        <v>825</v>
      </c>
      <c r="L163" s="15">
        <v>57</v>
      </c>
      <c r="M163" s="13" t="s">
        <v>85</v>
      </c>
      <c r="N163" s="13" t="s">
        <v>1630</v>
      </c>
      <c r="O163" s="13" t="s">
        <v>246</v>
      </c>
      <c r="P163" s="13" t="s">
        <v>442</v>
      </c>
      <c r="Q163" s="15">
        <v>81</v>
      </c>
      <c r="R163" s="15">
        <v>30</v>
      </c>
      <c r="S163" s="13">
        <v>9</v>
      </c>
      <c r="T163" s="19" t="s">
        <v>1136</v>
      </c>
      <c r="U163" s="13" t="s">
        <v>846</v>
      </c>
      <c r="V163" s="13" t="s">
        <v>610</v>
      </c>
      <c r="W163" s="13" t="s">
        <v>177</v>
      </c>
      <c r="X163" s="13" t="s">
        <v>775</v>
      </c>
      <c r="Y163" s="13" t="s">
        <v>33</v>
      </c>
      <c r="Z163" t="s">
        <v>958</v>
      </c>
    </row>
    <row r="164" spans="1:26" ht="17.25" x14ac:dyDescent="0.25">
      <c r="A164" s="12" t="s">
        <v>960</v>
      </c>
      <c r="B164" s="13" t="s">
        <v>1586</v>
      </c>
      <c r="C164" s="15" t="s">
        <v>1201</v>
      </c>
      <c r="D164" s="13" t="s">
        <v>549</v>
      </c>
      <c r="E164" s="15" t="s">
        <v>33</v>
      </c>
      <c r="F164" s="18" t="s">
        <v>1136</v>
      </c>
      <c r="G164" s="15" t="s">
        <v>33</v>
      </c>
      <c r="H164" s="18" t="s">
        <v>1136</v>
      </c>
      <c r="I164" s="13">
        <v>42</v>
      </c>
      <c r="J164" s="13" t="s">
        <v>1530</v>
      </c>
      <c r="K164" s="13" t="s">
        <v>144</v>
      </c>
      <c r="L164" s="15">
        <v>6</v>
      </c>
      <c r="M164" s="13" t="s">
        <v>33</v>
      </c>
      <c r="N164" s="13" t="s">
        <v>500</v>
      </c>
      <c r="O164" s="13" t="s">
        <v>1205</v>
      </c>
      <c r="P164" s="13" t="s">
        <v>991</v>
      </c>
      <c r="Q164" s="15" t="s">
        <v>33</v>
      </c>
      <c r="R164" s="15" t="s">
        <v>33</v>
      </c>
      <c r="S164" s="13">
        <v>9</v>
      </c>
      <c r="T164" s="19" t="s">
        <v>1136</v>
      </c>
      <c r="U164" s="13" t="s">
        <v>872</v>
      </c>
      <c r="V164" s="13" t="s">
        <v>1141</v>
      </c>
      <c r="W164" s="13" t="s">
        <v>253</v>
      </c>
      <c r="X164" s="13" t="s">
        <v>679</v>
      </c>
      <c r="Y164" s="13" t="s">
        <v>33</v>
      </c>
      <c r="Z164" t="s">
        <v>960</v>
      </c>
    </row>
    <row r="165" spans="1:26" ht="17.25" x14ac:dyDescent="0.25">
      <c r="A165" s="12" t="s">
        <v>966</v>
      </c>
      <c r="B165" s="13" t="s">
        <v>1631</v>
      </c>
      <c r="C165" s="15" t="s">
        <v>134</v>
      </c>
      <c r="D165" s="13" t="s">
        <v>1147</v>
      </c>
      <c r="E165" s="15" t="s">
        <v>1191</v>
      </c>
      <c r="F165" s="18" t="s">
        <v>1136</v>
      </c>
      <c r="G165" s="15" t="s">
        <v>914</v>
      </c>
      <c r="H165" s="18" t="s">
        <v>1136</v>
      </c>
      <c r="I165" s="13">
        <v>69</v>
      </c>
      <c r="J165" s="13" t="s">
        <v>1504</v>
      </c>
      <c r="K165" s="13" t="s">
        <v>187</v>
      </c>
      <c r="L165" s="15">
        <v>100</v>
      </c>
      <c r="M165" s="13" t="s">
        <v>109</v>
      </c>
      <c r="N165" s="13" t="s">
        <v>537</v>
      </c>
      <c r="O165" s="13" t="s">
        <v>655</v>
      </c>
      <c r="P165" s="13" t="s">
        <v>866</v>
      </c>
      <c r="Q165" s="15">
        <v>93</v>
      </c>
      <c r="R165" s="15">
        <v>66</v>
      </c>
      <c r="S165" s="13">
        <v>82</v>
      </c>
      <c r="T165" s="19" t="s">
        <v>1136</v>
      </c>
      <c r="U165" s="13" t="s">
        <v>272</v>
      </c>
      <c r="V165" s="13" t="s">
        <v>1139</v>
      </c>
      <c r="W165" s="13" t="s">
        <v>557</v>
      </c>
      <c r="X165" s="13" t="s">
        <v>1139</v>
      </c>
      <c r="Y165" s="13">
        <v>83</v>
      </c>
      <c r="Z165" t="s">
        <v>966</v>
      </c>
    </row>
    <row r="166" spans="1:26" ht="17.25" x14ac:dyDescent="0.25">
      <c r="A166" s="12" t="s">
        <v>969</v>
      </c>
      <c r="B166" s="13" t="s">
        <v>1517</v>
      </c>
      <c r="C166" s="15" t="s">
        <v>798</v>
      </c>
      <c r="D166" s="13" t="s">
        <v>738</v>
      </c>
      <c r="E166" s="15" t="s">
        <v>33</v>
      </c>
      <c r="F166" s="18" t="s">
        <v>1136</v>
      </c>
      <c r="G166" s="15" t="s">
        <v>33</v>
      </c>
      <c r="H166" s="18" t="s">
        <v>1136</v>
      </c>
      <c r="I166" s="13">
        <v>31</v>
      </c>
      <c r="J166" s="13" t="s">
        <v>1632</v>
      </c>
      <c r="K166" s="13" t="s">
        <v>33</v>
      </c>
      <c r="L166" s="15">
        <v>50</v>
      </c>
      <c r="M166" s="13" t="s">
        <v>220</v>
      </c>
      <c r="N166" s="13" t="s">
        <v>925</v>
      </c>
      <c r="O166" s="13" t="s">
        <v>505</v>
      </c>
      <c r="P166" s="13" t="s">
        <v>307</v>
      </c>
      <c r="Q166" s="15">
        <v>59</v>
      </c>
      <c r="R166" s="15">
        <v>7</v>
      </c>
      <c r="S166" s="13" t="s">
        <v>1476</v>
      </c>
      <c r="T166" s="19" t="s">
        <v>1136</v>
      </c>
      <c r="U166" s="13" t="s">
        <v>629</v>
      </c>
      <c r="V166" s="13" t="s">
        <v>1166</v>
      </c>
      <c r="W166" s="13" t="s">
        <v>817</v>
      </c>
      <c r="X166" s="13" t="s">
        <v>473</v>
      </c>
      <c r="Y166" s="13" t="s">
        <v>33</v>
      </c>
      <c r="Z166" t="s">
        <v>969</v>
      </c>
    </row>
    <row r="167" spans="1:26" ht="17.25" x14ac:dyDescent="0.25">
      <c r="A167" s="12" t="s">
        <v>973</v>
      </c>
      <c r="B167" s="13" t="s">
        <v>1094</v>
      </c>
      <c r="C167" s="15" t="s">
        <v>1166</v>
      </c>
      <c r="D167" s="13" t="s">
        <v>1141</v>
      </c>
      <c r="E167" s="15" t="s">
        <v>272</v>
      </c>
      <c r="F167" s="18" t="s">
        <v>1136</v>
      </c>
      <c r="G167" s="15" t="s">
        <v>793</v>
      </c>
      <c r="H167" s="18" t="s">
        <v>1136</v>
      </c>
      <c r="I167" s="13">
        <v>97</v>
      </c>
      <c r="J167" s="13" t="s">
        <v>33</v>
      </c>
      <c r="K167" s="13" t="s">
        <v>1478</v>
      </c>
      <c r="L167" s="15">
        <v>95</v>
      </c>
      <c r="M167" s="13" t="s">
        <v>929</v>
      </c>
      <c r="N167" s="13" t="s">
        <v>33</v>
      </c>
      <c r="O167" s="13" t="s">
        <v>33</v>
      </c>
      <c r="P167" s="13" t="s">
        <v>33</v>
      </c>
      <c r="Q167" s="15">
        <v>100</v>
      </c>
      <c r="R167" s="15">
        <v>100</v>
      </c>
      <c r="S167" s="13" t="s">
        <v>1445</v>
      </c>
      <c r="T167" s="19" t="s">
        <v>1446</v>
      </c>
      <c r="U167" s="13" t="s">
        <v>1256</v>
      </c>
      <c r="V167" s="13" t="s">
        <v>1140</v>
      </c>
      <c r="W167" s="13" t="s">
        <v>1158</v>
      </c>
      <c r="X167" s="13" t="s">
        <v>1139</v>
      </c>
      <c r="Y167" s="13">
        <v>100</v>
      </c>
      <c r="Z167" t="s">
        <v>973</v>
      </c>
    </row>
    <row r="168" spans="1:26" ht="17.25" x14ac:dyDescent="0.25">
      <c r="A168" s="12" t="s">
        <v>976</v>
      </c>
      <c r="B168" s="13" t="s">
        <v>1633</v>
      </c>
      <c r="C168" s="15" t="s">
        <v>995</v>
      </c>
      <c r="D168" s="13" t="s">
        <v>1141</v>
      </c>
      <c r="E168" s="15" t="s">
        <v>202</v>
      </c>
      <c r="F168" s="18" t="s">
        <v>1136</v>
      </c>
      <c r="G168" s="15" t="s">
        <v>1141</v>
      </c>
      <c r="H168" s="18" t="s">
        <v>1136</v>
      </c>
      <c r="I168" s="13">
        <v>99</v>
      </c>
      <c r="J168" s="13" t="s">
        <v>1412</v>
      </c>
      <c r="K168" s="13" t="s">
        <v>1175</v>
      </c>
      <c r="L168" s="15">
        <v>79</v>
      </c>
      <c r="M168" s="13" t="s">
        <v>1062</v>
      </c>
      <c r="N168" s="13" t="s">
        <v>1094</v>
      </c>
      <c r="O168" s="13" t="s">
        <v>1080</v>
      </c>
      <c r="P168" s="13" t="s">
        <v>1153</v>
      </c>
      <c r="Q168" s="15">
        <v>96</v>
      </c>
      <c r="R168" s="15">
        <v>95</v>
      </c>
      <c r="S168" s="13">
        <v>19</v>
      </c>
      <c r="T168" s="19" t="s">
        <v>1136</v>
      </c>
      <c r="U168" s="13" t="s">
        <v>1173</v>
      </c>
      <c r="V168" s="13" t="s">
        <v>1141</v>
      </c>
      <c r="W168" s="13" t="s">
        <v>783</v>
      </c>
      <c r="X168" s="13" t="s">
        <v>1139</v>
      </c>
      <c r="Y168" s="13">
        <v>93</v>
      </c>
      <c r="Z168" t="s">
        <v>976</v>
      </c>
    </row>
    <row r="169" spans="1:26" ht="17.25" x14ac:dyDescent="0.25">
      <c r="A169" s="12" t="s">
        <v>978</v>
      </c>
      <c r="B169" s="13" t="s">
        <v>928</v>
      </c>
      <c r="C169" s="15" t="s">
        <v>137</v>
      </c>
      <c r="D169" s="13" t="s">
        <v>410</v>
      </c>
      <c r="E169" s="15" t="s">
        <v>33</v>
      </c>
      <c r="F169" s="18" t="s">
        <v>1136</v>
      </c>
      <c r="G169" s="15" t="s">
        <v>33</v>
      </c>
      <c r="H169" s="18" t="s">
        <v>1136</v>
      </c>
      <c r="I169" s="13">
        <v>93</v>
      </c>
      <c r="J169" s="13" t="s">
        <v>1634</v>
      </c>
      <c r="K169" s="13" t="s">
        <v>1635</v>
      </c>
      <c r="L169" s="15">
        <v>71</v>
      </c>
      <c r="M169" s="13" t="s">
        <v>647</v>
      </c>
      <c r="N169" s="13" t="s">
        <v>1636</v>
      </c>
      <c r="O169" s="13" t="s">
        <v>1299</v>
      </c>
      <c r="P169" s="13" t="s">
        <v>991</v>
      </c>
      <c r="Q169" s="15" t="s">
        <v>33</v>
      </c>
      <c r="R169" s="15" t="s">
        <v>33</v>
      </c>
      <c r="S169" s="13">
        <v>23</v>
      </c>
      <c r="T169" s="19" t="s">
        <v>1136</v>
      </c>
      <c r="U169" s="13" t="s">
        <v>714</v>
      </c>
      <c r="V169" s="13" t="s">
        <v>1140</v>
      </c>
      <c r="W169" s="13" t="s">
        <v>914</v>
      </c>
      <c r="X169" s="13" t="s">
        <v>494</v>
      </c>
      <c r="Y169" s="13" t="s">
        <v>33</v>
      </c>
      <c r="Z169" t="s">
        <v>978</v>
      </c>
    </row>
    <row r="170" spans="1:26" ht="17.25" x14ac:dyDescent="0.25">
      <c r="A170" s="12" t="s">
        <v>985</v>
      </c>
      <c r="B170" s="13" t="s">
        <v>825</v>
      </c>
      <c r="C170" s="15" t="s">
        <v>1158</v>
      </c>
      <c r="D170" s="13" t="s">
        <v>427</v>
      </c>
      <c r="E170" s="15" t="s">
        <v>33</v>
      </c>
      <c r="F170" s="18" t="s">
        <v>1136</v>
      </c>
      <c r="G170" s="15" t="s">
        <v>33</v>
      </c>
      <c r="H170" s="18" t="s">
        <v>1136</v>
      </c>
      <c r="I170" s="13">
        <v>89</v>
      </c>
      <c r="J170" s="13" t="s">
        <v>1382</v>
      </c>
      <c r="K170" s="13" t="s">
        <v>33</v>
      </c>
      <c r="L170" s="15">
        <v>72</v>
      </c>
      <c r="M170" s="13" t="s">
        <v>395</v>
      </c>
      <c r="N170" s="13" t="s">
        <v>1199</v>
      </c>
      <c r="O170" s="13" t="s">
        <v>846</v>
      </c>
      <c r="P170" s="13" t="s">
        <v>220</v>
      </c>
      <c r="Q170" s="15">
        <v>95</v>
      </c>
      <c r="R170" s="15">
        <v>79</v>
      </c>
      <c r="S170" s="13">
        <v>91</v>
      </c>
      <c r="T170" s="19" t="s">
        <v>1136</v>
      </c>
      <c r="U170" s="13" t="s">
        <v>1299</v>
      </c>
      <c r="V170" s="13" t="s">
        <v>775</v>
      </c>
      <c r="W170" s="13" t="s">
        <v>338</v>
      </c>
      <c r="X170" s="13" t="s">
        <v>775</v>
      </c>
      <c r="Y170" s="13">
        <v>79</v>
      </c>
      <c r="Z170" t="s">
        <v>985</v>
      </c>
    </row>
    <row r="171" spans="1:26" ht="17.25" x14ac:dyDescent="0.25">
      <c r="A171" s="12" t="s">
        <v>986</v>
      </c>
      <c r="B171" s="13" t="s">
        <v>1637</v>
      </c>
      <c r="C171" s="15" t="s">
        <v>99</v>
      </c>
      <c r="D171" s="13" t="s">
        <v>995</v>
      </c>
      <c r="E171" s="15" t="s">
        <v>572</v>
      </c>
      <c r="F171" s="18" t="s">
        <v>1136</v>
      </c>
      <c r="G171" s="15" t="s">
        <v>107</v>
      </c>
      <c r="H171" s="18" t="s">
        <v>1136</v>
      </c>
      <c r="I171" s="13">
        <v>90</v>
      </c>
      <c r="J171" s="13" t="s">
        <v>1638</v>
      </c>
      <c r="K171" s="13" t="s">
        <v>453</v>
      </c>
      <c r="L171" s="15">
        <v>56</v>
      </c>
      <c r="M171" s="13" t="s">
        <v>247</v>
      </c>
      <c r="N171" s="13" t="s">
        <v>52</v>
      </c>
      <c r="O171" s="13" t="s">
        <v>610</v>
      </c>
      <c r="P171" s="13" t="s">
        <v>855</v>
      </c>
      <c r="Q171" s="15">
        <v>74</v>
      </c>
      <c r="R171" s="15">
        <v>58</v>
      </c>
      <c r="S171" s="13">
        <v>35</v>
      </c>
      <c r="T171" s="19" t="s">
        <v>1136</v>
      </c>
      <c r="U171" s="13" t="s">
        <v>608</v>
      </c>
      <c r="V171" s="13" t="s">
        <v>1137</v>
      </c>
      <c r="W171" s="13" t="s">
        <v>998</v>
      </c>
      <c r="X171" s="13" t="s">
        <v>775</v>
      </c>
      <c r="Y171" s="13" t="s">
        <v>33</v>
      </c>
      <c r="Z171" t="s">
        <v>986</v>
      </c>
    </row>
    <row r="172" spans="1:26" ht="17.25" x14ac:dyDescent="0.25">
      <c r="A172" s="12" t="s">
        <v>989</v>
      </c>
      <c r="B172" s="13" t="s">
        <v>1141</v>
      </c>
      <c r="C172" s="15" t="s">
        <v>144</v>
      </c>
      <c r="D172" s="13" t="s">
        <v>1153</v>
      </c>
      <c r="E172" s="15" t="s">
        <v>602</v>
      </c>
      <c r="F172" s="18" t="s">
        <v>1136</v>
      </c>
      <c r="G172" s="15" t="s">
        <v>425</v>
      </c>
      <c r="H172" s="18" t="s">
        <v>1136</v>
      </c>
      <c r="I172" s="13">
        <v>98</v>
      </c>
      <c r="J172" s="13" t="s">
        <v>33</v>
      </c>
      <c r="K172" s="13" t="s">
        <v>1639</v>
      </c>
      <c r="L172" s="15">
        <v>93</v>
      </c>
      <c r="M172" s="13" t="s">
        <v>572</v>
      </c>
      <c r="N172" s="13" t="s">
        <v>33</v>
      </c>
      <c r="O172" s="13" t="s">
        <v>33</v>
      </c>
      <c r="P172" s="13" t="s">
        <v>33</v>
      </c>
      <c r="Q172" s="15">
        <v>100</v>
      </c>
      <c r="R172" s="15">
        <v>99</v>
      </c>
      <c r="S172" s="13" t="s">
        <v>1445</v>
      </c>
      <c r="T172" s="19" t="s">
        <v>1446</v>
      </c>
      <c r="U172" s="13" t="s">
        <v>606</v>
      </c>
      <c r="V172" s="13" t="s">
        <v>1140</v>
      </c>
      <c r="W172" s="13" t="s">
        <v>1147</v>
      </c>
      <c r="X172" s="13" t="s">
        <v>775</v>
      </c>
      <c r="Y172" s="13">
        <v>100</v>
      </c>
      <c r="Z172" t="s">
        <v>989</v>
      </c>
    </row>
    <row r="173" spans="1:26" ht="17.25" x14ac:dyDescent="0.25">
      <c r="A173" s="12" t="s">
        <v>992</v>
      </c>
      <c r="B173" s="13" t="s">
        <v>1163</v>
      </c>
      <c r="C173" s="15" t="s">
        <v>1166</v>
      </c>
      <c r="D173" s="13" t="s">
        <v>1137</v>
      </c>
      <c r="E173" s="15" t="s">
        <v>69</v>
      </c>
      <c r="F173" s="18" t="s">
        <v>1136</v>
      </c>
      <c r="G173" s="15" t="s">
        <v>45</v>
      </c>
      <c r="H173" s="18" t="s">
        <v>1136</v>
      </c>
      <c r="I173" s="13">
        <v>97</v>
      </c>
      <c r="J173" s="13" t="s">
        <v>33</v>
      </c>
      <c r="K173" s="13" t="s">
        <v>1640</v>
      </c>
      <c r="L173" s="15">
        <v>92</v>
      </c>
      <c r="M173" s="13" t="s">
        <v>99</v>
      </c>
      <c r="N173" s="13" t="s">
        <v>33</v>
      </c>
      <c r="O173" s="13" t="s">
        <v>33</v>
      </c>
      <c r="P173" s="13" t="s">
        <v>33</v>
      </c>
      <c r="Q173" s="15">
        <v>100</v>
      </c>
      <c r="R173" s="15">
        <v>100</v>
      </c>
      <c r="S173" s="13" t="s">
        <v>1445</v>
      </c>
      <c r="T173" s="19" t="s">
        <v>1446</v>
      </c>
      <c r="U173" s="13" t="s">
        <v>85</v>
      </c>
      <c r="V173" s="13" t="s">
        <v>1139</v>
      </c>
      <c r="W173" s="13" t="s">
        <v>1153</v>
      </c>
      <c r="X173" s="13" t="s">
        <v>775</v>
      </c>
      <c r="Y173" s="13">
        <v>100</v>
      </c>
      <c r="Z173" t="s">
        <v>992</v>
      </c>
    </row>
    <row r="174" spans="1:26" ht="17.25" x14ac:dyDescent="0.25">
      <c r="A174" s="12" t="s">
        <v>996</v>
      </c>
      <c r="B174" s="13" t="s">
        <v>262</v>
      </c>
      <c r="C174" s="15" t="s">
        <v>416</v>
      </c>
      <c r="D174" s="13" t="s">
        <v>427</v>
      </c>
      <c r="E174" s="15" t="s">
        <v>33</v>
      </c>
      <c r="F174" s="18" t="s">
        <v>1136</v>
      </c>
      <c r="G174" s="15" t="s">
        <v>33</v>
      </c>
      <c r="H174" s="18" t="s">
        <v>1136</v>
      </c>
      <c r="I174" s="13">
        <v>41</v>
      </c>
      <c r="J174" s="13" t="s">
        <v>1495</v>
      </c>
      <c r="K174" s="13" t="s">
        <v>365</v>
      </c>
      <c r="L174" s="15">
        <v>63</v>
      </c>
      <c r="M174" s="13" t="s">
        <v>514</v>
      </c>
      <c r="N174" s="13" t="s">
        <v>508</v>
      </c>
      <c r="O174" s="13" t="s">
        <v>648</v>
      </c>
      <c r="P174" s="13" t="s">
        <v>658</v>
      </c>
      <c r="Q174" s="15">
        <v>90</v>
      </c>
      <c r="R174" s="15">
        <v>96</v>
      </c>
      <c r="S174" s="13" t="s">
        <v>1445</v>
      </c>
      <c r="T174" s="19" t="s">
        <v>1136</v>
      </c>
      <c r="U174" s="13" t="s">
        <v>1641</v>
      </c>
      <c r="V174" s="13" t="s">
        <v>775</v>
      </c>
      <c r="W174" s="13" t="s">
        <v>442</v>
      </c>
      <c r="X174" s="13" t="s">
        <v>1642</v>
      </c>
      <c r="Y174" s="13">
        <v>81</v>
      </c>
      <c r="Z174" t="s">
        <v>996</v>
      </c>
    </row>
    <row r="175" spans="1:26" ht="17.25" x14ac:dyDescent="0.25">
      <c r="A175" s="12" t="s">
        <v>999</v>
      </c>
      <c r="B175" s="13" t="s">
        <v>827</v>
      </c>
      <c r="C175" s="15" t="s">
        <v>401</v>
      </c>
      <c r="D175" s="13" t="s">
        <v>168</v>
      </c>
      <c r="E175" s="15" t="s">
        <v>33</v>
      </c>
      <c r="F175" s="18" t="s">
        <v>1136</v>
      </c>
      <c r="G175" s="15" t="s">
        <v>33</v>
      </c>
      <c r="H175" s="18" t="s">
        <v>1136</v>
      </c>
      <c r="I175" s="13">
        <v>96</v>
      </c>
      <c r="J175" s="13" t="s">
        <v>1643</v>
      </c>
      <c r="K175" s="13" t="s">
        <v>277</v>
      </c>
      <c r="L175" s="15">
        <v>94</v>
      </c>
      <c r="M175" s="13" t="s">
        <v>1046</v>
      </c>
      <c r="N175" s="13" t="s">
        <v>832</v>
      </c>
      <c r="O175" s="13" t="s">
        <v>1256</v>
      </c>
      <c r="P175" s="13" t="s">
        <v>954</v>
      </c>
      <c r="Q175" s="15">
        <v>74</v>
      </c>
      <c r="R175" s="15">
        <v>95</v>
      </c>
      <c r="S175" s="13">
        <v>72</v>
      </c>
      <c r="T175" s="19" t="s">
        <v>1136</v>
      </c>
      <c r="U175" s="13" t="s">
        <v>1065</v>
      </c>
      <c r="V175" s="13" t="s">
        <v>1140</v>
      </c>
      <c r="W175" s="13" t="s">
        <v>513</v>
      </c>
      <c r="X175" s="13" t="s">
        <v>1140</v>
      </c>
      <c r="Y175" s="13">
        <v>82</v>
      </c>
      <c r="Z175" t="s">
        <v>999</v>
      </c>
    </row>
    <row r="176" spans="1:26" ht="17.25" x14ac:dyDescent="0.25">
      <c r="A176" s="12" t="s">
        <v>1001</v>
      </c>
      <c r="B176" s="13" t="s">
        <v>184</v>
      </c>
      <c r="C176" s="15" t="s">
        <v>168</v>
      </c>
      <c r="D176" s="13" t="s">
        <v>1145</v>
      </c>
      <c r="E176" s="15" t="s">
        <v>1202</v>
      </c>
      <c r="F176" s="18" t="s">
        <v>1136</v>
      </c>
      <c r="G176" s="15" t="s">
        <v>400</v>
      </c>
      <c r="H176" s="18" t="s">
        <v>1136</v>
      </c>
      <c r="I176" s="13">
        <v>99</v>
      </c>
      <c r="J176" s="13" t="s">
        <v>1644</v>
      </c>
      <c r="K176" s="13" t="s">
        <v>449</v>
      </c>
      <c r="L176" s="15">
        <v>98</v>
      </c>
      <c r="M176" s="13" t="s">
        <v>1507</v>
      </c>
      <c r="N176" s="13" t="s">
        <v>1299</v>
      </c>
      <c r="O176" s="13" t="s">
        <v>78</v>
      </c>
      <c r="P176" s="13" t="s">
        <v>866</v>
      </c>
      <c r="Q176" s="15">
        <v>98</v>
      </c>
      <c r="R176" s="15">
        <v>93</v>
      </c>
      <c r="S176" s="13">
        <v>76</v>
      </c>
      <c r="T176" s="19" t="s">
        <v>1136</v>
      </c>
      <c r="U176" s="13" t="s">
        <v>578</v>
      </c>
      <c r="V176" s="13" t="s">
        <v>1166</v>
      </c>
      <c r="W176" s="13" t="s">
        <v>220</v>
      </c>
      <c r="X176" s="13" t="s">
        <v>427</v>
      </c>
      <c r="Y176" s="13">
        <v>81</v>
      </c>
      <c r="Z176" t="s">
        <v>1001</v>
      </c>
    </row>
    <row r="177" spans="1:26" ht="17.25" x14ac:dyDescent="0.25">
      <c r="A177" s="12" t="s">
        <v>1005</v>
      </c>
      <c r="B177" s="13" t="s">
        <v>1645</v>
      </c>
      <c r="C177" s="15" t="s">
        <v>1139</v>
      </c>
      <c r="D177" s="13" t="s">
        <v>1141</v>
      </c>
      <c r="E177" s="15" t="s">
        <v>33</v>
      </c>
      <c r="F177" s="18" t="s">
        <v>1136</v>
      </c>
      <c r="G177" s="15" t="s">
        <v>33</v>
      </c>
      <c r="H177" s="18" t="s">
        <v>1136</v>
      </c>
      <c r="I177" s="13">
        <v>91</v>
      </c>
      <c r="J177" s="13" t="s">
        <v>1576</v>
      </c>
      <c r="K177" s="13" t="s">
        <v>180</v>
      </c>
      <c r="L177" s="15">
        <v>90</v>
      </c>
      <c r="M177" s="13" t="s">
        <v>44</v>
      </c>
      <c r="N177" s="13" t="s">
        <v>514</v>
      </c>
      <c r="O177" s="13" t="s">
        <v>416</v>
      </c>
      <c r="P177" s="13" t="s">
        <v>55</v>
      </c>
      <c r="Q177" s="15">
        <v>99</v>
      </c>
      <c r="R177" s="15">
        <v>91</v>
      </c>
      <c r="S177" s="13">
        <v>61</v>
      </c>
      <c r="T177" s="19" t="s">
        <v>1136</v>
      </c>
      <c r="U177" s="13" t="s">
        <v>742</v>
      </c>
      <c r="V177" s="13" t="s">
        <v>775</v>
      </c>
      <c r="W177" s="13" t="s">
        <v>58</v>
      </c>
      <c r="X177" s="13" t="s">
        <v>1166</v>
      </c>
      <c r="Y177" s="13">
        <v>98</v>
      </c>
      <c r="Z177" t="s">
        <v>1005</v>
      </c>
    </row>
    <row r="178" spans="1:26" ht="17.25" x14ac:dyDescent="0.25">
      <c r="A178" s="12" t="s">
        <v>1010</v>
      </c>
      <c r="B178" s="13" t="s">
        <v>1646</v>
      </c>
      <c r="C178" s="15" t="s">
        <v>881</v>
      </c>
      <c r="D178" s="13" t="s">
        <v>951</v>
      </c>
      <c r="E178" s="15" t="s">
        <v>33</v>
      </c>
      <c r="F178" s="18" t="s">
        <v>1136</v>
      </c>
      <c r="G178" s="15" t="s">
        <v>33</v>
      </c>
      <c r="H178" s="18" t="s">
        <v>1136</v>
      </c>
      <c r="I178" s="13">
        <v>76</v>
      </c>
      <c r="J178" s="13" t="s">
        <v>1647</v>
      </c>
      <c r="K178" s="13" t="s">
        <v>739</v>
      </c>
      <c r="L178" s="15">
        <v>66</v>
      </c>
      <c r="M178" s="13" t="s">
        <v>443</v>
      </c>
      <c r="N178" s="13" t="s">
        <v>1648</v>
      </c>
      <c r="O178" s="13" t="s">
        <v>223</v>
      </c>
      <c r="P178" s="13" t="s">
        <v>408</v>
      </c>
      <c r="Q178" s="15">
        <v>72</v>
      </c>
      <c r="R178" s="15">
        <v>41</v>
      </c>
      <c r="S178" s="13" t="s">
        <v>1476</v>
      </c>
      <c r="T178" s="19" t="s">
        <v>1136</v>
      </c>
      <c r="U178" s="13" t="s">
        <v>1205</v>
      </c>
      <c r="V178" s="13" t="s">
        <v>775</v>
      </c>
      <c r="W178" s="13" t="s">
        <v>60</v>
      </c>
      <c r="X178" s="13" t="s">
        <v>775</v>
      </c>
      <c r="Y178" s="13" t="s">
        <v>33</v>
      </c>
      <c r="Z178" t="s">
        <v>1010</v>
      </c>
    </row>
    <row r="179" spans="1:26" ht="17.25" x14ac:dyDescent="0.25">
      <c r="A179" s="12" t="s">
        <v>1013</v>
      </c>
      <c r="B179" s="13" t="s">
        <v>175</v>
      </c>
      <c r="C179" s="15" t="s">
        <v>385</v>
      </c>
      <c r="D179" s="13" t="s">
        <v>442</v>
      </c>
      <c r="E179" s="15" t="s">
        <v>33</v>
      </c>
      <c r="F179" s="18" t="s">
        <v>1136</v>
      </c>
      <c r="G179" s="15" t="s">
        <v>33</v>
      </c>
      <c r="H179" s="18" t="s">
        <v>1136</v>
      </c>
      <c r="I179" s="13">
        <v>88</v>
      </c>
      <c r="J179" s="13" t="s">
        <v>1649</v>
      </c>
      <c r="K179" s="13" t="s">
        <v>638</v>
      </c>
      <c r="L179" s="15">
        <v>74</v>
      </c>
      <c r="M179" s="13" t="s">
        <v>550</v>
      </c>
      <c r="N179" s="13" t="s">
        <v>508</v>
      </c>
      <c r="O179" s="13" t="s">
        <v>78</v>
      </c>
      <c r="P179" s="13" t="s">
        <v>610</v>
      </c>
      <c r="Q179" s="15">
        <v>63</v>
      </c>
      <c r="R179" s="15">
        <v>12</v>
      </c>
      <c r="S179" s="13">
        <v>6</v>
      </c>
      <c r="T179" s="19" t="s">
        <v>1136</v>
      </c>
      <c r="U179" s="13" t="s">
        <v>1355</v>
      </c>
      <c r="V179" s="13" t="s">
        <v>775</v>
      </c>
      <c r="W179" s="13" t="s">
        <v>563</v>
      </c>
      <c r="X179" s="13" t="s">
        <v>775</v>
      </c>
      <c r="Y179" s="13" t="s">
        <v>33</v>
      </c>
      <c r="Z179" t="s">
        <v>1013</v>
      </c>
    </row>
    <row r="180" spans="1:26" ht="17.25" x14ac:dyDescent="0.25">
      <c r="A180" s="12" t="s">
        <v>1016</v>
      </c>
      <c r="B180" s="13" t="s">
        <v>33</v>
      </c>
      <c r="C180" s="15" t="s">
        <v>33</v>
      </c>
      <c r="D180" s="13" t="s">
        <v>58</v>
      </c>
      <c r="E180" s="15" t="s">
        <v>923</v>
      </c>
      <c r="F180" s="18" t="s">
        <v>1136</v>
      </c>
      <c r="G180" s="15" t="s">
        <v>158</v>
      </c>
      <c r="H180" s="18" t="s">
        <v>1136</v>
      </c>
      <c r="I180" s="13">
        <v>82</v>
      </c>
      <c r="J180" s="13" t="s">
        <v>1650</v>
      </c>
      <c r="K180" s="13" t="s">
        <v>1112</v>
      </c>
      <c r="L180" s="15">
        <v>74</v>
      </c>
      <c r="M180" s="13" t="s">
        <v>424</v>
      </c>
      <c r="N180" s="13" t="s">
        <v>76</v>
      </c>
      <c r="O180" s="13" t="s">
        <v>409</v>
      </c>
      <c r="P180" s="13" t="s">
        <v>590</v>
      </c>
      <c r="Q180" s="15">
        <v>100</v>
      </c>
      <c r="R180" s="15">
        <v>91</v>
      </c>
      <c r="S180" s="13">
        <v>63</v>
      </c>
      <c r="T180" s="19" t="s">
        <v>1136</v>
      </c>
      <c r="U180" s="13" t="s">
        <v>33</v>
      </c>
      <c r="V180" s="13" t="s">
        <v>775</v>
      </c>
      <c r="W180" s="13" t="s">
        <v>106</v>
      </c>
      <c r="X180" s="13" t="s">
        <v>775</v>
      </c>
      <c r="Y180" s="13" t="s">
        <v>33</v>
      </c>
      <c r="Z180" t="s">
        <v>1016</v>
      </c>
    </row>
    <row r="181" spans="1:26" ht="17.25" x14ac:dyDescent="0.25">
      <c r="A181" s="12" t="s">
        <v>1018</v>
      </c>
      <c r="B181" s="13" t="s">
        <v>832</v>
      </c>
      <c r="C181" s="15" t="s">
        <v>1137</v>
      </c>
      <c r="D181" s="13" t="s">
        <v>1141</v>
      </c>
      <c r="E181" s="15" t="s">
        <v>33</v>
      </c>
      <c r="F181" s="18" t="s">
        <v>1136</v>
      </c>
      <c r="G181" s="15" t="s">
        <v>33</v>
      </c>
      <c r="H181" s="18" t="s">
        <v>1136</v>
      </c>
      <c r="I181" s="13">
        <v>96</v>
      </c>
      <c r="J181" s="13" t="s">
        <v>33</v>
      </c>
      <c r="K181" s="13" t="s">
        <v>1651</v>
      </c>
      <c r="L181" s="15">
        <v>73</v>
      </c>
      <c r="M181" s="13" t="s">
        <v>873</v>
      </c>
      <c r="N181" s="13" t="s">
        <v>33</v>
      </c>
      <c r="O181" s="13" t="s">
        <v>33</v>
      </c>
      <c r="P181" s="13" t="s">
        <v>33</v>
      </c>
      <c r="Q181" s="15">
        <v>95</v>
      </c>
      <c r="R181" s="15">
        <v>92</v>
      </c>
      <c r="S181" s="13" t="s">
        <v>1445</v>
      </c>
      <c r="T181" s="19" t="s">
        <v>1136</v>
      </c>
      <c r="U181" s="13" t="s">
        <v>739</v>
      </c>
      <c r="V181" s="13" t="s">
        <v>775</v>
      </c>
      <c r="W181" s="13" t="s">
        <v>1630</v>
      </c>
      <c r="X181" s="13" t="s">
        <v>775</v>
      </c>
      <c r="Y181" s="13">
        <v>83</v>
      </c>
      <c r="Z181" t="s">
        <v>1018</v>
      </c>
    </row>
    <row r="182" spans="1:26" ht="17.25" x14ac:dyDescent="0.25">
      <c r="A182" s="12" t="s">
        <v>1019</v>
      </c>
      <c r="B182" s="13" t="s">
        <v>314</v>
      </c>
      <c r="C182" s="15" t="s">
        <v>1158</v>
      </c>
      <c r="D182" s="13" t="s">
        <v>1153</v>
      </c>
      <c r="E182" s="15" t="s">
        <v>33</v>
      </c>
      <c r="F182" s="18" t="s">
        <v>1136</v>
      </c>
      <c r="G182" s="15" t="s">
        <v>33</v>
      </c>
      <c r="H182" s="18" t="s">
        <v>1136</v>
      </c>
      <c r="I182" s="13">
        <v>98</v>
      </c>
      <c r="J182" s="13" t="s">
        <v>1263</v>
      </c>
      <c r="K182" s="13" t="s">
        <v>1652</v>
      </c>
      <c r="L182" s="15">
        <v>55</v>
      </c>
      <c r="M182" s="13" t="s">
        <v>109</v>
      </c>
      <c r="N182" s="13" t="s">
        <v>245</v>
      </c>
      <c r="O182" s="13" t="s">
        <v>57</v>
      </c>
      <c r="P182" s="13" t="s">
        <v>696</v>
      </c>
      <c r="Q182" s="15">
        <v>98</v>
      </c>
      <c r="R182" s="15">
        <v>92</v>
      </c>
      <c r="S182" s="13" t="s">
        <v>1445</v>
      </c>
      <c r="T182" s="19" t="s">
        <v>1136</v>
      </c>
      <c r="U182" s="13" t="s">
        <v>1540</v>
      </c>
      <c r="V182" s="13" t="s">
        <v>775</v>
      </c>
      <c r="W182" s="13" t="s">
        <v>892</v>
      </c>
      <c r="X182" s="13" t="s">
        <v>1166</v>
      </c>
      <c r="Y182" s="13">
        <v>28</v>
      </c>
      <c r="Z182" t="s">
        <v>1019</v>
      </c>
    </row>
    <row r="183" spans="1:26" ht="17.25" x14ac:dyDescent="0.25">
      <c r="A183" s="12" t="s">
        <v>1023</v>
      </c>
      <c r="B183" s="13" t="s">
        <v>1653</v>
      </c>
      <c r="C183" s="15" t="s">
        <v>1158</v>
      </c>
      <c r="D183" s="13" t="s">
        <v>1145</v>
      </c>
      <c r="E183" s="15" t="s">
        <v>1203</v>
      </c>
      <c r="F183" s="18" t="s">
        <v>1136</v>
      </c>
      <c r="G183" s="15" t="s">
        <v>55</v>
      </c>
      <c r="H183" s="18" t="s">
        <v>1136</v>
      </c>
      <c r="I183" s="13">
        <v>96</v>
      </c>
      <c r="J183" s="13" t="s">
        <v>1287</v>
      </c>
      <c r="K183" s="13" t="s">
        <v>742</v>
      </c>
      <c r="L183" s="15">
        <v>78</v>
      </c>
      <c r="M183" s="13" t="s">
        <v>877</v>
      </c>
      <c r="N183" s="13" t="s">
        <v>628</v>
      </c>
      <c r="O183" s="13" t="s">
        <v>895</v>
      </c>
      <c r="P183" s="13" t="s">
        <v>866</v>
      </c>
      <c r="Q183" s="15">
        <v>100</v>
      </c>
      <c r="R183" s="15">
        <v>95</v>
      </c>
      <c r="S183" s="13" t="s">
        <v>33</v>
      </c>
      <c r="T183" s="19" t="s">
        <v>1136</v>
      </c>
      <c r="U183" s="13" t="s">
        <v>1540</v>
      </c>
      <c r="V183" s="13" t="s">
        <v>1137</v>
      </c>
      <c r="W183" s="13" t="s">
        <v>443</v>
      </c>
      <c r="X183" s="13" t="s">
        <v>1158</v>
      </c>
      <c r="Y183" s="13">
        <v>88</v>
      </c>
      <c r="Z183" t="s">
        <v>1023</v>
      </c>
    </row>
    <row r="184" spans="1:26" ht="17.25" x14ac:dyDescent="0.25">
      <c r="A184" s="12" t="s">
        <v>1028</v>
      </c>
      <c r="B184" s="13" t="s">
        <v>456</v>
      </c>
      <c r="C184" s="15" t="s">
        <v>507</v>
      </c>
      <c r="D184" s="13" t="s">
        <v>1147</v>
      </c>
      <c r="E184" s="15" t="s">
        <v>33</v>
      </c>
      <c r="F184" s="18" t="s">
        <v>1136</v>
      </c>
      <c r="G184" s="15" t="s">
        <v>33</v>
      </c>
      <c r="H184" s="18" t="s">
        <v>1136</v>
      </c>
      <c r="I184" s="13">
        <v>99</v>
      </c>
      <c r="J184" s="13" t="s">
        <v>1313</v>
      </c>
      <c r="K184" s="13" t="s">
        <v>337</v>
      </c>
      <c r="L184" s="15">
        <v>84</v>
      </c>
      <c r="M184" s="13" t="s">
        <v>723</v>
      </c>
      <c r="N184" s="13" t="s">
        <v>648</v>
      </c>
      <c r="O184" s="13" t="s">
        <v>410</v>
      </c>
      <c r="P184" s="13" t="s">
        <v>606</v>
      </c>
      <c r="Q184" s="15" t="s">
        <v>33</v>
      </c>
      <c r="R184" s="15" t="s">
        <v>33</v>
      </c>
      <c r="S184" s="13" t="s">
        <v>1445</v>
      </c>
      <c r="T184" s="19" t="s">
        <v>1136</v>
      </c>
      <c r="U184" s="13" t="s">
        <v>557</v>
      </c>
      <c r="V184" s="13" t="s">
        <v>775</v>
      </c>
      <c r="W184" s="13" t="s">
        <v>410</v>
      </c>
      <c r="X184" s="13" t="s">
        <v>1139</v>
      </c>
      <c r="Y184" s="13">
        <v>78</v>
      </c>
      <c r="Z184" t="s">
        <v>1028</v>
      </c>
    </row>
    <row r="185" spans="1:26" ht="17.25" x14ac:dyDescent="0.25">
      <c r="A185" s="12" t="s">
        <v>1031</v>
      </c>
      <c r="B185" s="13" t="s">
        <v>33</v>
      </c>
      <c r="C185" s="15" t="s">
        <v>33</v>
      </c>
      <c r="D185" s="13" t="s">
        <v>33</v>
      </c>
      <c r="E185" s="15" t="s">
        <v>33</v>
      </c>
      <c r="F185" s="18" t="s">
        <v>1136</v>
      </c>
      <c r="G185" s="15" t="s">
        <v>33</v>
      </c>
      <c r="H185" s="18" t="s">
        <v>1136</v>
      </c>
      <c r="I185" s="13">
        <v>96</v>
      </c>
      <c r="J185" s="13" t="s">
        <v>1654</v>
      </c>
      <c r="K185" s="13" t="s">
        <v>49</v>
      </c>
      <c r="L185" s="15">
        <v>89</v>
      </c>
      <c r="M185" s="13" t="s">
        <v>872</v>
      </c>
      <c r="N185" s="13" t="s">
        <v>126</v>
      </c>
      <c r="O185" s="13" t="s">
        <v>995</v>
      </c>
      <c r="P185" s="13" t="s">
        <v>86</v>
      </c>
      <c r="Q185" s="15">
        <v>98</v>
      </c>
      <c r="R185" s="15" t="s">
        <v>33</v>
      </c>
      <c r="S185" s="13">
        <v>30</v>
      </c>
      <c r="T185" s="19" t="s">
        <v>1136</v>
      </c>
      <c r="U185" s="13" t="s">
        <v>33</v>
      </c>
      <c r="V185" s="13" t="s">
        <v>33</v>
      </c>
      <c r="W185" s="13" t="s">
        <v>33</v>
      </c>
      <c r="X185" s="13" t="s">
        <v>33</v>
      </c>
      <c r="Y185" s="13" t="s">
        <v>33</v>
      </c>
      <c r="Z185" t="s">
        <v>1031</v>
      </c>
    </row>
    <row r="186" spans="1:26" ht="17.25" x14ac:dyDescent="0.25">
      <c r="A186" s="12" t="s">
        <v>1034</v>
      </c>
      <c r="B186" s="13" t="s">
        <v>906</v>
      </c>
      <c r="C186" s="15" t="s">
        <v>800</v>
      </c>
      <c r="D186" s="13" t="s">
        <v>783</v>
      </c>
      <c r="E186" s="15" t="s">
        <v>237</v>
      </c>
      <c r="F186" s="18" t="s">
        <v>1136</v>
      </c>
      <c r="G186" s="15" t="s">
        <v>493</v>
      </c>
      <c r="H186" s="18" t="s">
        <v>1136</v>
      </c>
      <c r="I186" s="13">
        <v>78</v>
      </c>
      <c r="J186" s="13" t="s">
        <v>1655</v>
      </c>
      <c r="K186" s="13" t="s">
        <v>1266</v>
      </c>
      <c r="L186" s="15">
        <v>73</v>
      </c>
      <c r="M186" s="13" t="s">
        <v>223</v>
      </c>
      <c r="N186" s="13" t="s">
        <v>784</v>
      </c>
      <c r="O186" s="13" t="s">
        <v>246</v>
      </c>
      <c r="P186" s="13" t="s">
        <v>507</v>
      </c>
      <c r="Q186" s="15">
        <v>79</v>
      </c>
      <c r="R186" s="15">
        <v>19</v>
      </c>
      <c r="S186" s="13" t="s">
        <v>1476</v>
      </c>
      <c r="T186" s="19" t="s">
        <v>1136</v>
      </c>
      <c r="U186" s="13" t="s">
        <v>373</v>
      </c>
      <c r="V186" s="13" t="s">
        <v>1139</v>
      </c>
      <c r="W186" s="13" t="s">
        <v>752</v>
      </c>
      <c r="X186" s="13" t="s">
        <v>168</v>
      </c>
      <c r="Y186" s="13" t="s">
        <v>33</v>
      </c>
      <c r="Z186" t="s">
        <v>1034</v>
      </c>
    </row>
    <row r="187" spans="1:26" ht="17.25" x14ac:dyDescent="0.25">
      <c r="A187" s="12" t="s">
        <v>1041</v>
      </c>
      <c r="B187" s="13" t="s">
        <v>1656</v>
      </c>
      <c r="C187" s="15" t="s">
        <v>1141</v>
      </c>
      <c r="D187" s="13" t="s">
        <v>991</v>
      </c>
      <c r="E187" s="15" t="s">
        <v>672</v>
      </c>
      <c r="F187" s="18" t="s">
        <v>1136</v>
      </c>
      <c r="G187" s="15" t="s">
        <v>41</v>
      </c>
      <c r="H187" s="18" t="s">
        <v>1136</v>
      </c>
      <c r="I187" s="13">
        <v>23</v>
      </c>
      <c r="J187" s="13" t="s">
        <v>1657</v>
      </c>
      <c r="K187" s="13" t="s">
        <v>1658</v>
      </c>
      <c r="L187" s="15">
        <v>99</v>
      </c>
      <c r="M187" s="13" t="s">
        <v>463</v>
      </c>
      <c r="N187" s="13" t="s">
        <v>33</v>
      </c>
      <c r="O187" s="13" t="s">
        <v>33</v>
      </c>
      <c r="P187" s="13" t="s">
        <v>33</v>
      </c>
      <c r="Q187" s="15">
        <v>96</v>
      </c>
      <c r="R187" s="15">
        <v>96</v>
      </c>
      <c r="S187" s="13" t="s">
        <v>1445</v>
      </c>
      <c r="T187" s="19" t="s">
        <v>1136</v>
      </c>
      <c r="U187" s="13" t="s">
        <v>872</v>
      </c>
      <c r="V187" s="13" t="s">
        <v>1139</v>
      </c>
      <c r="W187" s="13" t="s">
        <v>307</v>
      </c>
      <c r="X187" s="13" t="s">
        <v>42</v>
      </c>
      <c r="Y187" s="13">
        <v>86</v>
      </c>
      <c r="Z187" t="s">
        <v>1041</v>
      </c>
    </row>
    <row r="188" spans="1:26" ht="17.25" x14ac:dyDescent="0.25">
      <c r="A188" s="12" t="s">
        <v>1044</v>
      </c>
      <c r="B188" s="13" t="s">
        <v>515</v>
      </c>
      <c r="C188" s="15" t="s">
        <v>1139</v>
      </c>
      <c r="D188" s="13" t="s">
        <v>1166</v>
      </c>
      <c r="E188" s="15" t="s">
        <v>33</v>
      </c>
      <c r="F188" s="18" t="s">
        <v>1136</v>
      </c>
      <c r="G188" s="15" t="s">
        <v>33</v>
      </c>
      <c r="H188" s="18" t="s">
        <v>1136</v>
      </c>
      <c r="I188" s="13">
        <v>94</v>
      </c>
      <c r="J188" s="13" t="s">
        <v>33</v>
      </c>
      <c r="K188" s="13" t="s">
        <v>1144</v>
      </c>
      <c r="L188" s="15">
        <v>91</v>
      </c>
      <c r="M188" s="13" t="s">
        <v>723</v>
      </c>
      <c r="N188" s="13" t="s">
        <v>33</v>
      </c>
      <c r="O188" s="13" t="s">
        <v>33</v>
      </c>
      <c r="P188" s="13" t="s">
        <v>33</v>
      </c>
      <c r="Q188" s="15">
        <v>100</v>
      </c>
      <c r="R188" s="15">
        <v>98</v>
      </c>
      <c r="S188" s="13" t="s">
        <v>1445</v>
      </c>
      <c r="T188" s="19" t="s">
        <v>1136</v>
      </c>
      <c r="U188" s="13" t="s">
        <v>277</v>
      </c>
      <c r="V188" s="13" t="s">
        <v>775</v>
      </c>
      <c r="W188" s="13" t="s">
        <v>549</v>
      </c>
      <c r="X188" s="13" t="s">
        <v>1139</v>
      </c>
      <c r="Y188" s="13">
        <v>66</v>
      </c>
      <c r="Z188" t="s">
        <v>1044</v>
      </c>
    </row>
    <row r="189" spans="1:26" ht="17.25" x14ac:dyDescent="0.25">
      <c r="A189" s="12" t="s">
        <v>1047</v>
      </c>
      <c r="B189" s="13" t="s">
        <v>297</v>
      </c>
      <c r="C189" s="15" t="s">
        <v>1141</v>
      </c>
      <c r="D189" s="13" t="s">
        <v>1141</v>
      </c>
      <c r="E189" s="15" t="s">
        <v>1107</v>
      </c>
      <c r="F189" s="18" t="s">
        <v>1176</v>
      </c>
      <c r="G189" s="15" t="s">
        <v>487</v>
      </c>
      <c r="H189" s="18" t="s">
        <v>1176</v>
      </c>
      <c r="I189" s="13">
        <v>96</v>
      </c>
      <c r="J189" s="13" t="s">
        <v>33</v>
      </c>
      <c r="K189" s="13" t="s">
        <v>1659</v>
      </c>
      <c r="L189" s="15">
        <v>88</v>
      </c>
      <c r="M189" s="13" t="s">
        <v>181</v>
      </c>
      <c r="N189" s="13" t="s">
        <v>33</v>
      </c>
      <c r="O189" s="13" t="s">
        <v>33</v>
      </c>
      <c r="P189" s="13" t="s">
        <v>33</v>
      </c>
      <c r="Q189" s="15">
        <v>100</v>
      </c>
      <c r="R189" s="15">
        <v>99</v>
      </c>
      <c r="S189" s="13" t="s">
        <v>1445</v>
      </c>
      <c r="T189" s="19" t="s">
        <v>1446</v>
      </c>
      <c r="U189" s="13" t="s">
        <v>55</v>
      </c>
      <c r="V189" s="13" t="s">
        <v>1140</v>
      </c>
      <c r="W189" s="13" t="s">
        <v>513</v>
      </c>
      <c r="X189" s="13" t="s">
        <v>1139</v>
      </c>
      <c r="Y189" s="13">
        <v>100</v>
      </c>
      <c r="Z189" t="s">
        <v>1047</v>
      </c>
    </row>
    <row r="190" spans="1:26" ht="17.25" x14ac:dyDescent="0.25">
      <c r="A190" s="12" t="s">
        <v>1050</v>
      </c>
      <c r="B190" s="13" t="s">
        <v>1030</v>
      </c>
      <c r="C190" s="15" t="s">
        <v>298</v>
      </c>
      <c r="D190" s="13" t="s">
        <v>443</v>
      </c>
      <c r="E190" s="15" t="s">
        <v>508</v>
      </c>
      <c r="F190" s="18" t="s">
        <v>1136</v>
      </c>
      <c r="G190" s="15" t="s">
        <v>106</v>
      </c>
      <c r="H190" s="18" t="s">
        <v>1136</v>
      </c>
      <c r="I190" s="13">
        <v>98</v>
      </c>
      <c r="J190" s="13" t="s">
        <v>1660</v>
      </c>
      <c r="K190" s="13" t="s">
        <v>167</v>
      </c>
      <c r="L190" s="15">
        <v>67</v>
      </c>
      <c r="M190" s="13" t="s">
        <v>771</v>
      </c>
      <c r="N190" s="13" t="s">
        <v>1661</v>
      </c>
      <c r="O190" s="13" t="s">
        <v>817</v>
      </c>
      <c r="P190" s="13" t="s">
        <v>638</v>
      </c>
      <c r="Q190" s="15">
        <v>56</v>
      </c>
      <c r="R190" s="15">
        <v>16</v>
      </c>
      <c r="S190" s="13" t="s">
        <v>1476</v>
      </c>
      <c r="T190" s="19" t="s">
        <v>1136</v>
      </c>
      <c r="U190" s="13" t="s">
        <v>537</v>
      </c>
      <c r="V190" s="13" t="s">
        <v>1139</v>
      </c>
      <c r="W190" s="13" t="s">
        <v>59</v>
      </c>
      <c r="X190" s="13" t="s">
        <v>1139</v>
      </c>
      <c r="Y190" s="13" t="s">
        <v>33</v>
      </c>
      <c r="Z190" t="s">
        <v>1050</v>
      </c>
    </row>
    <row r="191" spans="1:26" ht="17.25" x14ac:dyDescent="0.25">
      <c r="A191" s="12" t="s">
        <v>1052</v>
      </c>
      <c r="B191" s="13" t="s">
        <v>134</v>
      </c>
      <c r="C191" s="15" t="s">
        <v>1153</v>
      </c>
      <c r="D191" s="13" t="s">
        <v>1147</v>
      </c>
      <c r="E191" s="15" t="s">
        <v>1204</v>
      </c>
      <c r="F191" s="18" t="s">
        <v>1176</v>
      </c>
      <c r="G191" s="15" t="s">
        <v>1205</v>
      </c>
      <c r="H191" s="18" t="s">
        <v>1176</v>
      </c>
      <c r="I191" s="13">
        <v>95</v>
      </c>
      <c r="J191" s="13" t="s">
        <v>33</v>
      </c>
      <c r="K191" s="13" t="s">
        <v>1662</v>
      </c>
      <c r="L191" s="15">
        <v>96</v>
      </c>
      <c r="M191" s="13" t="s">
        <v>689</v>
      </c>
      <c r="N191" s="13" t="s">
        <v>117</v>
      </c>
      <c r="O191" s="13" t="s">
        <v>1145</v>
      </c>
      <c r="P191" s="13" t="s">
        <v>307</v>
      </c>
      <c r="Q191" s="15">
        <v>99</v>
      </c>
      <c r="R191" s="15">
        <v>100</v>
      </c>
      <c r="S191" s="13" t="s">
        <v>1445</v>
      </c>
      <c r="T191" s="19" t="s">
        <v>1446</v>
      </c>
      <c r="U191" s="13" t="s">
        <v>766</v>
      </c>
      <c r="V191" s="13" t="s">
        <v>1141</v>
      </c>
      <c r="W191" s="13" t="s">
        <v>1190</v>
      </c>
      <c r="X191" s="13" t="s">
        <v>1139</v>
      </c>
      <c r="Y191" s="13">
        <v>100</v>
      </c>
      <c r="Z191" t="s">
        <v>1052</v>
      </c>
    </row>
    <row r="192" spans="1:26" ht="17.25" x14ac:dyDescent="0.25">
      <c r="A192" s="12" t="s">
        <v>1055</v>
      </c>
      <c r="B192" s="13" t="s">
        <v>1080</v>
      </c>
      <c r="C192" s="15" t="s">
        <v>1166</v>
      </c>
      <c r="D192" s="13" t="s">
        <v>427</v>
      </c>
      <c r="E192" s="15" t="s">
        <v>261</v>
      </c>
      <c r="F192" s="18" t="s">
        <v>1136</v>
      </c>
      <c r="G192" s="15" t="s">
        <v>1198</v>
      </c>
      <c r="H192" s="18" t="s">
        <v>1136</v>
      </c>
      <c r="I192" s="13">
        <v>95</v>
      </c>
      <c r="J192" s="13" t="s">
        <v>1491</v>
      </c>
      <c r="K192" s="13" t="s">
        <v>1663</v>
      </c>
      <c r="L192" s="15">
        <v>82</v>
      </c>
      <c r="M192" s="13" t="s">
        <v>425</v>
      </c>
      <c r="N192" s="13" t="s">
        <v>338</v>
      </c>
      <c r="O192" s="13" t="s">
        <v>513</v>
      </c>
      <c r="P192" s="13" t="s">
        <v>178</v>
      </c>
      <c r="Q192" s="15">
        <v>100</v>
      </c>
      <c r="R192" s="15">
        <v>96</v>
      </c>
      <c r="S192" s="13" t="s">
        <v>1445</v>
      </c>
      <c r="T192" s="19" t="s">
        <v>1136</v>
      </c>
      <c r="U192" s="13" t="s">
        <v>648</v>
      </c>
      <c r="V192" s="13" t="s">
        <v>775</v>
      </c>
      <c r="W192" s="13" t="s">
        <v>59</v>
      </c>
      <c r="X192" s="13" t="s">
        <v>775</v>
      </c>
      <c r="Y192" s="13">
        <v>100</v>
      </c>
      <c r="Z192" t="s">
        <v>1055</v>
      </c>
    </row>
    <row r="193" spans="1:26" ht="17.25" x14ac:dyDescent="0.25">
      <c r="A193" s="12" t="s">
        <v>1059</v>
      </c>
      <c r="B193" s="13" t="s">
        <v>702</v>
      </c>
      <c r="C193" s="15" t="s">
        <v>443</v>
      </c>
      <c r="D193" s="13" t="s">
        <v>408</v>
      </c>
      <c r="E193" s="15" t="s">
        <v>423</v>
      </c>
      <c r="F193" s="18" t="s">
        <v>1136</v>
      </c>
      <c r="G193" s="15" t="s">
        <v>513</v>
      </c>
      <c r="H193" s="18" t="s">
        <v>1136</v>
      </c>
      <c r="I193" s="13">
        <v>99</v>
      </c>
      <c r="J193" s="13" t="s">
        <v>1280</v>
      </c>
      <c r="K193" s="13" t="s">
        <v>1664</v>
      </c>
      <c r="L193" s="15">
        <v>83</v>
      </c>
      <c r="M193" s="13" t="s">
        <v>338</v>
      </c>
      <c r="N193" s="13" t="s">
        <v>210</v>
      </c>
      <c r="O193" s="13" t="s">
        <v>817</v>
      </c>
      <c r="P193" s="13" t="s">
        <v>468</v>
      </c>
      <c r="Q193" s="15" t="s">
        <v>33</v>
      </c>
      <c r="R193" s="15">
        <v>100</v>
      </c>
      <c r="S193" s="13">
        <v>90</v>
      </c>
      <c r="T193" s="19" t="s">
        <v>1136</v>
      </c>
      <c r="U193" s="13" t="s">
        <v>1012</v>
      </c>
      <c r="V193" s="13" t="s">
        <v>1140</v>
      </c>
      <c r="W193" s="13" t="s">
        <v>991</v>
      </c>
      <c r="X193" s="13" t="s">
        <v>775</v>
      </c>
      <c r="Y193" s="13">
        <v>89</v>
      </c>
      <c r="Z193" t="s">
        <v>1059</v>
      </c>
    </row>
    <row r="194" spans="1:26" ht="17.25" x14ac:dyDescent="0.25">
      <c r="A194" s="12" t="s">
        <v>1064</v>
      </c>
      <c r="B194" s="13" t="s">
        <v>33</v>
      </c>
      <c r="C194" s="15" t="s">
        <v>33</v>
      </c>
      <c r="D194" s="13" t="s">
        <v>611</v>
      </c>
      <c r="E194" s="15" t="s">
        <v>33</v>
      </c>
      <c r="F194" s="18" t="s">
        <v>1136</v>
      </c>
      <c r="G194" s="15" t="s">
        <v>33</v>
      </c>
      <c r="H194" s="18" t="s">
        <v>1136</v>
      </c>
      <c r="I194" s="13">
        <v>64</v>
      </c>
      <c r="J194" s="13" t="s">
        <v>1665</v>
      </c>
      <c r="K194" s="13" t="s">
        <v>467</v>
      </c>
      <c r="L194" s="15">
        <v>43</v>
      </c>
      <c r="M194" s="13" t="s">
        <v>658</v>
      </c>
      <c r="N194" s="13" t="s">
        <v>1173</v>
      </c>
      <c r="O194" s="13" t="s">
        <v>60</v>
      </c>
      <c r="P194" s="13" t="s">
        <v>167</v>
      </c>
      <c r="Q194" s="15">
        <v>95</v>
      </c>
      <c r="R194" s="15">
        <v>58</v>
      </c>
      <c r="S194" s="13">
        <v>16</v>
      </c>
      <c r="T194" s="19" t="s">
        <v>1136</v>
      </c>
      <c r="U194" s="13" t="s">
        <v>494</v>
      </c>
      <c r="V194" s="13" t="s">
        <v>611</v>
      </c>
      <c r="W194" s="13" t="s">
        <v>117</v>
      </c>
      <c r="X194" s="13" t="s">
        <v>775</v>
      </c>
      <c r="Y194" s="13" t="s">
        <v>33</v>
      </c>
      <c r="Z194" t="s">
        <v>1064</v>
      </c>
    </row>
    <row r="195" spans="1:26" ht="17.25" x14ac:dyDescent="0.25">
      <c r="A195" s="12" t="s">
        <v>1066</v>
      </c>
      <c r="B195" s="13" t="s">
        <v>481</v>
      </c>
      <c r="C195" s="15" t="s">
        <v>513</v>
      </c>
      <c r="D195" s="13" t="s">
        <v>1166</v>
      </c>
      <c r="E195" s="15" t="s">
        <v>33</v>
      </c>
      <c r="F195" s="18" t="s">
        <v>1136</v>
      </c>
      <c r="G195" s="15" t="s">
        <v>33</v>
      </c>
      <c r="H195" s="18" t="s">
        <v>1136</v>
      </c>
      <c r="I195" s="13">
        <v>87</v>
      </c>
      <c r="J195" s="13" t="s">
        <v>1224</v>
      </c>
      <c r="K195" s="13" t="s">
        <v>33</v>
      </c>
      <c r="L195" s="15">
        <v>94</v>
      </c>
      <c r="M195" s="13" t="s">
        <v>507</v>
      </c>
      <c r="N195" s="13" t="s">
        <v>571</v>
      </c>
      <c r="O195" s="13" t="s">
        <v>177</v>
      </c>
      <c r="P195" s="13" t="s">
        <v>724</v>
      </c>
      <c r="Q195" s="15">
        <v>93</v>
      </c>
      <c r="R195" s="15">
        <v>94</v>
      </c>
      <c r="S195" s="13" t="s">
        <v>1445</v>
      </c>
      <c r="T195" s="19" t="s">
        <v>1136</v>
      </c>
      <c r="U195" s="13" t="s">
        <v>467</v>
      </c>
      <c r="V195" s="13" t="s">
        <v>1139</v>
      </c>
      <c r="W195" s="13" t="s">
        <v>319</v>
      </c>
      <c r="X195" s="13" t="s">
        <v>1139</v>
      </c>
      <c r="Y195" s="13">
        <v>90</v>
      </c>
      <c r="Z195" t="s">
        <v>1066</v>
      </c>
    </row>
    <row r="196" spans="1:26" ht="17.25" x14ac:dyDescent="0.25">
      <c r="A196" s="12" t="s">
        <v>1071</v>
      </c>
      <c r="B196" s="13" t="s">
        <v>1666</v>
      </c>
      <c r="C196" s="15" t="s">
        <v>610</v>
      </c>
      <c r="D196" s="13" t="s">
        <v>951</v>
      </c>
      <c r="E196" s="15" t="s">
        <v>1206</v>
      </c>
      <c r="F196" s="18" t="s">
        <v>1136</v>
      </c>
      <c r="G196" s="15" t="s">
        <v>513</v>
      </c>
      <c r="H196" s="18" t="s">
        <v>1136</v>
      </c>
      <c r="I196" s="13">
        <v>97</v>
      </c>
      <c r="J196" s="13" t="s">
        <v>1228</v>
      </c>
      <c r="K196" s="13" t="s">
        <v>325</v>
      </c>
      <c r="L196" s="15">
        <v>99</v>
      </c>
      <c r="M196" s="13" t="s">
        <v>109</v>
      </c>
      <c r="N196" s="13" t="s">
        <v>1179</v>
      </c>
      <c r="O196" s="13" t="s">
        <v>724</v>
      </c>
      <c r="P196" s="13" t="s">
        <v>1190</v>
      </c>
      <c r="Q196" s="15">
        <v>98</v>
      </c>
      <c r="R196" s="15">
        <v>78</v>
      </c>
      <c r="S196" s="13">
        <v>51</v>
      </c>
      <c r="T196" s="19" t="s">
        <v>1136</v>
      </c>
      <c r="U196" s="13" t="s">
        <v>298</v>
      </c>
      <c r="V196" s="13" t="s">
        <v>1140</v>
      </c>
      <c r="W196" s="13" t="s">
        <v>738</v>
      </c>
      <c r="X196" s="13" t="s">
        <v>775</v>
      </c>
      <c r="Y196" s="13" t="s">
        <v>33</v>
      </c>
      <c r="Z196" t="s">
        <v>1071</v>
      </c>
    </row>
    <row r="197" spans="1:26" ht="17.25" x14ac:dyDescent="0.25">
      <c r="A197" s="12" t="s">
        <v>1074</v>
      </c>
      <c r="B197" s="13" t="s">
        <v>697</v>
      </c>
      <c r="C197" s="15" t="s">
        <v>158</v>
      </c>
      <c r="D197" s="13" t="s">
        <v>493</v>
      </c>
      <c r="E197" s="15" t="s">
        <v>33</v>
      </c>
      <c r="F197" s="18" t="s">
        <v>1136</v>
      </c>
      <c r="G197" s="15" t="s">
        <v>33</v>
      </c>
      <c r="H197" s="18" t="s">
        <v>1136</v>
      </c>
      <c r="I197" s="13">
        <v>69</v>
      </c>
      <c r="J197" s="13" t="s">
        <v>1667</v>
      </c>
      <c r="K197" s="13" t="s">
        <v>338</v>
      </c>
      <c r="L197" s="15">
        <v>46</v>
      </c>
      <c r="M197" s="13" t="s">
        <v>738</v>
      </c>
      <c r="N197" s="13" t="s">
        <v>486</v>
      </c>
      <c r="O197" s="13" t="s">
        <v>1299</v>
      </c>
      <c r="P197" s="13" t="s">
        <v>610</v>
      </c>
      <c r="Q197" s="15" t="s">
        <v>33</v>
      </c>
      <c r="R197" s="15" t="s">
        <v>33</v>
      </c>
      <c r="S197" s="13">
        <v>62</v>
      </c>
      <c r="T197" s="19" t="s">
        <v>1136</v>
      </c>
      <c r="U197" s="13" t="s">
        <v>1033</v>
      </c>
      <c r="V197" s="13" t="s">
        <v>1139</v>
      </c>
      <c r="W197" s="13" t="s">
        <v>417</v>
      </c>
      <c r="X197" s="13" t="s">
        <v>696</v>
      </c>
      <c r="Y197" s="13" t="s">
        <v>33</v>
      </c>
      <c r="Z197" t="s">
        <v>1074</v>
      </c>
    </row>
    <row r="198" spans="1:26" ht="17.25" x14ac:dyDescent="0.25">
      <c r="A198" s="12" t="s">
        <v>1077</v>
      </c>
      <c r="B198" s="13" t="s">
        <v>862</v>
      </c>
      <c r="C198" s="15" t="s">
        <v>194</v>
      </c>
      <c r="D198" s="13" t="s">
        <v>493</v>
      </c>
      <c r="E198" s="15" t="s">
        <v>1146</v>
      </c>
      <c r="F198" s="18" t="s">
        <v>1136</v>
      </c>
      <c r="G198" s="15" t="s">
        <v>167</v>
      </c>
      <c r="H198" s="18" t="s">
        <v>1136</v>
      </c>
      <c r="I198" s="13">
        <v>90</v>
      </c>
      <c r="J198" s="13" t="s">
        <v>1668</v>
      </c>
      <c r="K198" s="13" t="s">
        <v>182</v>
      </c>
      <c r="L198" s="15">
        <v>92</v>
      </c>
      <c r="M198" s="13" t="s">
        <v>1102</v>
      </c>
      <c r="N198" s="13" t="s">
        <v>1156</v>
      </c>
      <c r="O198" s="13" t="s">
        <v>86</v>
      </c>
      <c r="P198" s="13" t="s">
        <v>42</v>
      </c>
      <c r="Q198" s="15">
        <v>65</v>
      </c>
      <c r="R198" s="15">
        <v>44</v>
      </c>
      <c r="S198" s="13">
        <v>16</v>
      </c>
      <c r="T198" s="19" t="s">
        <v>1136</v>
      </c>
      <c r="U198" s="13" t="s">
        <v>1063</v>
      </c>
      <c r="V198" s="13" t="s">
        <v>775</v>
      </c>
      <c r="W198" s="13" t="s">
        <v>375</v>
      </c>
      <c r="X198" s="13" t="s">
        <v>775</v>
      </c>
      <c r="Y198" s="13" t="s">
        <v>33</v>
      </c>
      <c r="Z198" t="s">
        <v>1077</v>
      </c>
    </row>
    <row r="199" spans="1:26" ht="17.25" x14ac:dyDescent="0.25">
      <c r="A199" s="12" t="s">
        <v>1082</v>
      </c>
      <c r="B199" s="13" t="s">
        <v>1669</v>
      </c>
      <c r="C199" s="15" t="s">
        <v>793</v>
      </c>
      <c r="D199" s="13" t="s">
        <v>117</v>
      </c>
      <c r="E199" s="15" t="s">
        <v>1207</v>
      </c>
      <c r="F199" s="18" t="s">
        <v>1136</v>
      </c>
      <c r="G199" s="15" t="s">
        <v>117</v>
      </c>
      <c r="H199" s="18" t="s">
        <v>1136</v>
      </c>
      <c r="I199" s="13">
        <v>87</v>
      </c>
      <c r="J199" s="13" t="s">
        <v>1552</v>
      </c>
      <c r="K199" s="13" t="s">
        <v>739</v>
      </c>
      <c r="L199" s="15">
        <v>73</v>
      </c>
      <c r="M199" s="13" t="s">
        <v>346</v>
      </c>
      <c r="N199" s="13" t="s">
        <v>298</v>
      </c>
      <c r="O199" s="13" t="s">
        <v>995</v>
      </c>
      <c r="P199" s="13" t="s">
        <v>638</v>
      </c>
      <c r="Q199" s="15">
        <v>77</v>
      </c>
      <c r="R199" s="15">
        <v>37</v>
      </c>
      <c r="S199" s="13">
        <v>31</v>
      </c>
      <c r="T199" s="19" t="s">
        <v>1136</v>
      </c>
      <c r="U199" s="13" t="s">
        <v>537</v>
      </c>
      <c r="V199" s="13" t="s">
        <v>1137</v>
      </c>
      <c r="W199" s="13" t="s">
        <v>1173</v>
      </c>
      <c r="X199" s="13" t="s">
        <v>1139</v>
      </c>
      <c r="Y199" s="13" t="s">
        <v>33</v>
      </c>
      <c r="Z199" t="s">
        <v>1082</v>
      </c>
    </row>
    <row r="200" spans="1:26" x14ac:dyDescent="0.25">
      <c r="B200" s="13"/>
      <c r="C200" s="15"/>
      <c r="D200" s="13"/>
      <c r="E200" s="15"/>
      <c r="F200" s="15"/>
      <c r="G200" s="15"/>
      <c r="H200" s="15"/>
      <c r="I200" s="15"/>
      <c r="J200" s="15"/>
    </row>
    <row r="201" spans="1:26" x14ac:dyDescent="0.25">
      <c r="A201" s="12" t="s">
        <v>1087</v>
      </c>
      <c r="B201" s="13"/>
      <c r="C201" s="15"/>
      <c r="D201" s="13"/>
      <c r="E201" s="15"/>
      <c r="F201" s="15"/>
      <c r="G201" s="15"/>
      <c r="H201" s="15"/>
      <c r="I201" s="15"/>
      <c r="J201" s="15"/>
      <c r="Z201" t="s">
        <v>1087</v>
      </c>
    </row>
    <row r="202" spans="1:26" x14ac:dyDescent="0.25">
      <c r="A202" s="12" t="s">
        <v>1088</v>
      </c>
      <c r="B202" s="13" t="str">
        <f>IF(VLOOKUP(A202,#REF!,15,FALSE)="","–",TEXT(VLOOKUP(A202,#REF!,15,FALSE),"0.0"))</f>
        <v>80.2</v>
      </c>
      <c r="C202" s="15" t="s">
        <v>1208</v>
      </c>
      <c r="D202" s="13" t="str">
        <f>IF(VLOOKUP($A202,#REF!,16,FALSE)="","–",TEXT(VLOOKUP($A202,#REF!,16,FALSE),"0.0"))</f>
        <v>2.8</v>
      </c>
      <c r="E202" s="15" t="s">
        <v>33</v>
      </c>
      <c r="F202" s="15"/>
      <c r="G202" s="15" t="s">
        <v>33</v>
      </c>
      <c r="H202" s="15"/>
      <c r="I202" s="13">
        <f>VLOOKUP($A202,#REF!,18,FALSE)</f>
        <v>76</v>
      </c>
      <c r="J202" s="13">
        <f>VLOOKUP($A202,#REF!,19,FALSE)</f>
        <v>4.54</v>
      </c>
      <c r="K202" s="13" t="str">
        <f>TEXT(VLOOKUP(A202,#REF!,8,FALSE),"0.0")</f>
        <v>14.1</v>
      </c>
      <c r="L202" s="15">
        <v>56</v>
      </c>
      <c r="M202" s="13" t="str">
        <f>TEXT(VLOOKUP($A202,#REF!,21,FALSE),"0.0")</f>
        <v>9.9</v>
      </c>
      <c r="N202" s="13" t="str">
        <f>TEXT(VLOOKUP($A202,#REF!,2,FALSE),"0.0")</f>
        <v>33.5</v>
      </c>
      <c r="O202" s="13" t="str">
        <f>TEXT(VLOOKUP($A202,#REF!,3,FALSE),"0.0")</f>
        <v>7.4</v>
      </c>
      <c r="P202" s="13" t="str">
        <f>TEXT(VLOOKUP($A202,#REF!,4,FALSE),"0.0")</f>
        <v>4.1</v>
      </c>
      <c r="Q202" s="15">
        <v>68</v>
      </c>
      <c r="R202" s="15">
        <v>32</v>
      </c>
      <c r="S202" s="13">
        <f>IF(VLOOKUP($A202,#REF!,24,FALSE)="","–",VLOOKUP($A202,#REF!,24,FALSE))</f>
        <v>16</v>
      </c>
      <c r="T202" s="15"/>
      <c r="U202" s="13" t="str">
        <f>IF(VLOOKUP($A202,#REF!,25,FALSE)="","–",TEXT(VLOOKUP($A202,#REF!,25,FALSE),"0.0"))</f>
        <v>37.4</v>
      </c>
      <c r="V202" s="13" t="str">
        <f>IF(VLOOKUP($A202,#REF!,26,FALSE)="","–",TEXT(VLOOKUP($A202,#REF!,26,FALSE),"0.0"))</f>
        <v>0.1</v>
      </c>
      <c r="W202" s="13" t="str">
        <f>IF(VLOOKUP($A202,#REF!,28,FALSE)="","–",TEXT(VLOOKUP($A202,#REF!,28,FALSE),"0.0"))</f>
        <v>10.3</v>
      </c>
      <c r="X202" s="13" t="str">
        <f>IF(VLOOKUP($A202,#REF!,27,FALSE)="","–",TEXT(VLOOKUP($A202,#REF!,27,FALSE),"0.0"))</f>
        <v>1.4</v>
      </c>
      <c r="Y202" s="13">
        <f>VLOOKUP($A202,#REF!,10,FALSE)</f>
        <v>5</v>
      </c>
      <c r="Z202" t="s">
        <v>1088</v>
      </c>
    </row>
    <row r="203" spans="1:26" x14ac:dyDescent="0.25">
      <c r="A203" s="12" t="s">
        <v>1091</v>
      </c>
      <c r="B203" s="13" t="str">
        <f>IF(VLOOKUP(A203,#REF!,15,FALSE)="","–",TEXT(VLOOKUP(A203,#REF!,15,FALSE),"0.0"))</f>
        <v>20.3</v>
      </c>
      <c r="C203" s="15" t="s">
        <v>408</v>
      </c>
      <c r="D203" s="13" t="str">
        <f>IF(VLOOKUP($A203,#REF!,16,FALSE)="","–",TEXT(VLOOKUP($A203,#REF!,16,FALSE),"0.0"))</f>
        <v>0.8</v>
      </c>
      <c r="E203" s="15" t="s">
        <v>33</v>
      </c>
      <c r="F203" s="15"/>
      <c r="G203" s="15" t="s">
        <v>33</v>
      </c>
      <c r="H203" s="15"/>
      <c r="I203" s="13">
        <f>VLOOKUP($A203,#REF!,18,FALSE)</f>
        <v>91</v>
      </c>
      <c r="J203" s="13">
        <f>VLOOKUP($A203,#REF!,19,FALSE)</f>
        <v>0.32</v>
      </c>
      <c r="K203" s="13" t="str">
        <f>TEXT(VLOOKUP(A203,#REF!,8,FALSE),"0.0")</f>
        <v>84.6</v>
      </c>
      <c r="L203" s="15">
        <v>79</v>
      </c>
      <c r="M203" s="13">
        <f>VLOOKUP($A203,#REF!,21,FALSE)</f>
        <v>13.6</v>
      </c>
      <c r="N203" s="13" t="str">
        <f>TEXT(VLOOKUP($A203,#REF!,2,FALSE),"0.0")</f>
        <v>6.6</v>
      </c>
      <c r="O203" s="13" t="str">
        <f>TEXT(VLOOKUP($A203,#REF!,3,FALSE),"0.0")</f>
        <v>0.9</v>
      </c>
      <c r="P203" s="13" t="str">
        <f>TEXT(VLOOKUP($A203,#REF!,4,FALSE),"0.0")</f>
        <v>7.1</v>
      </c>
      <c r="Q203" s="15">
        <v>96</v>
      </c>
      <c r="R203" s="15">
        <v>89</v>
      </c>
      <c r="S203" s="13">
        <f>IF(VLOOKUP($A203,#REF!,24,FALSE)="","–",VLOOKUP($A203,#REF!,24,FALSE))</f>
        <v>91</v>
      </c>
      <c r="T203" s="15"/>
      <c r="U203" s="13" t="str">
        <f>IF(VLOOKUP($A203,#REF!,25,FALSE)="","–",TEXT(VLOOKUP($A203,#REF!,25,FALSE),"0.0"))</f>
        <v>14.7</v>
      </c>
      <c r="V203" s="13" t="str">
        <f>IF(VLOOKUP($A203,#REF!,26,FALSE)="","–",TEXT(VLOOKUP($A203,#REF!,26,FALSE),"0.0"))</f>
        <v>0.2</v>
      </c>
      <c r="W203" s="13" t="str">
        <f>IF(VLOOKUP($A203,#REF!,28,FALSE)="","–",TEXT(VLOOKUP($A203,#REF!,28,FALSE),"0.0"))</f>
        <v>18.6</v>
      </c>
      <c r="X203" s="13" t="str">
        <f>IF(VLOOKUP($A203,#REF!,27,FALSE)="","–",TEXT(VLOOKUP($A203,#REF!,27,FALSE),"0.0"))</f>
        <v>0.2</v>
      </c>
      <c r="Y203" s="13">
        <f>VLOOKUP($A203,#REF!,10,FALSE)</f>
        <v>94</v>
      </c>
      <c r="Z203" t="s">
        <v>1091</v>
      </c>
    </row>
    <row r="204" spans="1:26" x14ac:dyDescent="0.25">
      <c r="A204" s="12" t="s">
        <v>1095</v>
      </c>
      <c r="B204" s="13" t="str">
        <f>IF(VLOOKUP(A204,#REF!,15,FALSE)="","–",TEXT(VLOOKUP(A204,#REF!,15,FALSE),"0.0"))</f>
        <v>119.9</v>
      </c>
      <c r="C204" s="15" t="s">
        <v>464</v>
      </c>
      <c r="D204" s="13" t="str">
        <f>IF(VLOOKUP($A204,#REF!,16,FALSE)="","–",TEXT(VLOOKUP($A204,#REF!,16,FALSE),"0.0"))</f>
        <v>1.5</v>
      </c>
      <c r="E204" s="15" t="s">
        <v>33</v>
      </c>
      <c r="F204" s="15"/>
      <c r="G204" s="15" t="s">
        <v>33</v>
      </c>
      <c r="H204" s="15"/>
      <c r="I204" s="13">
        <f>VLOOKUP($A204,#REF!,18,FALSE)</f>
        <v>87</v>
      </c>
      <c r="J204" s="13">
        <f>VLOOKUP($A204,#REF!,19,FALSE)</f>
        <v>0.47</v>
      </c>
      <c r="K204" s="13" t="str">
        <f>TEXT(VLOOKUP(A204,#REF!,8,FALSE),"0.0")</f>
        <v>24.6</v>
      </c>
      <c r="L204" s="15">
        <f>VLOOKUP(A204,#REF!,9,FALSE)</f>
        <v>80</v>
      </c>
      <c r="M204" s="13">
        <f>VLOOKUP($A204,#REF!,21,FALSE)</f>
        <v>9.3000000000000007</v>
      </c>
      <c r="N204" s="13" t="str">
        <f>TEXT(VLOOKUP($A204,#REF!,2,FALSE),"0.0")</f>
        <v>33.8</v>
      </c>
      <c r="O204" s="13" t="str">
        <f>TEXT(VLOOKUP($A204,#REF!,3,FALSE),"0.0")</f>
        <v>15.3</v>
      </c>
      <c r="P204" s="13" t="str">
        <f>TEXT(VLOOKUP($A204,#REF!,4,FALSE),"0.0")</f>
        <v>5.3</v>
      </c>
      <c r="Q204" s="15">
        <v>92</v>
      </c>
      <c r="R204" s="15">
        <v>49</v>
      </c>
      <c r="S204" s="13">
        <f>IF(VLOOKUP($A204,#REF!,24,FALSE)="","–",VLOOKUP($A204,#REF!,24,FALSE))</f>
        <v>35</v>
      </c>
      <c r="T204" s="15"/>
      <c r="U204" s="13" t="str">
        <f>IF(VLOOKUP($A204,#REF!,25,FALSE)="","–",TEXT(VLOOKUP($A204,#REF!,25,FALSE),"0.0"))</f>
        <v>58.8</v>
      </c>
      <c r="V204" s="13" t="str">
        <f>IF(VLOOKUP($A204,#REF!,26,FALSE)="","–",TEXT(VLOOKUP($A204,#REF!,26,FALSE),"0.0"))</f>
        <v>0.3</v>
      </c>
      <c r="W204" s="13" t="str">
        <f>IF(VLOOKUP($A204,#REF!,28,FALSE)="","–",TEXT(VLOOKUP($A204,#REF!,28,FALSE),"0.0"))</f>
        <v>4.0</v>
      </c>
      <c r="X204" s="13" t="str">
        <f>IF(VLOOKUP($A204,#REF!,27,FALSE)="","–",TEXT(VLOOKUP($A204,#REF!,27,FALSE),"0.0"))</f>
        <v>0.1</v>
      </c>
      <c r="Y204" s="13">
        <f>VLOOKUP($A204,#REF!,10,FALSE)</f>
        <v>11</v>
      </c>
      <c r="Z204" t="s">
        <v>1098</v>
      </c>
    </row>
    <row r="205" spans="1:26" x14ac:dyDescent="0.25">
      <c r="A205" s="12" t="s">
        <v>1099</v>
      </c>
      <c r="B205" s="13" t="str">
        <f>IF(VLOOKUP(A205,#REF!,15,FALSE)="","–",TEXT(VLOOKUP(A205,#REF!,15,FALSE),"0.0"))</f>
        <v>64.2</v>
      </c>
      <c r="C205" s="15" t="s">
        <v>1153</v>
      </c>
      <c r="D205" s="13" t="str">
        <f>IF(VLOOKUP($A205,#REF!,16,FALSE)="","–",TEXT(VLOOKUP($A205,#REF!,16,FALSE),"0.0"))</f>
        <v>1.0</v>
      </c>
      <c r="E205" s="15" t="s">
        <v>33</v>
      </c>
      <c r="F205" s="15"/>
      <c r="G205" s="15" t="s">
        <v>33</v>
      </c>
      <c r="H205" s="15"/>
      <c r="I205" s="13">
        <f>VLOOKUP($A205,#REF!,18,FALSE)</f>
        <v>93</v>
      </c>
      <c r="J205" s="13" t="str">
        <f>VLOOKUP($A205,#REF!,19,FALSE)</f>
        <v>–</v>
      </c>
      <c r="K205" s="13" t="str">
        <f>TEXT(VLOOKUP(A205,#REF!,8,FALSE),"0.0")</f>
        <v>106.4</v>
      </c>
      <c r="L205" s="15">
        <f>VLOOKUP(A205,#REF!,9,FALSE)</f>
        <v>81</v>
      </c>
      <c r="M205" s="13">
        <f>VLOOKUP($A205,#REF!,21,FALSE)</f>
        <v>13.2</v>
      </c>
      <c r="N205" s="13" t="str">
        <f>TEXT(VLOOKUP($A205,#REF!,2,FALSE),"0.0")</f>
        <v>6.1</v>
      </c>
      <c r="O205" s="13" t="str">
        <f>TEXT(VLOOKUP($A205,#REF!,3,FALSE),"0.0")</f>
        <v>1.5</v>
      </c>
      <c r="P205" s="13" t="str">
        <f>TEXT(VLOOKUP($A205,#REF!,4,FALSE),"0.0")</f>
        <v>12.8</v>
      </c>
      <c r="Q205" s="15">
        <v>99</v>
      </c>
      <c r="R205" s="15">
        <v>93</v>
      </c>
      <c r="S205" s="13" t="str">
        <f>IF(VLOOKUP($A205,#REF!,24,FALSE)="","–",VLOOKUP($A205,#REF!,24,FALSE))</f>
        <v>&gt;95</v>
      </c>
      <c r="T205" s="15"/>
      <c r="U205" s="13" t="str">
        <f>IF(VLOOKUP($A205,#REF!,25,FALSE)="","–",TEXT(VLOOKUP($A205,#REF!,25,FALSE),"0.0"))</f>
        <v>19.1</v>
      </c>
      <c r="V205" s="13" t="str">
        <f>IF(VLOOKUP($A205,#REF!,26,FALSE)="","–",TEXT(VLOOKUP($A205,#REF!,26,FALSE),"0.0"))</f>
        <v>0.1</v>
      </c>
      <c r="W205" s="13" t="str">
        <f>IF(VLOOKUP($A205,#REF!,28,FALSE)="","–",TEXT(VLOOKUP($A205,#REF!,28,FALSE),"0.0"))</f>
        <v>3.3</v>
      </c>
      <c r="X205" s="13" t="str">
        <f>IF(VLOOKUP($A205,#REF!,27,FALSE)="","–",TEXT(VLOOKUP($A205,#REF!,27,FALSE),"0.0"))</f>
        <v>0.5</v>
      </c>
      <c r="Y205" s="13">
        <f>VLOOKUP($A205,#REF!,10,FALSE)</f>
        <v>95</v>
      </c>
      <c r="Z205" t="s">
        <v>1099</v>
      </c>
    </row>
    <row r="206" spans="1:26" x14ac:dyDescent="0.25">
      <c r="A206" s="12" t="s">
        <v>1103</v>
      </c>
      <c r="B206" s="13" t="str">
        <f>IF(VLOOKUP(A206,#REF!,15,FALSE)="","–",TEXT(VLOOKUP(A206,#REF!,15,FALSE),"0.0"))</f>
        <v>58.8</v>
      </c>
      <c r="C206" s="15" t="s">
        <v>752</v>
      </c>
      <c r="D206" s="13" t="str">
        <f>IF(VLOOKUP($A206,#REF!,16,FALSE)="","–",TEXT(VLOOKUP($A206,#REF!,16,FALSE),"0.0"))</f>
        <v>1.4</v>
      </c>
      <c r="E206" s="15" t="s">
        <v>33</v>
      </c>
      <c r="F206" s="15"/>
      <c r="G206" s="15" t="s">
        <v>33</v>
      </c>
      <c r="H206" s="15"/>
      <c r="I206" s="13">
        <f>VLOOKUP($A206,#REF!,18,FALSE)</f>
        <v>80</v>
      </c>
      <c r="J206" s="13">
        <f>VLOOKUP($A206,#REF!,19,FALSE)</f>
        <v>1.46</v>
      </c>
      <c r="K206" s="13" t="str">
        <f>TEXT(VLOOKUP(A206,#REF!,8,FALSE),"0.0")</f>
        <v>26.3</v>
      </c>
      <c r="L206" s="15">
        <f>VLOOKUP(A206,#REF!,9,FALSE)</f>
        <v>72</v>
      </c>
      <c r="M206" s="13">
        <f>VLOOKUP($A206,#REF!,21,FALSE)</f>
        <v>8.8000000000000007</v>
      </c>
      <c r="N206" s="13" t="str">
        <f>TEXT(VLOOKUP($A206,#REF!,2,FALSE),"0.0")</f>
        <v>25.1</v>
      </c>
      <c r="O206" s="13" t="str">
        <f>TEXT(VLOOKUP($A206,#REF!,3,FALSE),"0.0")</f>
        <v>9.1</v>
      </c>
      <c r="P206" s="13" t="str">
        <f>TEXT(VLOOKUP($A206,#REF!,4,FALSE),"0.0")</f>
        <v>6.7</v>
      </c>
      <c r="Q206" s="15">
        <v>91</v>
      </c>
      <c r="R206" s="15">
        <v>78</v>
      </c>
      <c r="S206" s="13">
        <f>IF(VLOOKUP($A206,#REF!,24,FALSE)="","–",VLOOKUP($A206,#REF!,24,FALSE))</f>
        <v>71</v>
      </c>
      <c r="T206" s="15"/>
      <c r="U206" s="13" t="str">
        <f>IF(VLOOKUP($A206,#REF!,25,FALSE)="","–",TEXT(VLOOKUP($A206,#REF!,25,FALSE),"0.0"))</f>
        <v>62.9</v>
      </c>
      <c r="V206" s="13" t="str">
        <f>IF(VLOOKUP($A206,#REF!,26,FALSE)="","–",TEXT(VLOOKUP($A206,#REF!,26,FALSE),"0.0"))</f>
        <v>0.2</v>
      </c>
      <c r="W206" s="13" t="str">
        <f>IF(VLOOKUP($A206,#REF!,28,FALSE)="","–",TEXT(VLOOKUP($A206,#REF!,28,FALSE),"0.0"))</f>
        <v>6.5</v>
      </c>
      <c r="X206" s="13" t="str">
        <f>IF(VLOOKUP($A206,#REF!,27,FALSE)="","–",TEXT(VLOOKUP($A206,#REF!,27,FALSE),"0.0"))</f>
        <v>19.5</v>
      </c>
      <c r="Y206" s="13">
        <f>VLOOKUP($A206,#REF!,10,FALSE)</f>
        <v>32</v>
      </c>
      <c r="Z206" t="s">
        <v>1103</v>
      </c>
    </row>
    <row r="207" spans="1:26" x14ac:dyDescent="0.25">
      <c r="A207" s="12" t="s">
        <v>1108</v>
      </c>
      <c r="B207" s="13" t="str">
        <f>IF(VLOOKUP(A207,#REF!,15,FALSE)="","–",TEXT(VLOOKUP(A207,#REF!,15,FALSE),"0.0"))</f>
        <v>133.5</v>
      </c>
      <c r="C207" s="15" t="s">
        <v>1158</v>
      </c>
      <c r="D207" s="13" t="str">
        <f>IF(VLOOKUP($A207,#REF!,16,FALSE)="","–",TEXT(VLOOKUP($A207,#REF!,16,FALSE),"0.0"))</f>
        <v>1.4</v>
      </c>
      <c r="E207" s="15" t="s">
        <v>33</v>
      </c>
      <c r="F207" s="15"/>
      <c r="G207" s="15" t="s">
        <v>33</v>
      </c>
      <c r="H207" s="15"/>
      <c r="I207" s="13">
        <f>VLOOKUP($A207,#REF!,18,FALSE)</f>
        <v>94</v>
      </c>
      <c r="J207" s="13">
        <f>VLOOKUP($A207,#REF!,19,FALSE)</f>
        <v>0.24</v>
      </c>
      <c r="K207" s="13" t="str">
        <f>TEXT(VLOOKUP(A207,#REF!,8,FALSE),"0.0")</f>
        <v>42.0</v>
      </c>
      <c r="L207" s="15">
        <f>VLOOKUP(A207,#REF!,9,FALSE)</f>
        <v>79</v>
      </c>
      <c r="M207" s="13">
        <f>VLOOKUP($A207,#REF!,21,FALSE)</f>
        <v>12.3</v>
      </c>
      <c r="N207" s="13" t="str">
        <f>TEXT(VLOOKUP($A207,#REF!,2,FALSE),"0.0")</f>
        <v>7.0</v>
      </c>
      <c r="O207" s="13" t="str">
        <f>TEXT(VLOOKUP($A207,#REF!,3,FALSE),"0.0")</f>
        <v>2.4</v>
      </c>
      <c r="P207" s="13" t="str">
        <f>TEXT(VLOOKUP($A207,#REF!,4,FALSE),"0.0")</f>
        <v>5.2</v>
      </c>
      <c r="Q207" s="15">
        <v>95</v>
      </c>
      <c r="R207" s="15">
        <v>79</v>
      </c>
      <c r="S207" s="13">
        <f>IF(VLOOKUP($A207,#REF!,24,FALSE)="","–",VLOOKUP($A207,#REF!,24,FALSE))</f>
        <v>61</v>
      </c>
      <c r="T207" s="15"/>
      <c r="U207" s="13" t="str">
        <f>IF(VLOOKUP($A207,#REF!,25,FALSE)="","–",TEXT(VLOOKUP($A207,#REF!,25,FALSE),"0.0"))</f>
        <v>49.8</v>
      </c>
      <c r="V207" s="13" t="str">
        <f>IF(VLOOKUP($A207,#REF!,26,FALSE)="","–",TEXT(VLOOKUP($A207,#REF!,26,FALSE),"0.0"))</f>
        <v>0.5</v>
      </c>
      <c r="W207" s="13" t="str">
        <f>IF(VLOOKUP($A207,#REF!,28,FALSE)="","–",TEXT(VLOOKUP($A207,#REF!,28,FALSE),"0.0"))</f>
        <v>1.7</v>
      </c>
      <c r="X207" s="13" t="str">
        <f>IF(VLOOKUP($A207,#REF!,27,FALSE)="","–",TEXT(VLOOKUP($A207,#REF!,27,FALSE),"0.0"))</f>
        <v>0.1</v>
      </c>
      <c r="Y207" s="13">
        <f>VLOOKUP($A207,#REF!,10,FALSE)</f>
        <v>64</v>
      </c>
      <c r="Z207" t="s">
        <v>1108</v>
      </c>
    </row>
    <row r="208" spans="1:26" x14ac:dyDescent="0.25">
      <c r="A208" s="12"/>
      <c r="B208" s="13"/>
      <c r="C208" s="15"/>
      <c r="D208" s="13"/>
      <c r="E208" s="15"/>
      <c r="F208" s="15"/>
      <c r="G208" s="15"/>
      <c r="H208" s="15"/>
      <c r="I208" s="15"/>
      <c r="J208" s="15"/>
      <c r="K208" s="15"/>
      <c r="N208" s="15"/>
      <c r="O208" s="15"/>
      <c r="P208" s="15"/>
      <c r="Q208" s="15"/>
      <c r="R208" s="15"/>
      <c r="S208" s="15"/>
      <c r="T208" s="15"/>
      <c r="U208" s="13"/>
      <c r="V208" s="13"/>
      <c r="W208" s="13"/>
      <c r="X208" s="13"/>
      <c r="Y208" s="13"/>
    </row>
    <row r="209" spans="1:26" x14ac:dyDescent="0.25">
      <c r="A209" s="12" t="s">
        <v>1110</v>
      </c>
      <c r="B209" s="13" t="str">
        <f>IF(VLOOKUP(A209,#REF!,15,FALSE)="","–",TEXT(VLOOKUP(A209,#REF!,15,FALSE),"0.0"))</f>
        <v>92.4</v>
      </c>
      <c r="C209" s="15" t="s">
        <v>55</v>
      </c>
      <c r="D209" s="13" t="str">
        <f>IF(VLOOKUP($A209,#REF!,16,FALSE)="","–",TEXT(VLOOKUP($A209,#REF!,16,FALSE),"0.0"))</f>
        <v>1.5</v>
      </c>
      <c r="E209" s="15" t="s">
        <v>33</v>
      </c>
      <c r="F209" s="15"/>
      <c r="G209" s="15" t="s">
        <v>33</v>
      </c>
      <c r="H209" s="15"/>
      <c r="I209" s="13">
        <f>VLOOKUP($A209,#REF!,18,FALSE)</f>
        <v>86</v>
      </c>
      <c r="J209" s="13">
        <f>VLOOKUP($A209,#REF!,19,FALSE)</f>
        <v>1.1599999999999999</v>
      </c>
      <c r="K209" s="13" t="str">
        <f>TEXT(VLOOKUP(A209,#REF!,8,FALSE),"0.0")</f>
        <v>45.6</v>
      </c>
      <c r="L209" s="15">
        <f>VLOOKUP(A209,#REF!,9,FALSE)</f>
        <v>73</v>
      </c>
      <c r="M209" s="13">
        <f>VLOOKUP($A209,#REF!,21,FALSE)</f>
        <v>11.7</v>
      </c>
      <c r="N209" s="13" t="str">
        <f>TEXT(VLOOKUP($A209,#REF!,2,FALSE),"0.0")</f>
        <v>22.9</v>
      </c>
      <c r="O209" s="13" t="str">
        <f>TEXT(VLOOKUP($A209,#REF!,3,FALSE),"0.0")</f>
        <v>7.7</v>
      </c>
      <c r="P209" s="13" t="str">
        <f>TEXT(VLOOKUP($A209,#REF!,4,FALSE),"0.0")</f>
        <v>6.0</v>
      </c>
      <c r="Q209" s="20">
        <v>91</v>
      </c>
      <c r="R209" s="20">
        <v>68</v>
      </c>
      <c r="S209" s="13">
        <f>IF(VLOOKUP($A209,#REF!,24,FALSE)="","–",VLOOKUP($A209,#REF!,24,FALSE))</f>
        <v>57</v>
      </c>
      <c r="T209" s="20"/>
      <c r="U209" s="13" t="str">
        <f>IF(VLOOKUP($A209,#REF!,25,FALSE)="","–",TEXT(VLOOKUP($A209,#REF!,25,FALSE),"0.0"))</f>
        <v>43.1</v>
      </c>
      <c r="V209" s="13" t="str">
        <f>IF(VLOOKUP($A209,#REF!,26,FALSE)="","–",TEXT(VLOOKUP($A209,#REF!,26,FALSE),"0.0"))</f>
        <v>0.3</v>
      </c>
      <c r="W209" s="13" t="str">
        <f>IF(VLOOKUP($A209,#REF!,28,FALSE)="","–",TEXT(VLOOKUP($A209,#REF!,28,FALSE),"0.0"))</f>
        <v>6.4</v>
      </c>
      <c r="X209" s="13" t="str">
        <f>IF(VLOOKUP($A209,#REF!,27,FALSE)="","–",TEXT(VLOOKUP($A209,#REF!,27,FALSE),"0.0"))</f>
        <v>2.0</v>
      </c>
      <c r="Y209" s="13">
        <f>VLOOKUP($A209,#REF!,10,FALSE)</f>
        <v>48</v>
      </c>
      <c r="Z209" t="s">
        <v>1110</v>
      </c>
    </row>
    <row r="210" spans="1:26" x14ac:dyDescent="0.25">
      <c r="K210" s="13"/>
    </row>
  </sheetData>
  <mergeCells count="7">
    <mergeCell ref="W2:X2"/>
    <mergeCell ref="E3:H3"/>
    <mergeCell ref="E5:G5"/>
    <mergeCell ref="I2:J2"/>
    <mergeCell ref="B2:D2"/>
    <mergeCell ref="E2:H2"/>
    <mergeCell ref="N2:P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10" workbookViewId="0">
      <selection activeCell="A29" sqref="A29"/>
    </sheetView>
  </sheetViews>
  <sheetFormatPr defaultRowHeight="15" x14ac:dyDescent="0.25"/>
  <sheetData>
    <row r="1" spans="1:1" x14ac:dyDescent="0.25">
      <c r="A1" s="24" t="s">
        <v>1673</v>
      </c>
    </row>
    <row r="2" spans="1:1" x14ac:dyDescent="0.25">
      <c r="A2" s="24" t="s">
        <v>1674</v>
      </c>
    </row>
    <row r="3" spans="1:1" x14ac:dyDescent="0.25">
      <c r="A3" s="24" t="s">
        <v>1675</v>
      </c>
    </row>
    <row r="4" spans="1:1" x14ac:dyDescent="0.25">
      <c r="A4" s="24" t="s">
        <v>1676</v>
      </c>
    </row>
    <row r="5" spans="1:1" x14ac:dyDescent="0.25">
      <c r="A5" s="24" t="s">
        <v>1677</v>
      </c>
    </row>
    <row r="6" spans="1:1" x14ac:dyDescent="0.25">
      <c r="A6" s="24" t="s">
        <v>1678</v>
      </c>
    </row>
    <row r="7" spans="1:1" x14ac:dyDescent="0.25">
      <c r="A7" s="24" t="s">
        <v>1679</v>
      </c>
    </row>
    <row r="8" spans="1:1" x14ac:dyDescent="0.25">
      <c r="A8" s="24" t="s">
        <v>1680</v>
      </c>
    </row>
    <row r="9" spans="1:1" x14ac:dyDescent="0.25">
      <c r="A9" s="24" t="s">
        <v>1681</v>
      </c>
    </row>
    <row r="10" spans="1:1" x14ac:dyDescent="0.25">
      <c r="A10" s="24" t="s">
        <v>1682</v>
      </c>
    </row>
    <row r="11" spans="1:1" x14ac:dyDescent="0.25">
      <c r="A11" s="24" t="s">
        <v>1683</v>
      </c>
    </row>
    <row r="12" spans="1:1" x14ac:dyDescent="0.25">
      <c r="A12" s="25" t="s">
        <v>1684</v>
      </c>
    </row>
    <row r="13" spans="1:1" x14ac:dyDescent="0.25">
      <c r="A13" s="24" t="s">
        <v>1685</v>
      </c>
    </row>
    <row r="14" spans="1:1" x14ac:dyDescent="0.25">
      <c r="A14" s="24" t="s">
        <v>1686</v>
      </c>
    </row>
    <row r="15" spans="1:1" x14ac:dyDescent="0.25">
      <c r="A15" s="24" t="s">
        <v>1687</v>
      </c>
    </row>
    <row r="16" spans="1:1" x14ac:dyDescent="0.25">
      <c r="A16" s="24" t="s">
        <v>1688</v>
      </c>
    </row>
    <row r="17" spans="1:1" x14ac:dyDescent="0.25">
      <c r="A17" s="24" t="s">
        <v>1689</v>
      </c>
    </row>
    <row r="18" spans="1:1" x14ac:dyDescent="0.25">
      <c r="A18" s="24" t="s">
        <v>1690</v>
      </c>
    </row>
    <row r="19" spans="1:1" x14ac:dyDescent="0.25">
      <c r="A19" s="24" t="s">
        <v>1691</v>
      </c>
    </row>
    <row r="20" spans="1:1" x14ac:dyDescent="0.25">
      <c r="A20" s="24" t="s">
        <v>1692</v>
      </c>
    </row>
    <row r="21" spans="1:1" x14ac:dyDescent="0.25">
      <c r="A21" s="24" t="s">
        <v>1693</v>
      </c>
    </row>
    <row r="22" spans="1:1" x14ac:dyDescent="0.25">
      <c r="A22" s="24" t="s">
        <v>1694</v>
      </c>
    </row>
    <row r="23" spans="1:1" x14ac:dyDescent="0.25">
      <c r="A23" s="24" t="s">
        <v>1695</v>
      </c>
    </row>
    <row r="24" spans="1:1" x14ac:dyDescent="0.25">
      <c r="A24" s="24" t="s">
        <v>1696</v>
      </c>
    </row>
    <row r="25" spans="1:1" x14ac:dyDescent="0.25">
      <c r="A25" s="24" t="s">
        <v>1697</v>
      </c>
    </row>
    <row r="26" spans="1:1" x14ac:dyDescent="0.25">
      <c r="A26" s="24" t="s">
        <v>1698</v>
      </c>
    </row>
    <row r="27" spans="1:1" x14ac:dyDescent="0.25">
      <c r="A27" s="24" t="s">
        <v>1699</v>
      </c>
    </row>
    <row r="28" spans="1:1" x14ac:dyDescent="0.25">
      <c r="A28" s="24" t="s">
        <v>1725</v>
      </c>
    </row>
    <row r="29" spans="1:1" x14ac:dyDescent="0.25">
      <c r="A29" s="24" t="s">
        <v>1700</v>
      </c>
    </row>
    <row r="30" spans="1:1" x14ac:dyDescent="0.25">
      <c r="A30" s="24" t="s">
        <v>1701</v>
      </c>
    </row>
    <row r="31" spans="1:1" x14ac:dyDescent="0.25">
      <c r="A31" s="24" t="s">
        <v>1702</v>
      </c>
    </row>
    <row r="32" spans="1:1" x14ac:dyDescent="0.25">
      <c r="A32" s="24" t="s">
        <v>1703</v>
      </c>
    </row>
    <row r="33" spans="1:1" x14ac:dyDescent="0.25">
      <c r="A33" s="24" t="s">
        <v>1704</v>
      </c>
    </row>
    <row r="34" spans="1:1" x14ac:dyDescent="0.25">
      <c r="A34" s="24" t="s">
        <v>1705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Annex B</vt:lpstr>
      <vt:lpstr>Annex B continued</vt:lpstr>
      <vt:lpstr>notes</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Jessica Chi Ying</dc:creator>
  <cp:lastModifiedBy>RUSCIANO, Florence</cp:lastModifiedBy>
  <dcterms:created xsi:type="dcterms:W3CDTF">2017-04-27T14:15:22Z</dcterms:created>
  <dcterms:modified xsi:type="dcterms:W3CDTF">2017-05-25T06:36:32Z</dcterms:modified>
</cp:coreProperties>
</file>