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abiomar/Documents/GitHub/MilestonesExperiments/data/"/>
    </mc:Choice>
  </mc:AlternateContent>
  <xr:revisionPtr revIDLastSave="0" documentId="13_ncr:9_{A0C69219-6A08-3A46-9AF3-9CF0749BA363}" xr6:coauthVersionLast="47" xr6:coauthVersionMax="47" xr10:uidLastSave="{00000000-0000-0000-0000-000000000000}"/>
  <bookViews>
    <workbookView xWindow="31240" yWindow="2200" windowWidth="44800" windowHeight="16440" xr2:uid="{8DED5328-2C56-4E4D-9A47-69E3D39ABCF6}"/>
  </bookViews>
  <sheets>
    <sheet name="Milestones - timesStandard-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31" i="1" l="1"/>
  <c r="Q30" i="1"/>
  <c r="Q29" i="1"/>
  <c r="Q34" i="1"/>
  <c r="Q33" i="1"/>
  <c r="L33" i="1"/>
  <c r="M33" i="1"/>
  <c r="G34" i="1"/>
  <c r="G33" i="1"/>
  <c r="H34" i="1"/>
  <c r="H33" i="1"/>
  <c r="I34" i="1"/>
  <c r="I33" i="1"/>
  <c r="J34" i="1"/>
  <c r="J33" i="1"/>
  <c r="K33" i="1"/>
  <c r="K34" i="1"/>
  <c r="L34" i="1"/>
  <c r="M34" i="1"/>
  <c r="F31" i="1"/>
  <c r="G31" i="1"/>
  <c r="H31" i="1"/>
  <c r="I31" i="1"/>
  <c r="J31" i="1"/>
  <c r="K31" i="1"/>
  <c r="L31" i="1"/>
  <c r="M31" i="1"/>
  <c r="E30" i="1"/>
  <c r="E31" i="1"/>
  <c r="F30" i="1"/>
  <c r="G30" i="1"/>
  <c r="H30" i="1"/>
  <c r="I30" i="1"/>
  <c r="J30" i="1"/>
  <c r="K30" i="1"/>
  <c r="L30" i="1"/>
  <c r="M30" i="1"/>
  <c r="F29" i="1"/>
  <c r="G29" i="1"/>
  <c r="H29" i="1"/>
  <c r="I29" i="1"/>
  <c r="J29" i="1"/>
  <c r="K29" i="1"/>
  <c r="L29" i="1"/>
  <c r="M29" i="1"/>
  <c r="E29" i="1"/>
</calcChain>
</file>

<file path=xl/sharedStrings.xml><?xml version="1.0" encoding="utf-8"?>
<sst xmlns="http://purl.oclc.org/ooxml/spreadsheetml/main" count="449" uniqueCount="107">
  <si>
    <t>PX</t>
  </si>
  <si>
    <t>Participant</t>
  </si>
  <si>
    <t>start</t>
  </si>
  <si>
    <t>issue</t>
  </si>
  <si>
    <t>problem</t>
  </si>
  <si>
    <t>folder</t>
  </si>
  <si>
    <t>file</t>
  </si>
  <si>
    <t>class</t>
  </si>
  <si>
    <t>method</t>
  </si>
  <si>
    <t>line</t>
  </si>
  <si>
    <t>solution</t>
  </si>
  <si>
    <t>implement</t>
  </si>
  <si>
    <t>end</t>
  </si>
  <si>
    <t>changed issue</t>
  </si>
  <si>
    <t>changed folder</t>
  </si>
  <si>
    <t>changed file</t>
  </si>
  <si>
    <t>changed class</t>
  </si>
  <si>
    <t>changed method</t>
  </si>
  <si>
    <t>right folder</t>
  </si>
  <si>
    <t>right file</t>
  </si>
  <si>
    <t>right class</t>
  </si>
  <si>
    <t>right method</t>
  </si>
  <si>
    <t>right lines</t>
  </si>
  <si>
    <t>Correctness Explanation</t>
  </si>
  <si>
    <t>correct</t>
  </si>
  <si>
    <t>sound solution</t>
  </si>
  <si>
    <t>alternative answer</t>
  </si>
  <si>
    <t>Gift card requested</t>
  </si>
  <si>
    <t>Gift card received</t>
  </si>
  <si>
    <t>group</t>
  </si>
  <si>
    <t>issue_number</t>
  </si>
  <si>
    <t>Control YOE</t>
  </si>
  <si>
    <t>Control Contribs</t>
  </si>
  <si>
    <t>Alt YOE</t>
  </si>
  <si>
    <t>Alt Contrib</t>
  </si>
  <si>
    <t>P0</t>
  </si>
  <si>
    <t>ItaloSantos</t>
  </si>
  <si>
    <t>y</t>
  </si>
  <si>
    <t xml:space="preserve">n </t>
  </si>
  <si>
    <t>Participant only had 1 of two methods identified. Only one line was changed which did not fix the issue.</t>
  </si>
  <si>
    <t>n</t>
  </si>
  <si>
    <t>Control</t>
  </si>
  <si>
    <t>P1</t>
  </si>
  <si>
    <t>FelipeFelixSantos@gmail.com</t>
  </si>
  <si>
    <t>Completed the code changes in the right place correctly.</t>
  </si>
  <si>
    <t>Treatment</t>
  </si>
  <si>
    <t>P2</t>
  </si>
  <si>
    <t>gk325@nau.edu</t>
  </si>
  <si>
    <t>He did not find the correct folder or any other items.</t>
  </si>
  <si>
    <t>P3</t>
  </si>
  <si>
    <t>sb3292@nau.edu</t>
  </si>
  <si>
    <t>P4</t>
  </si>
  <si>
    <t>gummadisk99@gmail.com</t>
  </si>
  <si>
    <t>P5</t>
  </si>
  <si>
    <t>hk486@nau.edu</t>
  </si>
  <si>
    <t>canceled</t>
  </si>
  <si>
    <t>ap3535@nau.edu</t>
  </si>
  <si>
    <t>P6</t>
  </si>
  <si>
    <t>kv582@nau.edu</t>
  </si>
  <si>
    <t>P7</t>
  </si>
  <si>
    <t>vg588@nau.edu</t>
  </si>
  <si>
    <t>P8</t>
  </si>
  <si>
    <t>ma3932@nau.edu</t>
  </si>
  <si>
    <t xml:space="preserve">Completed the code changes in the right place. </t>
  </si>
  <si>
    <t>P9</t>
  </si>
  <si>
    <t>nk545@nau,edu</t>
  </si>
  <si>
    <t>P10</t>
  </si>
  <si>
    <t>sm4332@nau.edu</t>
  </si>
  <si>
    <t>P11</t>
  </si>
  <si>
    <t>jk2396@nau.edu</t>
  </si>
  <si>
    <t>P12</t>
  </si>
  <si>
    <t>rm2878@nau.edu</t>
  </si>
  <si>
    <t>P13</t>
  </si>
  <si>
    <t>st2364@nau.edu</t>
  </si>
  <si>
    <t>P14</t>
  </si>
  <si>
    <t>klp468@nau.edu</t>
  </si>
  <si>
    <t>P15</t>
  </si>
  <si>
    <t>Ana</t>
  </si>
  <si>
    <t>did not find the correct folder or any other items.</t>
  </si>
  <si>
    <t>P16</t>
  </si>
  <si>
    <t>Pedro</t>
  </si>
  <si>
    <t>found the correct folder</t>
  </si>
  <si>
    <t>P17</t>
  </si>
  <si>
    <t>Lino</t>
  </si>
  <si>
    <t>P18</t>
  </si>
  <si>
    <t>Kyle</t>
  </si>
  <si>
    <t>P19</t>
  </si>
  <si>
    <t>Jordan</t>
  </si>
  <si>
    <t>Proposed the correct update</t>
  </si>
  <si>
    <t>Felipe Fron</t>
  </si>
  <si>
    <t>P21</t>
  </si>
  <si>
    <t>Connor Wood</t>
  </si>
  <si>
    <t>Proposed a sound high level solution, but fell off track.</t>
  </si>
  <si>
    <t>P22</t>
  </si>
  <si>
    <t>Jared White</t>
  </si>
  <si>
    <t xml:space="preserve">Correctly implemented the full solution. </t>
  </si>
  <si>
    <t>P23</t>
  </si>
  <si>
    <t>Eric Dickinson</t>
  </si>
  <si>
    <t>Implemented the correct update</t>
  </si>
  <si>
    <t>P24</t>
  </si>
  <si>
    <t>Jeffrey Pristelski</t>
  </si>
  <si>
    <t>P25</t>
  </si>
  <si>
    <t>TJ Smith</t>
  </si>
  <si>
    <t>milestines</t>
  </si>
  <si>
    <t>correctness</t>
  </si>
  <si>
    <t>correcteness</t>
  </si>
  <si>
    <t>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</si>
</sst>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1301-CCBB-D24B-BAE4-C62E80B9DF52}">
  <dimension ref="A1:AJ34"/>
  <sheetViews>
    <sheetView tabSelected="1" workbookViewId="0">
      <selection activeCell="Q31" sqref="Q31"/>
    </sheetView>
  </sheetViews>
  <sheetFormatPr baseColWidth="10" defaultRowHeight="16" x14ac:dyDescent="0.2"/>
  <cols>
    <col min="25" max="25" width="20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 t="s">
        <v>35</v>
      </c>
      <c r="B2" t="s">
        <v>36</v>
      </c>
      <c r="C2" s="1" t="d">
        <v>14:34:59.99999999999573550</v>
      </c>
      <c r="D2" t="s">
        <v>41</v>
      </c>
      <c r="E2">
        <v>17</v>
      </c>
      <c r="F2">
        <v>17</v>
      </c>
      <c r="G2">
        <v>18</v>
      </c>
      <c r="H2">
        <v>18</v>
      </c>
      <c r="I2">
        <v>19</v>
      </c>
      <c r="J2">
        <v>21</v>
      </c>
      <c r="K2">
        <v>21</v>
      </c>
      <c r="L2">
        <v>24</v>
      </c>
      <c r="M2">
        <v>43</v>
      </c>
      <c r="N2">
        <v>45</v>
      </c>
      <c r="O2">
        <v>1</v>
      </c>
      <c r="P2">
        <v>0</v>
      </c>
      <c r="Q2">
        <v>0</v>
      </c>
      <c r="R2">
        <v>0</v>
      </c>
      <c r="S2">
        <v>0</v>
      </c>
      <c r="T2" t="s">
        <v>37</v>
      </c>
      <c r="U2" t="s">
        <v>37</v>
      </c>
      <c r="V2" t="s">
        <v>37</v>
      </c>
      <c r="W2" t="s">
        <v>38</v>
      </c>
      <c r="X2" t="s">
        <v>38</v>
      </c>
      <c r="Y2" t="s">
        <v>39</v>
      </c>
      <c r="Z2" t="s">
        <v>40</v>
      </c>
      <c r="AA2" t="s">
        <v>40</v>
      </c>
      <c r="AB2" t="s">
        <v>40</v>
      </c>
      <c r="AC2" t="s">
        <v>37</v>
      </c>
      <c r="AD2" t="s">
        <v>37</v>
      </c>
      <c r="AE2" t="s">
        <v>41</v>
      </c>
      <c r="AF2">
        <v>5679</v>
      </c>
      <c r="AG2">
        <v>4</v>
      </c>
      <c r="AH2">
        <v>0</v>
      </c>
    </row>
    <row r="3" spans="1:36" x14ac:dyDescent="0.2">
      <c r="A3" t="s">
        <v>42</v>
      </c>
      <c r="B3" t="s">
        <v>43</v>
      </c>
      <c r="C3" s="1" t="d">
        <v>10:14:59.9999999999984025</v>
      </c>
      <c r="D3" t="s">
        <v>45</v>
      </c>
      <c r="E3">
        <v>2</v>
      </c>
      <c r="F3">
        <v>3</v>
      </c>
      <c r="G3">
        <v>44</v>
      </c>
      <c r="H3">
        <v>45</v>
      </c>
      <c r="I3">
        <v>45</v>
      </c>
      <c r="J3">
        <v>46</v>
      </c>
      <c r="K3">
        <v>47</v>
      </c>
      <c r="L3">
        <v>48</v>
      </c>
      <c r="M3">
        <v>50</v>
      </c>
      <c r="N3">
        <v>55</v>
      </c>
      <c r="O3">
        <v>0</v>
      </c>
      <c r="P3">
        <v>1</v>
      </c>
      <c r="Q3">
        <v>0</v>
      </c>
      <c r="R3">
        <v>0</v>
      </c>
      <c r="S3">
        <v>0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44</v>
      </c>
      <c r="Z3" t="s">
        <v>37</v>
      </c>
      <c r="AA3" t="s">
        <v>37</v>
      </c>
      <c r="AB3" t="s">
        <v>40</v>
      </c>
      <c r="AC3" t="s">
        <v>37</v>
      </c>
      <c r="AD3" t="s">
        <v>37</v>
      </c>
      <c r="AE3" t="s">
        <v>45</v>
      </c>
      <c r="AF3">
        <v>5485</v>
      </c>
      <c r="AI3">
        <v>7</v>
      </c>
      <c r="AJ3">
        <v>0</v>
      </c>
    </row>
    <row r="4" spans="1:36" x14ac:dyDescent="0.2">
      <c r="A4" t="s">
        <v>46</v>
      </c>
      <c r="B4" t="s">
        <v>47</v>
      </c>
      <c r="C4" s="2" t="d">
        <v>15:08:59.99999999999808300</v>
      </c>
      <c r="D4" t="s">
        <v>45</v>
      </c>
      <c r="E4">
        <v>1</v>
      </c>
      <c r="F4">
        <v>6</v>
      </c>
      <c r="G4">
        <v>56</v>
      </c>
      <c r="H4">
        <v>56</v>
      </c>
      <c r="I4">
        <v>58</v>
      </c>
      <c r="N4">
        <v>58</v>
      </c>
      <c r="O4">
        <v>0</v>
      </c>
      <c r="P4">
        <v>2</v>
      </c>
      <c r="Q4">
        <v>2</v>
      </c>
      <c r="R4">
        <v>0</v>
      </c>
      <c r="S4">
        <v>0</v>
      </c>
      <c r="T4" t="s">
        <v>40</v>
      </c>
      <c r="U4" t="s">
        <v>40</v>
      </c>
      <c r="V4" t="s">
        <v>40</v>
      </c>
      <c r="W4" t="s">
        <v>38</v>
      </c>
      <c r="X4" t="s">
        <v>38</v>
      </c>
      <c r="Y4" t="s">
        <v>48</v>
      </c>
      <c r="Z4" t="s">
        <v>40</v>
      </c>
      <c r="AA4" t="s">
        <v>40</v>
      </c>
      <c r="AB4" t="s">
        <v>40</v>
      </c>
      <c r="AC4" t="s">
        <v>37</v>
      </c>
      <c r="AD4" t="s">
        <v>37</v>
      </c>
      <c r="AE4" t="s">
        <v>45</v>
      </c>
      <c r="AF4">
        <v>4612</v>
      </c>
      <c r="AG4">
        <v>3</v>
      </c>
      <c r="AH4">
        <v>0</v>
      </c>
    </row>
    <row r="5" spans="1:36" x14ac:dyDescent="0.2">
      <c r="A5" t="s">
        <v>49</v>
      </c>
      <c r="B5" t="s">
        <v>50</v>
      </c>
      <c r="C5" s="2" t="d">
        <v>16:21:00.00000000000191700</v>
      </c>
      <c r="D5" t="s">
        <v>45</v>
      </c>
      <c r="E5">
        <v>3</v>
      </c>
      <c r="F5">
        <v>19</v>
      </c>
      <c r="G5">
        <v>23</v>
      </c>
      <c r="H5">
        <v>23</v>
      </c>
      <c r="I5">
        <v>23</v>
      </c>
      <c r="J5">
        <v>27</v>
      </c>
      <c r="K5">
        <v>27</v>
      </c>
      <c r="L5">
        <v>46</v>
      </c>
      <c r="M5">
        <v>46</v>
      </c>
      <c r="N5">
        <v>46</v>
      </c>
      <c r="O5">
        <v>0</v>
      </c>
      <c r="P5">
        <v>0</v>
      </c>
      <c r="Q5">
        <v>0</v>
      </c>
      <c r="R5">
        <v>0</v>
      </c>
      <c r="S5">
        <v>0</v>
      </c>
      <c r="T5" t="s">
        <v>40</v>
      </c>
      <c r="U5" t="s">
        <v>40</v>
      </c>
      <c r="V5" t="s">
        <v>40</v>
      </c>
      <c r="W5" t="s">
        <v>38</v>
      </c>
      <c r="X5" t="s">
        <v>38</v>
      </c>
      <c r="Y5" t="s">
        <v>48</v>
      </c>
      <c r="Z5" t="s">
        <v>40</v>
      </c>
      <c r="AA5" t="s">
        <v>37</v>
      </c>
      <c r="AB5" t="s">
        <v>40</v>
      </c>
      <c r="AC5" t="s">
        <v>37</v>
      </c>
      <c r="AD5" t="s">
        <v>37</v>
      </c>
      <c r="AE5" t="s">
        <v>45</v>
      </c>
      <c r="AF5">
        <v>5194</v>
      </c>
      <c r="AI5">
        <v>9</v>
      </c>
      <c r="AJ5">
        <v>9</v>
      </c>
    </row>
    <row r="6" spans="1:36" x14ac:dyDescent="0.2">
      <c r="A6" t="s">
        <v>51</v>
      </c>
      <c r="B6" t="s">
        <v>52</v>
      </c>
      <c r="C6" s="1" t="d">
        <v>13:20:00.00000000000213225</v>
      </c>
      <c r="D6" t="s">
        <v>41</v>
      </c>
      <c r="E6">
        <v>4</v>
      </c>
      <c r="F6">
        <v>14</v>
      </c>
      <c r="G6">
        <v>38</v>
      </c>
      <c r="H6">
        <v>38</v>
      </c>
      <c r="I6">
        <v>38</v>
      </c>
      <c r="J6">
        <v>41</v>
      </c>
      <c r="K6">
        <v>41</v>
      </c>
      <c r="L6">
        <v>50</v>
      </c>
      <c r="M6">
        <v>56</v>
      </c>
      <c r="N6">
        <v>56</v>
      </c>
      <c r="O6">
        <v>0</v>
      </c>
      <c r="P6">
        <v>0</v>
      </c>
      <c r="Q6">
        <v>0</v>
      </c>
      <c r="R6">
        <v>0</v>
      </c>
      <c r="S6">
        <v>0</v>
      </c>
      <c r="T6" t="s">
        <v>40</v>
      </c>
      <c r="U6" t="s">
        <v>40</v>
      </c>
      <c r="V6" t="s">
        <v>40</v>
      </c>
      <c r="W6" t="s">
        <v>38</v>
      </c>
      <c r="X6" t="s">
        <v>38</v>
      </c>
      <c r="Y6" t="s">
        <v>48</v>
      </c>
      <c r="Z6" t="s">
        <v>40</v>
      </c>
      <c r="AA6" t="s">
        <v>40</v>
      </c>
      <c r="AB6" t="s">
        <v>40</v>
      </c>
      <c r="AC6" t="s">
        <v>37</v>
      </c>
      <c r="AD6" t="s">
        <v>37</v>
      </c>
      <c r="AE6" t="s">
        <v>41</v>
      </c>
      <c r="AF6">
        <v>4612</v>
      </c>
      <c r="AG6">
        <v>1</v>
      </c>
      <c r="AH6">
        <v>1</v>
      </c>
    </row>
    <row r="7" spans="1:36" x14ac:dyDescent="0.2">
      <c r="A7" t="s">
        <v>53</v>
      </c>
      <c r="B7" t="s">
        <v>54</v>
      </c>
      <c r="C7" s="1" t="d">
        <v>15:21:59.99999999999531175</v>
      </c>
      <c r="D7" t="s">
        <v>45</v>
      </c>
      <c r="E7">
        <v>20</v>
      </c>
      <c r="F7">
        <v>25</v>
      </c>
      <c r="G7">
        <v>31</v>
      </c>
      <c r="H7">
        <v>31</v>
      </c>
      <c r="I7">
        <v>31</v>
      </c>
      <c r="J7">
        <v>32</v>
      </c>
      <c r="K7">
        <v>33</v>
      </c>
      <c r="L7">
        <v>37</v>
      </c>
      <c r="M7">
        <v>38</v>
      </c>
      <c r="N7">
        <v>38</v>
      </c>
      <c r="O7">
        <v>0</v>
      </c>
      <c r="P7">
        <v>0</v>
      </c>
      <c r="Q7">
        <v>0</v>
      </c>
      <c r="R7">
        <v>0</v>
      </c>
      <c r="S7">
        <v>0</v>
      </c>
      <c r="T7" t="s">
        <v>40</v>
      </c>
      <c r="U7" t="s">
        <v>40</v>
      </c>
      <c r="V7" t="s">
        <v>40</v>
      </c>
      <c r="W7" t="s">
        <v>38</v>
      </c>
      <c r="X7" t="s">
        <v>38</v>
      </c>
      <c r="Y7" t="s">
        <v>48</v>
      </c>
      <c r="Z7" t="s">
        <v>40</v>
      </c>
      <c r="AA7" t="s">
        <v>37</v>
      </c>
      <c r="AB7" t="s">
        <v>40</v>
      </c>
      <c r="AC7" t="s">
        <v>37</v>
      </c>
      <c r="AD7" t="s">
        <v>37</v>
      </c>
      <c r="AE7" t="s">
        <v>45</v>
      </c>
      <c r="AF7">
        <v>5069</v>
      </c>
      <c r="AI7">
        <v>4</v>
      </c>
      <c r="AJ7">
        <v>2</v>
      </c>
    </row>
    <row r="8" spans="1:36" x14ac:dyDescent="0.2">
      <c r="A8" t="s">
        <v>55</v>
      </c>
      <c r="B8" t="s">
        <v>56</v>
      </c>
      <c r="C8" s="1" t="d">
        <v>16:17:00.00000000000277125</v>
      </c>
      <c r="D8" t="s">
        <v>41</v>
      </c>
      <c r="E8">
        <v>6</v>
      </c>
      <c r="F8">
        <v>12</v>
      </c>
      <c r="G8">
        <v>27</v>
      </c>
      <c r="H8">
        <v>27</v>
      </c>
      <c r="I8">
        <v>29</v>
      </c>
      <c r="J8">
        <v>40</v>
      </c>
      <c r="K8">
        <v>41</v>
      </c>
      <c r="L8">
        <v>43</v>
      </c>
      <c r="M8">
        <v>54</v>
      </c>
      <c r="N8">
        <v>54</v>
      </c>
      <c r="O8">
        <v>0</v>
      </c>
      <c r="P8">
        <v>1</v>
      </c>
      <c r="Q8">
        <v>2</v>
      </c>
      <c r="R8">
        <v>2</v>
      </c>
      <c r="S8">
        <v>1</v>
      </c>
      <c r="U8" t="s">
        <v>37</v>
      </c>
      <c r="Z8" t="s">
        <v>37</v>
      </c>
      <c r="AA8" t="s">
        <v>37</v>
      </c>
      <c r="AB8" t="s">
        <v>40</v>
      </c>
      <c r="AC8" t="s">
        <v>37</v>
      </c>
      <c r="AD8" t="s">
        <v>37</v>
      </c>
      <c r="AE8" t="s">
        <v>41</v>
      </c>
      <c r="AF8">
        <v>5485</v>
      </c>
    </row>
    <row r="9" spans="1:36" x14ac:dyDescent="0.2">
      <c r="A9" t="s">
        <v>57</v>
      </c>
      <c r="B9" t="s">
        <v>58</v>
      </c>
      <c r="C9" s="1" t="d">
        <v>12:44:00.00000000000021525</v>
      </c>
      <c r="D9" t="s">
        <v>41</v>
      </c>
      <c r="E9">
        <v>11</v>
      </c>
      <c r="F9">
        <v>19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48</v>
      </c>
      <c r="Z9" t="s">
        <v>40</v>
      </c>
      <c r="AA9" t="s">
        <v>40</v>
      </c>
      <c r="AB9" t="s">
        <v>40</v>
      </c>
      <c r="AC9" t="s">
        <v>37</v>
      </c>
      <c r="AD9" t="s">
        <v>37</v>
      </c>
      <c r="AE9" t="s">
        <v>41</v>
      </c>
      <c r="AF9">
        <v>5485</v>
      </c>
      <c r="AG9">
        <v>1</v>
      </c>
      <c r="AH9">
        <v>1</v>
      </c>
    </row>
    <row r="10" spans="1:36" x14ac:dyDescent="0.2">
      <c r="A10" t="s">
        <v>59</v>
      </c>
      <c r="B10" t="s">
        <v>60</v>
      </c>
      <c r="C10" s="1" t="d">
        <v>16:33:59.99999999999914575</v>
      </c>
      <c r="D10" t="s">
        <v>45</v>
      </c>
      <c r="E10">
        <v>5</v>
      </c>
      <c r="F10">
        <v>25</v>
      </c>
      <c r="G10">
        <v>35</v>
      </c>
      <c r="H10">
        <v>35</v>
      </c>
      <c r="I10">
        <v>35</v>
      </c>
      <c r="J10">
        <v>37</v>
      </c>
      <c r="K10">
        <v>37</v>
      </c>
      <c r="L10">
        <v>37</v>
      </c>
      <c r="M10">
        <v>46</v>
      </c>
      <c r="N10">
        <v>46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48</v>
      </c>
      <c r="Z10" t="s">
        <v>40</v>
      </c>
      <c r="AA10" t="s">
        <v>37</v>
      </c>
      <c r="AB10" t="s">
        <v>40</v>
      </c>
      <c r="AC10" t="s">
        <v>37</v>
      </c>
      <c r="AD10" t="s">
        <v>37</v>
      </c>
      <c r="AE10" t="s">
        <v>45</v>
      </c>
      <c r="AF10">
        <v>5485</v>
      </c>
      <c r="AI10">
        <v>2</v>
      </c>
      <c r="AJ10">
        <v>0</v>
      </c>
    </row>
    <row r="11" spans="1:36" x14ac:dyDescent="0.2">
      <c r="A11" t="s">
        <v>61</v>
      </c>
      <c r="B11" t="s">
        <v>62</v>
      </c>
      <c r="C11" s="1" t="d">
        <v>16:13:00.00000000000362550</v>
      </c>
      <c r="D11" t="s">
        <v>45</v>
      </c>
      <c r="E11">
        <v>7</v>
      </c>
      <c r="F11">
        <v>33</v>
      </c>
      <c r="G11">
        <v>43</v>
      </c>
      <c r="H11">
        <v>43</v>
      </c>
      <c r="I11">
        <v>43</v>
      </c>
      <c r="J11">
        <v>43</v>
      </c>
      <c r="K11">
        <v>43</v>
      </c>
      <c r="L11">
        <v>43</v>
      </c>
      <c r="M11">
        <v>43</v>
      </c>
      <c r="N11">
        <v>58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63</v>
      </c>
      <c r="Z11" t="s">
        <v>37</v>
      </c>
      <c r="AA11" t="s">
        <v>37</v>
      </c>
      <c r="AB11" t="s">
        <v>40</v>
      </c>
      <c r="AC11" t="s">
        <v>37</v>
      </c>
      <c r="AD11" t="s">
        <v>37</v>
      </c>
      <c r="AE11" t="s">
        <v>45</v>
      </c>
      <c r="AF11">
        <v>5485</v>
      </c>
      <c r="AI11">
        <v>5</v>
      </c>
      <c r="AJ11">
        <v>1</v>
      </c>
    </row>
    <row r="12" spans="1:36" x14ac:dyDescent="0.2">
      <c r="A12" t="s">
        <v>64</v>
      </c>
      <c r="B12" t="s">
        <v>65</v>
      </c>
      <c r="C12" s="1" t="d">
        <v>15:13:59.99999999999701350</v>
      </c>
      <c r="D12" t="s">
        <v>41</v>
      </c>
      <c r="E12">
        <v>7</v>
      </c>
      <c r="F12">
        <v>22</v>
      </c>
      <c r="G12">
        <v>25</v>
      </c>
      <c r="H12">
        <v>25</v>
      </c>
      <c r="I12">
        <v>37</v>
      </c>
      <c r="J12">
        <v>46</v>
      </c>
      <c r="K12">
        <v>57</v>
      </c>
      <c r="L12">
        <v>57</v>
      </c>
      <c r="N12">
        <v>57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48</v>
      </c>
      <c r="Z12" t="s">
        <v>40</v>
      </c>
      <c r="AA12" t="s">
        <v>37</v>
      </c>
      <c r="AB12" t="s">
        <v>40</v>
      </c>
      <c r="AC12" t="s">
        <v>37</v>
      </c>
      <c r="AD12" t="s">
        <v>37</v>
      </c>
      <c r="AE12" t="s">
        <v>41</v>
      </c>
      <c r="AF12">
        <v>5069</v>
      </c>
      <c r="AG12">
        <v>2</v>
      </c>
      <c r="AH12">
        <v>2</v>
      </c>
    </row>
    <row r="13" spans="1:36" x14ac:dyDescent="0.2">
      <c r="A13" t="s">
        <v>66</v>
      </c>
      <c r="B13" t="s">
        <v>67</v>
      </c>
      <c r="C13" s="1" t="d">
        <v>15:11:59.999999999997441975</v>
      </c>
      <c r="D13" t="s">
        <v>41</v>
      </c>
      <c r="E13">
        <v>22</v>
      </c>
      <c r="F13">
        <v>22</v>
      </c>
      <c r="G13">
        <v>31</v>
      </c>
      <c r="H13">
        <v>31</v>
      </c>
      <c r="I13">
        <v>31</v>
      </c>
      <c r="J13">
        <v>31</v>
      </c>
      <c r="N13">
        <v>51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48</v>
      </c>
      <c r="Z13" t="s">
        <v>40</v>
      </c>
      <c r="AA13" t="s">
        <v>40</v>
      </c>
      <c r="AB13" t="s">
        <v>40</v>
      </c>
      <c r="AC13" t="s">
        <v>37</v>
      </c>
      <c r="AD13" t="s">
        <v>37</v>
      </c>
      <c r="AE13" t="s">
        <v>41</v>
      </c>
      <c r="AF13">
        <v>4612</v>
      </c>
      <c r="AG13">
        <v>5</v>
      </c>
      <c r="AH13">
        <v>0</v>
      </c>
    </row>
    <row r="14" spans="1:36" x14ac:dyDescent="0.2">
      <c r="A14" t="s">
        <v>68</v>
      </c>
      <c r="B14" t="s">
        <v>69</v>
      </c>
      <c r="C14" s="1" t="d">
        <v>17:03:00.00000000000255600</v>
      </c>
      <c r="D14" t="s">
        <v>45</v>
      </c>
      <c r="E14">
        <v>8</v>
      </c>
      <c r="F14">
        <v>39</v>
      </c>
      <c r="G14">
        <v>44</v>
      </c>
      <c r="H14">
        <v>47</v>
      </c>
      <c r="I14">
        <v>47</v>
      </c>
      <c r="L14">
        <v>48</v>
      </c>
      <c r="N14">
        <v>56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48</v>
      </c>
      <c r="Z14" t="s">
        <v>40</v>
      </c>
      <c r="AA14" t="s">
        <v>37</v>
      </c>
      <c r="AB14" t="s">
        <v>40</v>
      </c>
      <c r="AC14" t="s">
        <v>37</v>
      </c>
      <c r="AD14" t="s">
        <v>37</v>
      </c>
      <c r="AE14" t="s">
        <v>45</v>
      </c>
      <c r="AF14">
        <v>5069</v>
      </c>
      <c r="AI14">
        <v>1</v>
      </c>
      <c r="AJ14">
        <v>0</v>
      </c>
    </row>
    <row r="15" spans="1:36" x14ac:dyDescent="0.2">
      <c r="A15" t="s">
        <v>70</v>
      </c>
      <c r="B15" t="s">
        <v>71</v>
      </c>
      <c r="C15" s="1" t="d">
        <v>13:02:59.99999999999616600</v>
      </c>
      <c r="D15" t="s">
        <v>45</v>
      </c>
      <c r="E15">
        <v>3</v>
      </c>
      <c r="F15">
        <v>27</v>
      </c>
      <c r="G15">
        <v>45</v>
      </c>
      <c r="H15">
        <v>45</v>
      </c>
      <c r="I15">
        <v>45</v>
      </c>
      <c r="J15">
        <v>50</v>
      </c>
      <c r="K15">
        <v>52</v>
      </c>
      <c r="L15">
        <v>59</v>
      </c>
      <c r="N15">
        <v>60</v>
      </c>
      <c r="O15">
        <v>0</v>
      </c>
      <c r="P15">
        <v>1</v>
      </c>
      <c r="Q15">
        <v>1</v>
      </c>
      <c r="R15">
        <v>1</v>
      </c>
      <c r="S15">
        <v>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48</v>
      </c>
      <c r="Z15" t="s">
        <v>40</v>
      </c>
      <c r="AA15" t="s">
        <v>37</v>
      </c>
      <c r="AB15" t="s">
        <v>40</v>
      </c>
      <c r="AC15" t="s">
        <v>37</v>
      </c>
      <c r="AD15" t="s">
        <v>37</v>
      </c>
      <c r="AE15" t="s">
        <v>45</v>
      </c>
      <c r="AF15">
        <v>5679</v>
      </c>
      <c r="AI15">
        <v>2</v>
      </c>
      <c r="AJ15">
        <v>0</v>
      </c>
    </row>
    <row r="16" spans="1:36" x14ac:dyDescent="0.2">
      <c r="A16" t="s">
        <v>72</v>
      </c>
      <c r="B16" t="s">
        <v>73</v>
      </c>
      <c r="C16" s="1" t="d">
        <v>15:08:59.99999999999808300</v>
      </c>
      <c r="D16" t="s">
        <v>41</v>
      </c>
      <c r="E16">
        <v>5</v>
      </c>
      <c r="F16">
        <v>10</v>
      </c>
      <c r="G16">
        <v>56</v>
      </c>
      <c r="H16">
        <v>56</v>
      </c>
      <c r="I16">
        <v>56</v>
      </c>
      <c r="J16">
        <v>56</v>
      </c>
      <c r="K16">
        <v>56</v>
      </c>
      <c r="L16">
        <v>56</v>
      </c>
      <c r="M16">
        <v>56</v>
      </c>
      <c r="N16">
        <v>56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48</v>
      </c>
      <c r="Z16" t="s">
        <v>40</v>
      </c>
      <c r="AA16" t="s">
        <v>40</v>
      </c>
      <c r="AB16" t="s">
        <v>40</v>
      </c>
      <c r="AC16" t="s">
        <v>37</v>
      </c>
      <c r="AD16" t="s">
        <v>37</v>
      </c>
      <c r="AE16" t="s">
        <v>41</v>
      </c>
      <c r="AF16">
        <v>5485</v>
      </c>
    </row>
    <row r="17" spans="1:36" x14ac:dyDescent="0.2">
      <c r="A17" t="s">
        <v>74</v>
      </c>
      <c r="B17" t="s">
        <v>75</v>
      </c>
      <c r="C17" s="1" t="d">
        <v>12:17:59.99999999999616600</v>
      </c>
      <c r="D17" t="s">
        <v>41</v>
      </c>
      <c r="E17">
        <v>6</v>
      </c>
      <c r="F17">
        <v>44</v>
      </c>
      <c r="G17">
        <v>59</v>
      </c>
      <c r="H17">
        <v>60</v>
      </c>
      <c r="I17">
        <v>60</v>
      </c>
      <c r="J17">
        <v>60</v>
      </c>
      <c r="K17">
        <v>60</v>
      </c>
      <c r="L17">
        <v>60</v>
      </c>
      <c r="M17">
        <v>60</v>
      </c>
      <c r="N17">
        <v>60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48</v>
      </c>
      <c r="Z17" t="s">
        <v>40</v>
      </c>
      <c r="AA17" t="s">
        <v>37</v>
      </c>
      <c r="AB17" t="s">
        <v>40</v>
      </c>
      <c r="AC17" t="s">
        <v>37</v>
      </c>
      <c r="AD17" t="s">
        <v>37</v>
      </c>
      <c r="AE17" t="s">
        <v>41</v>
      </c>
      <c r="AF17">
        <v>5069</v>
      </c>
      <c r="AG17">
        <v>4</v>
      </c>
      <c r="AH17">
        <v>1</v>
      </c>
    </row>
    <row r="18" spans="1:36" x14ac:dyDescent="0.2">
      <c r="A18" t="s">
        <v>76</v>
      </c>
      <c r="B18" t="s">
        <v>77</v>
      </c>
      <c r="C18" s="1" t="d">
        <v>10:09:59.99999999999946525</v>
      </c>
      <c r="D18" t="s">
        <v>45</v>
      </c>
      <c r="E18">
        <v>1</v>
      </c>
      <c r="F18">
        <v>34</v>
      </c>
      <c r="G18">
        <v>38</v>
      </c>
      <c r="H18">
        <v>44</v>
      </c>
      <c r="I18">
        <v>44</v>
      </c>
      <c r="J18">
        <v>47</v>
      </c>
      <c r="L18">
        <v>48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78</v>
      </c>
      <c r="Z18" t="s">
        <v>40</v>
      </c>
      <c r="AA18" t="s">
        <v>40</v>
      </c>
      <c r="AB18" t="s">
        <v>40</v>
      </c>
      <c r="AC18" t="s">
        <v>37</v>
      </c>
      <c r="AD18" t="s">
        <v>37</v>
      </c>
      <c r="AE18" t="s">
        <v>45</v>
      </c>
      <c r="AF18">
        <v>5194</v>
      </c>
      <c r="AI18">
        <v>14</v>
      </c>
    </row>
    <row r="19" spans="1:36" x14ac:dyDescent="0.2">
      <c r="A19" t="s">
        <v>79</v>
      </c>
      <c r="B19" t="s">
        <v>80</v>
      </c>
      <c r="C19" s="1" t="d">
        <v>09:36:00.00000000000191700</v>
      </c>
      <c r="D19" t="s">
        <v>45</v>
      </c>
      <c r="E19">
        <v>5</v>
      </c>
      <c r="F19">
        <v>11</v>
      </c>
      <c r="G19">
        <v>48</v>
      </c>
      <c r="H19">
        <v>48</v>
      </c>
      <c r="I19">
        <v>49</v>
      </c>
      <c r="L19">
        <v>50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37</v>
      </c>
      <c r="U19" t="s">
        <v>40</v>
      </c>
      <c r="V19" t="s">
        <v>40</v>
      </c>
      <c r="W19" t="s">
        <v>40</v>
      </c>
      <c r="X19" t="s">
        <v>40</v>
      </c>
      <c r="Y19" t="s">
        <v>81</v>
      </c>
      <c r="Z19" t="s">
        <v>40</v>
      </c>
      <c r="AA19" t="s">
        <v>40</v>
      </c>
      <c r="AB19" t="s">
        <v>40</v>
      </c>
      <c r="AC19" t="s">
        <v>37</v>
      </c>
      <c r="AD19" t="s">
        <v>37</v>
      </c>
      <c r="AE19" t="s">
        <v>45</v>
      </c>
      <c r="AF19">
        <v>5069</v>
      </c>
      <c r="AI19">
        <v>6</v>
      </c>
    </row>
    <row r="20" spans="1:36" x14ac:dyDescent="0.2">
      <c r="A20" t="s">
        <v>82</v>
      </c>
      <c r="B20" t="s">
        <v>83</v>
      </c>
      <c r="C20" s="1" t="d">
        <v>19:13:00.00000000000362550</v>
      </c>
      <c r="D20" t="s">
        <v>41</v>
      </c>
      <c r="E20">
        <v>13</v>
      </c>
      <c r="F20">
        <v>51</v>
      </c>
      <c r="N20">
        <v>57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78</v>
      </c>
      <c r="Z20" t="s">
        <v>40</v>
      </c>
      <c r="AA20" t="s">
        <v>40</v>
      </c>
      <c r="AB20" t="s">
        <v>40</v>
      </c>
      <c r="AC20" t="s">
        <v>37</v>
      </c>
      <c r="AD20" t="s">
        <v>37</v>
      </c>
      <c r="AE20" t="s">
        <v>41</v>
      </c>
      <c r="AF20">
        <v>5194</v>
      </c>
      <c r="AH20">
        <v>2</v>
      </c>
    </row>
    <row r="21" spans="1:36" x14ac:dyDescent="0.2">
      <c r="A21" t="s">
        <v>84</v>
      </c>
      <c r="B21" t="s">
        <v>85</v>
      </c>
      <c r="C21" s="1" t="d">
        <v>17:05:00.00000000000213225</v>
      </c>
      <c r="D21" t="s">
        <v>41</v>
      </c>
      <c r="E21">
        <v>5</v>
      </c>
      <c r="F21">
        <v>10</v>
      </c>
      <c r="G21">
        <v>16</v>
      </c>
      <c r="H21">
        <v>15</v>
      </c>
      <c r="I21">
        <v>19</v>
      </c>
      <c r="J21">
        <v>20</v>
      </c>
      <c r="K21">
        <v>20</v>
      </c>
      <c r="L21">
        <v>28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78</v>
      </c>
      <c r="Z21" t="s">
        <v>40</v>
      </c>
      <c r="AA21" t="s">
        <v>40</v>
      </c>
      <c r="AB21" t="s">
        <v>40</v>
      </c>
      <c r="AC21" t="s">
        <v>37</v>
      </c>
      <c r="AD21" t="s">
        <v>37</v>
      </c>
      <c r="AE21" t="s">
        <v>41</v>
      </c>
      <c r="AF21">
        <v>5679</v>
      </c>
      <c r="AH21">
        <v>5</v>
      </c>
    </row>
    <row r="22" spans="1:36" x14ac:dyDescent="0.2">
      <c r="A22" t="s">
        <v>86</v>
      </c>
      <c r="B22" t="s">
        <v>87</v>
      </c>
      <c r="C22" s="1" t="d">
        <v>17:13:00.00000000000042375</v>
      </c>
      <c r="D22" t="s">
        <v>45</v>
      </c>
      <c r="E22">
        <v>4</v>
      </c>
      <c r="F22">
        <v>9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23</v>
      </c>
      <c r="M22">
        <v>32</v>
      </c>
      <c r="N22">
        <v>32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88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45</v>
      </c>
      <c r="AF22">
        <v>5485</v>
      </c>
      <c r="AI22">
        <v>1</v>
      </c>
    </row>
    <row r="23" spans="1:36" x14ac:dyDescent="0.2">
      <c r="A23" t="s">
        <v>66</v>
      </c>
      <c r="B23" t="s">
        <v>89</v>
      </c>
      <c r="C23" s="1" t="d">
        <v>15:09:59.99999999999786775</v>
      </c>
      <c r="D23" t="s">
        <v>41</v>
      </c>
      <c r="E23">
        <v>7</v>
      </c>
      <c r="F23">
        <v>13</v>
      </c>
      <c r="G23">
        <v>23</v>
      </c>
      <c r="H23">
        <v>24</v>
      </c>
      <c r="I23">
        <v>24</v>
      </c>
      <c r="J23">
        <v>24</v>
      </c>
      <c r="K23">
        <v>24</v>
      </c>
      <c r="L23">
        <v>25</v>
      </c>
      <c r="M23">
        <v>27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88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41</v>
      </c>
      <c r="AF23">
        <v>5485</v>
      </c>
      <c r="AG23">
        <v>11</v>
      </c>
    </row>
    <row r="24" spans="1:36" x14ac:dyDescent="0.2">
      <c r="A24" t="s">
        <v>90</v>
      </c>
      <c r="B24" t="s">
        <v>91</v>
      </c>
      <c r="C24" s="1" t="d">
        <v>15:30:00.0000000000031950</v>
      </c>
      <c r="D24" t="s">
        <v>45</v>
      </c>
      <c r="E24">
        <v>4</v>
      </c>
      <c r="F24">
        <v>8</v>
      </c>
      <c r="G24">
        <v>31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92</v>
      </c>
      <c r="Z24" t="s">
        <v>40</v>
      </c>
      <c r="AA24" t="s">
        <v>37</v>
      </c>
      <c r="AB24" t="s">
        <v>40</v>
      </c>
      <c r="AC24" t="s">
        <v>37</v>
      </c>
      <c r="AD24" t="s">
        <v>37</v>
      </c>
      <c r="AE24" t="s">
        <v>45</v>
      </c>
      <c r="AF24">
        <v>4612</v>
      </c>
      <c r="AJ24">
        <v>2</v>
      </c>
    </row>
    <row r="25" spans="1:36" x14ac:dyDescent="0.2">
      <c r="A25" t="s">
        <v>93</v>
      </c>
      <c r="B25" t="s">
        <v>94</v>
      </c>
      <c r="C25" s="1" t="d">
        <v>19:05:59.99999999999552025</v>
      </c>
      <c r="D25" t="s">
        <v>41</v>
      </c>
      <c r="E25">
        <v>5</v>
      </c>
      <c r="F25">
        <v>10</v>
      </c>
      <c r="G25">
        <v>11</v>
      </c>
      <c r="H25">
        <v>11</v>
      </c>
      <c r="I25">
        <v>11</v>
      </c>
      <c r="J25">
        <v>12</v>
      </c>
      <c r="K25">
        <v>12</v>
      </c>
      <c r="L25">
        <v>59</v>
      </c>
      <c r="M25">
        <v>60</v>
      </c>
      <c r="N25">
        <v>60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95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41</v>
      </c>
      <c r="AF25">
        <v>5485</v>
      </c>
      <c r="AH25">
        <v>2.5</v>
      </c>
    </row>
    <row r="26" spans="1:36" x14ac:dyDescent="0.2">
      <c r="A26" t="s">
        <v>96</v>
      </c>
      <c r="B26" t="s">
        <v>97</v>
      </c>
      <c r="C26" s="1" t="d">
        <v>15:14:59.9999999999968050</v>
      </c>
      <c r="D26" t="s">
        <v>41</v>
      </c>
      <c r="E26">
        <v>15</v>
      </c>
      <c r="F26">
        <v>19</v>
      </c>
      <c r="G26">
        <v>21</v>
      </c>
      <c r="H26">
        <v>21</v>
      </c>
      <c r="I26">
        <v>22</v>
      </c>
      <c r="J26">
        <v>22</v>
      </c>
      <c r="K26">
        <v>22</v>
      </c>
      <c r="L26">
        <v>23</v>
      </c>
      <c r="M26">
        <v>43</v>
      </c>
      <c r="N26">
        <v>43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98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41</v>
      </c>
      <c r="AF26">
        <v>5485</v>
      </c>
      <c r="AH26">
        <v>27</v>
      </c>
    </row>
    <row r="27" spans="1:36" x14ac:dyDescent="0.2">
      <c r="A27" t="s">
        <v>99</v>
      </c>
      <c r="B27" t="s">
        <v>100</v>
      </c>
      <c r="C27" s="1" t="d">
        <v>17:28:59.99999999999701350</v>
      </c>
      <c r="D27" t="s">
        <v>45</v>
      </c>
      <c r="E27">
        <v>9</v>
      </c>
      <c r="F27">
        <v>14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16</v>
      </c>
      <c r="M27">
        <v>26</v>
      </c>
      <c r="N27">
        <v>26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98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45</v>
      </c>
      <c r="AF27">
        <v>5485</v>
      </c>
      <c r="AI27">
        <v>15</v>
      </c>
    </row>
    <row r="28" spans="1:36" x14ac:dyDescent="0.2">
      <c r="A28" t="s">
        <v>101</v>
      </c>
      <c r="B28" t="s">
        <v>102</v>
      </c>
      <c r="C28" s="2" t="d">
        <v>19:29:00.00000000000021525</v>
      </c>
      <c r="D28" t="s">
        <v>45</v>
      </c>
      <c r="E28">
        <v>3</v>
      </c>
      <c r="F28">
        <v>7</v>
      </c>
      <c r="G28">
        <v>23</v>
      </c>
      <c r="H28">
        <v>24</v>
      </c>
      <c r="I28">
        <v>24</v>
      </c>
      <c r="J28">
        <v>27</v>
      </c>
      <c r="K28">
        <v>27</v>
      </c>
      <c r="L28">
        <v>27</v>
      </c>
      <c r="M28">
        <v>30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98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45</v>
      </c>
      <c r="AF28">
        <v>5194</v>
      </c>
      <c r="AI28">
        <v>2</v>
      </c>
    </row>
    <row r="29" spans="1:36" x14ac:dyDescent="0.2">
      <c r="E29">
        <f>AVERAGE(E2:E28)</f>
        <v>7.333333333333333</v>
      </c>
      <c r="F29">
        <f t="shared" ref="F29:N29" si="0">AVERAGE(F2:F28)</f>
        <v>19.37037037037037</v>
      </c>
      <c r="G29">
        <f t="shared" si="0"/>
        <v>32.76</v>
      </c>
      <c r="H29">
        <f t="shared" si="0"/>
        <v>34.4</v>
      </c>
      <c r="I29">
        <f t="shared" si="0"/>
        <v>35.32</v>
      </c>
      <c r="J29">
        <f t="shared" si="0"/>
        <v>35.227272727272727</v>
      </c>
      <c r="K29">
        <f t="shared" si="0"/>
        <v>35.65</v>
      </c>
      <c r="L29">
        <f t="shared" si="0"/>
        <v>42.043478260869563</v>
      </c>
      <c r="M29">
        <f t="shared" si="0"/>
        <v>45.294117647058826</v>
      </c>
      <c r="P29" t="s">
        <v>106</v>
      </c>
      <c r="Q29">
        <f>AVERAGE(E29:M29)</f>
        <v>31.933174704322752</v>
      </c>
    </row>
    <row r="30" spans="1:36" x14ac:dyDescent="0.2">
      <c r="B30" t="s">
        <v>103</v>
      </c>
      <c r="C30" t="s">
        <v>41</v>
      </c>
      <c r="E30">
        <f>AVERAGE(E2,E6,E9,E12,E13,E16,E17,E20,E21,E23,E25,E26)</f>
        <v>9.75</v>
      </c>
      <c r="F30">
        <f t="shared" ref="F30:N30" si="1">AVERAGE(F2,F6,F9,F12,F13,F16,F17,F20,F21,F23,F25,F26)</f>
        <v>20.916666666666668</v>
      </c>
      <c r="G30">
        <f t="shared" si="1"/>
        <v>29.8</v>
      </c>
      <c r="H30">
        <f t="shared" si="1"/>
        <v>29.9</v>
      </c>
      <c r="I30">
        <f t="shared" si="1"/>
        <v>31.7</v>
      </c>
      <c r="J30">
        <f t="shared" si="1"/>
        <v>33.299999999999997</v>
      </c>
      <c r="K30">
        <f t="shared" si="1"/>
        <v>34.777777777777779</v>
      </c>
      <c r="L30">
        <f t="shared" si="1"/>
        <v>42.444444444444443</v>
      </c>
      <c r="M30">
        <f t="shared" si="1"/>
        <v>49.285714285714285</v>
      </c>
      <c r="P30" t="s">
        <v>106</v>
      </c>
      <c r="Q30">
        <f>AVERAGE(E30:M30)</f>
        <v>31.319400352733687</v>
      </c>
    </row>
    <row r="31" spans="1:36" x14ac:dyDescent="0.2">
      <c r="B31" t="s">
        <v>103</v>
      </c>
      <c r="C31" t="s">
        <v>45</v>
      </c>
      <c r="E31">
        <f>AVERAGE(E3,E4,E5,E7,E10,E11,E14,E15,E18,E19,E22,E24,E27,E28)</f>
        <v>5.3571428571428568</v>
      </c>
      <c r="F31">
        <f t="shared" ref="F31:N31" si="2">AVERAGE(F3,F4,F5,F7,F10,F11,F14,F15,F18,F19,F22,F24,F27,F28)</f>
        <v>18.571428571428573</v>
      </c>
      <c r="G31">
        <f t="shared" si="2"/>
        <v>35.285714285714285</v>
      </c>
      <c r="H31">
        <f t="shared" si="2"/>
        <v>38.142857142857146</v>
      </c>
      <c r="I31">
        <f t="shared" si="2"/>
        <v>38.357142857142854</v>
      </c>
      <c r="J31">
        <f t="shared" si="2"/>
        <v>36.545454545454547</v>
      </c>
      <c r="K31">
        <f t="shared" si="2"/>
        <v>35.9</v>
      </c>
      <c r="L31">
        <f t="shared" si="2"/>
        <v>41.692307692307693</v>
      </c>
      <c r="M31">
        <f t="shared" si="2"/>
        <v>41.222222222222221</v>
      </c>
      <c r="P31" t="s">
        <v>106</v>
      </c>
      <c r="Q31">
        <f>AVERAGE(E31:M31)</f>
        <v>32.341585574918916</v>
      </c>
    </row>
    <row r="33" spans="2:17" x14ac:dyDescent="0.2">
      <c r="B33" t="s">
        <v>104</v>
      </c>
      <c r="C33" t="s">
        <v>41</v>
      </c>
      <c r="G33">
        <f>AVERAGE(G2,G23,G25,G26)</f>
        <v>18.25</v>
      </c>
      <c r="H33">
        <f>AVERAGE(H2,H23,H25,H26)</f>
        <v>18.5</v>
      </c>
      <c r="I33">
        <f>AVERAGE(I2,I23,I25,I26)</f>
        <v>19</v>
      </c>
      <c r="J33">
        <f>AVERAGE(J23,J25,J26)</f>
        <v>19.333333333333332</v>
      </c>
      <c r="K33">
        <f>AVERAGE(K23,K25,K26)</f>
        <v>19.333333333333332</v>
      </c>
      <c r="L33">
        <f>AVERAGE(L12,L17,L23,L25,L26)</f>
        <v>44.8</v>
      </c>
      <c r="M33">
        <f>AVERAGE(M23,M25,M26)</f>
        <v>43.333333333333336</v>
      </c>
      <c r="P33" t="s">
        <v>106</v>
      </c>
      <c r="Q33">
        <f>AVERAGE(G33:M33)</f>
        <v>26.078571428571426</v>
      </c>
    </row>
    <row r="34" spans="2:17" x14ac:dyDescent="0.2">
      <c r="B34" t="s">
        <v>105</v>
      </c>
      <c r="C34" t="s">
        <v>45</v>
      </c>
      <c r="G34">
        <f>AVERAGE(G3,G11,G19,G22,G27,G28)</f>
        <v>31.833333333333332</v>
      </c>
      <c r="H34">
        <f>AVERAGE(H3,H11,H22,H23,H27,H28)</f>
        <v>28.166666666666668</v>
      </c>
      <c r="I34">
        <f>AVERAGE(I3,I11,I22,I27,I28)</f>
        <v>29</v>
      </c>
      <c r="J34">
        <f>AVERAGE(J3,J11,J22,J27,J28)</f>
        <v>29.8</v>
      </c>
      <c r="K34">
        <f>AVERAGE(K3,K11,K22,K27,K28)</f>
        <v>30</v>
      </c>
      <c r="L34">
        <f>AVERAGE(L3,L5,L7,L15,L22,L24,L27,L28)</f>
        <v>39.5</v>
      </c>
      <c r="M34">
        <f>AVERAGE(M3,M11,M22,M27,M28)</f>
        <v>36.200000000000003</v>
      </c>
      <c r="P34" t="s">
        <v>106</v>
      </c>
      <c r="Q34">
        <f>AVERAGE(G34:M34)</f>
        <v>32.071428571428569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- timesStandard-prod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Abreu Santos,Fabio</dc:creator>
  <cp:lastModifiedBy>De Abreu Santos,Fabio</cp:lastModifiedBy>
  <dcterms:created xsi:type="dcterms:W3CDTF">2024-11-06T15:03:27Z</dcterms:created>
  <dcterms:modified xsi:type="dcterms:W3CDTF">2024-11-07T04:43:02Z</dcterms:modified>
</cp:coreProperties>
</file>