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ssen_Haltung" sheetId="1" state="visible" r:id="rId3"/>
    <sheet name="Massen_Schacht" sheetId="2" state="visible" r:id="rId4"/>
    <sheet name="Massen_Leitung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9" authorId="0">
      <text>
        <r>
          <rPr>
            <sz val="10"/>
            <rFont val="Arial"/>
            <family val="2"/>
          </rPr>
          <t xml:space="preserve">fq:
geschätzt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6" authorId="0">
      <text>
        <r>
          <rPr>
            <sz val="10"/>
            <rFont val="Arial"/>
            <family val="0"/>
            <charset val="1"/>
          </rPr>
          <t xml:space="preserve">fq:
geschätzt</t>
        </r>
      </text>
    </comment>
  </commentList>
</comments>
</file>

<file path=xl/sharedStrings.xml><?xml version="1.0" encoding="utf-8"?>
<sst xmlns="http://schemas.openxmlformats.org/spreadsheetml/2006/main" count="122" uniqueCount="47">
  <si>
    <t xml:space="preserve">Massenermittlung</t>
  </si>
  <si>
    <t xml:space="preserve">Schachtdaten</t>
  </si>
  <si>
    <t xml:space="preserve">Graben</t>
  </si>
  <si>
    <t xml:space="preserve">Rohrdaten</t>
  </si>
  <si>
    <t xml:space="preserve">Fahrbahn/</t>
  </si>
  <si>
    <t xml:space="preserve">Massen</t>
  </si>
  <si>
    <t xml:space="preserve">Schacht</t>
  </si>
  <si>
    <t xml:space="preserve">Deckelhöhe</t>
  </si>
  <si>
    <t xml:space="preserve">Sohlhöhe</t>
  </si>
  <si>
    <t xml:space="preserve">Länge</t>
  </si>
  <si>
    <t xml:space="preserve">Breite</t>
  </si>
  <si>
    <t xml:space="preserve">Fläche</t>
  </si>
  <si>
    <t xml:space="preserve">Tiefe</t>
  </si>
  <si>
    <t xml:space="preserve">Querschnitt</t>
  </si>
  <si>
    <t xml:space="preserve">Wandung</t>
  </si>
  <si>
    <t xml:space="preserve">Volumen</t>
  </si>
  <si>
    <t xml:space="preserve">Oberboden</t>
  </si>
  <si>
    <t xml:space="preserve">Aushub</t>
  </si>
  <si>
    <t xml:space="preserve">Auflager</t>
  </si>
  <si>
    <t xml:space="preserve">Einbettung</t>
  </si>
  <si>
    <t xml:space="preserve">Verfüllung</t>
  </si>
  <si>
    <t xml:space="preserve">Verbau</t>
  </si>
  <si>
    <t xml:space="preserve">oben</t>
  </si>
  <si>
    <t xml:space="preserve">unten</t>
  </si>
  <si>
    <t xml:space="preserve">RL</t>
  </si>
  <si>
    <t xml:space="preserve">b</t>
  </si>
  <si>
    <t xml:space="preserve">A</t>
  </si>
  <si>
    <t xml:space="preserve">mittel</t>
  </si>
  <si>
    <t xml:space="preserve">DN</t>
  </si>
  <si>
    <t xml:space="preserve">s</t>
  </si>
  <si>
    <t xml:space="preserve">V</t>
  </si>
  <si>
    <t xml:space="preserve">Dicke</t>
  </si>
  <si>
    <t xml:space="preserve">Bkl 3-5</t>
  </si>
  <si>
    <t xml:space="preserve">Sand</t>
  </si>
  <si>
    <t xml:space="preserve">-</t>
  </si>
  <si>
    <t xml:space="preserve">Nr.</t>
  </si>
  <si>
    <t xml:space="preserve">m ü. NN</t>
  </si>
  <si>
    <t xml:space="preserve">m</t>
  </si>
  <si>
    <t xml:space="preserve">m²</t>
  </si>
  <si>
    <t xml:space="preserve">mm</t>
  </si>
  <si>
    <t xml:space="preserve">m³</t>
  </si>
  <si>
    <t xml:space="preserve">DN Zulauf</t>
  </si>
  <si>
    <t xml:space="preserve">DN Ablauf</t>
  </si>
  <si>
    <t xml:space="preserve">UGV</t>
  </si>
  <si>
    <t xml:space="preserve">a</t>
  </si>
  <si>
    <t xml:space="preserve">l</t>
  </si>
  <si>
    <t xml:space="preserve">Beton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</si>
</sst>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"/>
    <numFmt numFmtId="167" formatCode="#,##0"/>
  </numFmts>
  <fonts count="3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424242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333399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663300"/>
      <name val="Calibri"/>
      <family val="2"/>
      <charset val="1"/>
    </font>
    <font>
      <sz val="11"/>
      <color rgb="FF800080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8"/>
      <color rgb="FF336666"/>
      <name val="Calibri Light"/>
      <family val="2"/>
      <charset val="1"/>
    </font>
    <font>
      <b val="true"/>
      <sz val="15"/>
      <color rgb="FF336666"/>
      <name val="Calibri"/>
      <family val="2"/>
      <charset val="1"/>
    </font>
    <font>
      <b val="true"/>
      <sz val="13"/>
      <color rgb="FF336666"/>
      <name val="Calibri"/>
      <family val="2"/>
      <charset val="1"/>
    </font>
    <font>
      <b val="true"/>
      <sz val="11"/>
      <color rgb="FF336666"/>
      <name val="Calibri"/>
      <family val="2"/>
      <charset val="1"/>
    </font>
    <font>
      <u val="single"/>
      <sz val="14"/>
      <name val="Arial"/>
      <family val="2"/>
      <charset val="1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8"/>
      <color rgb="FFFF0000"/>
      <name val="Arial"/>
      <family val="2"/>
      <charset val="1"/>
    </font>
    <font>
      <sz val="10"/>
      <name val="Arial"/>
      <family val="2"/>
    </font>
    <font>
      <sz val="9"/>
      <color rgb="FF000000"/>
      <name val="Arial"/>
      <family val="2"/>
      <charset val="1"/>
    </font>
    <font>
      <i val="true"/>
      <sz val="9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A6CAF0"/>
        <bgColor rgb="FFA0E0E0"/>
      </patternFill>
    </fill>
    <fill>
      <patternFill patternType="solid">
        <fgColor rgb="FFFFFFC0"/>
        <bgColor rgb="FFFFFF99"/>
      </patternFill>
    </fill>
    <fill>
      <patternFill patternType="solid">
        <fgColor rgb="FFC0C0C0"/>
        <bgColor rgb="FFAFD095"/>
      </patternFill>
    </fill>
    <fill>
      <patternFill patternType="solid">
        <fgColor rgb="FFA0E0E0"/>
        <bgColor rgb="FFA6CAF0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0"/>
      </patternFill>
    </fill>
    <fill>
      <patternFill patternType="solid">
        <fgColor rgb="FF339933"/>
        <bgColor rgb="FF008000"/>
      </patternFill>
    </fill>
    <fill>
      <patternFill patternType="solid">
        <fgColor rgb="FF3333CC"/>
        <bgColor rgb="FF333399"/>
      </patternFill>
    </fill>
    <fill>
      <patternFill patternType="solid">
        <fgColor rgb="FFFF0000"/>
        <bgColor rgb="FF99330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00CCFF"/>
      </patternFill>
    </fill>
    <fill>
      <patternFill patternType="solid">
        <fgColor rgb="FFFFFFFF"/>
        <bgColor rgb="FFF7F7F7"/>
      </patternFill>
    </fill>
    <fill>
      <patternFill patternType="solid">
        <fgColor rgb="FFCC99FF"/>
        <bgColor rgb="FF9999FF"/>
      </patternFill>
    </fill>
    <fill>
      <patternFill patternType="solid">
        <fgColor rgb="FFAFD095"/>
        <bgColor rgb="FFC0C0C0"/>
      </patternFill>
    </fill>
    <fill>
      <patternFill patternType="solid">
        <fgColor rgb="FFE3E3E3"/>
        <bgColor rgb="FFF7F7F7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3333CC"/>
      </top>
      <bottom style="double">
        <color rgb="FF3333CC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0000"/>
      </bottom>
      <diagonal/>
    </border>
    <border diagonalUp="false" diagonalDown="false">
      <left style="double">
        <color rgb="FF424242"/>
      </left>
      <right style="double">
        <color rgb="FF424242"/>
      </right>
      <top style="double">
        <color rgb="FF424242"/>
      </top>
      <bottom style="double">
        <color rgb="FF424242"/>
      </bottom>
      <diagonal/>
    </border>
    <border diagonalUp="false" diagonalDown="false">
      <left/>
      <right/>
      <top/>
      <bottom style="thick">
        <color rgb="FF3333CC"/>
      </bottom>
      <diagonal/>
    </border>
    <border diagonalUp="false" diagonalDown="false">
      <left/>
      <right/>
      <top/>
      <bottom style="thick">
        <color rgb="FFA6CAF0"/>
      </bottom>
      <diagonal/>
    </border>
    <border diagonalUp="false" diagonalDown="false">
      <left/>
      <right/>
      <top/>
      <bottom style="medium">
        <color rgb="FFA6CAF0"/>
      </bottom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 style="hair">
        <color rgb="FFF7F7F7"/>
      </bottom>
      <diagonal/>
    </border>
    <border diagonalUp="false" diagonalDown="false">
      <left/>
      <right style="thin">
        <color rgb="FFF7F7F7"/>
      </right>
      <top style="medium">
        <color rgb="FFF7F7F7"/>
      </top>
      <bottom style="hair">
        <color rgb="FFF7F7F7"/>
      </bottom>
      <diagonal/>
    </border>
    <border diagonalUp="false" diagonalDown="false">
      <left/>
      <right style="thin">
        <color rgb="FFF7F7F7"/>
      </right>
      <top style="medium">
        <color rgb="FFF7F7F7"/>
      </top>
      <bottom/>
      <diagonal/>
    </border>
    <border diagonalUp="false" diagonalDown="false">
      <left/>
      <right style="medium">
        <color rgb="FFF7F7F7"/>
      </right>
      <top style="medium">
        <color rgb="FFF7F7F7"/>
      </top>
      <bottom style="hair">
        <color rgb="FFF7F7F7"/>
      </bottom>
      <diagonal/>
    </border>
    <border diagonalUp="false" diagonalDown="false">
      <left style="medium">
        <color rgb="FFF7F7F7"/>
      </left>
      <right style="hair">
        <color rgb="FFF7F7F7"/>
      </right>
      <top/>
      <bottom style="hair">
        <color rgb="FFF7F7F7"/>
      </bottom>
      <diagonal/>
    </border>
    <border diagonalUp="false" diagonalDown="false">
      <left/>
      <right style="hair">
        <color rgb="FFF7F7F7"/>
      </right>
      <top/>
      <bottom style="hair">
        <color rgb="FFF7F7F7"/>
      </bottom>
      <diagonal/>
    </border>
    <border diagonalUp="false" diagonalDown="false">
      <left/>
      <right style="thin">
        <color rgb="FFF7F7F7"/>
      </right>
      <top/>
      <bottom style="hair">
        <color rgb="FFF7F7F7"/>
      </bottom>
      <diagonal/>
    </border>
    <border diagonalUp="false" diagonalDown="false">
      <left/>
      <right style="medium">
        <color rgb="FFF7F7F7"/>
      </right>
      <top/>
      <bottom style="hair">
        <color rgb="FFF7F7F7"/>
      </bottom>
      <diagonal/>
    </border>
    <border diagonalUp="false" diagonalDown="false">
      <left style="medium">
        <color rgb="FFF7F7F7"/>
      </left>
      <right style="hair">
        <color rgb="FFF7F7F7"/>
      </right>
      <top/>
      <bottom style="thin">
        <color rgb="FFF7F7F7"/>
      </bottom>
      <diagonal/>
    </border>
    <border diagonalUp="false" diagonalDown="false">
      <left/>
      <right style="hair">
        <color rgb="FFF7F7F7"/>
      </right>
      <top/>
      <bottom style="thin">
        <color rgb="FFF7F7F7"/>
      </bottom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/>
      <right style="medium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 style="hair">
        <color rgb="FFF7F7F7"/>
      </right>
      <top style="hair">
        <color rgb="FFF7F7F7"/>
      </top>
      <bottom style="thin">
        <color rgb="FFF7F7F7"/>
      </bottom>
      <diagonal/>
    </border>
    <border diagonalUp="false" diagonalDown="false">
      <left/>
      <right style="hair">
        <color rgb="FFF7F7F7"/>
      </right>
      <top style="hair">
        <color rgb="FFF7F7F7"/>
      </top>
      <bottom style="thin">
        <color rgb="FFF7F7F7"/>
      </bottom>
      <diagonal/>
    </border>
    <border diagonalUp="false" diagonalDown="false">
      <left/>
      <right style="thin">
        <color rgb="FFF7F7F7"/>
      </right>
      <top style="hair">
        <color rgb="FFF7F7F7"/>
      </top>
      <bottom style="thin">
        <color rgb="FFF7F7F7"/>
      </bottom>
      <diagonal/>
    </border>
    <border diagonalUp="false" diagonalDown="false">
      <left/>
      <right style="medium">
        <color rgb="FFF7F7F7"/>
      </right>
      <top style="hair">
        <color rgb="FFF7F7F7"/>
      </top>
      <bottom style="thin">
        <color rgb="FFF7F7F7"/>
      </bottom>
      <diagonal/>
    </border>
    <border diagonalUp="false" diagonalDown="false">
      <left/>
      <right style="hair">
        <color rgb="FFF7F7F7"/>
      </right>
      <top/>
      <bottom/>
      <diagonal/>
    </border>
    <border diagonalUp="false" diagonalDown="false">
      <left/>
      <right style="thin">
        <color rgb="FFF7F7F7"/>
      </right>
      <top/>
      <bottom/>
      <diagonal/>
    </border>
    <border diagonalUp="false" diagonalDown="false">
      <left/>
      <right/>
      <top style="medium">
        <color rgb="FFF7F7F7"/>
      </top>
      <bottom style="hair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medium">
        <color rgb="FFF7F7F7"/>
      </top>
      <bottom/>
      <diagonal/>
    </border>
    <border diagonalUp="false" diagonalDown="false">
      <left style="thin">
        <color rgb="FFF7F7F7"/>
      </left>
      <right/>
      <top/>
      <bottom style="hair">
        <color rgb="FFF7F7F7"/>
      </bottom>
      <diagonal/>
    </border>
    <border diagonalUp="false" diagonalDown="false">
      <left/>
      <right style="hair">
        <color rgb="FFF7F7F7"/>
      </right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 style="medium">
        <color rgb="FFF7F7F7"/>
      </bottom>
      <diagonal/>
    </border>
    <border diagonalUp="false" diagonalDown="false">
      <left/>
      <right style="medium">
        <color rgb="FFF7F7F7"/>
      </right>
      <top/>
      <bottom style="medium">
        <color rgb="FFF7F7F7"/>
      </bottom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1" applyFont="true" applyBorder="true" applyAlignment="true" applyProtection="false">
      <alignment horizontal="general" vertical="bottom" textRotation="0" wrapText="false" indent="0" shrinkToFit="false"/>
    </xf>
    <xf numFmtId="164" fontId="7" fillId="14" borderId="2" applyFont="true" applyBorder="true" applyAlignment="true" applyProtection="false">
      <alignment horizontal="general" vertical="bottom" textRotation="0" wrapText="false" indent="0" shrinkToFit="false"/>
    </xf>
    <xf numFmtId="164" fontId="8" fillId="7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4" applyFont="true" applyBorder="true" applyAlignment="true" applyProtection="false">
      <alignment horizontal="general" vertical="bottom" textRotation="0" wrapText="false" indent="0" shrinkToFit="false"/>
    </xf>
    <xf numFmtId="164" fontId="13" fillId="1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11" borderId="6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7" applyFont="true" applyBorder="true" applyAlignment="true" applyProtection="false">
      <alignment horizontal="general" vertical="bottom" textRotation="0" wrapText="false" indent="0" shrinkToFit="false"/>
    </xf>
    <xf numFmtId="164" fontId="19" fillId="0" borderId="8" applyFont="true" applyBorder="true" applyAlignment="true" applyProtection="false">
      <alignment horizontal="general" vertical="bottom" textRotation="0" wrapText="false" indent="0" shrinkToFit="false"/>
    </xf>
    <xf numFmtId="164" fontId="20" fillId="0" borderId="9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1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6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6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6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6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6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1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1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1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6" fillId="1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1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1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1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7" fillId="1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2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1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1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1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6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6" borderId="11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6" borderId="29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6" borderId="13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6" borderId="15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6" borderId="16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15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16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6" borderId="30" xfId="5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15" xfId="5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17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19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20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6" borderId="19" xfId="5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21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6" borderId="15" xfId="5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6" borderId="17" xfId="5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9" fillId="1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14" borderId="15" xfId="5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1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0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4" borderId="15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4" borderId="16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5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4" borderId="15" xfId="5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4" borderId="15" xfId="5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4" borderId="17" xfId="5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5" fillId="14" borderId="15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14" borderId="16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14" borderId="15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14" borderId="15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14" borderId="17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14" borderId="15" xfId="5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6" borderId="15" xfId="5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3" fillId="16" borderId="31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3" fillId="16" borderId="31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3" fillId="16" borderId="32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6" borderId="31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3" fillId="16" borderId="32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6" borderId="31" xfId="5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3" fillId="16" borderId="33" xfId="53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 % - Akzent1" xfId="20"/>
    <cellStyle name="20 % - Akzent2" xfId="21"/>
    <cellStyle name="20 % - Akzent3" xfId="22"/>
    <cellStyle name="20 % - Akzent4" xfId="23"/>
    <cellStyle name="20 % - Akzent5" xfId="24"/>
    <cellStyle name="20 % - Akzent6" xfId="25"/>
    <cellStyle name="40 % - Akzent1" xfId="26"/>
    <cellStyle name="40 % - Akzent2" xfId="27"/>
    <cellStyle name="40 % - Akzent3" xfId="28"/>
    <cellStyle name="40 % - Akzent4" xfId="29"/>
    <cellStyle name="40 % - Akzent5" xfId="30"/>
    <cellStyle name="40 % - Akzent6" xfId="31"/>
    <cellStyle name="60 % - Akzent1" xfId="32"/>
    <cellStyle name="60 % - Akzent2" xfId="33"/>
    <cellStyle name="60 % - Akzent3" xfId="34"/>
    <cellStyle name="60 % - Akzent4" xfId="35"/>
    <cellStyle name="60 % - Akzent5" xfId="36"/>
    <cellStyle name="60 % - Akzent6" xfId="37"/>
    <cellStyle name="Akzent1" xfId="38"/>
    <cellStyle name="Akzent2" xfId="39"/>
    <cellStyle name="Akzent3" xfId="40"/>
    <cellStyle name="Akzent4" xfId="41"/>
    <cellStyle name="Akzent5" xfId="42"/>
    <cellStyle name="Akzent6" xfId="43"/>
    <cellStyle name="Ausgabe" xfId="44"/>
    <cellStyle name="Berechnung" xfId="45"/>
    <cellStyle name="Eingabe" xfId="46"/>
    <cellStyle name="Ergebnis" xfId="47"/>
    <cellStyle name="Erklärender Text" xfId="48"/>
    <cellStyle name="Gut" xfId="49"/>
    <cellStyle name="Neutral 1" xfId="50"/>
    <cellStyle name="Notiz" xfId="51"/>
    <cellStyle name="Schlecht" xfId="52"/>
    <cellStyle name="Standard 2" xfId="53"/>
    <cellStyle name="Standard 2 2" xfId="54"/>
    <cellStyle name="Verknüpfte Zelle" xfId="55"/>
    <cellStyle name="Warnender Text" xfId="56"/>
    <cellStyle name="Zelle überprüfen" xfId="57"/>
    <cellStyle name="Überschrift" xfId="58"/>
    <cellStyle name="Überschrift 1" xfId="59"/>
    <cellStyle name="Überschrift 2" xfId="60"/>
    <cellStyle name="Überschrift 3" xfId="61"/>
    <cellStyle name="Überschrift 4" xfId="6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0"/>
      <rgbColor rgb="FFF7F7F7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0E0E0"/>
      <rgbColor rgb="FFFFFF99"/>
      <rgbColor rgb="FFA6CAF0"/>
      <rgbColor rgb="FFFF99CC"/>
      <rgbColor rgb="FFCC99FF"/>
      <rgbColor rgb="FFAFD095"/>
      <rgbColor rgb="FF3333CC"/>
      <rgbColor rgb="FF33CCCC"/>
      <rgbColor rgb="FF99CC00"/>
      <rgbColor rgb="FFFFCC00"/>
      <rgbColor rgb="FFFF9900"/>
      <rgbColor rgb="FFFF6600"/>
      <rgbColor rgb="FF336666"/>
      <rgbColor rgb="FF969696"/>
      <rgbColor rgb="FF003366"/>
      <rgbColor rgb="FF339933"/>
      <rgbColor rgb="FF003300"/>
      <rgbColor rgb="FF663300"/>
      <rgbColor rgb="FF993300"/>
      <rgbColor rgb="FF993366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07421875" defaultRowHeight="14.65" zeroHeight="false" outlineLevelRow="0" outlineLevelCol="0"/>
  <cols>
    <col collapsed="false" customWidth="true" hidden="false" outlineLevel="0" max="1" min="1" style="1" width="4.84"/>
    <col collapsed="false" customWidth="true" hidden="false" outlineLevel="0" max="2" min="2" style="1" width="5.41"/>
    <col collapsed="false" customWidth="true" hidden="false" outlineLevel="0" max="6" min="3" style="1" width="6.55"/>
    <col collapsed="false" customWidth="true" hidden="false" outlineLevel="0" max="7" min="7" style="1" width="7.98"/>
    <col collapsed="false" customWidth="true" hidden="false" outlineLevel="0" max="8" min="8" style="1" width="5.71"/>
    <col collapsed="false" customWidth="true" hidden="false" outlineLevel="0" max="9" min="9" style="1" width="6.27"/>
    <col collapsed="false" customWidth="true" hidden="false" outlineLevel="0" max="10" min="10" style="1" width="5.13"/>
    <col collapsed="false" customWidth="true" hidden="false" outlineLevel="0" max="11" min="11" style="1" width="6.84"/>
    <col collapsed="false" customWidth="true" hidden="false" outlineLevel="0" max="12" min="12" style="1" width="9.85"/>
    <col collapsed="false" customWidth="true" hidden="false" outlineLevel="0" max="13" min="13" style="1" width="8.27"/>
    <col collapsed="false" customWidth="true" hidden="false" outlineLevel="0" max="14" min="14" style="1" width="7.11"/>
    <col collapsed="false" customWidth="true" hidden="false" outlineLevel="0" max="15" min="15" style="1" width="4.7"/>
    <col collapsed="false" customWidth="true" hidden="false" outlineLevel="0" max="16" min="16" style="1" width="7.11"/>
    <col collapsed="false" customWidth="true" hidden="false" outlineLevel="0" max="17" min="17" style="1" width="10.55"/>
    <col collapsed="false" customWidth="true" hidden="false" outlineLevel="0" max="18" min="18" style="1" width="7.27"/>
    <col collapsed="false" customWidth="true" hidden="false" outlineLevel="0" max="19" min="19" style="1" width="9.27"/>
    <col collapsed="false" customWidth="true" hidden="false" outlineLevel="0" max="20" min="20" style="1" width="8.68"/>
    <col collapsed="false" customWidth="true" hidden="false" outlineLevel="0" max="21" min="21" style="1" width="9.55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customFormat="false" ht="12.8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2.8" hidden="false" customHeight="false" outlineLevel="0" collapsed="false">
      <c r="A3" s="4" t="s">
        <v>1</v>
      </c>
      <c r="B3" s="4"/>
      <c r="C3" s="4"/>
      <c r="D3" s="4"/>
      <c r="E3" s="4"/>
      <c r="F3" s="4"/>
      <c r="G3" s="5" t="s">
        <v>2</v>
      </c>
      <c r="H3" s="5"/>
      <c r="I3" s="5"/>
      <c r="J3" s="5"/>
      <c r="K3" s="5"/>
      <c r="L3" s="6" t="s">
        <v>3</v>
      </c>
      <c r="M3" s="6"/>
      <c r="N3" s="6"/>
      <c r="O3" s="7" t="s">
        <v>4</v>
      </c>
      <c r="P3" s="7"/>
      <c r="Q3" s="8" t="s">
        <v>5</v>
      </c>
      <c r="R3" s="8"/>
      <c r="S3" s="8"/>
      <c r="T3" s="8"/>
      <c r="U3" s="8"/>
    </row>
    <row r="4" customFormat="false" ht="12.8" hidden="false" customHeight="false" outlineLevel="0" collapsed="false">
      <c r="A4" s="9" t="s">
        <v>6</v>
      </c>
      <c r="B4" s="9"/>
      <c r="C4" s="10" t="s">
        <v>7</v>
      </c>
      <c r="D4" s="10"/>
      <c r="E4" s="11" t="s">
        <v>8</v>
      </c>
      <c r="F4" s="11"/>
      <c r="G4" s="10" t="s">
        <v>9</v>
      </c>
      <c r="H4" s="10" t="s">
        <v>10</v>
      </c>
      <c r="I4" s="10" t="s">
        <v>11</v>
      </c>
      <c r="J4" s="11" t="s">
        <v>12</v>
      </c>
      <c r="K4" s="11"/>
      <c r="L4" s="10" t="s">
        <v>13</v>
      </c>
      <c r="M4" s="10" t="s">
        <v>14</v>
      </c>
      <c r="N4" s="11" t="s">
        <v>15</v>
      </c>
      <c r="O4" s="12" t="s">
        <v>16</v>
      </c>
      <c r="P4" s="12"/>
      <c r="Q4" s="10" t="s">
        <v>17</v>
      </c>
      <c r="R4" s="10" t="s">
        <v>18</v>
      </c>
      <c r="S4" s="10" t="s">
        <v>19</v>
      </c>
      <c r="T4" s="10" t="s">
        <v>20</v>
      </c>
      <c r="U4" s="13" t="s">
        <v>21</v>
      </c>
    </row>
    <row r="5" customFormat="false" ht="12.8" hidden="false" customHeight="false" outlineLevel="0" collapsed="false">
      <c r="A5" s="9" t="s">
        <v>22</v>
      </c>
      <c r="B5" s="10" t="s">
        <v>23</v>
      </c>
      <c r="C5" s="10" t="s">
        <v>22</v>
      </c>
      <c r="D5" s="10" t="s">
        <v>23</v>
      </c>
      <c r="E5" s="10" t="s">
        <v>22</v>
      </c>
      <c r="F5" s="11" t="s">
        <v>23</v>
      </c>
      <c r="G5" s="10" t="s">
        <v>24</v>
      </c>
      <c r="H5" s="10" t="s">
        <v>25</v>
      </c>
      <c r="I5" s="10" t="s">
        <v>26</v>
      </c>
      <c r="J5" s="10" t="s">
        <v>27</v>
      </c>
      <c r="K5" s="11" t="s">
        <v>17</v>
      </c>
      <c r="L5" s="10" t="s">
        <v>28</v>
      </c>
      <c r="M5" s="10" t="s">
        <v>29</v>
      </c>
      <c r="N5" s="11" t="s">
        <v>30</v>
      </c>
      <c r="O5" s="10" t="s">
        <v>31</v>
      </c>
      <c r="P5" s="11" t="s">
        <v>15</v>
      </c>
      <c r="Q5" s="10" t="s">
        <v>32</v>
      </c>
      <c r="R5" s="10" t="s">
        <v>33</v>
      </c>
      <c r="S5" s="10" t="s">
        <v>33</v>
      </c>
      <c r="T5" s="10" t="s">
        <v>33</v>
      </c>
      <c r="U5" s="13" t="s">
        <v>34</v>
      </c>
    </row>
    <row r="6" customFormat="false" ht="12.8" hidden="false" customHeight="false" outlineLevel="0" collapsed="false">
      <c r="A6" s="14" t="s">
        <v>35</v>
      </c>
      <c r="B6" s="15" t="s">
        <v>35</v>
      </c>
      <c r="C6" s="15" t="s">
        <v>36</v>
      </c>
      <c r="D6" s="15" t="s">
        <v>36</v>
      </c>
      <c r="E6" s="15" t="s">
        <v>36</v>
      </c>
      <c r="F6" s="16" t="s">
        <v>36</v>
      </c>
      <c r="G6" s="15" t="s">
        <v>37</v>
      </c>
      <c r="H6" s="15" t="s">
        <v>37</v>
      </c>
      <c r="I6" s="15" t="s">
        <v>38</v>
      </c>
      <c r="J6" s="15" t="s">
        <v>37</v>
      </c>
      <c r="K6" s="16" t="s">
        <v>37</v>
      </c>
      <c r="L6" s="15" t="s">
        <v>39</v>
      </c>
      <c r="M6" s="15" t="s">
        <v>37</v>
      </c>
      <c r="N6" s="16" t="s">
        <v>40</v>
      </c>
      <c r="O6" s="15" t="s">
        <v>37</v>
      </c>
      <c r="P6" s="16" t="s">
        <v>40</v>
      </c>
      <c r="Q6" s="15" t="s">
        <v>40</v>
      </c>
      <c r="R6" s="15" t="s">
        <v>40</v>
      </c>
      <c r="S6" s="15" t="s">
        <v>40</v>
      </c>
      <c r="T6" s="15" t="s">
        <v>40</v>
      </c>
      <c r="U6" s="17" t="s">
        <v>38</v>
      </c>
    </row>
    <row r="7" customFormat="false" ht="14.65" hidden="false" customHeight="false" outlineLevel="0" collapsed="false">
      <c r="A7" s="18"/>
      <c r="B7" s="18"/>
      <c r="C7" s="19"/>
      <c r="D7" s="19"/>
      <c r="E7" s="19"/>
      <c r="F7" s="20"/>
      <c r="G7" s="19"/>
      <c r="H7" s="21" t="n">
        <v>1.1</v>
      </c>
      <c r="I7" s="22" t="n">
        <f aca="false">G7*H7</f>
        <v>0</v>
      </c>
      <c r="J7" s="22" t="n">
        <f aca="false">((C7-E7)+(D7-F7))/2</f>
        <v>0</v>
      </c>
      <c r="K7" s="23" t="n">
        <f aca="false">J7+M7+0.1</f>
        <v>0.12</v>
      </c>
      <c r="L7" s="24"/>
      <c r="M7" s="25" t="n">
        <v>0.02</v>
      </c>
      <c r="N7" s="23" t="n">
        <f aca="false">((L7/1000+2*M7)/2)^2*3.14*G7</f>
        <v>0</v>
      </c>
      <c r="O7" s="22" t="n">
        <v>0.6</v>
      </c>
      <c r="P7" s="23" t="n">
        <f aca="false">I7*O7</f>
        <v>0</v>
      </c>
      <c r="Q7" s="22" t="n">
        <f aca="false">I7*K7-P7</f>
        <v>0</v>
      </c>
      <c r="R7" s="22" t="n">
        <f aca="false">(0.1+L7/10000)*(H7)*G7</f>
        <v>0</v>
      </c>
      <c r="S7" s="22" t="n">
        <f aca="false">(L7/1000+M7+0.3)*(H7)*G7-((L7/1000+2*M7)/2)^2*3.14*G7</f>
        <v>0</v>
      </c>
      <c r="T7" s="22" t="n">
        <f aca="false">Q7-R7-S7-N7</f>
        <v>0</v>
      </c>
      <c r="U7" s="26" t="n">
        <f aca="false">2*G7*(K7-O7+0.05)</f>
        <v>-0</v>
      </c>
    </row>
    <row r="8" customFormat="false" ht="14.65" hidden="false" customHeight="false" outlineLevel="0" collapsed="false">
      <c r="A8" s="18"/>
      <c r="B8" s="24"/>
      <c r="C8" s="19"/>
      <c r="D8" s="19"/>
      <c r="E8" s="19"/>
      <c r="F8" s="20"/>
      <c r="G8" s="19"/>
      <c r="H8" s="21" t="n">
        <v>1.1</v>
      </c>
      <c r="I8" s="22" t="n">
        <f aca="false">G8*H8</f>
        <v>0</v>
      </c>
      <c r="J8" s="22" t="n">
        <f aca="false">((C8-E8)+(D8-F8))/2</f>
        <v>0</v>
      </c>
      <c r="K8" s="23" t="n">
        <f aca="false">J8+M8+0.1</f>
        <v>0.12</v>
      </c>
      <c r="L8" s="24"/>
      <c r="M8" s="25" t="n">
        <v>0.02</v>
      </c>
      <c r="N8" s="23" t="n">
        <f aca="false">((L8/1000+2*M8)/2)^2*3.14*G8</f>
        <v>0</v>
      </c>
      <c r="O8" s="22" t="n">
        <v>0.6</v>
      </c>
      <c r="P8" s="23" t="n">
        <f aca="false">I8*O8</f>
        <v>0</v>
      </c>
      <c r="Q8" s="22" t="n">
        <f aca="false">I8*K8-P8</f>
        <v>0</v>
      </c>
      <c r="R8" s="22" t="n">
        <f aca="false">(0.1+L8/10000)*(H8)*G8</f>
        <v>0</v>
      </c>
      <c r="S8" s="22" t="n">
        <f aca="false">(L8/1000+M8+0.3)*(H8)*G8-((L8/1000+2*M8)/2)^2*3.14*G8</f>
        <v>0</v>
      </c>
      <c r="T8" s="22" t="n">
        <f aca="false">Q8-R8-S8-N8</f>
        <v>0</v>
      </c>
      <c r="U8" s="26" t="n">
        <f aca="false">2*G8*(K8-O8+0.05)</f>
        <v>-0</v>
      </c>
    </row>
    <row r="9" customFormat="false" ht="14.65" hidden="false" customHeight="false" outlineLevel="0" collapsed="false">
      <c r="A9" s="27"/>
      <c r="B9" s="24"/>
      <c r="C9" s="19"/>
      <c r="D9" s="19"/>
      <c r="E9" s="19"/>
      <c r="F9" s="20"/>
      <c r="G9" s="28"/>
      <c r="H9" s="29" t="n">
        <v>1.1</v>
      </c>
      <c r="I9" s="30" t="n">
        <f aca="false">G9*H9</f>
        <v>0</v>
      </c>
      <c r="J9" s="22" t="n">
        <f aca="false">((C9-E9)+(D9-F9))/2</f>
        <v>0</v>
      </c>
      <c r="K9" s="31" t="n">
        <f aca="false">J9+M9+0.1</f>
        <v>0.12</v>
      </c>
      <c r="L9" s="32"/>
      <c r="M9" s="25" t="n">
        <v>0.02</v>
      </c>
      <c r="N9" s="23" t="n">
        <f aca="false">((L9/1000+2*M9)/2)^2*3.14*G9</f>
        <v>0</v>
      </c>
      <c r="O9" s="22" t="n">
        <v>0.6</v>
      </c>
      <c r="P9" s="23" t="n">
        <f aca="false">I9*O9</f>
        <v>0</v>
      </c>
      <c r="Q9" s="22" t="n">
        <f aca="false">I9*K9-P9</f>
        <v>0</v>
      </c>
      <c r="R9" s="22" t="n">
        <f aca="false">(0.1+L9/10000)*(H9)*G9</f>
        <v>0</v>
      </c>
      <c r="S9" s="22" t="n">
        <f aca="false">(L9/1000+M9+0.3)*(H9)*G9-((L9/1000+2*M9)/2)^2*3.14*G9</f>
        <v>0</v>
      </c>
      <c r="T9" s="22" t="n">
        <f aca="false">Q9-R9-S9-N9</f>
        <v>0</v>
      </c>
      <c r="U9" s="26" t="n">
        <f aca="false">2*G9*(K9-O9+0.05)</f>
        <v>-0</v>
      </c>
    </row>
    <row r="10" customFormat="false" ht="14.65" hidden="false" customHeight="false" outlineLevel="0" collapsed="false">
      <c r="A10" s="18"/>
      <c r="B10" s="24"/>
      <c r="C10" s="19"/>
      <c r="D10" s="19"/>
      <c r="E10" s="19"/>
      <c r="F10" s="20"/>
      <c r="G10" s="19"/>
      <c r="H10" s="21" t="n">
        <v>1.2</v>
      </c>
      <c r="I10" s="22" t="n">
        <f aca="false">G10*H10</f>
        <v>0</v>
      </c>
      <c r="J10" s="22" t="n">
        <f aca="false">((C10-E10)+(D10-F10))/2</f>
        <v>0</v>
      </c>
      <c r="K10" s="23" t="n">
        <f aca="false">J10+M10+0.1</f>
        <v>0.12</v>
      </c>
      <c r="L10" s="24"/>
      <c r="M10" s="25" t="n">
        <v>0.02</v>
      </c>
      <c r="N10" s="23" t="n">
        <f aca="false">((L10/1000+2*M10)/2)^2*3.14*G10</f>
        <v>0</v>
      </c>
      <c r="O10" s="22" t="n">
        <v>0.6</v>
      </c>
      <c r="P10" s="23" t="n">
        <f aca="false">I10*O10</f>
        <v>0</v>
      </c>
      <c r="Q10" s="22" t="n">
        <f aca="false">I10*K10-P10</f>
        <v>0</v>
      </c>
      <c r="R10" s="22" t="n">
        <f aca="false">(0.1+L10/10000)*(H10)*G10</f>
        <v>0</v>
      </c>
      <c r="S10" s="22" t="n">
        <f aca="false">(L10/1000+M10+0.3)*(H10)*G10-((L10/1000+2*M10)/2)^2*3.14*G10</f>
        <v>0</v>
      </c>
      <c r="T10" s="22" t="n">
        <f aca="false">Q10-R10-S10-N10</f>
        <v>0</v>
      </c>
      <c r="U10" s="26" t="n">
        <f aca="false">2*G10*(K10-O10+0.05)</f>
        <v>-0</v>
      </c>
    </row>
    <row r="11" customFormat="false" ht="14.65" hidden="false" customHeight="false" outlineLevel="0" collapsed="false">
      <c r="A11" s="18"/>
      <c r="B11" s="24"/>
      <c r="C11" s="19"/>
      <c r="D11" s="19"/>
      <c r="E11" s="19"/>
      <c r="F11" s="20"/>
      <c r="G11" s="19"/>
      <c r="H11" s="21" t="n">
        <v>1.2</v>
      </c>
      <c r="I11" s="22" t="n">
        <f aca="false">G11*H11</f>
        <v>0</v>
      </c>
      <c r="J11" s="22" t="n">
        <f aca="false">((C11-E11)+(D11-F11))/2</f>
        <v>0</v>
      </c>
      <c r="K11" s="23" t="n">
        <f aca="false">J11+M11+0.1</f>
        <v>0.12</v>
      </c>
      <c r="L11" s="24"/>
      <c r="M11" s="25" t="n">
        <v>0.02</v>
      </c>
      <c r="N11" s="23" t="n">
        <f aca="false">((L11/1000+2*M11)/2)^2*3.14*G11</f>
        <v>0</v>
      </c>
      <c r="O11" s="22" t="n">
        <v>0.6</v>
      </c>
      <c r="P11" s="23" t="n">
        <f aca="false">I11*O11</f>
        <v>0</v>
      </c>
      <c r="Q11" s="22" t="n">
        <f aca="false">I11*K11-P11</f>
        <v>0</v>
      </c>
      <c r="R11" s="22" t="n">
        <f aca="false">(0.1+L11/10000)*(H11)*G11</f>
        <v>0</v>
      </c>
      <c r="S11" s="22" t="n">
        <f aca="false">(L11/1000+M11+0.3)*(H11)*G11-((L11/1000+2*M11)/2)^2*3.14*G11</f>
        <v>0</v>
      </c>
      <c r="T11" s="22" t="n">
        <f aca="false">Q11-R11-S11-N11</f>
        <v>0</v>
      </c>
      <c r="U11" s="26" t="n">
        <f aca="false">2*G11*(K11-O11+0.05)</f>
        <v>-0</v>
      </c>
    </row>
    <row r="12" customFormat="false" ht="14.65" hidden="false" customHeight="false" outlineLevel="0" collapsed="false">
      <c r="A12" s="18"/>
      <c r="B12" s="24"/>
      <c r="C12" s="19"/>
      <c r="D12" s="19"/>
      <c r="E12" s="19"/>
      <c r="F12" s="20"/>
      <c r="G12" s="19"/>
      <c r="H12" s="21" t="n">
        <v>1.2</v>
      </c>
      <c r="I12" s="22" t="n">
        <f aca="false">G12*H12</f>
        <v>0</v>
      </c>
      <c r="J12" s="22" t="n">
        <f aca="false">((C12-E12)+(D12-F12))/2</f>
        <v>0</v>
      </c>
      <c r="K12" s="23" t="n">
        <f aca="false">J12+M12+0.1</f>
        <v>0.12</v>
      </c>
      <c r="L12" s="24"/>
      <c r="M12" s="25" t="n">
        <v>0.02</v>
      </c>
      <c r="N12" s="23" t="n">
        <f aca="false">((L12/1000+2*M12)/2)^2*3.14*G12</f>
        <v>0</v>
      </c>
      <c r="O12" s="22" t="n">
        <v>0.6</v>
      </c>
      <c r="P12" s="23" t="n">
        <f aca="false">I12*O12</f>
        <v>0</v>
      </c>
      <c r="Q12" s="22" t="n">
        <f aca="false">I12*K12-P12</f>
        <v>0</v>
      </c>
      <c r="R12" s="22" t="n">
        <f aca="false">(0.1+L12/10000)*(H12)*G12</f>
        <v>0</v>
      </c>
      <c r="S12" s="22" t="n">
        <f aca="false">(L12/1000+M12+0.3)*(H12)*G12-((L12/1000+2*M12)/2)^2*3.14*G12</f>
        <v>0</v>
      </c>
      <c r="T12" s="22" t="n">
        <f aca="false">Q12-R12-S12-N12</f>
        <v>0</v>
      </c>
      <c r="U12" s="26" t="n">
        <f aca="false">2*G12*(K12-O12+0.05)</f>
        <v>-0</v>
      </c>
    </row>
    <row r="13" customFormat="false" ht="14.65" hidden="false" customHeight="false" outlineLevel="0" collapsed="false">
      <c r="A13" s="18"/>
      <c r="B13" s="24"/>
      <c r="C13" s="19"/>
      <c r="D13" s="19"/>
      <c r="E13" s="19"/>
      <c r="F13" s="20"/>
      <c r="G13" s="19"/>
      <c r="H13" s="21" t="n">
        <v>1.2</v>
      </c>
      <c r="I13" s="22" t="n">
        <f aca="false">G13*H13</f>
        <v>0</v>
      </c>
      <c r="J13" s="22" t="n">
        <f aca="false">((C13-E13)+(D13-F13))/2</f>
        <v>0</v>
      </c>
      <c r="K13" s="23" t="n">
        <f aca="false">J13+M13+0.1</f>
        <v>0.12</v>
      </c>
      <c r="L13" s="24"/>
      <c r="M13" s="25" t="n">
        <v>0.02</v>
      </c>
      <c r="N13" s="23" t="n">
        <f aca="false">((L13/1000+2*M13)/2)^2*3.14*G13</f>
        <v>0</v>
      </c>
      <c r="O13" s="22" t="n">
        <v>0.6</v>
      </c>
      <c r="P13" s="23" t="n">
        <f aca="false">I13*O13</f>
        <v>0</v>
      </c>
      <c r="Q13" s="22" t="n">
        <f aca="false">I13*K13-P13</f>
        <v>0</v>
      </c>
      <c r="R13" s="22" t="n">
        <f aca="false">(0.1+L13/10000)*(H13)*G13</f>
        <v>0</v>
      </c>
      <c r="S13" s="22" t="n">
        <f aca="false">(L13/1000+M13+0.3)*(H13)*G13-((L13/1000+2*M13)/2)^2*3.14*G13</f>
        <v>0</v>
      </c>
      <c r="T13" s="22" t="n">
        <f aca="false">Q13-R13-S13-N13</f>
        <v>0</v>
      </c>
      <c r="U13" s="26" t="n">
        <f aca="false">2*G13*(K13-O13+0.05)</f>
        <v>-0</v>
      </c>
    </row>
    <row r="14" customFormat="false" ht="14.65" hidden="false" customHeight="false" outlineLevel="0" collapsed="false">
      <c r="A14" s="18"/>
      <c r="B14" s="24"/>
      <c r="C14" s="19"/>
      <c r="D14" s="19"/>
      <c r="E14" s="19"/>
      <c r="F14" s="20"/>
      <c r="G14" s="19"/>
      <c r="H14" s="21" t="n">
        <v>1.2</v>
      </c>
      <c r="I14" s="22" t="n">
        <f aca="false">G14*H14</f>
        <v>0</v>
      </c>
      <c r="J14" s="22" t="n">
        <f aca="false">((C14-E14)+(D14-F14))/2</f>
        <v>0</v>
      </c>
      <c r="K14" s="23" t="n">
        <f aca="false">J14+M14+0.1</f>
        <v>0.12</v>
      </c>
      <c r="L14" s="24"/>
      <c r="M14" s="25" t="n">
        <v>0.02</v>
      </c>
      <c r="N14" s="23" t="n">
        <f aca="false">((L14/1000+2*M14)/2)^2*3.14*G14</f>
        <v>0</v>
      </c>
      <c r="O14" s="22" t="n">
        <v>0.6</v>
      </c>
      <c r="P14" s="23" t="n">
        <f aca="false">I14*O14</f>
        <v>0</v>
      </c>
      <c r="Q14" s="22" t="n">
        <f aca="false">I14*K14-P14</f>
        <v>0</v>
      </c>
      <c r="R14" s="22" t="n">
        <f aca="false">(0.1+L14/10000)*(H14)*G14</f>
        <v>0</v>
      </c>
      <c r="S14" s="22" t="n">
        <f aca="false">(L14/1000+M14+0.3)*(H14)*G14-((L14/1000+2*M14)/2)^2*3.14*G14</f>
        <v>0</v>
      </c>
      <c r="T14" s="22" t="n">
        <f aca="false">Q14-R14-S14-N14</f>
        <v>0</v>
      </c>
      <c r="U14" s="26" t="n">
        <f aca="false">2*G14*(K14-O14+0.05)</f>
        <v>-0</v>
      </c>
    </row>
    <row r="15" customFormat="false" ht="14.65" hidden="false" customHeight="false" outlineLevel="0" collapsed="false">
      <c r="A15" s="18"/>
      <c r="B15" s="24"/>
      <c r="C15" s="19"/>
      <c r="D15" s="19"/>
      <c r="E15" s="19"/>
      <c r="F15" s="20"/>
      <c r="G15" s="19"/>
      <c r="H15" s="21" t="n">
        <v>1.2</v>
      </c>
      <c r="I15" s="22" t="n">
        <f aca="false">G15*H15</f>
        <v>0</v>
      </c>
      <c r="J15" s="22" t="n">
        <f aca="false">((C15-E15)+(D15-F15))/2</f>
        <v>0</v>
      </c>
      <c r="K15" s="23" t="n">
        <f aca="false">J15+M15+0.1</f>
        <v>0.12</v>
      </c>
      <c r="L15" s="24"/>
      <c r="M15" s="25" t="n">
        <v>0.02</v>
      </c>
      <c r="N15" s="23" t="n">
        <f aca="false">((L15/1000+2*M15)/2)^2*3.14*G15</f>
        <v>0</v>
      </c>
      <c r="O15" s="22" t="n">
        <v>0.6</v>
      </c>
      <c r="P15" s="23" t="n">
        <f aca="false">I15*O15</f>
        <v>0</v>
      </c>
      <c r="Q15" s="22" t="n">
        <f aca="false">I15*K15-P15</f>
        <v>0</v>
      </c>
      <c r="R15" s="22" t="n">
        <f aca="false">(0.1+L15/10000)*(H15)*G15</f>
        <v>0</v>
      </c>
      <c r="S15" s="22" t="n">
        <f aca="false">(L15/1000+M15+0.3)*(H15)*G15-((L15/1000+2*M15)/2)^2*3.14*G15</f>
        <v>0</v>
      </c>
      <c r="T15" s="22" t="n">
        <f aca="false">Q15-R15-S15-N15</f>
        <v>0</v>
      </c>
      <c r="U15" s="26" t="n">
        <f aca="false">2*G15*(K15-O15+0.05)</f>
        <v>-0</v>
      </c>
    </row>
    <row r="16" customFormat="false" ht="14.65" hidden="false" customHeight="false" outlineLevel="0" collapsed="false">
      <c r="A16" s="18"/>
      <c r="B16" s="24"/>
      <c r="C16" s="19"/>
      <c r="D16" s="19"/>
      <c r="E16" s="19"/>
      <c r="F16" s="20"/>
      <c r="G16" s="19"/>
      <c r="H16" s="21" t="n">
        <v>1.2</v>
      </c>
      <c r="I16" s="22" t="n">
        <f aca="false">G16*H16</f>
        <v>0</v>
      </c>
      <c r="J16" s="22" t="n">
        <f aca="false">((C16-E16)+(D16-F16))/2</f>
        <v>0</v>
      </c>
      <c r="K16" s="23" t="n">
        <f aca="false">J16+M16+0.1</f>
        <v>0.12</v>
      </c>
      <c r="L16" s="24"/>
      <c r="M16" s="25" t="n">
        <v>0.02</v>
      </c>
      <c r="N16" s="23" t="n">
        <f aca="false">((L16/1000+2*M16)/2)^2*3.14*G16</f>
        <v>0</v>
      </c>
      <c r="O16" s="22" t="n">
        <v>0.6</v>
      </c>
      <c r="P16" s="23" t="n">
        <f aca="false">I16*O16</f>
        <v>0</v>
      </c>
      <c r="Q16" s="22" t="n">
        <f aca="false">I16*K16-P16</f>
        <v>0</v>
      </c>
      <c r="R16" s="22" t="n">
        <f aca="false">(0.1+L16/10000)*(H16)*G16</f>
        <v>0</v>
      </c>
      <c r="S16" s="22" t="n">
        <f aca="false">(L16/1000+M16+0.3)*(H16)*G16-((L16/1000+2*M16)/2)^2*3.14*G16</f>
        <v>0</v>
      </c>
      <c r="T16" s="22" t="n">
        <f aca="false">Q16-R16-S16-N16</f>
        <v>0</v>
      </c>
      <c r="U16" s="26" t="n">
        <f aca="false">2*G16*(K16-O16+0.05)</f>
        <v>-0</v>
      </c>
    </row>
    <row r="17" customFormat="false" ht="14.65" hidden="false" customHeight="false" outlineLevel="0" collapsed="false">
      <c r="A17" s="18"/>
      <c r="B17" s="24"/>
      <c r="C17" s="19"/>
      <c r="D17" s="19"/>
      <c r="E17" s="19"/>
      <c r="F17" s="20"/>
      <c r="G17" s="19"/>
      <c r="H17" s="21" t="n">
        <v>1.2</v>
      </c>
      <c r="I17" s="22" t="n">
        <f aca="false">G17*H17</f>
        <v>0</v>
      </c>
      <c r="J17" s="22" t="n">
        <f aca="false">((C17-E17)+(D17-F17))/2</f>
        <v>0</v>
      </c>
      <c r="K17" s="23" t="n">
        <f aca="false">J17+M17+0.1</f>
        <v>0.13</v>
      </c>
      <c r="L17" s="24"/>
      <c r="M17" s="25" t="n">
        <v>0.03</v>
      </c>
      <c r="N17" s="23" t="n">
        <f aca="false">((L17/1000+2*M17)/2)^2*3.14*G17</f>
        <v>0</v>
      </c>
      <c r="O17" s="22" t="n">
        <v>0.6</v>
      </c>
      <c r="P17" s="23" t="n">
        <f aca="false">I17*O17</f>
        <v>0</v>
      </c>
      <c r="Q17" s="22" t="n">
        <f aca="false">I17*K17-P17</f>
        <v>0</v>
      </c>
      <c r="R17" s="22" t="n">
        <f aca="false">(0.1+L17/10000)*(H17)*G17</f>
        <v>0</v>
      </c>
      <c r="S17" s="22" t="n">
        <f aca="false">(L17/1000+M17+0.3)*(H17)*G17-((L17/1000+2*M17)/2)^2*3.14*G17</f>
        <v>0</v>
      </c>
      <c r="T17" s="22" t="n">
        <f aca="false">Q17-R17-S17-N17</f>
        <v>0</v>
      </c>
      <c r="U17" s="26" t="n">
        <f aca="false">2*G17*(K17-O17+0.05)</f>
        <v>-0</v>
      </c>
    </row>
    <row r="18" customFormat="false" ht="14.65" hidden="false" customHeight="false" outlineLevel="0" collapsed="false">
      <c r="A18" s="18"/>
      <c r="B18" s="24"/>
      <c r="C18" s="19"/>
      <c r="D18" s="19"/>
      <c r="E18" s="19"/>
      <c r="F18" s="20"/>
      <c r="G18" s="19"/>
      <c r="H18" s="21" t="n">
        <v>1.2</v>
      </c>
      <c r="I18" s="22" t="n">
        <f aca="false">G18*H18</f>
        <v>0</v>
      </c>
      <c r="J18" s="22" t="n">
        <f aca="false">((C18-E18)+(D18-F18))/2</f>
        <v>0</v>
      </c>
      <c r="K18" s="23" t="n">
        <f aca="false">J18+M18+0.1</f>
        <v>0.13</v>
      </c>
      <c r="L18" s="24"/>
      <c r="M18" s="25" t="n">
        <v>0.03</v>
      </c>
      <c r="N18" s="23" t="n">
        <f aca="false">((L18/1000+2*M18)/2)^2*3.14*G18</f>
        <v>0</v>
      </c>
      <c r="O18" s="22" t="n">
        <v>0.6</v>
      </c>
      <c r="P18" s="23" t="n">
        <f aca="false">I18*O18</f>
        <v>0</v>
      </c>
      <c r="Q18" s="22" t="n">
        <f aca="false">I18*K18-P18</f>
        <v>0</v>
      </c>
      <c r="R18" s="22" t="n">
        <f aca="false">(0.1+L18/10000)*(H18)*G18</f>
        <v>0</v>
      </c>
      <c r="S18" s="22" t="n">
        <f aca="false">(L18/1000+M18+0.3)*(H18)*G18-((L18/1000+2*M18)/2)^2*3.14*G18</f>
        <v>0</v>
      </c>
      <c r="T18" s="22" t="n">
        <f aca="false">Q18-R18-S18-N18</f>
        <v>0</v>
      </c>
      <c r="U18" s="26" t="n">
        <f aca="false">2*G18*(K18-O18+0.05)</f>
        <v>-0</v>
      </c>
    </row>
    <row r="19" customFormat="false" ht="14.65" hidden="false" customHeight="false" outlineLevel="0" collapsed="false">
      <c r="A19" s="18"/>
      <c r="B19" s="24"/>
      <c r="C19" s="19"/>
      <c r="D19" s="19"/>
      <c r="E19" s="19"/>
      <c r="F19" s="20"/>
      <c r="G19" s="19"/>
      <c r="H19" s="21" t="n">
        <v>1.2</v>
      </c>
      <c r="I19" s="22" t="n">
        <f aca="false">G19*H19</f>
        <v>0</v>
      </c>
      <c r="J19" s="22" t="n">
        <f aca="false">((C19-E19)+(D19-F19))/2</f>
        <v>0</v>
      </c>
      <c r="K19" s="23" t="n">
        <f aca="false">J19+M19+0.1</f>
        <v>0.13</v>
      </c>
      <c r="L19" s="24"/>
      <c r="M19" s="25" t="n">
        <v>0.03</v>
      </c>
      <c r="N19" s="23" t="n">
        <f aca="false">((L19/1000+2*M19)/2)^2*3.14*G19</f>
        <v>0</v>
      </c>
      <c r="O19" s="22" t="n">
        <v>0.6</v>
      </c>
      <c r="P19" s="23" t="n">
        <f aca="false">I19*O19</f>
        <v>0</v>
      </c>
      <c r="Q19" s="22" t="n">
        <f aca="false">I19*K19-P19</f>
        <v>0</v>
      </c>
      <c r="R19" s="22" t="n">
        <f aca="false">(0.1+L19/10000)*(H19)*G19</f>
        <v>0</v>
      </c>
      <c r="S19" s="22" t="n">
        <f aca="false">(L19/1000+M19+0.3)*(H19)*G19-((L19/1000+2*M19)/2)^2*3.14*G19</f>
        <v>0</v>
      </c>
      <c r="T19" s="22" t="n">
        <f aca="false">Q19-R19-S19-N19</f>
        <v>0</v>
      </c>
      <c r="U19" s="26" t="n">
        <f aca="false">2*G19*(K19-O19+0.05)</f>
        <v>-0</v>
      </c>
    </row>
    <row r="20" customFormat="false" ht="14.65" hidden="false" customHeight="false" outlineLevel="0" collapsed="false">
      <c r="A20" s="18"/>
      <c r="B20" s="24"/>
      <c r="C20" s="19"/>
      <c r="D20" s="19"/>
      <c r="E20" s="19"/>
      <c r="F20" s="20"/>
      <c r="G20" s="19"/>
      <c r="H20" s="21" t="n">
        <v>1.2</v>
      </c>
      <c r="I20" s="22" t="n">
        <f aca="false">G20*H20</f>
        <v>0</v>
      </c>
      <c r="J20" s="22" t="n">
        <f aca="false">((C20-E20)+(D20-F20))/2</f>
        <v>0</v>
      </c>
      <c r="K20" s="23" t="n">
        <f aca="false">J20+M20+0.1</f>
        <v>0.13</v>
      </c>
      <c r="L20" s="24"/>
      <c r="M20" s="25" t="n">
        <v>0.03</v>
      </c>
      <c r="N20" s="23" t="n">
        <f aca="false">((L20/1000+2*M20)/2)^2*3.14*G20</f>
        <v>0</v>
      </c>
      <c r="O20" s="22" t="n">
        <v>0.6</v>
      </c>
      <c r="P20" s="23" t="n">
        <f aca="false">I20*O20</f>
        <v>0</v>
      </c>
      <c r="Q20" s="22" t="n">
        <f aca="false">I20*K20-P20</f>
        <v>0</v>
      </c>
      <c r="R20" s="22" t="n">
        <f aca="false">(0.1+L20/10000)*(H20)*G20</f>
        <v>0</v>
      </c>
      <c r="S20" s="22" t="n">
        <f aca="false">(L20/1000+M20+0.3)*(H20)*G20-((L20/1000+2*M20)/2)^2*3.14*G20</f>
        <v>0</v>
      </c>
      <c r="T20" s="22" t="n">
        <f aca="false">Q20-R20-S20-N20</f>
        <v>0</v>
      </c>
      <c r="U20" s="26" t="n">
        <f aca="false">2*G20*(K20-O20+0.05)</f>
        <v>-0</v>
      </c>
    </row>
    <row r="21" customFormat="false" ht="14.65" hidden="false" customHeight="false" outlineLevel="0" collapsed="false">
      <c r="A21" s="18"/>
      <c r="B21" s="24"/>
      <c r="C21" s="19"/>
      <c r="D21" s="19"/>
      <c r="E21" s="19"/>
      <c r="F21" s="20"/>
      <c r="G21" s="19"/>
      <c r="H21" s="21" t="n">
        <v>1.2</v>
      </c>
      <c r="I21" s="22" t="n">
        <f aca="false">G21*H21</f>
        <v>0</v>
      </c>
      <c r="J21" s="22" t="n">
        <f aca="false">((C21-E21)+(D21-F21))/2</f>
        <v>0</v>
      </c>
      <c r="K21" s="23" t="n">
        <f aca="false">J21+M21+0.1</f>
        <v>0.13</v>
      </c>
      <c r="L21" s="24"/>
      <c r="M21" s="25" t="n">
        <v>0.03</v>
      </c>
      <c r="N21" s="23" t="n">
        <f aca="false">((L21/1000+2*M21)/2)^2*3.14*G21</f>
        <v>0</v>
      </c>
      <c r="O21" s="22" t="n">
        <v>0.6</v>
      </c>
      <c r="P21" s="23" t="n">
        <f aca="false">I21*O21</f>
        <v>0</v>
      </c>
      <c r="Q21" s="22" t="n">
        <f aca="false">I21*K21-P21</f>
        <v>0</v>
      </c>
      <c r="R21" s="22" t="n">
        <f aca="false">(0.1+L21/10000)*(H21)*G21</f>
        <v>0</v>
      </c>
      <c r="S21" s="22" t="n">
        <f aca="false">(L21/1000+M21+0.3)*(H21)*G21-((L21/1000+2*M21)/2)^2*3.14*G21</f>
        <v>0</v>
      </c>
      <c r="T21" s="22" t="n">
        <f aca="false">Q21-R21-S21-N21</f>
        <v>0</v>
      </c>
      <c r="U21" s="26" t="n">
        <f aca="false">2*G21*(K21-O21+0.05)</f>
        <v>-0</v>
      </c>
    </row>
    <row r="22" customFormat="false" ht="14.65" hidden="false" customHeight="false" outlineLevel="0" collapsed="false">
      <c r="A22" s="27"/>
      <c r="B22" s="24"/>
      <c r="C22" s="19"/>
      <c r="D22" s="19"/>
      <c r="E22" s="19"/>
      <c r="F22" s="20"/>
      <c r="G22" s="33"/>
      <c r="H22" s="29" t="n">
        <v>1.1</v>
      </c>
      <c r="I22" s="30" t="n">
        <f aca="false">G22*H22</f>
        <v>0</v>
      </c>
      <c r="J22" s="22" t="n">
        <f aca="false">((C22-E22)+(D22-F22))/2</f>
        <v>0</v>
      </c>
      <c r="K22" s="31" t="n">
        <f aca="false">J22+M22+0.1</f>
        <v>0.13</v>
      </c>
      <c r="L22" s="32"/>
      <c r="M22" s="25" t="n">
        <v>0.03</v>
      </c>
      <c r="N22" s="23" t="n">
        <f aca="false">((L22/1000+2*M22)/2)^2*3.14*G22</f>
        <v>0</v>
      </c>
      <c r="O22" s="22" t="n">
        <v>0.6</v>
      </c>
      <c r="P22" s="23" t="n">
        <f aca="false">I22*O22</f>
        <v>0</v>
      </c>
      <c r="Q22" s="22" t="n">
        <f aca="false">I22*K22-P22</f>
        <v>0</v>
      </c>
      <c r="R22" s="22" t="n">
        <f aca="false">(0.1+L22/10000)*(H22)*G22</f>
        <v>0</v>
      </c>
      <c r="S22" s="22" t="n">
        <f aca="false">(L22/1000+M22+0.3)*(H22)*G22-((L22/1000+2*M22)/2)^2*3.14*G22</f>
        <v>0</v>
      </c>
      <c r="T22" s="22" t="n">
        <f aca="false">Q22-R22-S22-N22</f>
        <v>0</v>
      </c>
      <c r="U22" s="26" t="n">
        <f aca="false">2*G22*(K22-O22+0.05)</f>
        <v>-0</v>
      </c>
    </row>
    <row r="23" customFormat="false" ht="14.65" hidden="false" customHeight="false" outlineLevel="0" collapsed="false">
      <c r="A23" s="18"/>
      <c r="B23" s="24"/>
      <c r="C23" s="19"/>
      <c r="D23" s="19"/>
      <c r="E23" s="19"/>
      <c r="F23" s="20"/>
      <c r="G23" s="19"/>
      <c r="H23" s="21" t="n">
        <v>1.2</v>
      </c>
      <c r="I23" s="22" t="n">
        <f aca="false">G23*H23</f>
        <v>0</v>
      </c>
      <c r="J23" s="22" t="n">
        <f aca="false">((C23-E23)+(D23-F23))/2</f>
        <v>0</v>
      </c>
      <c r="K23" s="23" t="n">
        <f aca="false">J23+M23+0.1</f>
        <v>0.14</v>
      </c>
      <c r="L23" s="24"/>
      <c r="M23" s="25" t="n">
        <v>0.04</v>
      </c>
      <c r="N23" s="23" t="n">
        <f aca="false">((L23/1000+2*M23)/2)^2*3.14*G23</f>
        <v>0</v>
      </c>
      <c r="O23" s="22" t="n">
        <v>0.6</v>
      </c>
      <c r="P23" s="23" t="n">
        <f aca="false">I23*O23</f>
        <v>0</v>
      </c>
      <c r="Q23" s="22" t="n">
        <f aca="false">I23*K23-P23</f>
        <v>0</v>
      </c>
      <c r="R23" s="22" t="n">
        <f aca="false">(0.1+L23/10000)*(H23)*G23</f>
        <v>0</v>
      </c>
      <c r="S23" s="22" t="n">
        <f aca="false">(L23/1000+M23+0.3)*(H23)*G23-((L23/1000+2*M23)/2)^2*3.14*G23</f>
        <v>0</v>
      </c>
      <c r="T23" s="22" t="n">
        <f aca="false">Q23-R23-S23-N23</f>
        <v>0</v>
      </c>
      <c r="U23" s="26" t="n">
        <f aca="false">2*G23*(K23-O23+0.05)</f>
        <v>-0</v>
      </c>
    </row>
    <row r="24" customFormat="false" ht="14.65" hidden="false" customHeight="false" outlineLevel="0" collapsed="false">
      <c r="A24" s="18"/>
      <c r="B24" s="24"/>
      <c r="C24" s="19"/>
      <c r="D24" s="19"/>
      <c r="E24" s="19"/>
      <c r="F24" s="20"/>
      <c r="G24" s="19"/>
      <c r="H24" s="21" t="n">
        <v>1.1</v>
      </c>
      <c r="I24" s="22" t="n">
        <f aca="false">G24*H24</f>
        <v>0</v>
      </c>
      <c r="J24" s="22" t="n">
        <f aca="false">((C24-E24)+(D24-F24))/2</f>
        <v>0</v>
      </c>
      <c r="K24" s="23" t="n">
        <f aca="false">J24+M24+0.1</f>
        <v>0.14</v>
      </c>
      <c r="L24" s="24"/>
      <c r="M24" s="25" t="n">
        <v>0.04</v>
      </c>
      <c r="N24" s="23" t="n">
        <f aca="false">((L24/1000+2*M24)/2)^2*3.14*G24</f>
        <v>0</v>
      </c>
      <c r="O24" s="22" t="n">
        <v>0.6</v>
      </c>
      <c r="P24" s="23" t="n">
        <f aca="false">I24*O24</f>
        <v>0</v>
      </c>
      <c r="Q24" s="22" t="n">
        <f aca="false">I24*K24-P24</f>
        <v>0</v>
      </c>
      <c r="R24" s="22" t="n">
        <f aca="false">(0.1+L24/10000)*(H24)*G24</f>
        <v>0</v>
      </c>
      <c r="S24" s="22" t="n">
        <f aca="false">(L24/1000+M24+0.3)*(H24)*G24-((L24/1000+2*M24)/2)^2*3.14*G24</f>
        <v>0</v>
      </c>
      <c r="T24" s="22" t="n">
        <f aca="false">Q24-R24-S24-N24</f>
        <v>0</v>
      </c>
      <c r="U24" s="26" t="n">
        <f aca="false">2*G24*(K24-O24+0.05)</f>
        <v>-0</v>
      </c>
    </row>
    <row r="25" customFormat="false" ht="14.65" hidden="false" customHeight="false" outlineLevel="0" collapsed="false">
      <c r="A25" s="18"/>
      <c r="B25" s="24"/>
      <c r="C25" s="19"/>
      <c r="D25" s="19"/>
      <c r="E25" s="19"/>
      <c r="F25" s="20"/>
      <c r="G25" s="19"/>
      <c r="H25" s="21" t="n">
        <v>1.2</v>
      </c>
      <c r="I25" s="22" t="n">
        <f aca="false">G25*H25</f>
        <v>0</v>
      </c>
      <c r="J25" s="22" t="n">
        <f aca="false">((C25-E25)+(D25-F25))/2</f>
        <v>0</v>
      </c>
      <c r="K25" s="23" t="n">
        <f aca="false">J25+M25+0.1</f>
        <v>0.14</v>
      </c>
      <c r="L25" s="24"/>
      <c r="M25" s="25" t="n">
        <v>0.04</v>
      </c>
      <c r="N25" s="23" t="n">
        <f aca="false">((L25/1000+2*M25)/2)^2*3.14*G25</f>
        <v>0</v>
      </c>
      <c r="O25" s="22" t="n">
        <v>0.6</v>
      </c>
      <c r="P25" s="23" t="n">
        <f aca="false">I25*O25</f>
        <v>0</v>
      </c>
      <c r="Q25" s="22" t="n">
        <f aca="false">I25*K25-P25</f>
        <v>0</v>
      </c>
      <c r="R25" s="22" t="n">
        <f aca="false">(0.1+L25/10000)*(H25)*G25</f>
        <v>0</v>
      </c>
      <c r="S25" s="22" t="n">
        <f aca="false">(L25/1000+M25+0.3)*(H25)*G25-((L25/1000+2*M25)/2)^2*3.14*G25</f>
        <v>0</v>
      </c>
      <c r="T25" s="22" t="n">
        <f aca="false">Q25-R25-S25-N25</f>
        <v>0</v>
      </c>
      <c r="U25" s="26" t="n">
        <f aca="false">2*G25*(K25-O25+0.05)</f>
        <v>-0</v>
      </c>
    </row>
    <row r="26" customFormat="false" ht="14.65" hidden="false" customHeight="false" outlineLevel="0" collapsed="false">
      <c r="A26" s="18"/>
      <c r="B26" s="24"/>
      <c r="C26" s="19"/>
      <c r="D26" s="19"/>
      <c r="E26" s="19"/>
      <c r="F26" s="20"/>
      <c r="G26" s="19"/>
      <c r="H26" s="21" t="n">
        <v>1.2</v>
      </c>
      <c r="I26" s="22" t="n">
        <f aca="false">G26*H26</f>
        <v>0</v>
      </c>
      <c r="J26" s="22" t="n">
        <f aca="false">((C26-E26)+(D26-F26))/2</f>
        <v>0</v>
      </c>
      <c r="K26" s="23" t="n">
        <f aca="false">J26+M26+0.1</f>
        <v>0.14</v>
      </c>
      <c r="L26" s="24"/>
      <c r="M26" s="25" t="n">
        <v>0.04</v>
      </c>
      <c r="N26" s="23" t="n">
        <f aca="false">((L26/1000+2*M26)/2)^2*3.14*G26</f>
        <v>0</v>
      </c>
      <c r="O26" s="22" t="n">
        <v>0.6</v>
      </c>
      <c r="P26" s="23" t="n">
        <f aca="false">I26*O26</f>
        <v>0</v>
      </c>
      <c r="Q26" s="22" t="n">
        <f aca="false">I26*K26-P26</f>
        <v>0</v>
      </c>
      <c r="R26" s="22" t="n">
        <f aca="false">(0.1+L26/10000)*(H26)*G26</f>
        <v>0</v>
      </c>
      <c r="S26" s="22" t="n">
        <f aca="false">(L26/1000+M26+0.3)*(H26)*G26-((L26/1000+2*M26)/2)^2*3.14*G26</f>
        <v>0</v>
      </c>
      <c r="T26" s="22" t="n">
        <f aca="false">Q26-R26-S26-N26</f>
        <v>0</v>
      </c>
      <c r="U26" s="26" t="n">
        <f aca="false">2*G26*(K26-O26+0.05)</f>
        <v>-0</v>
      </c>
    </row>
    <row r="27" customFormat="false" ht="14.65" hidden="false" customHeight="false" outlineLevel="0" collapsed="false">
      <c r="A27" s="18"/>
      <c r="B27" s="24"/>
      <c r="C27" s="19"/>
      <c r="D27" s="19"/>
      <c r="E27" s="19"/>
      <c r="F27" s="20"/>
      <c r="G27" s="19"/>
      <c r="H27" s="21" t="n">
        <v>1.2</v>
      </c>
      <c r="I27" s="22" t="n">
        <f aca="false">G27*H27</f>
        <v>0</v>
      </c>
      <c r="J27" s="22" t="n">
        <f aca="false">((C27-E27)+(D27-F27))/2</f>
        <v>0</v>
      </c>
      <c r="K27" s="23" t="n">
        <f aca="false">J27+M27+0.1</f>
        <v>0.14</v>
      </c>
      <c r="L27" s="24"/>
      <c r="M27" s="25" t="n">
        <v>0.04</v>
      </c>
      <c r="N27" s="23" t="n">
        <f aca="false">((L27/1000+2*M27)/2)^2*3.14*G27</f>
        <v>0</v>
      </c>
      <c r="O27" s="22" t="n">
        <v>0.6</v>
      </c>
      <c r="P27" s="23" t="n">
        <f aca="false">I27*O27</f>
        <v>0</v>
      </c>
      <c r="Q27" s="22" t="n">
        <f aca="false">I27*K27-P27</f>
        <v>0</v>
      </c>
      <c r="R27" s="22" t="n">
        <f aca="false">(0.1+L27/10000)*(H27)*G27</f>
        <v>0</v>
      </c>
      <c r="S27" s="22" t="n">
        <f aca="false">(L27/1000+M27+0.3)*(H27)*G27-((L27/1000+2*M27)/2)^2*3.14*G27</f>
        <v>0</v>
      </c>
      <c r="T27" s="22" t="n">
        <f aca="false">Q27-R27-S27-N27</f>
        <v>0</v>
      </c>
      <c r="U27" s="26" t="n">
        <f aca="false">2*G27*(K27-O27+0.05)</f>
        <v>-0</v>
      </c>
    </row>
    <row r="28" customFormat="false" ht="14.65" hidden="false" customHeight="false" outlineLevel="0" collapsed="false">
      <c r="A28" s="18"/>
      <c r="B28" s="24"/>
      <c r="C28" s="19"/>
      <c r="D28" s="19"/>
      <c r="E28" s="19"/>
      <c r="F28" s="20"/>
      <c r="G28" s="19"/>
      <c r="H28" s="21" t="n">
        <v>1.2</v>
      </c>
      <c r="I28" s="22" t="n">
        <f aca="false">G28*H28</f>
        <v>0</v>
      </c>
      <c r="J28" s="22" t="n">
        <f aca="false">((C28-E28)+(D28-F28))/2</f>
        <v>0</v>
      </c>
      <c r="K28" s="23" t="n">
        <f aca="false">J28+M28+0.1</f>
        <v>0.14</v>
      </c>
      <c r="L28" s="24"/>
      <c r="M28" s="25" t="n">
        <v>0.04</v>
      </c>
      <c r="N28" s="23" t="n">
        <f aca="false">((L28/1000+2*M28)/2)^2*3.14*G28</f>
        <v>0</v>
      </c>
      <c r="O28" s="22" t="n">
        <v>0.6</v>
      </c>
      <c r="P28" s="23" t="n">
        <f aca="false">I28*O28</f>
        <v>0</v>
      </c>
      <c r="Q28" s="22" t="n">
        <f aca="false">I28*K28-P28</f>
        <v>0</v>
      </c>
      <c r="R28" s="22" t="n">
        <f aca="false">(0.1+L28/10000)*(H28)*G28</f>
        <v>0</v>
      </c>
      <c r="S28" s="22" t="n">
        <f aca="false">(L28/1000+M28+0.3)*(H28)*G28-((L28/1000+2*M28)/2)^2*3.14*G28</f>
        <v>0</v>
      </c>
      <c r="T28" s="22" t="n">
        <f aca="false">Q28-R28-S28-N28</f>
        <v>0</v>
      </c>
      <c r="U28" s="26" t="n">
        <f aca="false">2*G28*(K28-O28+0.05)</f>
        <v>-0</v>
      </c>
    </row>
    <row r="29" customFormat="false" ht="14.65" hidden="false" customHeight="false" outlineLevel="0" collapsed="false">
      <c r="A29" s="18"/>
      <c r="B29" s="24"/>
      <c r="C29" s="19"/>
      <c r="D29" s="19"/>
      <c r="E29" s="19"/>
      <c r="F29" s="20"/>
      <c r="G29" s="19"/>
      <c r="H29" s="21" t="n">
        <v>1.2</v>
      </c>
      <c r="I29" s="22" t="n">
        <f aca="false">G29*H29</f>
        <v>0</v>
      </c>
      <c r="J29" s="22" t="n">
        <f aca="false">((C29-E29)+(D29-F29))/2</f>
        <v>0</v>
      </c>
      <c r="K29" s="23" t="n">
        <f aca="false">J29+M29+0.1</f>
        <v>0.14</v>
      </c>
      <c r="L29" s="24"/>
      <c r="M29" s="25" t="n">
        <v>0.04</v>
      </c>
      <c r="N29" s="23" t="n">
        <f aca="false">((L29/1000+2*M29)/2)^2*3.14*G29</f>
        <v>0</v>
      </c>
      <c r="O29" s="22" t="n">
        <v>0.6</v>
      </c>
      <c r="P29" s="23" t="n">
        <f aca="false">I29*O29</f>
        <v>0</v>
      </c>
      <c r="Q29" s="22" t="n">
        <f aca="false">I29*K29-P29</f>
        <v>0</v>
      </c>
      <c r="R29" s="22" t="n">
        <f aca="false">(0.1+L29/10000)*(H29)*G29</f>
        <v>0</v>
      </c>
      <c r="S29" s="22" t="n">
        <f aca="false">(L29/1000+M29+0.3)*(H29)*G29-((L29/1000+2*M29)/2)^2*3.14*G29</f>
        <v>0</v>
      </c>
      <c r="T29" s="22" t="n">
        <f aca="false">Q29-R29-S29-N29</f>
        <v>0</v>
      </c>
      <c r="U29" s="26" t="n">
        <f aca="false">2*G29*(K29-O29+0.05)</f>
        <v>-0</v>
      </c>
    </row>
    <row r="30" customFormat="false" ht="14.65" hidden="false" customHeight="false" outlineLevel="0" collapsed="false">
      <c r="A30" s="27"/>
      <c r="B30" s="24"/>
      <c r="C30" s="19"/>
      <c r="D30" s="19"/>
      <c r="E30" s="19"/>
      <c r="F30" s="20"/>
      <c r="G30" s="33"/>
      <c r="H30" s="29" t="n">
        <v>1.1</v>
      </c>
      <c r="I30" s="30" t="n">
        <f aca="false">G30*H30</f>
        <v>0</v>
      </c>
      <c r="J30" s="22" t="n">
        <f aca="false">((C30-E30)+(D30-F30))/2</f>
        <v>0</v>
      </c>
      <c r="K30" s="31" t="n">
        <f aca="false">J30+M30+0.1</f>
        <v>0.14</v>
      </c>
      <c r="L30" s="32"/>
      <c r="M30" s="25" t="n">
        <v>0.04</v>
      </c>
      <c r="N30" s="23" t="n">
        <f aca="false">((L30/1000+2*M30)/2)^2*3.14*G30</f>
        <v>0</v>
      </c>
      <c r="O30" s="22" t="n">
        <v>0.6</v>
      </c>
      <c r="P30" s="23" t="n">
        <f aca="false">I30*O30</f>
        <v>0</v>
      </c>
      <c r="Q30" s="22" t="n">
        <f aca="false">I30*K30-P30</f>
        <v>0</v>
      </c>
      <c r="R30" s="22" t="n">
        <f aca="false">(0.1+L30/10000)*(H30)*G30</f>
        <v>0</v>
      </c>
      <c r="S30" s="22" t="n">
        <f aca="false">(L30/1000+M30+0.3)*(H30)*G30-((L30/1000+2*M30)/2)^2*3.14*G30</f>
        <v>0</v>
      </c>
      <c r="T30" s="22" t="n">
        <f aca="false">Q30-R30-S30-N30</f>
        <v>0</v>
      </c>
      <c r="U30" s="26" t="n">
        <f aca="false">2*G30*(K30-O30+0.05)</f>
        <v>-0</v>
      </c>
    </row>
    <row r="31" customFormat="false" ht="14.65" hidden="false" customHeight="false" outlineLevel="0" collapsed="false">
      <c r="A31" s="18"/>
      <c r="B31" s="24"/>
      <c r="C31" s="19"/>
      <c r="D31" s="19"/>
      <c r="E31" s="19"/>
      <c r="F31" s="20"/>
      <c r="G31" s="34"/>
      <c r="H31" s="22"/>
      <c r="I31" s="22"/>
      <c r="J31" s="22"/>
      <c r="K31" s="23"/>
      <c r="L31" s="24"/>
      <c r="M31" s="35"/>
      <c r="N31" s="23"/>
      <c r="O31" s="22"/>
      <c r="P31" s="23"/>
      <c r="Q31" s="22"/>
      <c r="R31" s="22"/>
      <c r="S31" s="22"/>
      <c r="T31" s="22"/>
      <c r="U31" s="26"/>
    </row>
    <row r="32" customFormat="false" ht="14.65" hidden="false" customHeight="false" outlineLevel="0" collapsed="false">
      <c r="A32" s="36"/>
      <c r="B32" s="37"/>
      <c r="C32" s="38"/>
      <c r="D32" s="38"/>
      <c r="E32" s="38"/>
      <c r="F32" s="39"/>
      <c r="G32" s="38"/>
      <c r="H32" s="40"/>
      <c r="I32" s="40"/>
      <c r="J32" s="40"/>
      <c r="K32" s="41"/>
      <c r="L32" s="37"/>
      <c r="M32" s="42"/>
      <c r="N32" s="41"/>
      <c r="O32" s="40"/>
      <c r="P32" s="41"/>
      <c r="Q32" s="40"/>
      <c r="R32" s="40"/>
      <c r="S32" s="40"/>
      <c r="T32" s="40"/>
      <c r="U32" s="43"/>
    </row>
    <row r="33" customFormat="false" ht="14.65" hidden="false" customHeight="false" outlineLevel="0" collapsed="false">
      <c r="I33" s="44"/>
      <c r="P33" s="45"/>
      <c r="Q33" s="45"/>
      <c r="R33" s="45"/>
      <c r="S33" s="45"/>
      <c r="T33" s="45"/>
      <c r="U33" s="45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U1"/>
    <mergeCell ref="A3:F3"/>
    <mergeCell ref="G3:K3"/>
    <mergeCell ref="L3:N3"/>
    <mergeCell ref="O3:P3"/>
    <mergeCell ref="Q3:U3"/>
    <mergeCell ref="A4:B4"/>
    <mergeCell ref="C4:D4"/>
    <mergeCell ref="E4:F4"/>
    <mergeCell ref="J4:K4"/>
    <mergeCell ref="O4:P4"/>
  </mergeCells>
  <printOptions headings="false" gridLines="false" gridLinesSet="true" horizontalCentered="true" verticalCentered="true"/>
  <pageMargins left="0.7875" right="0.3" top="0.529861111111111" bottom="0.309722222222222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6"/>
      <c r="B1" s="46"/>
      <c r="C1" s="47" t="s">
        <v>3</v>
      </c>
      <c r="D1" s="46"/>
    </row>
    <row r="2" customFormat="false" ht="12.8" hidden="false" customHeight="false" outlineLevel="0" collapsed="false">
      <c r="A2" s="11"/>
      <c r="B2" s="11"/>
      <c r="C2" s="10" t="s">
        <v>13</v>
      </c>
      <c r="D2" s="10" t="s">
        <v>13</v>
      </c>
    </row>
    <row r="3" customFormat="false" ht="12.8" hidden="false" customHeight="false" outlineLevel="0" collapsed="false">
      <c r="A3" s="11" t="s">
        <v>6</v>
      </c>
      <c r="B3" s="11" t="s">
        <v>12</v>
      </c>
      <c r="C3" s="10" t="s">
        <v>41</v>
      </c>
      <c r="D3" s="10" t="s">
        <v>42</v>
      </c>
    </row>
    <row r="4" customFormat="false" ht="12.8" hidden="false" customHeight="false" outlineLevel="0" collapsed="false">
      <c r="A4" s="16"/>
      <c r="B4" s="16" t="s">
        <v>37</v>
      </c>
      <c r="C4" s="15" t="s">
        <v>39</v>
      </c>
      <c r="D4" s="15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8" t="s">
        <v>2</v>
      </c>
      <c r="B1" s="48"/>
      <c r="C1" s="48"/>
      <c r="D1" s="48"/>
      <c r="E1" s="48"/>
      <c r="F1" s="48" t="s">
        <v>3</v>
      </c>
      <c r="G1" s="48"/>
      <c r="H1" s="48"/>
      <c r="I1" s="49" t="s">
        <v>43</v>
      </c>
      <c r="J1" s="49"/>
      <c r="K1" s="50" t="s">
        <v>5</v>
      </c>
      <c r="L1" s="50"/>
      <c r="M1" s="50"/>
      <c r="N1" s="50"/>
      <c r="O1" s="50"/>
      <c r="P1" s="50"/>
      <c r="Q1" s="50"/>
    </row>
    <row r="2" customFormat="false" ht="13.8" hidden="false" customHeight="false" outlineLevel="0" collapsed="false">
      <c r="A2" s="51" t="s">
        <v>9</v>
      </c>
      <c r="B2" s="51" t="s">
        <v>10</v>
      </c>
      <c r="C2" s="51" t="s">
        <v>11</v>
      </c>
      <c r="D2" s="52" t="s">
        <v>12</v>
      </c>
      <c r="E2" s="52"/>
      <c r="F2" s="53" t="s">
        <v>13</v>
      </c>
      <c r="G2" s="53" t="s">
        <v>14</v>
      </c>
      <c r="H2" s="54" t="s">
        <v>15</v>
      </c>
      <c r="I2" s="55"/>
      <c r="J2" s="54"/>
      <c r="K2" s="53" t="s">
        <v>17</v>
      </c>
      <c r="L2" s="56" t="s">
        <v>44</v>
      </c>
      <c r="M2" s="56" t="s">
        <v>25</v>
      </c>
      <c r="N2" s="56" t="s">
        <v>18</v>
      </c>
      <c r="O2" s="53" t="s">
        <v>19</v>
      </c>
      <c r="P2" s="53" t="s">
        <v>20</v>
      </c>
      <c r="Q2" s="57" t="s">
        <v>21</v>
      </c>
    </row>
    <row r="3" customFormat="false" ht="13.8" hidden="false" customHeight="false" outlineLevel="0" collapsed="false">
      <c r="A3" s="51" t="s">
        <v>45</v>
      </c>
      <c r="B3" s="51" t="s">
        <v>25</v>
      </c>
      <c r="C3" s="51" t="s">
        <v>26</v>
      </c>
      <c r="D3" s="51" t="s">
        <v>27</v>
      </c>
      <c r="E3" s="52" t="s">
        <v>17</v>
      </c>
      <c r="F3" s="53" t="s">
        <v>28</v>
      </c>
      <c r="G3" s="53" t="s">
        <v>29</v>
      </c>
      <c r="H3" s="54" t="s">
        <v>30</v>
      </c>
      <c r="I3" s="53" t="s">
        <v>31</v>
      </c>
      <c r="J3" s="54" t="s">
        <v>15</v>
      </c>
      <c r="K3" s="53" t="s">
        <v>32</v>
      </c>
      <c r="L3" s="56"/>
      <c r="M3" s="56"/>
      <c r="N3" s="56" t="s">
        <v>46</v>
      </c>
      <c r="O3" s="53" t="s">
        <v>33</v>
      </c>
      <c r="P3" s="53" t="s">
        <v>33</v>
      </c>
      <c r="Q3" s="57" t="s">
        <v>34</v>
      </c>
    </row>
    <row r="4" customFormat="false" ht="13.8" hidden="false" customHeight="false" outlineLevel="0" collapsed="false">
      <c r="A4" s="58" t="s">
        <v>37</v>
      </c>
      <c r="B4" s="58" t="s">
        <v>37</v>
      </c>
      <c r="C4" s="58" t="s">
        <v>38</v>
      </c>
      <c r="D4" s="58" t="s">
        <v>37</v>
      </c>
      <c r="E4" s="59" t="s">
        <v>37</v>
      </c>
      <c r="F4" s="58" t="s">
        <v>39</v>
      </c>
      <c r="G4" s="58" t="s">
        <v>37</v>
      </c>
      <c r="H4" s="59" t="s">
        <v>40</v>
      </c>
      <c r="I4" s="58" t="s">
        <v>37</v>
      </c>
      <c r="J4" s="59" t="s">
        <v>40</v>
      </c>
      <c r="K4" s="58" t="s">
        <v>40</v>
      </c>
      <c r="L4" s="60"/>
      <c r="M4" s="60"/>
      <c r="N4" s="60" t="s">
        <v>40</v>
      </c>
      <c r="O4" s="58" t="s">
        <v>40</v>
      </c>
      <c r="P4" s="58" t="s">
        <v>40</v>
      </c>
      <c r="Q4" s="61" t="s">
        <v>38</v>
      </c>
    </row>
    <row r="5" customFormat="false" ht="13.8" hidden="false" customHeight="false" outlineLevel="0" collapsed="false">
      <c r="A5" s="51"/>
      <c r="B5" s="51"/>
      <c r="C5" s="51"/>
      <c r="D5" s="51"/>
      <c r="E5" s="52"/>
      <c r="F5" s="53"/>
      <c r="G5" s="53"/>
      <c r="H5" s="52"/>
      <c r="I5" s="51"/>
      <c r="J5" s="52"/>
      <c r="K5" s="51"/>
      <c r="L5" s="62"/>
      <c r="M5" s="62"/>
      <c r="N5" s="62"/>
      <c r="O5" s="51"/>
      <c r="P5" s="51"/>
      <c r="Q5" s="63"/>
    </row>
    <row r="6" customFormat="false" ht="12.8" hidden="false" customHeight="false" outlineLevel="0" collapsed="false">
      <c r="A6" s="33"/>
      <c r="B6" s="64" t="n">
        <v>1.1</v>
      </c>
      <c r="C6" s="30" t="n">
        <f aca="false">A6*B6</f>
        <v>0</v>
      </c>
      <c r="D6" s="30" t="n">
        <f aca="false">1.5</f>
        <v>1.5</v>
      </c>
      <c r="E6" s="31" t="n">
        <f aca="false">D6+G6+0.1</f>
        <v>1.64</v>
      </c>
      <c r="F6" s="32"/>
      <c r="G6" s="25" t="n">
        <v>0.04</v>
      </c>
      <c r="H6" s="31" t="n">
        <f aca="false">((F6/1000+2*G6)/2)^2*3.14*A6</f>
        <v>0</v>
      </c>
      <c r="I6" s="30" t="n">
        <v>0.1</v>
      </c>
      <c r="J6" s="31" t="n">
        <f aca="false">C6*I6</f>
        <v>0</v>
      </c>
      <c r="K6" s="30" t="n">
        <f aca="false">C6*E6-J6</f>
        <v>0</v>
      </c>
      <c r="L6" s="65" t="n">
        <f aca="false">((0.05+F6/10000))</f>
        <v>0.05</v>
      </c>
      <c r="M6" s="65" t="n">
        <f aca="false">(F6/1000+2*G6)*0.15</f>
        <v>0.012</v>
      </c>
      <c r="N6" s="65" t="n">
        <f aca="false">(L6+M6)*C6</f>
        <v>0</v>
      </c>
      <c r="O6" s="30" t="n">
        <f aca="false">(F6/1000+G6+0.3)*(B6)*A6-((F6/1000+2*G6)/2)^2*3.14*A6</f>
        <v>0</v>
      </c>
      <c r="P6" s="30" t="n">
        <f aca="false">K6-N6-O6-H6</f>
        <v>0</v>
      </c>
      <c r="Q6" s="66" t="n">
        <f aca="false">2*A6*(E6-I6+0.05)</f>
        <v>0</v>
      </c>
    </row>
    <row r="7" customFormat="false" ht="12.8" hidden="false" customHeight="false" outlineLevel="0" collapsed="false">
      <c r="A7" s="33"/>
      <c r="B7" s="64" t="n">
        <v>1.1</v>
      </c>
      <c r="C7" s="30" t="n">
        <f aca="false">A7*B7</f>
        <v>0</v>
      </c>
      <c r="D7" s="30" t="n">
        <f aca="false">1.5</f>
        <v>1.5</v>
      </c>
      <c r="E7" s="31" t="n">
        <f aca="false">D7+G7+0.1</f>
        <v>1.64</v>
      </c>
      <c r="F7" s="32"/>
      <c r="G7" s="25" t="n">
        <v>0.04</v>
      </c>
      <c r="H7" s="31" t="n">
        <f aca="false">((F7/1000+2*G7)/2)^2*3.14*A7</f>
        <v>0</v>
      </c>
      <c r="I7" s="30" t="n">
        <v>1.1</v>
      </c>
      <c r="J7" s="31" t="n">
        <f aca="false">C7*I7</f>
        <v>0</v>
      </c>
      <c r="K7" s="30" t="n">
        <f aca="false">C7*E7-J7</f>
        <v>0</v>
      </c>
      <c r="L7" s="65" t="n">
        <f aca="false">((0.05+F7/10000))</f>
        <v>0.05</v>
      </c>
      <c r="M7" s="65" t="n">
        <f aca="false">(F7/1000+2*G7)*0.15</f>
        <v>0.012</v>
      </c>
      <c r="N7" s="65" t="n">
        <f aca="false">(L7+M7)*C7</f>
        <v>0</v>
      </c>
      <c r="O7" s="30" t="n">
        <f aca="false">(F7/1000+G7+0.3)*(B7)*A7-((F7/1000+2*G7)/2)^2*3.14*A7</f>
        <v>0</v>
      </c>
      <c r="P7" s="30" t="n">
        <f aca="false">K7-N7-O7-H7</f>
        <v>0</v>
      </c>
      <c r="Q7" s="66" t="n">
        <f aca="false">2*A7*(E7-I7+0.05)</f>
        <v>0</v>
      </c>
    </row>
    <row r="8" customFormat="false" ht="12.8" hidden="false" customHeight="false" outlineLevel="0" collapsed="false">
      <c r="A8" s="33"/>
      <c r="B8" s="64" t="n">
        <v>1.1</v>
      </c>
      <c r="C8" s="30" t="n">
        <f aca="false">A8*B8</f>
        <v>0</v>
      </c>
      <c r="D8" s="30" t="n">
        <f aca="false">1.5</f>
        <v>1.5</v>
      </c>
      <c r="E8" s="31" t="n">
        <f aca="false">D8+G8+0.1</f>
        <v>1.64</v>
      </c>
      <c r="F8" s="32"/>
      <c r="G8" s="25" t="n">
        <v>0.04</v>
      </c>
      <c r="H8" s="31" t="n">
        <f aca="false">((F8/1000+2*G8)/2)^2*3.14*A8</f>
        <v>0</v>
      </c>
      <c r="I8" s="30" t="n">
        <v>2.1</v>
      </c>
      <c r="J8" s="31" t="n">
        <f aca="false">C8*I8</f>
        <v>0</v>
      </c>
      <c r="K8" s="30" t="n">
        <f aca="false">C8*E8-J8</f>
        <v>0</v>
      </c>
      <c r="L8" s="65" t="n">
        <f aca="false">((0.05+F8/10000))</f>
        <v>0.05</v>
      </c>
      <c r="M8" s="65" t="n">
        <f aca="false">(F8/1000+2*G8)*0.15</f>
        <v>0.012</v>
      </c>
      <c r="N8" s="65" t="n">
        <f aca="false">(L8+M8)*C8</f>
        <v>0</v>
      </c>
      <c r="O8" s="30" t="n">
        <f aca="false">(F8/1000+G8+0.3)*(B8)*A8-((F8/1000+2*G8)/2)^2*3.14*A8</f>
        <v>0</v>
      </c>
      <c r="P8" s="30" t="n">
        <f aca="false">K8-N8-O8-H8</f>
        <v>0</v>
      </c>
      <c r="Q8" s="66" t="n">
        <f aca="false">2*A8*(E8-I8+0.05)</f>
        <v>-0</v>
      </c>
    </row>
    <row r="9" customFormat="false" ht="12.8" hidden="false" customHeight="false" outlineLevel="0" collapsed="false">
      <c r="A9" s="30"/>
      <c r="B9" s="30"/>
      <c r="C9" s="30"/>
      <c r="D9" s="30"/>
      <c r="E9" s="31"/>
      <c r="F9" s="67"/>
      <c r="G9" s="67"/>
      <c r="H9" s="31"/>
      <c r="I9" s="30"/>
      <c r="J9" s="31"/>
      <c r="K9" s="30"/>
      <c r="L9" s="65"/>
      <c r="M9" s="65"/>
      <c r="N9" s="65"/>
      <c r="O9" s="30"/>
      <c r="P9" s="68"/>
      <c r="Q9" s="66"/>
    </row>
    <row r="10" s="75" customFormat="true" ht="13.8" hidden="false" customHeight="false" outlineLevel="0" collapsed="false">
      <c r="A10" s="69"/>
      <c r="B10" s="69"/>
      <c r="C10" s="69"/>
      <c r="D10" s="69"/>
      <c r="E10" s="70"/>
      <c r="F10" s="71"/>
      <c r="G10" s="72"/>
      <c r="H10" s="70"/>
      <c r="I10" s="69"/>
      <c r="J10" s="70"/>
      <c r="K10" s="69"/>
      <c r="L10" s="73"/>
      <c r="M10" s="73"/>
      <c r="N10" s="73"/>
      <c r="O10" s="69"/>
      <c r="P10" s="69"/>
      <c r="Q10" s="74"/>
    </row>
    <row r="11" s="75" customFormat="true" ht="12.8" hidden="false" customHeight="false" outlineLevel="0" collapsed="false">
      <c r="A11" s="76"/>
      <c r="B11" s="76"/>
      <c r="C11" s="76"/>
      <c r="D11" s="76"/>
      <c r="E11" s="77"/>
      <c r="F11" s="78"/>
      <c r="G11" s="79"/>
      <c r="H11" s="77"/>
      <c r="I11" s="76"/>
      <c r="J11" s="77"/>
      <c r="K11" s="76"/>
      <c r="L11" s="65"/>
      <c r="M11" s="65"/>
      <c r="N11" s="65"/>
      <c r="O11" s="76"/>
      <c r="P11" s="76"/>
      <c r="Q11" s="80"/>
    </row>
    <row r="12" s="75" customFormat="true" ht="12.8" hidden="false" customHeight="false" outlineLevel="0" collapsed="false">
      <c r="A12" s="76"/>
      <c r="B12" s="76"/>
      <c r="C12" s="76"/>
      <c r="D12" s="76"/>
      <c r="E12" s="77"/>
      <c r="F12" s="78"/>
      <c r="G12" s="79"/>
      <c r="H12" s="77"/>
      <c r="I12" s="76"/>
      <c r="J12" s="77"/>
      <c r="K12" s="76"/>
      <c r="L12" s="81"/>
      <c r="M12" s="65"/>
      <c r="N12" s="65"/>
      <c r="O12" s="76"/>
      <c r="P12" s="76"/>
      <c r="Q12" s="80"/>
    </row>
    <row r="13" s="75" customFormat="true" ht="13.8" hidden="false" customHeight="false" outlineLevel="0" collapsed="false">
      <c r="A13" s="69"/>
      <c r="B13" s="69"/>
      <c r="C13" s="69"/>
      <c r="D13" s="69"/>
      <c r="E13" s="70"/>
      <c r="F13" s="71"/>
      <c r="G13" s="72"/>
      <c r="H13" s="70"/>
      <c r="I13" s="69"/>
      <c r="J13" s="70"/>
      <c r="K13" s="69"/>
      <c r="L13" s="73"/>
      <c r="M13" s="73"/>
      <c r="N13" s="73"/>
      <c r="O13" s="69"/>
      <c r="P13" s="69"/>
      <c r="Q13" s="74"/>
    </row>
    <row r="14" customFormat="false" ht="13.8" hidden="false" customHeight="false" outlineLevel="0" collapsed="false">
      <c r="A14" s="51"/>
      <c r="B14" s="51"/>
      <c r="C14" s="51"/>
      <c r="D14" s="51"/>
      <c r="E14" s="52"/>
      <c r="F14" s="53"/>
      <c r="G14" s="82"/>
      <c r="H14" s="52"/>
      <c r="I14" s="51"/>
      <c r="J14" s="52"/>
      <c r="K14" s="51"/>
      <c r="L14" s="62"/>
      <c r="M14" s="62"/>
      <c r="N14" s="62"/>
      <c r="O14" s="51"/>
      <c r="P14" s="51"/>
      <c r="Q14" s="63"/>
    </row>
    <row r="15" customFormat="false" ht="13.8" hidden="false" customHeight="false" outlineLevel="0" collapsed="false">
      <c r="A15" s="51"/>
      <c r="B15" s="51"/>
      <c r="C15" s="51"/>
      <c r="D15" s="51"/>
      <c r="E15" s="52"/>
      <c r="F15" s="53"/>
      <c r="G15" s="82"/>
      <c r="H15" s="52"/>
      <c r="I15" s="51"/>
      <c r="J15" s="52"/>
      <c r="K15" s="51"/>
      <c r="L15" s="62"/>
      <c r="M15" s="62"/>
      <c r="N15" s="62"/>
      <c r="O15" s="51"/>
      <c r="P15" s="51"/>
      <c r="Q15" s="63"/>
    </row>
    <row r="16" customFormat="false" ht="13.8" hidden="false" customHeight="false" outlineLevel="0" collapsed="false">
      <c r="A16" s="51"/>
      <c r="B16" s="51"/>
      <c r="C16" s="51"/>
      <c r="D16" s="51"/>
      <c r="E16" s="52"/>
      <c r="F16" s="53"/>
      <c r="G16" s="82"/>
      <c r="H16" s="52"/>
      <c r="I16" s="51"/>
      <c r="J16" s="52"/>
      <c r="K16" s="51"/>
      <c r="L16" s="62"/>
      <c r="M16" s="62"/>
      <c r="N16" s="62"/>
      <c r="O16" s="51"/>
      <c r="P16" s="51"/>
      <c r="Q16" s="63"/>
    </row>
    <row r="17" customFormat="false" ht="12.8" hidden="false" customHeight="false" outlineLevel="0" collapsed="false">
      <c r="A17" s="83"/>
      <c r="B17" s="83"/>
      <c r="C17" s="83" t="n">
        <f aca="false">SUM(C5:C16)</f>
        <v>0</v>
      </c>
      <c r="D17" s="84"/>
      <c r="E17" s="85"/>
      <c r="F17" s="86"/>
      <c r="G17" s="86"/>
      <c r="H17" s="87" t="n">
        <f aca="false">SUM(H5:H16)</f>
        <v>0</v>
      </c>
      <c r="I17" s="84"/>
      <c r="J17" s="87" t="n">
        <f aca="false">SUM(J5:J16)</f>
        <v>0</v>
      </c>
      <c r="K17" s="83" t="n">
        <f aca="false">SUM(K5:K16)</f>
        <v>0</v>
      </c>
      <c r="L17" s="88"/>
      <c r="M17" s="88"/>
      <c r="N17" s="83" t="n">
        <f aca="false">SUM(N5:N16)</f>
        <v>0</v>
      </c>
      <c r="O17" s="83" t="n">
        <f aca="false">SUM(O5:O16)</f>
        <v>0</v>
      </c>
      <c r="P17" s="83" t="n">
        <f aca="false">SUM(P5:P16)</f>
        <v>0</v>
      </c>
      <c r="Q17" s="89" t="n">
        <f aca="false">SUM(Q5:Q16)</f>
        <v>0</v>
      </c>
    </row>
  </sheetData>
  <mergeCells count="5">
    <mergeCell ref="A1:E1"/>
    <mergeCell ref="F1:H1"/>
    <mergeCell ref="I1:J1"/>
    <mergeCell ref="K1:Q1"/>
    <mergeCell ref="D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LibreOffice/7.6.2.1$Windows_x86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2024-02-22T18:00:02Z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