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5720" activeTab="1"/>
  </bookViews>
  <sheets>
    <sheet sheetId="1" name="Hoja1" state="visible" r:id="rId4"/>
    <sheet sheetId="3" name="Hoja2" state="visible" r:id="rId5"/>
  </sheets>
  <calcPr calcId="171027"/>
</workbook>
</file>

<file path=xl/sharedStrings.xml><?xml version="1.0" encoding="utf-8"?>
<sst xmlns="http://schemas.openxmlformats.org/spreadsheetml/2006/main" count="221" uniqueCount="110">
  <si>
    <t>PROYECTO:</t>
  </si>
  <si>
    <t>Construcción</t>
  </si>
  <si>
    <t>CONTRATISTA:</t>
  </si>
  <si>
    <t>TECOM Servicios Generales</t>
  </si>
  <si>
    <t>SITE:</t>
  </si>
  <si>
    <t>SITE_SMP_C</t>
  </si>
  <si>
    <t>NODO/TRONCAL:</t>
  </si>
  <si>
    <t>LISP-164</t>
  </si>
  <si>
    <t>Tipo de cable</t>
  </si>
  <si>
    <t xml:space="preserve">Longitud de planta </t>
  </si>
  <si>
    <t>Tendido</t>
  </si>
  <si>
    <t>Total  postes  de  apoyo</t>
  </si>
  <si>
    <t>Aereo</t>
  </si>
  <si>
    <t>Canalizado</t>
  </si>
  <si>
    <t>P9</t>
  </si>
  <si>
    <t>P12</t>
  </si>
  <si>
    <t>P13</t>
  </si>
  <si>
    <t>F.O. ADSS 24</t>
  </si>
  <si>
    <t>F.O. ADSS 96</t>
  </si>
  <si>
    <t>F.O. ADSS 144</t>
  </si>
  <si>
    <t>FECHA:</t>
  </si>
  <si>
    <t>INSTALACION</t>
  </si>
  <si>
    <t>X</t>
  </si>
  <si>
    <t>NUEVA</t>
  </si>
  <si>
    <t>AMPLIACIÓN</t>
  </si>
  <si>
    <t>METRADO EN POSTE  O  CANALIZADO</t>
  </si>
  <si>
    <t>EQUIPOS &amp; FERRETERÍA</t>
  </si>
  <si>
    <t>POSTE N°</t>
  </si>
  <si>
    <t>CODIGO</t>
  </si>
  <si>
    <t>LATITUD</t>
  </si>
  <si>
    <t>LONGITUD</t>
  </si>
  <si>
    <t>ESTE</t>
  </si>
  <si>
    <t>NORTE</t>
  </si>
  <si>
    <t>ZONA</t>
  </si>
  <si>
    <t>N° APOYOS</t>
  </si>
  <si>
    <t>PROPIETARIO</t>
  </si>
  <si>
    <t>TENSION</t>
  </si>
  <si>
    <t>TIPO</t>
  </si>
  <si>
    <t>ALTURA</t>
  </si>
  <si>
    <t>CABLE F.O. 24(m)</t>
  </si>
  <si>
    <t>CABLE F.O. 96(m)</t>
  </si>
  <si>
    <t>CABLE F.O. 144(m)</t>
  </si>
  <si>
    <t>Preformado FO 24</t>
  </si>
  <si>
    <t>Fleje de acero 3/4</t>
  </si>
  <si>
    <t>Hebilla de acero 3/4 100und</t>
  </si>
  <si>
    <t>Herraje clevis 4mm pin 1/2</t>
  </si>
  <si>
    <t>Aislador ANSI 53-1</t>
  </si>
  <si>
    <t>Preformado mensajero 3/16 rojo</t>
  </si>
  <si>
    <t>Cable mensajero 3/16</t>
  </si>
  <si>
    <t>Clamp suspension 3 bolt</t>
  </si>
  <si>
    <t>Cintillo amarracable 38 cm</t>
  </si>
  <si>
    <t>Cintillo metalico de 10</t>
  </si>
  <si>
    <t>Cintillo metalico de 16</t>
  </si>
  <si>
    <t>Herraje de extension 60cm</t>
  </si>
  <si>
    <t>Placa identificadora</t>
  </si>
  <si>
    <t>Cinta aislante 3m 18mts/19mm/0.15mm</t>
  </si>
  <si>
    <t>Asociación de Pasivos</t>
  </si>
  <si>
    <t>BRAZO: DIST-011</t>
  </si>
  <si>
    <t>P-5</t>
  </si>
  <si>
    <t>SD</t>
  </si>
  <si>
    <t/>
  </si>
  <si>
    <t>BRAZO: DIST-017</t>
  </si>
  <si>
    <t>P-6</t>
  </si>
  <si>
    <t>SC</t>
  </si>
  <si>
    <t>ENEL</t>
  </si>
  <si>
    <t>220 V</t>
  </si>
  <si>
    <t>S</t>
  </si>
  <si>
    <t>C, LISP-164 HUB-01</t>
  </si>
  <si>
    <t>MT-2</t>
  </si>
  <si>
    <t>P-7</t>
  </si>
  <si>
    <t>172086</t>
  </si>
  <si>
    <t>CTO-01 LISP-164 HUB-01</t>
  </si>
  <si>
    <t>MT-3</t>
  </si>
  <si>
    <t>P-8</t>
  </si>
  <si>
    <t>P-9</t>
  </si>
  <si>
    <t>P-10</t>
  </si>
  <si>
    <t>CTO-04 LISP-164 HUB-01</t>
  </si>
  <si>
    <t>BRAZO: DIST-018</t>
  </si>
  <si>
    <t>P-11</t>
  </si>
  <si>
    <t>1067011</t>
  </si>
  <si>
    <t>LISP-164 HUB-02</t>
  </si>
  <si>
    <t>P-12</t>
  </si>
  <si>
    <t>1067010</t>
  </si>
  <si>
    <t>P-13</t>
  </si>
  <si>
    <t>MT-4</t>
  </si>
  <si>
    <t>NAP-15 LISP-164 MD-02</t>
  </si>
  <si>
    <t>P-14</t>
  </si>
  <si>
    <t>OPTICAL NETWORKS</t>
  </si>
  <si>
    <t>CTO-12, CTO-13</t>
  </si>
  <si>
    <t>MT-5</t>
  </si>
  <si>
    <t>P-15</t>
  </si>
  <si>
    <t>CTO-08 LISP-164 HUB-01, NAP-13 LISP-164 MD-02</t>
  </si>
  <si>
    <t>P-16</t>
  </si>
  <si>
    <t>CTO-09 LISP-164 HUB-02</t>
  </si>
  <si>
    <t>BRAZO: DIST-019</t>
  </si>
  <si>
    <t>P-1</t>
  </si>
  <si>
    <t>MT-1</t>
  </si>
  <si>
    <t>P-2</t>
  </si>
  <si>
    <t>CTO-10 LISP-164 HUB-02</t>
  </si>
  <si>
    <t>P-3</t>
  </si>
  <si>
    <t>CTO-11 LISP-164 HUB-02</t>
  </si>
  <si>
    <t>P-4</t>
  </si>
  <si>
    <t>CTO-12 LISP-164 HUB-01</t>
  </si>
  <si>
    <t>TOTAL GENERAL</t>
  </si>
  <si>
    <t>MATERIAL</t>
  </si>
  <si>
    <t>UN</t>
  </si>
  <si>
    <t>CANTIDAD</t>
  </si>
  <si>
    <t>COSTO</t>
  </si>
  <si>
    <t>CJA100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</si>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</sst>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d/m/yyyy"/>
    <numFmt numFmtId="166" formatCode="0.00000000"/>
    <numFmt numFmtId="167" formatCode="_-[$S/-280A] * #,##0.00_-;-[$S/-280A] * #,##0.00_-;_-[$S/-280A] * &quot;-&quot;??_-;_-@_-"/>
  </numFmts>
  <fonts count="16" x14ac:knownFonts="1">
    <font>
      <color theme="1"/>
      <family val="2"/>
      <scheme val="minor"/>
      <sz val="11"/>
      <name val="Calibri"/>
    </font>
    <font>
      <b/>
      <color rgb="FF000000"/>
      <sz val="18"/>
      <name val="Verdana"/>
    </font>
    <font>
      <b/>
      <u/>
      <color rgb="FF000000"/>
      <sz val="16"/>
      <name val="Calibri"/>
    </font>
    <font>
      <b/>
      <color rgb="FF000000"/>
      <sz val="14"/>
      <name val="Calibri"/>
    </font>
    <font>
      <b/>
      <color theme="1"/>
      <family val="2"/>
      <scheme val="minor"/>
      <sz val="11"/>
      <name val="Calibri"/>
    </font>
    <font>
      <b/>
      <color rgb="FF000000"/>
      <sz val="11"/>
      <name val="Calibri"/>
    </font>
    <font>
      <b/>
      <color rgb="FF000000"/>
      <sz val="10"/>
      <name val="Calibri"/>
    </font>
    <font>
      <color rgb="FF000000"/>
      <sz val="9"/>
      <name val="Calibri"/>
    </font>
    <font>
      <b/>
      <color rgb="FF0070C0"/>
      <sz val="10"/>
      <name val="Calibri"/>
    </font>
    <font>
      <b/>
      <color rgb="FF000000"/>
      <sz val="9"/>
      <name val="Calibri"/>
    </font>
    <font>
      <b/>
      <color rgb="FF000000"/>
      <sz val="12"/>
      <name val="Calibri"/>
    </font>
    <font>
      <b/>
    </font>
    <font>
      <b/>
      <color rgb="FFFFFFFF"/>
      <sz val="11"/>
      <name val="Calibri"/>
    </font>
    <font>
      <b/>
      <color rgb="FFFFFF"/>
    </font>
    <font>
      <b/>
      <sz val="11"/>
      <name val="Calibri"/>
    </font>
    <font>
      <b/>
      <color rgb="000000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538DD5"/>
      </patternFill>
    </fill>
    <fill>
      <patternFill patternType="solid">
        <fgColor rgb="C7DAF1"/>
      </patternFill>
    </fill>
    <fill>
      <patternFill patternType="solid">
        <fgColor rgb="538DD5"/>
      </patternFill>
    </fill>
    <fill>
      <patternFill patternType="solid">
        <fgColor rgb="7DA9DF"/>
      </patternFill>
    </fill>
    <fill>
      <patternFill patternType="solid">
        <fgColor rgb="C5D9F1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hair">
        <color rgb="FF000000"/>
      </top>
      <bottom style="medium">
        <color indexed="64"/>
      </bottom>
      <diagonal/>
    </border>
    <border>
      <left/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thin"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1" fontId="2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4" fillId="2" borderId="0" xfId="0" applyNumberFormat="1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" fontId="4" fillId="2" borderId="0" xfId="0" applyNumberFormat="1" applyFont="1" applyFill="1"/>
    <xf numFmtId="1" fontId="6" fillId="2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2" borderId="0" xfId="0" applyNumberFormat="1" applyFont="1" applyFill="1" applyAlignment="1">
      <alignment vertical="center"/>
    </xf>
    <xf numFmtId="1" fontId="5" fillId="2" borderId="0" xfId="0" applyNumberFormat="1" applyFont="1" applyFill="1" applyAlignment="1">
      <alignment vertical="center"/>
    </xf>
    <xf numFmtId="1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horizontal="left" vertical="center"/>
    </xf>
    <xf numFmtId="1" fontId="7" fillId="2" borderId="0" xfId="0" applyNumberFormat="1" applyFont="1" applyFill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/>
    </xf>
    <xf numFmtId="1" fontId="7" fillId="2" borderId="10" xfId="0" applyNumberFormat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vertical="center" wrapText="1"/>
    </xf>
    <xf numFmtId="1" fontId="7" fillId="2" borderId="4" xfId="0" applyNumberFormat="1" applyFont="1" applyFill="1" applyBorder="1" applyAlignment="1">
      <alignment horizontal="center" vertical="center"/>
    </xf>
    <xf numFmtId="0" fontId="0" fillId="0" borderId="13" xfId="0" applyBorder="1"/>
    <xf numFmtId="1" fontId="7" fillId="2" borderId="14" xfId="0" applyNumberFormat="1" applyFont="1" applyFill="1" applyBorder="1" applyAlignment="1">
      <alignment horizontal="center" vertical="center" wrapText="1"/>
    </xf>
    <xf numFmtId="1" fontId="7" fillId="2" borderId="15" xfId="0" applyNumberFormat="1" applyFont="1" applyFill="1" applyBorder="1" applyAlignment="1">
      <alignment horizontal="center" vertical="center" wrapText="1"/>
    </xf>
    <xf numFmtId="1" fontId="7" fillId="2" borderId="16" xfId="0" applyNumberFormat="1" applyFont="1" applyFill="1" applyBorder="1" applyAlignment="1">
      <alignment horizontal="center" wrapText="1"/>
    </xf>
    <xf numFmtId="1" fontId="7" fillId="2" borderId="3" xfId="0" applyNumberFormat="1" applyFont="1" applyFill="1" applyBorder="1" applyAlignment="1">
      <alignment horizontal="center" wrapText="1"/>
    </xf>
    <xf numFmtId="1" fontId="7" fillId="2" borderId="17" xfId="0" applyNumberFormat="1" applyFont="1" applyFill="1" applyBorder="1" applyAlignment="1">
      <alignment horizontal="center" wrapText="1"/>
    </xf>
    <xf numFmtId="1" fontId="7" fillId="2" borderId="18" xfId="0" applyNumberFormat="1" applyFont="1" applyFill="1" applyBorder="1" applyAlignment="1">
      <alignment horizontal="center" wrapText="1"/>
    </xf>
    <xf numFmtId="0" fontId="0" fillId="0" borderId="19" xfId="0" applyBorder="1"/>
    <xf numFmtId="1" fontId="7" fillId="2" borderId="20" xfId="0" applyNumberFormat="1" applyFont="1" applyFill="1" applyBorder="1" applyAlignment="1">
      <alignment horizontal="center" vertical="center"/>
    </xf>
    <xf numFmtId="1" fontId="7" fillId="2" borderId="2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7" fillId="2" borderId="0" xfId="0" applyNumberFormat="1" applyFont="1" applyFill="1" applyAlignment="1">
      <alignment vertical="center"/>
    </xf>
    <xf numFmtId="1" fontId="7" fillId="2" borderId="22" xfId="0" applyNumberFormat="1" applyFont="1" applyFill="1" applyBorder="1" applyAlignment="1">
      <alignment horizontal="center" vertical="center"/>
    </xf>
    <xf numFmtId="1" fontId="7" fillId="2" borderId="23" xfId="0" applyNumberFormat="1" applyFont="1" applyFill="1" applyBorder="1" applyAlignment="1">
      <alignment horizontal="center" vertical="center"/>
    </xf>
    <xf numFmtId="2" fontId="7" fillId="2" borderId="24" xfId="0" applyNumberFormat="1" applyFont="1" applyFill="1" applyBorder="1" applyAlignment="1">
      <alignment horizontal="center"/>
    </xf>
    <xf numFmtId="2" fontId="7" fillId="2" borderId="25" xfId="0" applyNumberFormat="1" applyFont="1" applyFill="1" applyBorder="1" applyAlignment="1">
      <alignment horizontal="center"/>
    </xf>
    <xf numFmtId="2" fontId="7" fillId="2" borderId="26" xfId="0" applyNumberFormat="1" applyFont="1" applyFill="1" applyBorder="1" applyAlignment="1">
      <alignment horizontal="center"/>
    </xf>
    <xf numFmtId="1" fontId="0" fillId="0" borderId="27" xfId="0" applyNumberFormat="1" applyBorder="1" applyAlignment="1">
      <alignment horizontal="right"/>
    </xf>
    <xf numFmtId="1" fontId="7" fillId="2" borderId="28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1" fontId="7" fillId="2" borderId="30" xfId="0" applyNumberFormat="1" applyFont="1" applyFill="1" applyBorder="1" applyAlignment="1">
      <alignment horizontal="center" vertical="center"/>
    </xf>
    <xf numFmtId="1" fontId="7" fillId="2" borderId="31" xfId="0" applyNumberFormat="1" applyFont="1" applyFill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2" fontId="7" fillId="2" borderId="31" xfId="0" applyNumberFormat="1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horizontal="center"/>
    </xf>
    <xf numFmtId="2" fontId="7" fillId="2" borderId="34" xfId="0" applyNumberFormat="1" applyFont="1" applyFill="1" applyBorder="1" applyAlignment="1">
      <alignment horizontal="center"/>
    </xf>
    <xf numFmtId="1" fontId="0" fillId="0" borderId="35" xfId="0" applyNumberFormat="1" applyBorder="1" applyAlignment="1">
      <alignment horizontal="right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1" fontId="7" fillId="2" borderId="39" xfId="0" applyNumberFormat="1" applyFont="1" applyFill="1" applyBorder="1" applyAlignment="1">
      <alignment horizontal="center" vertical="center"/>
    </xf>
    <xf numFmtId="1" fontId="7" fillId="2" borderId="40" xfId="0" applyNumberFormat="1" applyFont="1" applyFill="1" applyBorder="1" applyAlignment="1">
      <alignment horizontal="center" vertical="center"/>
    </xf>
    <xf numFmtId="2" fontId="7" fillId="2" borderId="41" xfId="0" applyNumberFormat="1" applyFont="1" applyFill="1" applyBorder="1" applyAlignment="1">
      <alignment horizontal="center"/>
    </xf>
    <xf numFmtId="2" fontId="7" fillId="2" borderId="42" xfId="0" applyNumberFormat="1" applyFont="1" applyFill="1" applyBorder="1" applyAlignment="1">
      <alignment horizontal="center"/>
    </xf>
    <xf numFmtId="2" fontId="7" fillId="2" borderId="43" xfId="0" applyNumberFormat="1" applyFont="1" applyFill="1" applyBorder="1" applyAlignment="1">
      <alignment horizontal="center"/>
    </xf>
    <xf numFmtId="1" fontId="0" fillId="0" borderId="44" xfId="0" applyNumberFormat="1" applyBorder="1" applyAlignment="1">
      <alignment horizontal="right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" fontId="7" fillId="2" borderId="0" xfId="0" applyNumberFormat="1" applyFont="1" applyFill="1" applyAlignment="1">
      <alignment horizontal="right" vertical="center"/>
    </xf>
    <xf numFmtId="165" fontId="9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7" fillId="2" borderId="37" xfId="0" applyFont="1" applyFill="1" applyBorder="1" applyAlignment="1">
      <alignment horizontal="right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7" fillId="2" borderId="37" xfId="0" applyNumberFormat="1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1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" fontId="9" fillId="2" borderId="48" xfId="0" applyNumberFormat="1" applyFont="1" applyFill="1" applyBorder="1" applyAlignment="1">
      <alignment horizontal="center" vertical="center"/>
    </xf>
    <xf numFmtId="0" fontId="0" fillId="0" borderId="49" xfId="0" applyBorder="1"/>
    <xf numFmtId="0" fontId="11" fillId="0" borderId="50" xfId="0" applyFont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0" fillId="0" borderId="0" xfId="0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/>
    </xf>
    <xf numFmtId="0" fontId="12" fillId="4" borderId="50" xfId="0" applyFont="1" applyFill="1" applyBorder="1" applyAlignment="1">
      <alignment horizontal="center" vertical="center"/>
    </xf>
    <xf numFmtId="0" fontId="11" fillId="5" borderId="50" xfId="0" applyFont="1" applyFill="1" applyBorder="1" applyAlignment="1">
      <alignment horizontal="center" vertical="center" wrapText="1"/>
    </xf>
    <xf numFmtId="0" fontId="13" fillId="6" borderId="5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7" borderId="50" xfId="0" applyFont="1" applyFill="1" applyBorder="1" applyAlignment="1">
      <alignment vertical="center"/>
    </xf>
    <xf numFmtId="0" fontId="0" fillId="0" borderId="50" xfId="0" applyBorder="1"/>
    <xf numFmtId="166" fontId="0" fillId="0" borderId="50" xfId="0" applyNumberFormat="1" applyBorder="1"/>
    <xf numFmtId="2" fontId="0" fillId="0" borderId="50" xfId="0" applyNumberFormat="1" applyBorder="1"/>
    <xf numFmtId="0" fontId="15" fillId="8" borderId="50" xfId="0" applyFont="1" applyFill="1" applyBorder="1"/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22860</xdr:colOff>
      <xdr:row>0</xdr:row>
      <xdr:rowOff>45720</xdr:rowOff>
    </xdr:from>
    <xdr:ext cx="2674620" cy="89154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2674620" cy="89154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 showGridLines="0" zoomScale="100" zoomScaleNormal="100">
      <selection activeCell="K9" sqref="K9"/>
    </sheetView>
  </sheetViews>
  <sheetFormatPr defaultRowHeight="14.4" outlineLevelRow="0" outlineLevelCol="0" x14ac:dyDescent="0.3" defaultColWidth="8.88671875" customHeight="1"/>
  <cols>
    <col min="1" max="2" width="8.88671875" customWidth="1"/>
    <col min="3" max="3" width="23.88671875" customWidth="1"/>
    <col min="4" max="4" width="22.109375" customWidth="1"/>
    <col min="5" max="5" width="25" customWidth="1"/>
    <col min="6" max="6" width="13" customWidth="1"/>
    <col min="7" max="7" width="8.88671875" style="1" customWidth="1"/>
    <col min="8" max="8" width="16.6640625" style="1" customWidth="1"/>
    <col min="9" max="9" width="20" customWidth="1"/>
    <col min="10" max="12" width="8.88671875" style="1" customWidth="1"/>
    <col min="13" max="13" width="19" customWidth="1"/>
    <col min="14" max="14" width="18.88671875" customWidth="1"/>
    <col min="15" max="15" width="17.33203125" customWidth="1"/>
    <col min="16" max="29" width="14.77734375" customWidth="1"/>
    <col min="30" max="30" width="40" customWidth="1"/>
    <col min="31" max="52" width="14.77734375" customWidth="1"/>
  </cols>
  <sheetData>
    <row r="1" ht="23.25" customHeight="1" spans="1:15" x14ac:dyDescent="0.25">
      <c r="A1" s="2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ht="20.25" customHeight="1" spans="1:15" x14ac:dyDescent="0.25">
      <c r="A2" s="3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ht="32.4" customHeight="1" spans="1:15" x14ac:dyDescent="0.25">
      <c r="A3" s="4"/>
      <c r="B3" s="4"/>
      <c r="C3" s="4"/>
      <c r="D3" s="4"/>
      <c r="E3" s="4"/>
      <c r="F3" s="4"/>
      <c r="G3" s="5"/>
      <c r="H3" s="5"/>
      <c r="I3" s="4"/>
      <c r="J3" s="4"/>
      <c r="K3" s="4"/>
      <c r="L3" s="4"/>
      <c r="M3" s="4"/>
      <c r="N3" s="4"/>
      <c r="O3" s="4"/>
    </row>
    <row r="4" ht="16.5" customHeight="1" spans="1:11" x14ac:dyDescent="0.25">
      <c r="A4" s="6" t="s">
        <v>0</v>
      </c>
      <c r="B4" s="7"/>
      <c r="C4" s="8" t="s">
        <v>1</v>
      </c>
      <c r="D4" s="9"/>
      <c r="E4" s="9"/>
      <c r="F4" s="10"/>
      <c r="G4" s="11"/>
      <c r="H4" s="12" t="s">
        <v>2</v>
      </c>
      <c r="I4" s="13" t="s">
        <v>3</v>
      </c>
      <c r="J4" s="9"/>
      <c r="K4" s="10"/>
    </row>
    <row r="5" ht="16.5" customHeight="1" spans="1:15" x14ac:dyDescent="0.25">
      <c r="A5" s="14" t="s">
        <v>4</v>
      </c>
      <c r="C5" s="15" t="s">
        <v>5</v>
      </c>
      <c r="D5" s="16"/>
      <c r="E5" s="16"/>
      <c r="F5" s="17"/>
      <c r="G5" s="18"/>
      <c r="H5" s="12" t="s">
        <v>6</v>
      </c>
      <c r="I5" s="13" t="s">
        <v>7</v>
      </c>
      <c r="J5" s="9"/>
      <c r="K5" s="10"/>
      <c r="L5" s="19"/>
      <c r="M5" s="19"/>
      <c r="N5" s="20"/>
      <c r="O5" s="20"/>
    </row>
    <row r="6" ht="30" customHeight="1" spans="1:15" x14ac:dyDescent="0.25">
      <c r="A6" s="7"/>
      <c r="B6" s="7"/>
      <c r="C6" s="7"/>
      <c r="D6" s="7"/>
      <c r="E6" s="7"/>
      <c r="F6" s="7"/>
      <c r="G6" s="21"/>
      <c r="H6" s="21"/>
      <c r="I6" s="7"/>
      <c r="J6" s="7"/>
      <c r="K6" s="7"/>
      <c r="L6" s="7"/>
      <c r="M6" s="7"/>
      <c r="N6" s="7"/>
      <c r="O6" s="7"/>
    </row>
    <row r="7" ht="18.75" customHeight="1" spans="1:13" x14ac:dyDescent="0.25">
      <c r="A7" s="22"/>
      <c r="B7" s="23" t="s">
        <v>8</v>
      </c>
      <c r="C7" s="24"/>
      <c r="D7" s="25" t="s">
        <v>9</v>
      </c>
      <c r="E7" s="26"/>
      <c r="F7" s="26"/>
      <c r="G7" s="27"/>
      <c r="H7" s="28" t="s">
        <v>10</v>
      </c>
      <c r="I7" s="29"/>
      <c r="K7" s="30" t="s">
        <v>11</v>
      </c>
      <c r="L7" s="16"/>
      <c r="M7" s="17"/>
    </row>
    <row r="8" ht="18.75" customHeight="1" spans="1:15" x14ac:dyDescent="0.25">
      <c r="A8" s="31"/>
      <c r="B8" s="32"/>
      <c r="C8" s="33"/>
      <c r="D8" s="34" t="s">
        <v>12</v>
      </c>
      <c r="E8" s="35"/>
      <c r="F8" s="36" t="s">
        <v>13</v>
      </c>
      <c r="G8" s="37"/>
      <c r="H8" s="38"/>
      <c r="I8" s="29"/>
      <c r="K8" s="39" t="s">
        <v>14</v>
      </c>
      <c r="L8" s="40" t="s">
        <v>15</v>
      </c>
      <c r="M8" s="40" t="s">
        <v>16</v>
      </c>
      <c r="N8" s="41"/>
      <c r="O8" s="41"/>
    </row>
    <row r="9" ht="18.75" customHeight="1" spans="1:15" x14ac:dyDescent="0.25">
      <c r="A9" s="42"/>
      <c r="B9" s="43" t="s">
        <v>17</v>
      </c>
      <c r="C9" s="44"/>
      <c r="D9" s="45">
        <v>303.4</v>
      </c>
      <c r="E9" s="46"/>
      <c r="F9" s="47"/>
      <c r="G9" s="46"/>
      <c r="H9" s="48" t="str">
        <f>_xlfn.CONCAT(SUM(D9,F9)," m")</f>
        <v>0 m</v>
      </c>
      <c r="K9" s="49">
        <f>COUNTIFS(K18:K1048576,"APOYO",L18:L1048576,9)</f>
        <v>0</v>
      </c>
      <c r="L9" s="50">
        <f>COUNTIFS(K18:K1048576,"APOYO",L18:L1048576,122)</f>
        <v>0</v>
      </c>
      <c r="M9" s="51">
        <f>COUNTIFS(K18:K1048576,"APOYO",L18:L1048576,13)</f>
        <v>0</v>
      </c>
      <c r="N9" s="41"/>
      <c r="O9" s="41"/>
    </row>
    <row r="10" ht="18.75" customHeight="1" spans="1:15" x14ac:dyDescent="0.25">
      <c r="A10" s="42"/>
      <c r="B10" s="52" t="s">
        <v>18</v>
      </c>
      <c r="C10" s="53"/>
      <c r="D10" s="54">
        <f>SUM(N18:N1048576)</f>
        <v>0</v>
      </c>
      <c r="E10" s="55"/>
      <c r="F10" s="56"/>
      <c r="G10" s="55"/>
      <c r="H10" s="57" t="str">
        <f>_xlfn.CONCAT(SUM(D10,F10)," m")</f>
        <v>0 m</v>
      </c>
      <c r="K10" s="58"/>
      <c r="L10" s="59"/>
      <c r="M10" s="60"/>
      <c r="N10" s="41"/>
      <c r="O10" s="41"/>
    </row>
    <row r="11" ht="21" customHeight="1" spans="1:15" x14ac:dyDescent="0.25">
      <c r="A11" s="42"/>
      <c r="B11" s="61" t="s">
        <v>19</v>
      </c>
      <c r="C11" s="62"/>
      <c r="D11" s="63">
        <f>SUM(O18:O1048576)</f>
        <v>0</v>
      </c>
      <c r="E11" s="64"/>
      <c r="F11" s="65"/>
      <c r="G11" s="64"/>
      <c r="H11" s="66" t="str">
        <f>_xlfn.CONCAT(SUM(D11,F11)," m")</f>
        <v>0 m</v>
      </c>
      <c r="K11" s="67"/>
      <c r="L11" s="68"/>
      <c r="M11" s="69"/>
      <c r="N11" s="41"/>
      <c r="O11" s="41"/>
    </row>
    <row r="12" ht="9" customHeight="1" spans="1:15" x14ac:dyDescent="0.25">
      <c r="A12" s="70"/>
      <c r="B12" s="70"/>
      <c r="C12" s="70"/>
      <c r="D12" s="70"/>
      <c r="E12" s="71"/>
      <c r="F12" s="72"/>
      <c r="G12" s="73"/>
      <c r="H12" s="73"/>
      <c r="I12" s="72"/>
      <c r="J12" s="72"/>
      <c r="K12" s="72"/>
      <c r="L12" s="74"/>
      <c r="M12" s="74"/>
      <c r="N12" s="74"/>
      <c r="O12" s="74"/>
    </row>
    <row r="13" ht="22.5" customHeight="1" spans="1:15" x14ac:dyDescent="0.25">
      <c r="A13" s="75" t="s">
        <v>20</v>
      </c>
      <c r="B13" s="75"/>
      <c r="C13" s="76">
        <f>TODAY()</f>
        <v>45386</v>
      </c>
      <c r="D13" s="10"/>
      <c r="E13" s="77"/>
      <c r="F13" s="78" t="s">
        <v>21</v>
      </c>
      <c r="G13" s="79" t="s">
        <v>22</v>
      </c>
      <c r="H13" s="80" t="s">
        <v>23</v>
      </c>
      <c r="I13"/>
      <c r="J13" s="59"/>
      <c r="K13" s="81" t="s">
        <v>22</v>
      </c>
      <c r="L13" s="78" t="s">
        <v>24</v>
      </c>
      <c r="M13" s="59"/>
      <c r="N13" s="82"/>
      <c r="O13" s="77"/>
    </row>
    <row r="14" ht="9" customHeight="1" spans="1:15" x14ac:dyDescent="0.25">
      <c r="A14" s="83"/>
      <c r="B14" s="83"/>
      <c r="C14" s="83"/>
      <c r="D14" s="83"/>
      <c r="E14" s="83"/>
      <c r="F14" s="83"/>
      <c r="G14" s="84"/>
      <c r="H14" s="84"/>
      <c r="I14" s="83"/>
      <c r="J14" s="83"/>
      <c r="K14" s="83"/>
      <c r="L14" s="83"/>
      <c r="M14" s="83"/>
      <c r="N14" s="83"/>
      <c r="O14" s="83"/>
    </row>
    <row r="15" ht="16.5" customHeight="1" spans="1:30" x14ac:dyDescent="0.25">
      <c r="A15" s="85" t="s">
        <v>25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7" t="s">
        <v>26</v>
      </c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</row>
    <row r="16" spans="1:30" x14ac:dyDescent="0.25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</row>
    <row r="17" ht="61.5" customHeight="1" spans="1:32" s="90" customFormat="1" x14ac:dyDescent="0.25">
      <c r="A17" s="91" t="s">
        <v>27</v>
      </c>
      <c r="B17" s="91" t="s">
        <v>28</v>
      </c>
      <c r="C17" s="91" t="s">
        <v>29</v>
      </c>
      <c r="D17" s="91" t="s">
        <v>30</v>
      </c>
      <c r="E17" s="91" t="s">
        <v>31</v>
      </c>
      <c r="F17" s="91" t="s">
        <v>32</v>
      </c>
      <c r="G17" s="91" t="s">
        <v>33</v>
      </c>
      <c r="H17" s="91" t="s">
        <v>34</v>
      </c>
      <c r="I17" s="91" t="s">
        <v>35</v>
      </c>
      <c r="J17" s="91" t="s">
        <v>36</v>
      </c>
      <c r="K17" s="91" t="s">
        <v>37</v>
      </c>
      <c r="L17" s="91" t="s">
        <v>38</v>
      </c>
      <c r="M17" s="91" t="s">
        <v>39</v>
      </c>
      <c r="N17" s="91" t="s">
        <v>40</v>
      </c>
      <c r="O17" s="92" t="s">
        <v>41</v>
      </c>
      <c r="P17" s="93" t="s">
        <v>42</v>
      </c>
      <c r="Q17" s="93" t="s">
        <v>43</v>
      </c>
      <c r="R17" s="93" t="s">
        <v>44</v>
      </c>
      <c r="S17" s="93" t="s">
        <v>45</v>
      </c>
      <c r="T17" s="93" t="s">
        <v>46</v>
      </c>
      <c r="U17" s="93" t="s">
        <v>47</v>
      </c>
      <c r="V17" s="93" t="s">
        <v>48</v>
      </c>
      <c r="W17" s="93" t="s">
        <v>49</v>
      </c>
      <c r="X17" s="93" t="s">
        <v>50</v>
      </c>
      <c r="Y17" s="93" t="s">
        <v>51</v>
      </c>
      <c r="Z17" s="93" t="s">
        <v>52</v>
      </c>
      <c r="AA17" s="93" t="s">
        <v>53</v>
      </c>
      <c r="AB17" s="93" t="s">
        <v>54</v>
      </c>
      <c r="AC17" s="93" t="s">
        <v>55</v>
      </c>
      <c r="AD17" s="94" t="s">
        <v>56</v>
      </c>
      <c r="AE17" s="95"/>
      <c r="AF17" s="95"/>
    </row>
    <row r="18" spans="1:30" x14ac:dyDescent="0.25">
      <c r="A18" s="96" t="s">
        <v>57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</row>
    <row r="19" spans="1:30" x14ac:dyDescent="0.25">
      <c r="A19" s="97" t="s">
        <v>58</v>
      </c>
      <c r="B19" s="97" t="s">
        <v>59</v>
      </c>
      <c r="C19" s="98">
        <v>-12.031756</v>
      </c>
      <c r="D19" s="98">
        <v>-77.056061</v>
      </c>
      <c r="E19" s="99">
        <v>276161.13</v>
      </c>
      <c r="F19" s="99">
        <v>8669097.37</v>
      </c>
      <c r="G19" s="97">
        <v>18</v>
      </c>
      <c r="H19" s="97"/>
      <c r="I19" s="97" t="s">
        <v>59</v>
      </c>
      <c r="J19" s="97" t="s">
        <v>59</v>
      </c>
      <c r="K19" s="97" t="s">
        <v>59</v>
      </c>
      <c r="L19" s="97">
        <v>9</v>
      </c>
      <c r="M19" s="97">
        <v>0</v>
      </c>
      <c r="N19" s="97"/>
      <c r="O19" s="97"/>
      <c r="P19" s="97">
        <v>2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 t="s">
        <v>60</v>
      </c>
    </row>
    <row r="20" spans="1:30" x14ac:dyDescent="0.25">
      <c r="A20" s="96" t="s">
        <v>61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</row>
    <row r="21" spans="1:30" x14ac:dyDescent="0.25">
      <c r="A21" s="97" t="s">
        <v>62</v>
      </c>
      <c r="B21" s="97" t="s">
        <v>63</v>
      </c>
      <c r="C21" s="98">
        <v>-12.0320576152108</v>
      </c>
      <c r="D21" s="98">
        <v>-77.0567938770547</v>
      </c>
      <c r="E21" s="99">
        <v>276081.57</v>
      </c>
      <c r="F21" s="99">
        <v>8669063.41</v>
      </c>
      <c r="G21" s="97">
        <v>18</v>
      </c>
      <c r="H21" s="97"/>
      <c r="I21" s="97" t="s">
        <v>64</v>
      </c>
      <c r="J21" s="97" t="s">
        <v>65</v>
      </c>
      <c r="K21" s="97" t="s">
        <v>66</v>
      </c>
      <c r="L21" s="97">
        <v>8</v>
      </c>
      <c r="M21" s="97">
        <v>0</v>
      </c>
      <c r="N21" s="97"/>
      <c r="O21" s="97"/>
      <c r="P21" s="97">
        <v>2</v>
      </c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>
        <v>1</v>
      </c>
      <c r="AC21" s="97"/>
      <c r="AD21" s="97" t="s">
        <v>67</v>
      </c>
    </row>
    <row r="22" spans="1:30" x14ac:dyDescent="0.25">
      <c r="A22" s="97" t="s">
        <v>68</v>
      </c>
      <c r="B22" s="97" t="s">
        <v>59</v>
      </c>
      <c r="C22" s="98">
        <v>-12.032087</v>
      </c>
      <c r="D22" s="98">
        <v>-77.056726</v>
      </c>
      <c r="E22" s="99">
        <v>276088.95</v>
      </c>
      <c r="F22" s="99">
        <v>8669060.25</v>
      </c>
      <c r="G22" s="97">
        <v>18</v>
      </c>
      <c r="H22" s="97"/>
      <c r="I22" s="97" t="s">
        <v>59</v>
      </c>
      <c r="J22" s="97" t="s">
        <v>59</v>
      </c>
      <c r="K22" s="97" t="s">
        <v>66</v>
      </c>
      <c r="L22" s="97">
        <v>9</v>
      </c>
      <c r="M22" s="97">
        <v>8.26</v>
      </c>
      <c r="N22" s="97"/>
      <c r="O22" s="97"/>
      <c r="P22" s="97">
        <v>1</v>
      </c>
      <c r="Q22" s="97"/>
      <c r="R22" s="97"/>
      <c r="S22" s="97"/>
      <c r="T22" s="97"/>
      <c r="U22" s="97"/>
      <c r="V22" s="97">
        <v>25</v>
      </c>
      <c r="W22" s="97">
        <v>1</v>
      </c>
      <c r="X22" s="97"/>
      <c r="Y22" s="97">
        <v>25</v>
      </c>
      <c r="Z22" s="97"/>
      <c r="AA22" s="97"/>
      <c r="AB22" s="97">
        <v>1</v>
      </c>
      <c r="AC22" s="97"/>
      <c r="AD22" s="97" t="s">
        <v>60</v>
      </c>
    </row>
    <row r="23" spans="1:30" x14ac:dyDescent="0.25">
      <c r="A23" s="97" t="s">
        <v>69</v>
      </c>
      <c r="B23" s="97" t="s">
        <v>70</v>
      </c>
      <c r="C23" s="98">
        <v>-12.0319581984681</v>
      </c>
      <c r="D23" s="98">
        <v>-77.0566833062386</v>
      </c>
      <c r="E23" s="99">
        <v>276093.53</v>
      </c>
      <c r="F23" s="99">
        <v>8669074.5</v>
      </c>
      <c r="G23" s="97">
        <v>18</v>
      </c>
      <c r="H23" s="97"/>
      <c r="I23" s="97" t="s">
        <v>64</v>
      </c>
      <c r="J23" s="97" t="s">
        <v>65</v>
      </c>
      <c r="K23" s="97" t="s">
        <v>66</v>
      </c>
      <c r="L23" s="97">
        <v>8</v>
      </c>
      <c r="M23" s="97">
        <v>15.41</v>
      </c>
      <c r="N23" s="97"/>
      <c r="O23" s="97"/>
      <c r="P23" s="97">
        <v>2</v>
      </c>
      <c r="Q23" s="97">
        <v>4</v>
      </c>
      <c r="R23" s="97">
        <v>2</v>
      </c>
      <c r="S23" s="97">
        <v>1</v>
      </c>
      <c r="T23" s="97">
        <v>1</v>
      </c>
      <c r="U23" s="97">
        <v>1</v>
      </c>
      <c r="V23" s="97"/>
      <c r="W23" s="97"/>
      <c r="X23" s="97">
        <v>9</v>
      </c>
      <c r="Y23" s="97">
        <v>6</v>
      </c>
      <c r="Z23" s="97"/>
      <c r="AA23" s="97">
        <v>1</v>
      </c>
      <c r="AB23" s="97">
        <v>2</v>
      </c>
      <c r="AC23" s="97"/>
      <c r="AD23" s="97" t="s">
        <v>71</v>
      </c>
    </row>
    <row r="24" spans="1:30" x14ac:dyDescent="0.25">
      <c r="A24" s="97" t="s">
        <v>72</v>
      </c>
      <c r="B24" s="97" t="s">
        <v>59</v>
      </c>
      <c r="C24" s="98">
        <v>-12.031800752535</v>
      </c>
      <c r="D24" s="98">
        <v>-77.0566303952081</v>
      </c>
      <c r="E24" s="99">
        <v>276099.16</v>
      </c>
      <c r="F24" s="99">
        <v>8669091.96</v>
      </c>
      <c r="G24" s="97">
        <v>18</v>
      </c>
      <c r="H24" s="97"/>
      <c r="I24" s="97" t="s">
        <v>59</v>
      </c>
      <c r="J24" s="97" t="s">
        <v>59</v>
      </c>
      <c r="K24" s="97" t="s">
        <v>66</v>
      </c>
      <c r="L24" s="97">
        <v>9</v>
      </c>
      <c r="M24" s="97">
        <v>18.86</v>
      </c>
      <c r="N24" s="97"/>
      <c r="O24" s="97"/>
      <c r="P24" s="97">
        <v>2</v>
      </c>
      <c r="Q24" s="97"/>
      <c r="R24" s="97"/>
      <c r="S24" s="97"/>
      <c r="T24" s="97"/>
      <c r="U24" s="97"/>
      <c r="V24" s="97"/>
      <c r="W24" s="97"/>
      <c r="X24" s="97"/>
      <c r="Y24" s="97"/>
      <c r="Z24" s="97">
        <v>1</v>
      </c>
      <c r="AA24" s="97"/>
      <c r="AB24" s="97"/>
      <c r="AC24" s="97"/>
      <c r="AD24" s="97" t="s">
        <v>60</v>
      </c>
    </row>
    <row r="25" spans="1:30" x14ac:dyDescent="0.25">
      <c r="A25" s="97" t="s">
        <v>73</v>
      </c>
      <c r="B25" s="97" t="s">
        <v>63</v>
      </c>
      <c r="C25" s="98">
        <v>-12.031681</v>
      </c>
      <c r="D25" s="98">
        <v>-77.056739</v>
      </c>
      <c r="E25" s="99">
        <v>276087.23</v>
      </c>
      <c r="F25" s="99">
        <v>8669105.12</v>
      </c>
      <c r="G25" s="97">
        <v>18</v>
      </c>
      <c r="H25" s="97"/>
      <c r="I25" s="97" t="s">
        <v>64</v>
      </c>
      <c r="J25" s="97" t="s">
        <v>65</v>
      </c>
      <c r="K25" s="97" t="s">
        <v>66</v>
      </c>
      <c r="L25" s="97">
        <v>7</v>
      </c>
      <c r="M25" s="97">
        <v>18.22</v>
      </c>
      <c r="N25" s="97"/>
      <c r="O25" s="97"/>
      <c r="P25" s="97">
        <v>2</v>
      </c>
      <c r="Q25" s="97">
        <v>4</v>
      </c>
      <c r="R25" s="97">
        <v>2</v>
      </c>
      <c r="S25" s="97">
        <v>1</v>
      </c>
      <c r="T25" s="97">
        <v>1</v>
      </c>
      <c r="U25" s="97"/>
      <c r="V25" s="97"/>
      <c r="W25" s="97"/>
      <c r="X25" s="97"/>
      <c r="Y25" s="97"/>
      <c r="Z25" s="97"/>
      <c r="AA25" s="97">
        <v>1</v>
      </c>
      <c r="AB25" s="97">
        <v>1</v>
      </c>
      <c r="AC25" s="97"/>
      <c r="AD25" s="97" t="s">
        <v>60</v>
      </c>
    </row>
    <row r="26" spans="1:30" x14ac:dyDescent="0.25">
      <c r="A26" s="97" t="s">
        <v>74</v>
      </c>
      <c r="B26" s="97" t="s">
        <v>63</v>
      </c>
      <c r="C26" s="98">
        <v>-12.0314710911756</v>
      </c>
      <c r="D26" s="98">
        <v>-77.0569965579884</v>
      </c>
      <c r="E26" s="99">
        <v>276059.01</v>
      </c>
      <c r="F26" s="99">
        <v>8669128.14</v>
      </c>
      <c r="G26" s="97">
        <v>18</v>
      </c>
      <c r="H26" s="97"/>
      <c r="I26" s="97" t="s">
        <v>64</v>
      </c>
      <c r="J26" s="97" t="s">
        <v>65</v>
      </c>
      <c r="K26" s="97" t="s">
        <v>66</v>
      </c>
      <c r="L26" s="97">
        <v>7</v>
      </c>
      <c r="M26" s="97">
        <v>37.32</v>
      </c>
      <c r="N26" s="97"/>
      <c r="O26" s="97"/>
      <c r="P26" s="97">
        <v>2</v>
      </c>
      <c r="Q26" s="97">
        <v>2</v>
      </c>
      <c r="R26" s="97">
        <v>2</v>
      </c>
      <c r="S26" s="97">
        <v>1</v>
      </c>
      <c r="T26" s="97">
        <v>1</v>
      </c>
      <c r="U26" s="97"/>
      <c r="V26" s="97"/>
      <c r="W26" s="97"/>
      <c r="X26" s="97">
        <v>3</v>
      </c>
      <c r="Y26" s="97">
        <v>6</v>
      </c>
      <c r="Z26" s="97"/>
      <c r="AA26" s="97">
        <v>1</v>
      </c>
      <c r="AB26" s="97">
        <v>2</v>
      </c>
      <c r="AC26" s="97"/>
      <c r="AD26" s="97" t="s">
        <v>60</v>
      </c>
    </row>
    <row r="27" spans="1:30" x14ac:dyDescent="0.25">
      <c r="A27" s="97" t="s">
        <v>75</v>
      </c>
      <c r="B27" s="97" t="s">
        <v>59</v>
      </c>
      <c r="C27" s="98">
        <v>-12.031342406908</v>
      </c>
      <c r="D27" s="98">
        <v>-77.057294088159</v>
      </c>
      <c r="E27" s="99">
        <v>276026.5</v>
      </c>
      <c r="F27" s="99">
        <v>8669142.14</v>
      </c>
      <c r="G27" s="97">
        <v>18</v>
      </c>
      <c r="H27" s="97"/>
      <c r="I27" s="97" t="s">
        <v>59</v>
      </c>
      <c r="J27" s="97" t="s">
        <v>59</v>
      </c>
      <c r="K27" s="97" t="s">
        <v>66</v>
      </c>
      <c r="L27" s="97">
        <v>9</v>
      </c>
      <c r="M27" s="97">
        <v>36.21</v>
      </c>
      <c r="N27" s="97"/>
      <c r="O27" s="97"/>
      <c r="P27" s="97">
        <v>2</v>
      </c>
      <c r="Q27" s="97">
        <v>3</v>
      </c>
      <c r="R27" s="97"/>
      <c r="S27" s="97">
        <v>1</v>
      </c>
      <c r="T27" s="97">
        <v>1</v>
      </c>
      <c r="U27" s="97"/>
      <c r="V27" s="97"/>
      <c r="W27" s="97"/>
      <c r="X27" s="97">
        <v>6</v>
      </c>
      <c r="Y27" s="97">
        <v>4</v>
      </c>
      <c r="Z27" s="97"/>
      <c r="AA27" s="97">
        <v>1</v>
      </c>
      <c r="AB27" s="97">
        <v>1</v>
      </c>
      <c r="AC27" s="97"/>
      <c r="AD27" s="97" t="s">
        <v>76</v>
      </c>
    </row>
    <row r="28" spans="1:30" x14ac:dyDescent="0.25">
      <c r="A28" s="96" t="s">
        <v>77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</row>
    <row r="29" spans="1:30" x14ac:dyDescent="0.25">
      <c r="A29" s="97" t="s">
        <v>78</v>
      </c>
      <c r="B29" s="97" t="s">
        <v>79</v>
      </c>
      <c r="C29" s="98">
        <v>-12.031943</v>
      </c>
      <c r="D29" s="98">
        <v>-77.056252</v>
      </c>
      <c r="E29" s="99">
        <v>276140.49</v>
      </c>
      <c r="F29" s="99">
        <v>8669076.53</v>
      </c>
      <c r="G29" s="97">
        <v>18</v>
      </c>
      <c r="H29" s="97"/>
      <c r="I29" s="97" t="s">
        <v>64</v>
      </c>
      <c r="J29" s="97" t="s">
        <v>65</v>
      </c>
      <c r="K29" s="97" t="s">
        <v>66</v>
      </c>
      <c r="L29" s="97">
        <v>9</v>
      </c>
      <c r="M29" s="97">
        <v>0</v>
      </c>
      <c r="N29" s="97"/>
      <c r="O29" s="97"/>
      <c r="P29" s="97">
        <v>2</v>
      </c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>
        <v>1</v>
      </c>
      <c r="AC29" s="97"/>
      <c r="AD29" s="97" t="s">
        <v>80</v>
      </c>
    </row>
    <row r="30" spans="1:30" x14ac:dyDescent="0.25">
      <c r="A30" s="97" t="s">
        <v>81</v>
      </c>
      <c r="B30" s="97" t="s">
        <v>82</v>
      </c>
      <c r="C30" s="98">
        <v>-12.032081</v>
      </c>
      <c r="D30" s="98">
        <v>-77.056403</v>
      </c>
      <c r="E30" s="99">
        <v>276124.18</v>
      </c>
      <c r="F30" s="99">
        <v>8669061.11</v>
      </c>
      <c r="G30" s="97">
        <v>18</v>
      </c>
      <c r="H30" s="97"/>
      <c r="I30" s="97" t="s">
        <v>64</v>
      </c>
      <c r="J30" s="97" t="s">
        <v>65</v>
      </c>
      <c r="K30" s="97" t="s">
        <v>66</v>
      </c>
      <c r="L30" s="97">
        <v>9</v>
      </c>
      <c r="M30" s="97">
        <v>23.01</v>
      </c>
      <c r="N30" s="97"/>
      <c r="O30" s="97"/>
      <c r="P30" s="97">
        <v>2</v>
      </c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>
        <v>1</v>
      </c>
      <c r="AC30" s="97"/>
      <c r="AD30" s="97" t="s">
        <v>60</v>
      </c>
    </row>
    <row r="31" spans="1:30" x14ac:dyDescent="0.25">
      <c r="A31" s="97" t="s">
        <v>83</v>
      </c>
      <c r="B31" s="97" t="s">
        <v>82</v>
      </c>
      <c r="C31" s="98">
        <v>-12.032081</v>
      </c>
      <c r="D31" s="98">
        <v>-77.056403</v>
      </c>
      <c r="E31" s="99">
        <v>276124.18</v>
      </c>
      <c r="F31" s="99">
        <v>8669061.11</v>
      </c>
      <c r="G31" s="97">
        <v>18</v>
      </c>
      <c r="H31" s="97"/>
      <c r="I31" s="97" t="s">
        <v>64</v>
      </c>
      <c r="J31" s="97" t="s">
        <v>65</v>
      </c>
      <c r="K31" s="97" t="s">
        <v>66</v>
      </c>
      <c r="L31" s="97">
        <v>9</v>
      </c>
      <c r="M31" s="97">
        <v>0</v>
      </c>
      <c r="N31" s="97"/>
      <c r="O31" s="97"/>
      <c r="P31" s="97">
        <v>2</v>
      </c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>
        <v>2</v>
      </c>
      <c r="AD31" s="97" t="s">
        <v>60</v>
      </c>
    </row>
    <row r="32" spans="1:30" x14ac:dyDescent="0.25">
      <c r="A32" s="97" t="s">
        <v>84</v>
      </c>
      <c r="B32" s="97" t="s">
        <v>59</v>
      </c>
      <c r="C32" s="98">
        <v>-12.032174</v>
      </c>
      <c r="D32" s="98">
        <v>-77.056489</v>
      </c>
      <c r="E32" s="99">
        <v>276114.87</v>
      </c>
      <c r="F32" s="99">
        <v>8669050.78</v>
      </c>
      <c r="G32" s="97">
        <v>18</v>
      </c>
      <c r="H32" s="97"/>
      <c r="I32" s="97" t="s">
        <v>59</v>
      </c>
      <c r="J32" s="97" t="s">
        <v>59</v>
      </c>
      <c r="K32" s="97" t="s">
        <v>66</v>
      </c>
      <c r="L32" s="97">
        <v>9</v>
      </c>
      <c r="M32" s="97">
        <v>14.27</v>
      </c>
      <c r="N32" s="97"/>
      <c r="O32" s="97"/>
      <c r="P32" s="97">
        <v>1</v>
      </c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>
        <v>1</v>
      </c>
      <c r="AC32" s="97"/>
      <c r="AD32" s="97" t="s">
        <v>85</v>
      </c>
    </row>
    <row r="33" spans="1:30" x14ac:dyDescent="0.25">
      <c r="A33" s="97" t="s">
        <v>86</v>
      </c>
      <c r="B33" s="97" t="s">
        <v>63</v>
      </c>
      <c r="C33" s="98">
        <v>-12.032142993617</v>
      </c>
      <c r="D33" s="98">
        <v>-77.0565772841499</v>
      </c>
      <c r="E33" s="99">
        <v>276105.23</v>
      </c>
      <c r="F33" s="99">
        <v>8669054.14</v>
      </c>
      <c r="G33" s="97">
        <v>18</v>
      </c>
      <c r="H33" s="97"/>
      <c r="I33" s="97" t="s">
        <v>87</v>
      </c>
      <c r="J33" s="97" t="s">
        <v>59</v>
      </c>
      <c r="K33" s="97" t="s">
        <v>66</v>
      </c>
      <c r="L33" s="97">
        <v>9</v>
      </c>
      <c r="M33" s="97">
        <v>10.44</v>
      </c>
      <c r="N33" s="97"/>
      <c r="O33" s="97"/>
      <c r="P33" s="97">
        <v>2</v>
      </c>
      <c r="Q33" s="97"/>
      <c r="R33" s="97"/>
      <c r="S33" s="97"/>
      <c r="T33" s="97"/>
      <c r="U33" s="97"/>
      <c r="V33" s="97"/>
      <c r="W33" s="97"/>
      <c r="X33" s="97">
        <v>7</v>
      </c>
      <c r="Y33" s="97">
        <v>5</v>
      </c>
      <c r="Z33" s="97"/>
      <c r="AA33" s="97"/>
      <c r="AB33" s="97">
        <v>2</v>
      </c>
      <c r="AC33" s="97"/>
      <c r="AD33" s="97" t="s">
        <v>88</v>
      </c>
    </row>
    <row r="34" spans="1:30" x14ac:dyDescent="0.25">
      <c r="A34" s="97" t="s">
        <v>89</v>
      </c>
      <c r="B34" s="97" t="s">
        <v>59</v>
      </c>
      <c r="C34" s="98">
        <v>-12.032087</v>
      </c>
      <c r="D34" s="98">
        <v>-77.056726</v>
      </c>
      <c r="E34" s="99">
        <v>276088.95</v>
      </c>
      <c r="F34" s="99">
        <v>8669060.25</v>
      </c>
      <c r="G34" s="97">
        <v>18</v>
      </c>
      <c r="H34" s="97"/>
      <c r="I34" s="97" t="s">
        <v>59</v>
      </c>
      <c r="J34" s="97" t="s">
        <v>59</v>
      </c>
      <c r="K34" s="97" t="s">
        <v>66</v>
      </c>
      <c r="L34" s="97">
        <v>9</v>
      </c>
      <c r="M34" s="97">
        <v>17.74</v>
      </c>
      <c r="N34" s="97"/>
      <c r="O34" s="97"/>
      <c r="P34" s="97">
        <v>1</v>
      </c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>
        <v>1</v>
      </c>
      <c r="AC34" s="97"/>
      <c r="AD34" s="97" t="s">
        <v>60</v>
      </c>
    </row>
    <row r="35" spans="1:30" x14ac:dyDescent="0.25">
      <c r="A35" s="97" t="s">
        <v>90</v>
      </c>
      <c r="B35" s="97" t="s">
        <v>63</v>
      </c>
      <c r="C35" s="98">
        <v>-12.0321642931276</v>
      </c>
      <c r="D35" s="98">
        <v>-77.0567530946887</v>
      </c>
      <c r="E35" s="99">
        <v>276086.1</v>
      </c>
      <c r="F35" s="99">
        <v>8669051.64</v>
      </c>
      <c r="G35" s="97">
        <v>18</v>
      </c>
      <c r="H35" s="97"/>
      <c r="I35" s="97" t="s">
        <v>64</v>
      </c>
      <c r="J35" s="97" t="s">
        <v>65</v>
      </c>
      <c r="K35" s="97" t="s">
        <v>66</v>
      </c>
      <c r="L35" s="97">
        <v>8</v>
      </c>
      <c r="M35" s="97">
        <v>9.3</v>
      </c>
      <c r="N35" s="97"/>
      <c r="O35" s="97"/>
      <c r="P35" s="97">
        <v>2</v>
      </c>
      <c r="Q35" s="97">
        <v>4</v>
      </c>
      <c r="R35" s="97">
        <v>2</v>
      </c>
      <c r="S35" s="97">
        <v>1</v>
      </c>
      <c r="T35" s="97">
        <v>1</v>
      </c>
      <c r="U35" s="97"/>
      <c r="V35" s="97"/>
      <c r="W35" s="97"/>
      <c r="X35" s="97">
        <v>6</v>
      </c>
      <c r="Y35" s="97">
        <v>4</v>
      </c>
      <c r="Z35" s="97"/>
      <c r="AA35" s="97">
        <v>1</v>
      </c>
      <c r="AB35" s="97">
        <v>2</v>
      </c>
      <c r="AC35" s="97"/>
      <c r="AD35" s="97" t="s">
        <v>91</v>
      </c>
    </row>
    <row r="36" spans="1:30" x14ac:dyDescent="0.25">
      <c r="A36" s="97" t="s">
        <v>92</v>
      </c>
      <c r="B36" s="97" t="s">
        <v>59</v>
      </c>
      <c r="C36" s="98">
        <v>-12.032238</v>
      </c>
      <c r="D36" s="98">
        <v>-77.056783</v>
      </c>
      <c r="E36" s="99">
        <v>276082.9</v>
      </c>
      <c r="F36" s="99">
        <v>8669043.46</v>
      </c>
      <c r="G36" s="97">
        <v>18</v>
      </c>
      <c r="H36" s="97"/>
      <c r="I36" s="97" t="s">
        <v>59</v>
      </c>
      <c r="J36" s="97" t="s">
        <v>59</v>
      </c>
      <c r="K36" s="97" t="s">
        <v>66</v>
      </c>
      <c r="L36" s="97">
        <v>9</v>
      </c>
      <c r="M36" s="97">
        <v>9.03</v>
      </c>
      <c r="N36" s="97"/>
      <c r="O36" s="97"/>
      <c r="P36" s="97">
        <v>1</v>
      </c>
      <c r="Q36" s="97">
        <v>4</v>
      </c>
      <c r="R36" s="97">
        <v>2</v>
      </c>
      <c r="S36" s="97">
        <v>1</v>
      </c>
      <c r="T36" s="97">
        <v>1</v>
      </c>
      <c r="U36" s="97"/>
      <c r="V36" s="97"/>
      <c r="W36" s="97"/>
      <c r="X36" s="97">
        <v>6</v>
      </c>
      <c r="Y36" s="97">
        <v>4</v>
      </c>
      <c r="Z36" s="97"/>
      <c r="AA36" s="97">
        <v>1</v>
      </c>
      <c r="AB36" s="97">
        <v>1</v>
      </c>
      <c r="AC36" s="97"/>
      <c r="AD36" s="97" t="s">
        <v>93</v>
      </c>
    </row>
    <row r="37" spans="1:30" x14ac:dyDescent="0.25">
      <c r="A37" s="96" t="s">
        <v>94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</row>
    <row r="38" spans="1:30" x14ac:dyDescent="0.25">
      <c r="A38" s="97" t="s">
        <v>95</v>
      </c>
      <c r="B38" s="97" t="s">
        <v>82</v>
      </c>
      <c r="C38" s="98">
        <v>-12.032081</v>
      </c>
      <c r="D38" s="98">
        <v>-77.056403</v>
      </c>
      <c r="E38" s="99">
        <v>276124.18</v>
      </c>
      <c r="F38" s="99">
        <v>8669061.11</v>
      </c>
      <c r="G38" s="97">
        <v>18</v>
      </c>
      <c r="H38" s="97"/>
      <c r="I38" s="97" t="s">
        <v>64</v>
      </c>
      <c r="J38" s="97" t="s">
        <v>65</v>
      </c>
      <c r="K38" s="97" t="s">
        <v>66</v>
      </c>
      <c r="L38" s="97">
        <v>9</v>
      </c>
      <c r="M38" s="97">
        <v>0</v>
      </c>
      <c r="N38" s="97"/>
      <c r="O38" s="97"/>
      <c r="P38" s="97">
        <v>2</v>
      </c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>
        <v>1</v>
      </c>
      <c r="AC38" s="97"/>
      <c r="AD38" s="97" t="s">
        <v>60</v>
      </c>
    </row>
    <row r="39" spans="1:30" x14ac:dyDescent="0.25">
      <c r="A39" s="97" t="s">
        <v>96</v>
      </c>
      <c r="B39" s="97" t="s">
        <v>59</v>
      </c>
      <c r="C39" s="98">
        <v>-12.032174</v>
      </c>
      <c r="D39" s="98">
        <v>-77.056489</v>
      </c>
      <c r="E39" s="99">
        <v>276114.87</v>
      </c>
      <c r="F39" s="99">
        <v>8669050.78</v>
      </c>
      <c r="G39" s="97">
        <v>18</v>
      </c>
      <c r="H39" s="97"/>
      <c r="I39" s="97" t="s">
        <v>59</v>
      </c>
      <c r="J39" s="97" t="s">
        <v>59</v>
      </c>
      <c r="K39" s="97" t="s">
        <v>66</v>
      </c>
      <c r="L39" s="97">
        <v>9</v>
      </c>
      <c r="M39" s="97">
        <v>14.27</v>
      </c>
      <c r="N39" s="97"/>
      <c r="O39" s="97"/>
      <c r="P39" s="97">
        <v>1</v>
      </c>
      <c r="Q39" s="97"/>
      <c r="R39" s="97"/>
      <c r="S39" s="97"/>
      <c r="T39" s="97"/>
      <c r="U39" s="97"/>
      <c r="V39" s="97"/>
      <c r="W39" s="97"/>
      <c r="X39" s="97"/>
      <c r="Y39" s="97">
        <v>23</v>
      </c>
      <c r="Z39" s="97"/>
      <c r="AA39" s="97"/>
      <c r="AB39" s="97">
        <v>1</v>
      </c>
      <c r="AC39" s="97"/>
      <c r="AD39" s="97" t="s">
        <v>85</v>
      </c>
    </row>
    <row r="40" spans="1:30" x14ac:dyDescent="0.25">
      <c r="A40" s="97" t="s">
        <v>97</v>
      </c>
      <c r="B40" s="97" t="s">
        <v>63</v>
      </c>
      <c r="C40" s="98">
        <v>-12.0322490887296</v>
      </c>
      <c r="D40" s="98">
        <v>-77.0562966675392</v>
      </c>
      <c r="E40" s="99">
        <v>276135.88</v>
      </c>
      <c r="F40" s="99">
        <v>8669042.63</v>
      </c>
      <c r="G40" s="97">
        <v>18</v>
      </c>
      <c r="H40" s="97"/>
      <c r="I40" s="97" t="s">
        <v>64</v>
      </c>
      <c r="J40" s="97" t="s">
        <v>65</v>
      </c>
      <c r="K40" s="97" t="s">
        <v>66</v>
      </c>
      <c r="L40" s="97">
        <v>9</v>
      </c>
      <c r="M40" s="97">
        <v>23.05</v>
      </c>
      <c r="N40" s="97"/>
      <c r="O40" s="97"/>
      <c r="P40" s="97">
        <v>2</v>
      </c>
      <c r="Q40" s="97">
        <v>4</v>
      </c>
      <c r="R40" s="97">
        <v>2</v>
      </c>
      <c r="S40" s="97">
        <v>1</v>
      </c>
      <c r="T40" s="97">
        <v>2</v>
      </c>
      <c r="U40" s="97">
        <v>1</v>
      </c>
      <c r="V40" s="97"/>
      <c r="W40" s="97"/>
      <c r="X40" s="97">
        <v>6</v>
      </c>
      <c r="Y40" s="97">
        <v>4</v>
      </c>
      <c r="Z40" s="97"/>
      <c r="AA40" s="97">
        <v>1</v>
      </c>
      <c r="AB40" s="97">
        <v>2</v>
      </c>
      <c r="AC40" s="97"/>
      <c r="AD40" s="97" t="s">
        <v>98</v>
      </c>
    </row>
    <row r="41" spans="1:30" x14ac:dyDescent="0.25">
      <c r="A41" s="97" t="s">
        <v>99</v>
      </c>
      <c r="B41" s="97" t="s">
        <v>63</v>
      </c>
      <c r="C41" s="98">
        <v>-12.032352</v>
      </c>
      <c r="D41" s="98">
        <v>-77.056029</v>
      </c>
      <c r="E41" s="99">
        <v>276165.1</v>
      </c>
      <c r="F41" s="99">
        <v>8669031.44</v>
      </c>
      <c r="G41" s="97">
        <v>18</v>
      </c>
      <c r="H41" s="97"/>
      <c r="I41" s="97" t="s">
        <v>64</v>
      </c>
      <c r="J41" s="97" t="s">
        <v>65</v>
      </c>
      <c r="K41" s="97" t="s">
        <v>66</v>
      </c>
      <c r="L41" s="97">
        <v>9</v>
      </c>
      <c r="M41" s="97">
        <v>32.02</v>
      </c>
      <c r="N41" s="97"/>
      <c r="O41" s="97"/>
      <c r="P41" s="97">
        <v>2</v>
      </c>
      <c r="Q41" s="97">
        <v>4</v>
      </c>
      <c r="R41" s="97">
        <v>2</v>
      </c>
      <c r="S41" s="97">
        <v>1</v>
      </c>
      <c r="T41" s="97">
        <v>1</v>
      </c>
      <c r="U41" s="97"/>
      <c r="V41" s="97"/>
      <c r="W41" s="97"/>
      <c r="X41" s="97">
        <v>6</v>
      </c>
      <c r="Y41" s="97">
        <v>4</v>
      </c>
      <c r="Z41" s="97"/>
      <c r="AA41" s="97">
        <v>1</v>
      </c>
      <c r="AB41" s="97">
        <v>2</v>
      </c>
      <c r="AC41" s="97"/>
      <c r="AD41" s="97" t="s">
        <v>100</v>
      </c>
    </row>
    <row r="42" spans="1:30" x14ac:dyDescent="0.25">
      <c r="A42" s="97" t="s">
        <v>101</v>
      </c>
      <c r="B42" s="97" t="s">
        <v>63</v>
      </c>
      <c r="C42" s="98">
        <v>-12.032405</v>
      </c>
      <c r="D42" s="98">
        <v>-77.055896</v>
      </c>
      <c r="E42" s="99">
        <v>276179.69</v>
      </c>
      <c r="F42" s="99">
        <v>8669025.73</v>
      </c>
      <c r="G42" s="97">
        <v>18</v>
      </c>
      <c r="H42" s="97"/>
      <c r="I42" s="97" t="s">
        <v>64</v>
      </c>
      <c r="J42" s="97" t="s">
        <v>65</v>
      </c>
      <c r="K42" s="97" t="s">
        <v>66</v>
      </c>
      <c r="L42" s="97">
        <v>9</v>
      </c>
      <c r="M42" s="97">
        <v>15.99</v>
      </c>
      <c r="N42" s="97"/>
      <c r="O42" s="97"/>
      <c r="P42" s="97">
        <v>1</v>
      </c>
      <c r="Q42" s="97">
        <v>4</v>
      </c>
      <c r="R42" s="97">
        <v>2</v>
      </c>
      <c r="S42" s="97">
        <v>1</v>
      </c>
      <c r="T42" s="97">
        <v>1</v>
      </c>
      <c r="U42" s="97"/>
      <c r="V42" s="97"/>
      <c r="W42" s="97"/>
      <c r="X42" s="97">
        <v>6</v>
      </c>
      <c r="Y42" s="97">
        <v>4</v>
      </c>
      <c r="Z42" s="97"/>
      <c r="AA42" s="97">
        <v>1</v>
      </c>
      <c r="AB42" s="97">
        <v>1</v>
      </c>
      <c r="AC42" s="97"/>
      <c r="AD42" s="97" t="s">
        <v>102</v>
      </c>
    </row>
    <row r="43" spans="1:30" x14ac:dyDescent="0.25">
      <c r="A43" s="100" t="s">
        <v>103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>
        <v>303.4</v>
      </c>
      <c r="N43" s="100"/>
      <c r="O43" s="100"/>
      <c r="P43" s="100">
        <v>36</v>
      </c>
      <c r="Q43" s="100">
        <v>33</v>
      </c>
      <c r="R43" s="100">
        <v>16</v>
      </c>
      <c r="S43" s="100">
        <v>9</v>
      </c>
      <c r="T43" s="100">
        <v>10</v>
      </c>
      <c r="U43" s="100">
        <v>2</v>
      </c>
      <c r="V43" s="100">
        <v>25</v>
      </c>
      <c r="W43" s="100">
        <v>1</v>
      </c>
      <c r="X43" s="100">
        <v>55</v>
      </c>
      <c r="Y43" s="100">
        <v>89</v>
      </c>
      <c r="Z43" s="100">
        <v>1</v>
      </c>
      <c r="AA43" s="100">
        <v>9</v>
      </c>
      <c r="AB43" s="100">
        <v>24</v>
      </c>
      <c r="AC43" s="100">
        <v>2</v>
      </c>
      <c r="AD43" s="100"/>
    </row>
  </sheetData>
  <mergeCells count="29">
    <mergeCell ref="A1:O1"/>
    <mergeCell ref="A2:O2"/>
    <mergeCell ref="C4:F4"/>
    <mergeCell ref="I4:K4"/>
    <mergeCell ref="C5:F5"/>
    <mergeCell ref="I5:K5"/>
    <mergeCell ref="B7:C8"/>
    <mergeCell ref="D7:G7"/>
    <mergeCell ref="K7:M7"/>
    <mergeCell ref="D8:E8"/>
    <mergeCell ref="F8:G8"/>
    <mergeCell ref="H7:H8"/>
    <mergeCell ref="B9:C9"/>
    <mergeCell ref="D9:E9"/>
    <mergeCell ref="F9:G9"/>
    <mergeCell ref="B10:C10"/>
    <mergeCell ref="D10:E10"/>
    <mergeCell ref="F10:G10"/>
    <mergeCell ref="K9:K11"/>
    <mergeCell ref="L9:L11"/>
    <mergeCell ref="M9:M11"/>
    <mergeCell ref="B11:C11"/>
    <mergeCell ref="D11:E11"/>
    <mergeCell ref="F11:G11"/>
    <mergeCell ref="C13:D13"/>
    <mergeCell ref="H13:J13"/>
    <mergeCell ref="L13:M13"/>
    <mergeCell ref="A15:O16"/>
    <mergeCell ref="P15:AD16"/>
  </mergeCells>
  <dataValidations count="2">
    <dataValidation type="list" showErrorMessage="1" sqref="A10:B11">
      <formula1>#REF!</formula1>
    </dataValidation>
    <dataValidation type="list" showErrorMessage="1" sqref="A9:B11">
      <formula1>#REF!</formula1>
    </dataValidation>
  </dataValidations>
  <pageMargins left="0.7" right="0.7" top="0.75" bottom="0.75" header="0.3" footer="0.3"/>
  <pageSetup paperSize="9" orientation="portrait" horizontalDpi="300" verticalDpi="300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 showGridLines="0" zoomScale="100" zoomScaleNormal="100">
      <selection activeCell="E10" sqref="E10"/>
    </sheetView>
  </sheetViews>
  <sheetFormatPr defaultRowHeight="14.4" outlineLevelRow="0" outlineLevelCol="0" x14ac:dyDescent="0.3" defaultColWidth="8.88671875" customHeight="1"/>
  <cols>
    <col min="2" max="2" width="57" style="101" customWidth="1"/>
    <col min="3" max="4" width="11.44140625" style="1" customWidth="1"/>
    <col min="5" max="5" width="11.44140625" style="102" customWidth="1"/>
  </cols>
  <sheetData>
    <row r="1" ht="14.4" customHeight="1" spans="5:5" x14ac:dyDescent="0.25">
      <c r="E1" s="1"/>
    </row>
    <row r="2" ht="14.4" customHeight="1" spans="5:5" x14ac:dyDescent="0.25">
      <c r="E2" s="1"/>
    </row>
    <row r="3" ht="14.4" customHeight="1" spans="5:5" x14ac:dyDescent="0.25">
      <c r="E3" s="1"/>
    </row>
    <row r="4" ht="14.4" customHeight="1" spans="5:5" x14ac:dyDescent="0.25">
      <c r="E4" s="1"/>
    </row>
    <row r="5" ht="14.4" customHeight="1" spans="5:5" x14ac:dyDescent="0.25">
      <c r="E5" s="1"/>
    </row>
    <row r="6" ht="14.4" customHeight="1" spans="5:5" x14ac:dyDescent="0.25">
      <c r="E6" s="1"/>
    </row>
    <row r="7" ht="14.4" customHeight="1" spans="2:5" x14ac:dyDescent="0.25">
      <c r="B7" s="92" t="s">
        <v>104</v>
      </c>
      <c r="C7" s="92" t="s">
        <v>105</v>
      </c>
      <c r="D7" s="92" t="s">
        <v>106</v>
      </c>
      <c r="E7" s="92" t="s">
        <v>107</v>
      </c>
    </row>
    <row r="8" spans="2:5" x14ac:dyDescent="0.25">
      <c r="B8" s="97" t="s">
        <v>42</v>
      </c>
      <c r="C8" s="97" t="s">
        <v>105</v>
      </c>
      <c r="D8" s="97">
        <f>=HLOOKUP(B8,Hoja1!$P$17:$AC$43,26,0)</f>
      </c>
      <c r="E8" s="97">
        <v>0</v>
      </c>
    </row>
    <row r="9" spans="2:5" x14ac:dyDescent="0.25">
      <c r="B9" s="97" t="s">
        <v>43</v>
      </c>
      <c r="C9" s="97" t="s">
        <v>108</v>
      </c>
      <c r="D9" s="97">
        <f>=HLOOKUP(B9,Hoja1!$P$17:$AC$43,26,0)</f>
      </c>
      <c r="E9" s="97">
        <v>0</v>
      </c>
    </row>
    <row r="10" spans="2:5" x14ac:dyDescent="0.25">
      <c r="B10" s="97" t="s">
        <v>44</v>
      </c>
      <c r="C10" s="97" t="s">
        <v>109</v>
      </c>
      <c r="D10" s="97">
        <f>=HLOOKUP(B10,Hoja1!$P$17:$AC$43,26,0)</f>
      </c>
      <c r="E10" s="97">
        <v>0</v>
      </c>
    </row>
    <row r="11" spans="2:5" x14ac:dyDescent="0.25">
      <c r="B11" s="97" t="s">
        <v>45</v>
      </c>
      <c r="C11" s="97" t="s">
        <v>105</v>
      </c>
      <c r="D11" s="97">
        <f>=HLOOKUP(B11,Hoja1!$P$17:$AC$43,26,0)</f>
      </c>
      <c r="E11" s="97">
        <v>0</v>
      </c>
    </row>
    <row r="12" spans="2:5" x14ac:dyDescent="0.25">
      <c r="B12" s="97" t="s">
        <v>46</v>
      </c>
      <c r="C12" s="97" t="s">
        <v>105</v>
      </c>
      <c r="D12" s="97">
        <f>=HLOOKUP(B12,Hoja1!$P$17:$AC$43,26,0)</f>
      </c>
      <c r="E12" s="97">
        <v>0</v>
      </c>
    </row>
    <row r="13" spans="2:5" x14ac:dyDescent="0.25">
      <c r="B13" s="97" t="s">
        <v>47</v>
      </c>
      <c r="C13" s="97" t="s">
        <v>105</v>
      </c>
      <c r="D13" s="97">
        <f>=HLOOKUP(B13,Hoja1!$P$17:$AC$43,26,0)</f>
      </c>
      <c r="E13" s="97">
        <v>0</v>
      </c>
    </row>
    <row r="14" spans="2:5" x14ac:dyDescent="0.25">
      <c r="B14" s="97" t="s">
        <v>48</v>
      </c>
      <c r="C14" s="97" t="s">
        <v>109</v>
      </c>
      <c r="D14" s="97">
        <f>=HLOOKUP(B14,Hoja1!$P$17:$AC$43,26,0)</f>
      </c>
      <c r="E14" s="97">
        <v>0</v>
      </c>
    </row>
    <row r="15" spans="2:5" x14ac:dyDescent="0.25">
      <c r="B15" s="97" t="s">
        <v>49</v>
      </c>
      <c r="C15" s="97" t="s">
        <v>105</v>
      </c>
      <c r="D15" s="97">
        <f>=HLOOKUP(B15,Hoja1!$P$17:$AC$43,26,0)</f>
      </c>
      <c r="E15" s="97">
        <v>0</v>
      </c>
    </row>
    <row r="16" spans="2:5" x14ac:dyDescent="0.25">
      <c r="B16" s="97" t="s">
        <v>50</v>
      </c>
      <c r="C16" s="97" t="s">
        <v>105</v>
      </c>
      <c r="D16" s="97">
        <f>=HLOOKUP(B16,Hoja1!$P$17:$AC$43,26,0)</f>
      </c>
      <c r="E16" s="97">
        <v>0</v>
      </c>
    </row>
    <row r="17" spans="2:5" x14ac:dyDescent="0.25">
      <c r="B17" s="97" t="s">
        <v>51</v>
      </c>
      <c r="C17" s="97" t="s">
        <v>105</v>
      </c>
      <c r="D17" s="97">
        <f>=HLOOKUP(B17,Hoja1!$P$17:$AC$43,26,0)</f>
      </c>
      <c r="E17" s="97">
        <v>0</v>
      </c>
    </row>
    <row r="18" spans="2:5" x14ac:dyDescent="0.25">
      <c r="B18" s="97" t="s">
        <v>52</v>
      </c>
      <c r="C18" s="97" t="s">
        <v>105</v>
      </c>
      <c r="D18" s="97">
        <f>=HLOOKUP(B18,Hoja1!$P$17:$AC$43,26,0)</f>
      </c>
      <c r="E18" s="97">
        <v>0</v>
      </c>
    </row>
    <row r="19" spans="2:5" x14ac:dyDescent="0.25">
      <c r="B19" s="97" t="s">
        <v>53</v>
      </c>
      <c r="C19" s="97" t="s">
        <v>105</v>
      </c>
      <c r="D19" s="97">
        <f>=HLOOKUP(B19,Hoja1!$P$17:$AC$43,26,0)</f>
      </c>
      <c r="E19" s="97">
        <v>0</v>
      </c>
    </row>
    <row r="20" spans="2:5" x14ac:dyDescent="0.25">
      <c r="B20" s="97" t="s">
        <v>54</v>
      </c>
      <c r="C20" s="97" t="s">
        <v>105</v>
      </c>
      <c r="D20" s="97">
        <f>=HLOOKUP(B20,Hoja1!$P$17:$AC$43,26,0)</f>
      </c>
      <c r="E20" s="97">
        <v>0</v>
      </c>
    </row>
    <row r="21" spans="2:5" x14ac:dyDescent="0.25">
      <c r="B21" s="97" t="s">
        <v>55</v>
      </c>
      <c r="C21" s="97" t="s">
        <v>105</v>
      </c>
      <c r="D21" s="97">
        <f>=HLOOKUP(B21,Hoja1!$P$17:$AC$43,26,0)</f>
      </c>
      <c r="E21" s="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2023-11-24T15:03:23Z</dcterms:created>
  <dcterms:modified xsi:type="dcterms:W3CDTF">2024-04-04T16:37:12Z</dcterms:modified>
</cp:coreProperties>
</file>