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Copy\Survey_itemsets\elsarticle\immagini\"/>
    </mc:Choice>
  </mc:AlternateContent>
  <bookViews>
    <workbookView xWindow="2790" yWindow="0" windowWidth="3270" windowHeight="7755" tabRatio="828" firstSheet="4" activeTab="11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scalabilità_nuovo_6000" sheetId="22" r:id="rId7"/>
    <sheet name="scalabilità_nuovo" sheetId="15" r:id="rId8"/>
    <sheet name="pattern_length_NEW" sheetId="9" r:id="rId9"/>
    <sheet name="Delicious_NEW_6000" sheetId="19" r:id="rId10"/>
    <sheet name="Delicious_NEW" sheetId="10" r:id="rId11"/>
    <sheet name="Net" sheetId="16" r:id="rId12"/>
    <sheet name="load_balancing_diversi graf." sheetId="7" r:id="rId13"/>
    <sheet name="minsup" sheetId="3" r:id="rId14"/>
    <sheet name="datasets_info" sheetId="11" r:id="rId15"/>
    <sheet name="dataset_size" sheetId="1" r:id="rId16"/>
    <sheet name="delicious stat" sheetId="12" r:id="rId17"/>
    <sheet name="controllo_aumento_itemsets" sheetId="13" r:id="rId18"/>
    <sheet name="attributes_100M trans." sheetId="2" r:id="rId19"/>
    <sheet name="delicious_old" sheetId="6" r:id="rId20"/>
    <sheet name="minsup_small_old" sheetId="5" r:id="rId2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34" i="8" l="1"/>
  <c r="D38" i="10" l="1"/>
  <c r="D37" i="10"/>
  <c r="D20" i="10" l="1"/>
  <c r="D19" i="10"/>
  <c r="E48" i="8" l="1"/>
  <c r="E47" i="8"/>
  <c r="M49" i="8" l="1"/>
  <c r="L40" i="8" l="1"/>
  <c r="M40" i="8" l="1"/>
  <c r="B28" i="15" l="1"/>
  <c r="B12" i="15"/>
  <c r="H12" i="15"/>
  <c r="H9" i="15"/>
  <c r="H11" i="15"/>
  <c r="E22" i="8"/>
  <c r="M39" i="8"/>
  <c r="L39" i="8"/>
  <c r="L38" i="8"/>
  <c r="G47" i="8"/>
  <c r="M38" i="8"/>
  <c r="G49" i="8"/>
  <c r="G48" i="8"/>
  <c r="H48" i="8" l="1"/>
  <c r="H47" i="8"/>
  <c r="B49" i="8" l="1"/>
  <c r="B50" i="8"/>
  <c r="H38" i="8" l="1"/>
  <c r="G38" i="8"/>
  <c r="G40" i="8"/>
  <c r="G39" i="8"/>
  <c r="B48" i="8" l="1"/>
  <c r="C48" i="8" l="1"/>
  <c r="C49" i="8" l="1"/>
  <c r="C47" i="8" l="1"/>
  <c r="B47" i="8"/>
  <c r="B38" i="8" l="1"/>
  <c r="B39" i="8"/>
  <c r="B40" i="8"/>
  <c r="C40" i="8" l="1"/>
  <c r="C38" i="8"/>
  <c r="C39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<sst xmlns="http://schemas.openxmlformats.org/spreadsheetml/2006/main" count="1205" uniqueCount="376">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</sst>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0128"/>
        <c:axId val="-412195776"/>
      </c:scatterChart>
      <c:valAx>
        <c:axId val="-41220012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5776"/>
        <c:crosses val="autoZero"/>
        <c:crossBetween val="midCat"/>
      </c:valAx>
      <c:valAx>
        <c:axId val="-412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5904"/>
        <c:axId val="-199993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0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3392"/>
        <c:crosses val="autoZero"/>
        <c:auto val="1"/>
        <c:lblAlgn val="ctr"/>
        <c:lblOffset val="100"/>
        <c:noMultiLvlLbl val="0"/>
      </c:catAx>
      <c:valAx>
        <c:axId val="-199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1008"/>
        <c:axId val="-200000464"/>
      </c:lineChart>
      <c:catAx>
        <c:axId val="-20000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0464"/>
        <c:crosses val="autoZero"/>
        <c:auto val="1"/>
        <c:lblAlgn val="ctr"/>
        <c:lblOffset val="100"/>
        <c:noMultiLvlLbl val="0"/>
      </c:catAx>
      <c:valAx>
        <c:axId val="-200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01856"/>
        <c:axId val="-201000768"/>
      </c:lineChart>
      <c:catAx>
        <c:axId val="-2010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768"/>
        <c:crosses val="autoZero"/>
        <c:auto val="1"/>
        <c:lblAlgn val="ctr"/>
        <c:lblOffset val="100"/>
        <c:noMultiLvlLbl val="0"/>
      </c:catAx>
      <c:valAx>
        <c:axId val="-201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136"/>
        <c:axId val="-201000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224"/>
        <c:crosses val="autoZero"/>
        <c:auto val="1"/>
        <c:lblAlgn val="ctr"/>
        <c:lblOffset val="100"/>
        <c:noMultiLvlLbl val="0"/>
      </c:catAx>
      <c:valAx>
        <c:axId val="-2010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680"/>
        <c:axId val="-200998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8048"/>
        <c:crosses val="autoZero"/>
        <c:auto val="1"/>
        <c:lblAlgn val="ctr"/>
        <c:lblOffset val="100"/>
        <c:noMultiLvlLbl val="0"/>
      </c:catAx>
      <c:valAx>
        <c:axId val="-2009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02400"/>
        <c:axId val="-200428096"/>
      </c:lineChart>
      <c:catAx>
        <c:axId val="-20100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8096"/>
        <c:crosses val="autoZero"/>
        <c:auto val="1"/>
        <c:lblAlgn val="ctr"/>
        <c:lblOffset val="100"/>
        <c:noMultiLvlLbl val="0"/>
      </c:catAx>
      <c:valAx>
        <c:axId val="-2004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2992"/>
        <c:axId val="-200427008"/>
      </c:lineChart>
      <c:catAx>
        <c:axId val="-2004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7008"/>
        <c:crosses val="autoZero"/>
        <c:auto val="1"/>
        <c:lblAlgn val="ctr"/>
        <c:lblOffset val="100"/>
        <c:noMultiLvlLbl val="0"/>
      </c:catAx>
      <c:valAx>
        <c:axId val="-2004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904"/>
        <c:axId val="-200430816"/>
      </c:lineChart>
      <c:catAx>
        <c:axId val="-2004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816"/>
        <c:crosses val="autoZero"/>
        <c:auto val="1"/>
        <c:lblAlgn val="ctr"/>
        <c:lblOffset val="100"/>
        <c:noMultiLvlLbl val="0"/>
      </c:catAx>
      <c:valAx>
        <c:axId val="-2004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4288"/>
        <c:axId val="-200432448"/>
      </c:lineChart>
      <c:catAx>
        <c:axId val="-2004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448"/>
        <c:crosses val="autoZero"/>
        <c:auto val="1"/>
        <c:lblAlgn val="ctr"/>
        <c:lblOffset val="100"/>
        <c:noMultiLvlLbl val="0"/>
      </c:catAx>
      <c:valAx>
        <c:axId val="-200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0272"/>
        <c:axId val="-200422656"/>
      </c:lineChart>
      <c:catAx>
        <c:axId val="-2004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2656"/>
        <c:crosses val="autoZero"/>
        <c:auto val="1"/>
        <c:lblAlgn val="ctr"/>
        <c:lblOffset val="100"/>
        <c:noMultiLvlLbl val="0"/>
      </c:catAx>
      <c:valAx>
        <c:axId val="-200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4144"/>
        <c:axId val="-412201216"/>
      </c:scatterChart>
      <c:valAx>
        <c:axId val="-41219414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1216"/>
        <c:crosses val="autoZero"/>
        <c:crossBetween val="midCat"/>
      </c:valAx>
      <c:valAx>
        <c:axId val="-4122012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360"/>
        <c:axId val="-200425376"/>
      </c:lineChart>
      <c:catAx>
        <c:axId val="-2004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5376"/>
        <c:crosses val="autoZero"/>
        <c:auto val="1"/>
        <c:lblAlgn val="ctr"/>
        <c:lblOffset val="100"/>
        <c:noMultiLvlLbl val="0"/>
      </c:catAx>
      <c:valAx>
        <c:axId val="-200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1024"/>
        <c:axId val="-200421568"/>
      </c:lineChart>
      <c:catAx>
        <c:axId val="-2004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568"/>
        <c:crosses val="autoZero"/>
        <c:auto val="1"/>
        <c:lblAlgn val="ctr"/>
        <c:lblOffset val="100"/>
        <c:noMultiLvlLbl val="0"/>
      </c:catAx>
      <c:valAx>
        <c:axId val="-200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8304"/>
        <c:axId val="-200433536"/>
      </c:lineChart>
      <c:catAx>
        <c:axId val="-2004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3536"/>
        <c:crosses val="autoZero"/>
        <c:auto val="1"/>
        <c:lblAlgn val="ctr"/>
        <c:lblOffset val="100"/>
        <c:noMultiLvlLbl val="0"/>
      </c:catAx>
      <c:valAx>
        <c:axId val="-200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489232"/>
        <c:axId val="-198489776"/>
      </c:lineChart>
      <c:catAx>
        <c:axId val="-1984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776"/>
        <c:crosses val="autoZero"/>
        <c:auto val="1"/>
        <c:lblAlgn val="ctr"/>
        <c:lblOffset val="100"/>
        <c:noMultiLvlLbl val="0"/>
      </c:catAx>
      <c:valAx>
        <c:axId val="-198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88688"/>
        <c:axId val="-198491408"/>
      </c:lineChart>
      <c:catAx>
        <c:axId val="-19848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91408"/>
        <c:crosses val="autoZero"/>
        <c:auto val="1"/>
        <c:lblAlgn val="ctr"/>
        <c:lblOffset val="100"/>
        <c:noMultiLvlLbl val="0"/>
      </c:catAx>
      <c:valAx>
        <c:axId val="-1984914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85968"/>
        <c:axId val="-198487600"/>
      </c:scatterChart>
      <c:valAx>
        <c:axId val="-19848596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7600"/>
        <c:crosses val="autoZero"/>
        <c:crossBetween val="midCat"/>
        <c:majorUnit val="10"/>
      </c:valAx>
      <c:valAx>
        <c:axId val="-19848760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880"/>
        <c:axId val="-197333088"/>
      </c:lineChart>
      <c:catAx>
        <c:axId val="-1973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088"/>
        <c:crosses val="autoZero"/>
        <c:auto val="1"/>
        <c:lblAlgn val="ctr"/>
        <c:lblOffset val="100"/>
        <c:noMultiLvlLbl val="0"/>
      </c:catAx>
      <c:valAx>
        <c:axId val="-1973330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trans._NEW'!$B$38:$B$40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trans._NEW'!$B$47:$B$49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4720"/>
        <c:axId val="-197343424"/>
      </c:scatterChart>
      <c:valAx>
        <c:axId val="-197334720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3424"/>
        <c:crosses val="autoZero"/>
        <c:crossBetween val="midCat"/>
        <c:majorUnit val="10"/>
      </c:valAx>
      <c:valAx>
        <c:axId val="-197343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336"/>
        <c:axId val="-197335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5808"/>
        <c:crosses val="autoZero"/>
        <c:auto val="1"/>
        <c:lblAlgn val="ctr"/>
        <c:lblOffset val="100"/>
        <c:noMultiLvlLbl val="0"/>
      </c:catAx>
      <c:valAx>
        <c:axId val="-1973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2544"/>
        <c:axId val="-197333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25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632"/>
        <c:crosses val="autoZero"/>
        <c:crossBetween val="midCat"/>
      </c:valAx>
      <c:valAx>
        <c:axId val="-1973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1424"/>
        <c:axId val="-412190880"/>
      </c:scatterChart>
      <c:valAx>
        <c:axId val="-412191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0880"/>
        <c:crosses val="autoZero"/>
        <c:crossBetween val="midCat"/>
      </c:valAx>
      <c:valAx>
        <c:axId val="-412190880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6352"/>
        <c:axId val="-1973298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63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824"/>
        <c:crosses val="autoZero"/>
        <c:crossBetween val="midCat"/>
      </c:valAx>
      <c:valAx>
        <c:axId val="-1973298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39072"/>
        <c:axId val="-1973385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8528"/>
        <c:crosses val="autoZero"/>
        <c:auto val="1"/>
        <c:lblAlgn val="ctr"/>
        <c:lblOffset val="100"/>
        <c:noMultiLvlLbl val="0"/>
      </c:catAx>
      <c:valAx>
        <c:axId val="-197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0368"/>
        <c:axId val="-197329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036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280"/>
        <c:crosses val="autoZero"/>
        <c:crossBetween val="midCat"/>
      </c:valAx>
      <c:valAx>
        <c:axId val="-197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7440"/>
        <c:axId val="-1980031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744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3168"/>
        <c:crosses val="autoZero"/>
        <c:crossBetween val="midCat"/>
      </c:valAx>
      <c:valAx>
        <c:axId val="-1980031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7520"/>
        <c:axId val="-198004800"/>
      </c:scatterChart>
      <c:valAx>
        <c:axId val="-1980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4800"/>
        <c:crosses val="autoZero"/>
        <c:crossBetween val="midCat"/>
      </c:valAx>
      <c:valAx>
        <c:axId val="-1980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6224"/>
        <c:axId val="-198006976"/>
      </c:scatterChart>
      <c:valAx>
        <c:axId val="-19801622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6976"/>
        <c:crosses val="autoZero"/>
        <c:crossBetween val="midCat"/>
      </c:valAx>
      <c:valAx>
        <c:axId val="-1980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5136"/>
        <c:axId val="-198014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592"/>
        <c:crosses val="autoZero"/>
        <c:crossBetween val="midCat"/>
      </c:valAx>
      <c:valAx>
        <c:axId val="-198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5888"/>
        <c:axId val="-198009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0588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9152"/>
        <c:crosses val="autoZero"/>
        <c:crossBetween val="midCat"/>
      </c:valAx>
      <c:valAx>
        <c:axId val="-198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C3E5E43-081E-43CE-B41A-001C78474B9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E91AB72-7752-47B0-945E-0720F687828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0B8370A-3BC5-46AC-AE8E-EE9D52631924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2FF4BCC-3B61-4D8B-8375-8C9AAB8D2DB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5680"/>
        <c:axId val="-198014048"/>
      </c:lineChart>
      <c:catAx>
        <c:axId val="-1980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048"/>
        <c:crosses val="autoZero"/>
        <c:auto val="1"/>
        <c:lblAlgn val="ctr"/>
        <c:lblOffset val="100"/>
        <c:noMultiLvlLbl val="0"/>
      </c:catAx>
      <c:valAx>
        <c:axId val="-198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12416"/>
        <c:axId val="-198011872"/>
      </c:lineChart>
      <c:catAx>
        <c:axId val="-1980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872"/>
        <c:crosses val="autoZero"/>
        <c:auto val="1"/>
        <c:lblAlgn val="ctr"/>
        <c:lblOffset val="100"/>
        <c:noMultiLvlLbl val="0"/>
      </c:catAx>
      <c:valAx>
        <c:axId val="-1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5024"/>
        <c:axId val="-412374384"/>
      </c:scatterChart>
      <c:valAx>
        <c:axId val="-4122050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74384"/>
        <c:crosses val="autoZero"/>
        <c:crossBetween val="midCat"/>
      </c:valAx>
      <c:valAx>
        <c:axId val="-41237438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F547A8A-B432-4CD4-BB79-20EFAAA752F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2DF9432D-02EC-430F-827F-D5D4087F20E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79A6F1BF-75C9-4E9B-844C-A8837AD52DF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E3F12347-832D-4834-8184-40DF5F1E037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1328"/>
        <c:axId val="-198010784"/>
      </c:lineChart>
      <c:catAx>
        <c:axId val="-1980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0784"/>
        <c:crosses val="autoZero"/>
        <c:auto val="1"/>
        <c:lblAlgn val="ctr"/>
        <c:lblOffset val="100"/>
        <c:noMultiLvlLbl val="0"/>
      </c:catAx>
      <c:valAx>
        <c:axId val="-198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3696"/>
        <c:axId val="-195610432"/>
      </c:lineChart>
      <c:catAx>
        <c:axId val="-1956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0432"/>
        <c:crosses val="autoZero"/>
        <c:auto val="1"/>
        <c:lblAlgn val="ctr"/>
        <c:lblOffset val="100"/>
        <c:noMultiLvlLbl val="0"/>
      </c:catAx>
      <c:valAx>
        <c:axId val="-195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6416"/>
        <c:axId val="-195608256"/>
      </c:lineChart>
      <c:catAx>
        <c:axId val="-195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256"/>
        <c:crosses val="autoZero"/>
        <c:auto val="1"/>
        <c:lblAlgn val="ctr"/>
        <c:lblOffset val="100"/>
        <c:tickMarkSkip val="1"/>
        <c:noMultiLvlLbl val="1"/>
      </c:catAx>
      <c:valAx>
        <c:axId val="-1956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07712"/>
        <c:axId val="-195611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-1956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1520"/>
        <c:crosses val="autoZero"/>
        <c:auto val="1"/>
        <c:lblAlgn val="ctr"/>
        <c:lblOffset val="100"/>
        <c:tickMarkSkip val="1"/>
        <c:noMultiLvlLbl val="1"/>
      </c:catAx>
      <c:valAx>
        <c:axId val="-195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Number of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2608"/>
        <c:axId val="-195607168"/>
      </c:lineChart>
      <c:catAx>
        <c:axId val="-1956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168"/>
        <c:crosses val="autoZero"/>
        <c:auto val="1"/>
        <c:lblAlgn val="ctr"/>
        <c:lblOffset val="100"/>
        <c:tickMarkSkip val="1"/>
        <c:noMultiLvlLbl val="1"/>
      </c:catAx>
      <c:valAx>
        <c:axId val="-195607168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5536"/>
        <c:axId val="-195608800"/>
      </c:barChart>
      <c:catAx>
        <c:axId val="-1956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800"/>
        <c:crosses val="autoZero"/>
        <c:auto val="1"/>
        <c:lblAlgn val="ctr"/>
        <c:lblOffset val="100"/>
        <c:noMultiLvlLbl val="0"/>
      </c:catAx>
      <c:valAx>
        <c:axId val="-1956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4992"/>
        <c:axId val="-195604448"/>
      </c:barChart>
      <c:catAx>
        <c:axId val="-1956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448"/>
        <c:crosses val="autoZero"/>
        <c:auto val="1"/>
        <c:lblAlgn val="ctr"/>
        <c:lblOffset val="100"/>
        <c:noMultiLvlLbl val="0"/>
      </c:catAx>
      <c:valAx>
        <c:axId val="-195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16960"/>
        <c:axId val="-195615872"/>
      </c:barChart>
      <c:catAx>
        <c:axId val="-1956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5872"/>
        <c:crosses val="autoZero"/>
        <c:auto val="1"/>
        <c:lblAlgn val="ctr"/>
        <c:lblOffset val="100"/>
        <c:noMultiLvlLbl val="0"/>
      </c:catAx>
      <c:valAx>
        <c:axId val="-1956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3866800"/>
        <c:axId val="-173874416"/>
        <c:axId val="-244759776"/>
      </c:bar3DChart>
      <c:catAx>
        <c:axId val="-1738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  <c:auto val="1"/>
        <c:lblAlgn val="ctr"/>
        <c:lblOffset val="100"/>
        <c:noMultiLvlLbl val="0"/>
      </c:catAx>
      <c:valAx>
        <c:axId val="-173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6800"/>
        <c:crosses val="autoZero"/>
        <c:crossBetween val="between"/>
      </c:valAx>
      <c:serAx>
        <c:axId val="-244759776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65712"/>
        <c:axId val="-173861904"/>
      </c:barChart>
      <c:catAx>
        <c:axId val="-1738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1904"/>
        <c:crosses val="autoZero"/>
        <c:auto val="1"/>
        <c:lblAlgn val="ctr"/>
        <c:lblOffset val="100"/>
        <c:noMultiLvlLbl val="0"/>
      </c:catAx>
      <c:valAx>
        <c:axId val="-173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9376"/>
        <c:axId val="-200003728"/>
      </c:scatterChart>
      <c:valAx>
        <c:axId val="-19999937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728"/>
        <c:crosses val="autoZero"/>
        <c:crossBetween val="midCat"/>
      </c:valAx>
      <c:valAx>
        <c:axId val="-200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73872"/>
        <c:axId val="-173872240"/>
      </c:barChart>
      <c:catAx>
        <c:axId val="-1738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240"/>
        <c:crosses val="autoZero"/>
        <c:auto val="1"/>
        <c:lblAlgn val="ctr"/>
        <c:lblOffset val="100"/>
        <c:noMultiLvlLbl val="0"/>
      </c:catAx>
      <c:valAx>
        <c:axId val="-173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4960"/>
        <c:axId val="-173863536"/>
      </c:barChart>
      <c:catAx>
        <c:axId val="-1738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3536"/>
        <c:crosses val="autoZero"/>
        <c:auto val="1"/>
        <c:lblAlgn val="ctr"/>
        <c:lblOffset val="100"/>
        <c:noMultiLvlLbl val="0"/>
      </c:catAx>
      <c:valAx>
        <c:axId val="-17386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2784"/>
        <c:axId val="-173871696"/>
      </c:barChart>
      <c:catAx>
        <c:axId val="-1738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696"/>
        <c:crosses val="autoZero"/>
        <c:auto val="1"/>
        <c:lblAlgn val="ctr"/>
        <c:lblOffset val="100"/>
        <c:noMultiLvlLbl val="0"/>
      </c:catAx>
      <c:valAx>
        <c:axId val="-17387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71152"/>
        <c:axId val="-173870608"/>
      </c:scatterChart>
      <c:valAx>
        <c:axId val="-1738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0608"/>
        <c:crosses val="autoZero"/>
        <c:crossBetween val="midCat"/>
      </c:valAx>
      <c:valAx>
        <c:axId val="-1738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60272"/>
        <c:axId val="-173868432"/>
      </c:scatterChart>
      <c:valAx>
        <c:axId val="-173860272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8432"/>
        <c:crosses val="autoZero"/>
        <c:crossBetween val="midCat"/>
      </c:valAx>
      <c:valAx>
        <c:axId val="-173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9856"/>
        <c:axId val="-195911488"/>
      </c:scatterChart>
      <c:valAx>
        <c:axId val="-1959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1488"/>
        <c:crosses val="autoZero"/>
        <c:crossBetween val="midCat"/>
      </c:valAx>
      <c:valAx>
        <c:axId val="-195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917472"/>
        <c:axId val="-195915840"/>
      </c:lineChart>
      <c:catAx>
        <c:axId val="-1959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5840"/>
        <c:crosses val="autoZero"/>
        <c:auto val="1"/>
        <c:lblAlgn val="ctr"/>
        <c:lblOffset val="100"/>
        <c:noMultiLvlLbl val="0"/>
      </c:catAx>
      <c:valAx>
        <c:axId val="-19591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3120"/>
        <c:axId val="-195924000"/>
      </c:scatterChart>
      <c:valAx>
        <c:axId val="-1959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4000"/>
        <c:crosses val="autoZero"/>
        <c:crossBetween val="midCat"/>
      </c:valAx>
      <c:valAx>
        <c:axId val="-195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9104"/>
        <c:axId val="-195909312"/>
      </c:scatterChart>
      <c:valAx>
        <c:axId val="-1959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312"/>
        <c:crosses val="autoZero"/>
        <c:crossBetween val="midCat"/>
      </c:valAx>
      <c:valAx>
        <c:axId val="-1959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0400"/>
        <c:axId val="-195913664"/>
      </c:scatterChart>
      <c:valAx>
        <c:axId val="-1959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664"/>
        <c:crosses val="autoZero"/>
        <c:crossBetween val="midCat"/>
      </c:valAx>
      <c:valAx>
        <c:axId val="-195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5024"/>
        <c:axId val="-200003184"/>
      </c:scatterChart>
      <c:valAx>
        <c:axId val="-19999502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184"/>
        <c:crosses val="autoZero"/>
        <c:crossBetween val="midCat"/>
      </c:valAx>
      <c:valAx>
        <c:axId val="-200003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6928"/>
        <c:axId val="-195907680"/>
      </c:scatterChart>
      <c:valAx>
        <c:axId val="-195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680"/>
        <c:crosses val="autoZero"/>
        <c:crossBetween val="midCat"/>
      </c:valAx>
      <c:valAx>
        <c:axId val="-1959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7136"/>
        <c:axId val="-195923456"/>
      </c:scatterChart>
      <c:valAx>
        <c:axId val="-1959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3456"/>
        <c:crosses val="autoZero"/>
        <c:crossBetween val="midCat"/>
      </c:valAx>
      <c:valAx>
        <c:axId val="-195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744"/>
        <c:axId val="-200006992"/>
      </c:scatterChart>
      <c:valAx>
        <c:axId val="-19999774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992"/>
        <c:crosses val="autoZero"/>
        <c:crossBetween val="midCat"/>
      </c:valAx>
      <c:valAx>
        <c:axId val="-2000069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200"/>
        <c:axId val="-199994480"/>
      </c:scatterChart>
      <c:valAx>
        <c:axId val="-19999720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4480"/>
        <c:crosses val="autoZero"/>
        <c:crossBetween val="midCat"/>
      </c:valAx>
      <c:valAx>
        <c:axId val="-1999944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996656"/>
        <c:axId val="-200006448"/>
      </c:barChart>
      <c:catAx>
        <c:axId val="-19999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448"/>
        <c:crosses val="autoZero"/>
        <c:auto val="1"/>
        <c:lblAlgn val="ctr"/>
        <c:lblOffset val="100"/>
        <c:noMultiLvlLbl val="0"/>
      </c:catAx>
      <c:valAx>
        <c:axId val="-20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304800</xdr:colOff>
      <xdr:row>48</xdr:row>
      <xdr:rowOff>133350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43" zoomScale="85" zoomScaleNormal="85" workbookViewId="0">
      <selection activeCell="R65" sqref="R65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  <c r="F16" t="s">
        <v>373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5.75" thickBot="1" x14ac:dyDescent="0.3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5.75" thickBot="1" x14ac:dyDescent="0.3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5.75" thickBot="1" x14ac:dyDescent="0.3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25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25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25">
      <c r="C41" t="s">
        <v>254</v>
      </c>
    </row>
    <row r="43" spans="1:23" x14ac:dyDescent="0.25">
      <c r="C43" t="s">
        <v>324</v>
      </c>
    </row>
    <row r="73" spans="1:8" ht="15.75" thickBot="1" x14ac:dyDescent="0.3"/>
    <row r="74" spans="1:8" ht="16.5" thickBot="1" x14ac:dyDescent="0.3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6.5" thickBot="1" x14ac:dyDescent="0.3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6.5" thickBot="1" x14ac:dyDescent="0.3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5.75" thickBot="1" x14ac:dyDescent="0.3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5.75" thickBot="1" x14ac:dyDescent="0.3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5.75" thickBot="1" x14ac:dyDescent="0.3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5.75" thickBot="1" x14ac:dyDescent="0.3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6.5" thickBot="1" x14ac:dyDescent="0.3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6.5" thickBot="1" x14ac:dyDescent="0.3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6.5" thickBot="1" x14ac:dyDescent="0.3">
      <c r="B84" s="89"/>
      <c r="D84" s="26"/>
      <c r="E84" s="26"/>
    </row>
    <row r="85" spans="1:8" ht="16.5" thickBot="1" x14ac:dyDescent="0.3">
      <c r="B85" s="89"/>
      <c r="D85" s="26"/>
    </row>
    <row r="86" spans="1:8" x14ac:dyDescent="0.25">
      <c r="B86" s="94">
        <f t="shared" si="2"/>
        <v>0</v>
      </c>
    </row>
    <row r="87" spans="1:8" x14ac:dyDescent="0.25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5" workbookViewId="0">
      <selection activeCell="J32" sqref="J32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H57" sqref="H5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76" zoomScaleNormal="100" workbookViewId="0">
      <selection activeCell="F84" sqref="F84"/>
    </sheetView>
  </sheetViews>
  <sheetFormatPr defaultRowHeight="15" x14ac:dyDescent="0.25"/>
  <cols>
    <col min="1" max="1" width="32.85546875" customWidth="1"/>
    <col min="2" max="2" width="16.42578125" bestFit="1" customWidth="1"/>
  </cols>
  <sheetData>
    <row r="1" spans="1:10" x14ac:dyDescent="0.25">
      <c r="A1" s="85" t="s">
        <v>258</v>
      </c>
    </row>
    <row r="2" spans="1:10" x14ac:dyDescent="0.25">
      <c r="A2" s="99">
        <v>1334354355763.1201</v>
      </c>
    </row>
    <row r="3" spans="1:10" x14ac:dyDescent="0.25">
      <c r="A3" s="85" t="s">
        <v>259</v>
      </c>
    </row>
    <row r="4" spans="1:10" x14ac:dyDescent="0.25">
      <c r="A4" s="99">
        <v>1335825623045.1001</v>
      </c>
    </row>
    <row r="7" spans="1:10" x14ac:dyDescent="0.25">
      <c r="A7" s="82">
        <f>A4-A2</f>
        <v>1471267281.9799805</v>
      </c>
    </row>
    <row r="9" spans="1:10" x14ac:dyDescent="0.25">
      <c r="E9">
        <f>60*60*1000</f>
        <v>3600000</v>
      </c>
      <c r="G9">
        <v>3600000</v>
      </c>
    </row>
    <row r="10" spans="1:10" ht="15.75" thickBot="1" x14ac:dyDescent="0.3"/>
    <row r="11" spans="1:10" ht="27" thickBot="1" x14ac:dyDescent="0.3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5.75" thickBot="1" x14ac:dyDescent="0.3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5.75" thickBot="1" x14ac:dyDescent="0.3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5.75" thickBot="1" x14ac:dyDescent="0.3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5.75" thickBot="1" x14ac:dyDescent="0.3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5.75" thickBot="1" x14ac:dyDescent="0.3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5.75" thickBot="1" x14ac:dyDescent="0.3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5.75" thickBot="1" x14ac:dyDescent="0.3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5.75" thickBot="1" x14ac:dyDescent="0.3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5.75" thickBot="1" x14ac:dyDescent="0.3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5.75" thickBot="1" x14ac:dyDescent="0.3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5.75" thickBot="1" x14ac:dyDescent="0.3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5.75" thickBot="1" x14ac:dyDescent="0.3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5.75" thickBot="1" x14ac:dyDescent="0.3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5.75" thickBot="1" x14ac:dyDescent="0.3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5.75" thickBot="1" x14ac:dyDescent="0.3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5.75" thickBot="1" x14ac:dyDescent="0.3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5.75" thickBot="1" x14ac:dyDescent="0.3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5.75" thickBot="1" x14ac:dyDescent="0.3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5.75" thickBot="1" x14ac:dyDescent="0.3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5.75" thickBot="1" x14ac:dyDescent="0.3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5.75" thickBot="1" x14ac:dyDescent="0.3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5.75" thickBot="1" x14ac:dyDescent="0.3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5.75" thickBot="1" x14ac:dyDescent="0.3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5.75" thickBot="1" x14ac:dyDescent="0.3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25">
      <c r="A36" s="82"/>
      <c r="B36" s="82"/>
    </row>
    <row r="41" spans="1:10" ht="15.75" thickBot="1" x14ac:dyDescent="0.3"/>
    <row r="42" spans="1:10" ht="27" thickBot="1" x14ac:dyDescent="0.3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5.75" thickBot="1" x14ac:dyDescent="0.3"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5.75" thickBot="1" x14ac:dyDescent="0.3"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5.75" thickBot="1" x14ac:dyDescent="0.3"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5.75" thickBot="1" x14ac:dyDescent="0.3"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5.75" thickBot="1" x14ac:dyDescent="0.3"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5.75" thickBot="1" x14ac:dyDescent="0.3"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2:10" ht="15.75" thickBot="1" x14ac:dyDescent="0.3"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2:10" ht="15.75" thickBot="1" x14ac:dyDescent="0.3"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2:10" ht="15.75" thickBot="1" x14ac:dyDescent="0.3"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2:10" ht="15.75" thickBot="1" x14ac:dyDescent="0.3"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2:10" ht="15.75" thickBot="1" x14ac:dyDescent="0.3"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2:10" ht="15.75" thickBot="1" x14ac:dyDescent="0.3"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2:10" ht="15.75" thickBot="1" x14ac:dyDescent="0.3"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2:10" ht="15.75" thickBot="1" x14ac:dyDescent="0.3"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2:10" ht="15.75" thickBot="1" x14ac:dyDescent="0.3"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2:10" ht="15.75" thickBot="1" x14ac:dyDescent="0.3"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2:10" ht="15.75" thickBot="1" x14ac:dyDescent="0.3"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2:10" ht="15.75" thickBot="1" x14ac:dyDescent="0.3"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2:10" ht="15.75" thickBot="1" x14ac:dyDescent="0.3"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2:10" ht="15.75" thickBot="1" x14ac:dyDescent="0.3"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2:10" ht="15.75" thickBot="1" x14ac:dyDescent="0.3"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2:10" ht="15.75" thickBot="1" x14ac:dyDescent="0.3"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2:10" ht="15.75" thickBot="1" x14ac:dyDescent="0.3"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2:10" ht="15.75" thickBot="1" x14ac:dyDescent="0.3"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  <row r="72" spans="2:10" x14ac:dyDescent="0.25">
      <c r="B72">
        <v>1</v>
      </c>
      <c r="C72">
        <v>177808</v>
      </c>
      <c r="D72">
        <v>18</v>
      </c>
    </row>
    <row r="73" spans="2:10" x14ac:dyDescent="0.25">
      <c r="B73">
        <v>2</v>
      </c>
      <c r="C73">
        <v>179228</v>
      </c>
      <c r="D73">
        <v>19</v>
      </c>
    </row>
    <row r="74" spans="2:10" x14ac:dyDescent="0.25">
      <c r="B74">
        <v>3</v>
      </c>
      <c r="C74">
        <v>174783</v>
      </c>
      <c r="D74">
        <v>20</v>
      </c>
    </row>
    <row r="75" spans="2:10" x14ac:dyDescent="0.25">
      <c r="B75">
        <v>4</v>
      </c>
      <c r="C75">
        <v>161153</v>
      </c>
      <c r="D75">
        <v>21</v>
      </c>
    </row>
    <row r="76" spans="2:10" x14ac:dyDescent="0.25">
      <c r="B76">
        <v>5</v>
      </c>
      <c r="C76">
        <v>159065</v>
      </c>
      <c r="D76">
        <v>22</v>
      </c>
    </row>
    <row r="77" spans="2:10" x14ac:dyDescent="0.25">
      <c r="B77">
        <v>6</v>
      </c>
      <c r="C77">
        <v>144212</v>
      </c>
      <c r="D77">
        <v>23</v>
      </c>
    </row>
    <row r="78" spans="2:10" x14ac:dyDescent="0.25">
      <c r="B78">
        <v>7</v>
      </c>
      <c r="C78">
        <v>164516</v>
      </c>
      <c r="D78">
        <v>24</v>
      </c>
    </row>
    <row r="79" spans="2:10" x14ac:dyDescent="0.25">
      <c r="B79">
        <v>8</v>
      </c>
      <c r="C79">
        <v>166217</v>
      </c>
      <c r="D79">
        <v>1</v>
      </c>
    </row>
    <row r="80" spans="2:10" x14ac:dyDescent="0.25">
      <c r="B80">
        <v>9</v>
      </c>
      <c r="C80">
        <v>173960</v>
      </c>
      <c r="D80">
        <v>2</v>
      </c>
    </row>
    <row r="81" spans="2:4" x14ac:dyDescent="0.25">
      <c r="B81">
        <v>10</v>
      </c>
      <c r="C81">
        <v>163266</v>
      </c>
      <c r="D81">
        <v>3</v>
      </c>
    </row>
    <row r="82" spans="2:4" x14ac:dyDescent="0.25">
      <c r="B82">
        <v>11</v>
      </c>
      <c r="C82">
        <v>166344</v>
      </c>
      <c r="D82">
        <v>4</v>
      </c>
    </row>
    <row r="83" spans="2:4" x14ac:dyDescent="0.25">
      <c r="B83">
        <v>12</v>
      </c>
      <c r="C83">
        <v>157069</v>
      </c>
      <c r="D83">
        <v>5</v>
      </c>
    </row>
    <row r="84" spans="2:4" x14ac:dyDescent="0.25">
      <c r="B84">
        <v>13</v>
      </c>
      <c r="C84">
        <v>164493</v>
      </c>
      <c r="D84">
        <v>6</v>
      </c>
    </row>
    <row r="85" spans="2:4" x14ac:dyDescent="0.25">
      <c r="B85">
        <v>14</v>
      </c>
      <c r="C85">
        <v>170129</v>
      </c>
      <c r="D85">
        <v>7</v>
      </c>
    </row>
    <row r="86" spans="2:4" x14ac:dyDescent="0.25">
      <c r="B86">
        <v>15</v>
      </c>
      <c r="C86">
        <v>159921</v>
      </c>
      <c r="D86">
        <v>8</v>
      </c>
    </row>
    <row r="87" spans="2:4" x14ac:dyDescent="0.25">
      <c r="B87">
        <v>16</v>
      </c>
      <c r="C87">
        <v>169751</v>
      </c>
      <c r="D87">
        <v>9</v>
      </c>
    </row>
    <row r="88" spans="2:4" x14ac:dyDescent="0.25">
      <c r="B88">
        <v>17</v>
      </c>
      <c r="C88">
        <v>187912</v>
      </c>
      <c r="D88">
        <v>10</v>
      </c>
    </row>
    <row r="89" spans="2:4" x14ac:dyDescent="0.25">
      <c r="B89">
        <v>18</v>
      </c>
      <c r="C89">
        <v>191867</v>
      </c>
      <c r="D89">
        <v>11</v>
      </c>
    </row>
    <row r="90" spans="2:4" x14ac:dyDescent="0.25">
      <c r="B90">
        <v>19</v>
      </c>
      <c r="C90">
        <v>183021</v>
      </c>
      <c r="D90">
        <v>12</v>
      </c>
    </row>
    <row r="91" spans="2:4" x14ac:dyDescent="0.25">
      <c r="B91">
        <v>20</v>
      </c>
      <c r="D91">
        <v>13</v>
      </c>
    </row>
    <row r="92" spans="2:4" x14ac:dyDescent="0.25">
      <c r="B92">
        <v>21</v>
      </c>
      <c r="D92">
        <v>14</v>
      </c>
    </row>
    <row r="93" spans="2:4" x14ac:dyDescent="0.25">
      <c r="B93">
        <v>22</v>
      </c>
      <c r="D93">
        <v>15</v>
      </c>
    </row>
    <row r="94" spans="2:4" x14ac:dyDescent="0.25">
      <c r="B94">
        <v>23</v>
      </c>
      <c r="D94">
        <v>16</v>
      </c>
    </row>
    <row r="95" spans="2:4" x14ac:dyDescent="0.25">
      <c r="B95">
        <v>24</v>
      </c>
      <c r="D95">
        <v>17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77" workbookViewId="0">
      <selection activeCell="S196" sqref="S196"/>
    </sheetView>
  </sheetViews>
  <sheetFormatPr defaultRowHeight="15" x14ac:dyDescent="0.25"/>
  <sheetData>
    <row r="1" spans="1:7" ht="15.75" thickBot="1" x14ac:dyDescent="0.3"/>
    <row r="2" spans="1:7" ht="30" thickBot="1" x14ac:dyDescent="0.3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75" thickBot="1" x14ac:dyDescent="0.3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75" thickBot="1" x14ac:dyDescent="0.3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75" thickBot="1" x14ac:dyDescent="0.3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75" thickBot="1" x14ac:dyDescent="0.3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75" thickBot="1" x14ac:dyDescent="0.3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75" thickBot="1" x14ac:dyDescent="0.3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75" thickBot="1" x14ac:dyDescent="0.3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75" thickBot="1" x14ac:dyDescent="0.3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75" thickBot="1" x14ac:dyDescent="0.3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75" thickBot="1" x14ac:dyDescent="0.3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75" thickBot="1" x14ac:dyDescent="0.3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75" thickBot="1" x14ac:dyDescent="0.3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75" thickBot="1" x14ac:dyDescent="0.3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75" thickBot="1" x14ac:dyDescent="0.3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75" thickBot="1" x14ac:dyDescent="0.3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75" thickBot="1" x14ac:dyDescent="0.3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75" thickBot="1" x14ac:dyDescent="0.3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75" thickBot="1" x14ac:dyDescent="0.3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75" thickBot="1" x14ac:dyDescent="0.3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75" thickBot="1" x14ac:dyDescent="0.3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75" thickBot="1" x14ac:dyDescent="0.3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75" thickBot="1" x14ac:dyDescent="0.3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75" thickBot="1" x14ac:dyDescent="0.3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75" thickBot="1" x14ac:dyDescent="0.3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75" thickBot="1" x14ac:dyDescent="0.3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75" thickBot="1" x14ac:dyDescent="0.3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75" thickBot="1" x14ac:dyDescent="0.3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75" thickBot="1" x14ac:dyDescent="0.3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75" thickBot="1" x14ac:dyDescent="0.3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75" thickBot="1" x14ac:dyDescent="0.3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5.75" thickBot="1" x14ac:dyDescent="0.3"/>
    <row r="36" spans="1:16" ht="30" thickBot="1" x14ac:dyDescent="0.3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75" thickBot="1" x14ac:dyDescent="0.3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75" thickBot="1" x14ac:dyDescent="0.3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75" thickBot="1" x14ac:dyDescent="0.3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75" thickBot="1" x14ac:dyDescent="0.3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75" thickBot="1" x14ac:dyDescent="0.3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75" thickBot="1" x14ac:dyDescent="0.3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75" thickBot="1" x14ac:dyDescent="0.3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75" thickBot="1" x14ac:dyDescent="0.3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75" thickBot="1" x14ac:dyDescent="0.3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75" thickBot="1" x14ac:dyDescent="0.3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75" thickBot="1" x14ac:dyDescent="0.3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75" thickBot="1" x14ac:dyDescent="0.3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75" thickBot="1" x14ac:dyDescent="0.3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75" thickBot="1" x14ac:dyDescent="0.3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75" thickBot="1" x14ac:dyDescent="0.3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75" thickBot="1" x14ac:dyDescent="0.3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75" thickBot="1" x14ac:dyDescent="0.3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75" thickBot="1" x14ac:dyDescent="0.3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75" thickBot="1" x14ac:dyDescent="0.3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75" thickBot="1" x14ac:dyDescent="0.3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75" thickBot="1" x14ac:dyDescent="0.3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75" thickBot="1" x14ac:dyDescent="0.3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75" thickBot="1" x14ac:dyDescent="0.3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75" thickBot="1" x14ac:dyDescent="0.3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75" thickBot="1" x14ac:dyDescent="0.3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75" thickBot="1" x14ac:dyDescent="0.3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75" thickBot="1" x14ac:dyDescent="0.3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75" thickBot="1" x14ac:dyDescent="0.3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75" thickBot="1" x14ac:dyDescent="0.3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75" thickBot="1" x14ac:dyDescent="0.3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5.75" thickBot="1" x14ac:dyDescent="0.3"/>
    <row r="146" spans="1:7" ht="30" thickBot="1" x14ac:dyDescent="0.3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75" thickBot="1" x14ac:dyDescent="0.3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75" thickBot="1" x14ac:dyDescent="0.3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75" thickBot="1" x14ac:dyDescent="0.3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75" thickBot="1" x14ac:dyDescent="0.3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75" thickBot="1" x14ac:dyDescent="0.3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5.75" thickBot="1" x14ac:dyDescent="0.3">
      <c r="A152" s="30" t="s">
        <v>117</v>
      </c>
    </row>
    <row r="153" spans="1:7" ht="15.75" thickBot="1" x14ac:dyDescent="0.3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75" thickBot="1" x14ac:dyDescent="0.3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75" thickBot="1" x14ac:dyDescent="0.3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75" thickBot="1" x14ac:dyDescent="0.3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75" thickBot="1" x14ac:dyDescent="0.3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75" thickBot="1" x14ac:dyDescent="0.3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5.75" thickBot="1" x14ac:dyDescent="0.3"/>
    <row r="161" spans="1:7" ht="30" thickBot="1" x14ac:dyDescent="0.3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75" thickBot="1" x14ac:dyDescent="0.3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75" thickBot="1" x14ac:dyDescent="0.3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75" thickBot="1" x14ac:dyDescent="0.3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75" thickBot="1" x14ac:dyDescent="0.3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75" thickBot="1" x14ac:dyDescent="0.3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75" thickBot="1" x14ac:dyDescent="0.3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75" thickBot="1" x14ac:dyDescent="0.3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75" thickBot="1" x14ac:dyDescent="0.3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75" thickBot="1" x14ac:dyDescent="0.3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75" thickBot="1" x14ac:dyDescent="0.3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75" thickBot="1" x14ac:dyDescent="0.3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5.75" thickBot="1" x14ac:dyDescent="0.3"/>
    <row r="180" spans="1:5" ht="27" thickBot="1" x14ac:dyDescent="0.3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7" thickBot="1" x14ac:dyDescent="0.3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7" thickBot="1" x14ac:dyDescent="0.3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7" thickBot="1" x14ac:dyDescent="0.3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7" thickBot="1" x14ac:dyDescent="0.3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7" thickBot="1" x14ac:dyDescent="0.3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27" thickBot="1" x14ac:dyDescent="0.3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5.75" thickBot="1" x14ac:dyDescent="0.3"/>
    <row r="192" spans="1:5" ht="15.75" thickBot="1" x14ac:dyDescent="0.3">
      <c r="B192" s="2"/>
      <c r="C192" s="2" t="s">
        <v>295</v>
      </c>
      <c r="D192" s="2" t="s">
        <v>296</v>
      </c>
    </row>
    <row r="193" spans="2:6" ht="15.75" thickBot="1" x14ac:dyDescent="0.3">
      <c r="B193" s="2"/>
      <c r="C193" s="2"/>
      <c r="D193" s="2"/>
    </row>
    <row r="194" spans="2:6" ht="27" thickBot="1" x14ac:dyDescent="0.3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9.75" thickBot="1" x14ac:dyDescent="0.3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9.75" thickBot="1" x14ac:dyDescent="0.3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" workbookViewId="0">
      <selection activeCell="F19" sqref="F19"/>
    </sheetView>
  </sheetViews>
  <sheetFormatPr defaultRowHeight="15" x14ac:dyDescent="0.25"/>
  <sheetData>
    <row r="1" spans="1:20" ht="39.75" thickBot="1" x14ac:dyDescent="0.3">
      <c r="A1" s="2" t="s">
        <v>29</v>
      </c>
      <c r="B1" s="2"/>
      <c r="C1" s="2"/>
      <c r="D1" s="2"/>
    </row>
    <row r="2" spans="1:20" ht="27" thickBot="1" x14ac:dyDescent="0.3">
      <c r="A2" s="2" t="s">
        <v>30</v>
      </c>
      <c r="B2" s="4"/>
      <c r="C2" s="4"/>
      <c r="D2" s="4"/>
    </row>
    <row r="3" spans="1:20" ht="27" thickBot="1" x14ac:dyDescent="0.3">
      <c r="A3" s="43" t="s">
        <v>31</v>
      </c>
      <c r="B3" s="44"/>
      <c r="C3" s="44"/>
      <c r="D3" s="44"/>
    </row>
    <row r="4" spans="1:20" ht="27" thickBot="1" x14ac:dyDescent="0.3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5.75" thickBot="1" x14ac:dyDescent="0.3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5.75" thickBot="1" x14ac:dyDescent="0.3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5.75" thickBot="1" x14ac:dyDescent="0.3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5.75" thickBot="1" x14ac:dyDescent="0.3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5.75" thickBot="1" x14ac:dyDescent="0.3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5.75" thickBot="1" x14ac:dyDescent="0.3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5.75" thickBot="1" x14ac:dyDescent="0.3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5.75" thickBot="1" x14ac:dyDescent="0.3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5.75" thickBot="1" x14ac:dyDescent="0.3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5.75" thickBot="1" x14ac:dyDescent="0.3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5.75" thickBot="1" x14ac:dyDescent="0.3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5.75" thickBot="1" x14ac:dyDescent="0.3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5.75" thickBot="1" x14ac:dyDescent="0.3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5.75" thickBot="1" x14ac:dyDescent="0.3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5.75" thickBot="1" x14ac:dyDescent="0.3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5.75" thickBot="1" x14ac:dyDescent="0.3">
      <c r="T20" s="88">
        <v>1E-4</v>
      </c>
    </row>
    <row r="21" spans="1:20" ht="15.75" thickBot="1" x14ac:dyDescent="0.3"/>
    <row r="22" spans="1:20" ht="27" thickBot="1" x14ac:dyDescent="0.3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5.75" thickBot="1" x14ac:dyDescent="0.3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5.75" thickBot="1" x14ac:dyDescent="0.3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5.75" thickBot="1" x14ac:dyDescent="0.3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5.75" thickBot="1" x14ac:dyDescent="0.3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5.75" thickBot="1" x14ac:dyDescent="0.3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5.75" thickBot="1" x14ac:dyDescent="0.3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5.75" thickBot="1" x14ac:dyDescent="0.3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5.75" thickBot="1" x14ac:dyDescent="0.3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5.75" thickBot="1" x14ac:dyDescent="0.3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5.75" thickBot="1" x14ac:dyDescent="0.3"/>
    <row r="35" spans="1:1" ht="15.75" thickBot="1" x14ac:dyDescent="0.3">
      <c r="A35" s="46">
        <v>2.5000000000000001E-3</v>
      </c>
    </row>
    <row r="36" spans="1:1" ht="15.75" thickBot="1" x14ac:dyDescent="0.3">
      <c r="A36" s="46">
        <v>2E-3</v>
      </c>
    </row>
    <row r="37" spans="1:1" ht="15.75" thickBot="1" x14ac:dyDescent="0.3">
      <c r="A37" s="46">
        <v>1.8E-3</v>
      </c>
    </row>
    <row r="38" spans="1:1" ht="15.75" thickBot="1" x14ac:dyDescent="0.3">
      <c r="A38" s="46">
        <v>1.5E-3</v>
      </c>
    </row>
    <row r="39" spans="1:1" ht="15.75" thickBot="1" x14ac:dyDescent="0.3">
      <c r="A39" s="46">
        <v>1E-3</v>
      </c>
    </row>
    <row r="40" spans="1:1" ht="15.75" thickBot="1" x14ac:dyDescent="0.3">
      <c r="A40" s="46">
        <v>8.0000000000000004E-4</v>
      </c>
    </row>
    <row r="41" spans="1:1" ht="15.75" thickBot="1" x14ac:dyDescent="0.3">
      <c r="A41" s="46">
        <v>7.5000000000000002E-4</v>
      </c>
    </row>
    <row r="42" spans="1:1" ht="15.75" thickBot="1" x14ac:dyDescent="0.3">
      <c r="A42" s="46">
        <v>7.2000000000000005E-4</v>
      </c>
    </row>
    <row r="43" spans="1:1" ht="15.75" thickBot="1" x14ac:dyDescent="0.3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37" workbookViewId="0">
      <selection activeCell="A53" sqref="A53"/>
    </sheetView>
  </sheetViews>
  <sheetFormatPr defaultRowHeight="15" x14ac:dyDescent="0.25"/>
  <cols>
    <col min="3" max="3" width="29.85546875" customWidth="1"/>
    <col min="4" max="4" width="26.28515625" customWidth="1"/>
    <col min="5" max="5" width="19.85546875" bestFit="1" customWidth="1"/>
    <col min="6" max="6" width="21.42578125" bestFit="1" customWidth="1"/>
    <col min="7" max="7" width="34.5703125" bestFit="1" customWidth="1"/>
  </cols>
  <sheetData>
    <row r="1" spans="2:8" x14ac:dyDescent="0.25">
      <c r="B1" t="s">
        <v>150</v>
      </c>
    </row>
    <row r="2" spans="2:8" ht="15.75" thickBot="1" x14ac:dyDescent="0.3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5.75" thickBot="1" x14ac:dyDescent="0.3">
      <c r="B3" s="78">
        <v>1</v>
      </c>
      <c r="C3" s="76" t="s">
        <v>29</v>
      </c>
      <c r="D3" s="134"/>
      <c r="E3" s="82">
        <v>100000000</v>
      </c>
      <c r="F3" s="1">
        <v>29328</v>
      </c>
      <c r="G3">
        <v>11.54</v>
      </c>
      <c r="H3" s="2" t="s">
        <v>159</v>
      </c>
    </row>
    <row r="4" spans="2:8" ht="15.75" thickBot="1" x14ac:dyDescent="0.3">
      <c r="B4" s="78">
        <v>2</v>
      </c>
      <c r="C4" s="76" t="s">
        <v>121</v>
      </c>
      <c r="D4" s="135"/>
      <c r="E4" s="82">
        <v>250000000</v>
      </c>
      <c r="F4" s="1">
        <v>29328</v>
      </c>
      <c r="G4">
        <v>11.54</v>
      </c>
      <c r="H4" s="2" t="s">
        <v>160</v>
      </c>
    </row>
    <row r="5" spans="2:8" ht="27" thickBot="1" x14ac:dyDescent="0.3">
      <c r="B5" s="78">
        <v>3</v>
      </c>
      <c r="C5" s="76" t="s">
        <v>122</v>
      </c>
      <c r="D5" s="135"/>
      <c r="E5" s="82">
        <v>500000000</v>
      </c>
      <c r="F5" s="1">
        <v>29328</v>
      </c>
      <c r="G5" s="83">
        <v>11.54</v>
      </c>
      <c r="H5" s="2" t="s">
        <v>161</v>
      </c>
    </row>
    <row r="6" spans="2:8" ht="15.75" thickBot="1" x14ac:dyDescent="0.3">
      <c r="B6" s="78">
        <v>4</v>
      </c>
      <c r="C6" s="76" t="s">
        <v>123</v>
      </c>
      <c r="D6" s="135"/>
      <c r="E6" s="82">
        <v>1000000000</v>
      </c>
      <c r="F6" s="1">
        <v>29328</v>
      </c>
      <c r="G6">
        <v>11.54</v>
      </c>
      <c r="H6" s="2" t="s">
        <v>162</v>
      </c>
    </row>
    <row r="7" spans="2:8" ht="15.75" thickBot="1" x14ac:dyDescent="0.3">
      <c r="B7" s="78">
        <v>5</v>
      </c>
      <c r="C7" s="76" t="s">
        <v>124</v>
      </c>
      <c r="D7" s="136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25">
      <c r="B8" s="78">
        <v>6</v>
      </c>
      <c r="C8" s="79" t="s">
        <v>125</v>
      </c>
      <c r="D8" s="137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25">
      <c r="B9" s="78">
        <v>7</v>
      </c>
      <c r="C9" s="77" t="s">
        <v>132</v>
      </c>
      <c r="D9" s="138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25">
      <c r="B10" s="78">
        <v>8</v>
      </c>
      <c r="C10" s="77" t="s">
        <v>131</v>
      </c>
      <c r="D10" s="138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25">
      <c r="B11" s="78">
        <v>9</v>
      </c>
      <c r="C11" s="77" t="s">
        <v>126</v>
      </c>
      <c r="D11" s="138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25">
      <c r="B12" s="78">
        <v>10</v>
      </c>
      <c r="C12" s="77" t="s">
        <v>127</v>
      </c>
      <c r="D12" s="138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25">
      <c r="B13" s="78">
        <v>11</v>
      </c>
      <c r="C13" s="77" t="s">
        <v>128</v>
      </c>
      <c r="D13" s="138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25">
      <c r="B14" s="78">
        <v>12</v>
      </c>
      <c r="C14" s="77" t="s">
        <v>129</v>
      </c>
      <c r="D14" s="138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25">
      <c r="B15" s="78">
        <v>13</v>
      </c>
      <c r="C15" s="77" t="s">
        <v>130</v>
      </c>
      <c r="D15" s="139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25">
      <c r="B16" s="78">
        <v>14</v>
      </c>
      <c r="C16" s="77" t="s">
        <v>133</v>
      </c>
      <c r="D16" s="140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25">
      <c r="B17" s="78">
        <v>15</v>
      </c>
      <c r="C17" s="77" t="s">
        <v>134</v>
      </c>
      <c r="D17" s="141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25">
      <c r="B18" s="78">
        <v>16</v>
      </c>
      <c r="C18" s="77" t="s">
        <v>135</v>
      </c>
      <c r="D18" s="141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25">
      <c r="B19" s="78">
        <v>17</v>
      </c>
      <c r="C19" s="77" t="s">
        <v>136</v>
      </c>
      <c r="D19" s="141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25">
      <c r="B20" s="78">
        <v>18</v>
      </c>
      <c r="C20" s="77" t="s">
        <v>137</v>
      </c>
      <c r="D20" s="141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25">
      <c r="B21" s="78">
        <v>19</v>
      </c>
      <c r="C21" s="77" t="s">
        <v>138</v>
      </c>
      <c r="D21" s="141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25">
      <c r="B22" s="78">
        <v>20</v>
      </c>
      <c r="C22" s="77" t="s">
        <v>139</v>
      </c>
      <c r="D22" s="141"/>
      <c r="E22" s="82">
        <v>10000000</v>
      </c>
      <c r="F22">
        <v>37672</v>
      </c>
      <c r="G22">
        <v>20.56</v>
      </c>
      <c r="H22" t="s">
        <v>173</v>
      </c>
    </row>
    <row r="23" spans="2:13" x14ac:dyDescent="0.25">
      <c r="B23" s="78">
        <v>21</v>
      </c>
      <c r="C23" s="77" t="s">
        <v>140</v>
      </c>
      <c r="D23" s="141"/>
      <c r="E23" s="82">
        <v>10000000</v>
      </c>
      <c r="F23">
        <v>40955</v>
      </c>
      <c r="G23">
        <v>21.04</v>
      </c>
      <c r="H23" t="s">
        <v>173</v>
      </c>
    </row>
    <row r="24" spans="2:13" x14ac:dyDescent="0.25">
      <c r="B24" s="78">
        <v>22</v>
      </c>
      <c r="C24" s="77" t="s">
        <v>141</v>
      </c>
      <c r="D24" s="141"/>
      <c r="E24" s="82">
        <v>10000000</v>
      </c>
      <c r="F24">
        <v>8215</v>
      </c>
      <c r="G24">
        <v>39.99</v>
      </c>
      <c r="H24" t="s">
        <v>166</v>
      </c>
    </row>
    <row r="25" spans="2:13" x14ac:dyDescent="0.25">
      <c r="B25" s="78">
        <v>23</v>
      </c>
      <c r="C25" s="77" t="s">
        <v>142</v>
      </c>
      <c r="D25" s="141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25">
      <c r="B26" s="78">
        <v>24</v>
      </c>
      <c r="C26" s="77" t="s">
        <v>143</v>
      </c>
      <c r="D26" s="141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25">
      <c r="B27" s="78">
        <v>25</v>
      </c>
      <c r="C27" s="77" t="s">
        <v>144</v>
      </c>
      <c r="D27" s="141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25">
      <c r="B28" s="78">
        <v>26</v>
      </c>
      <c r="C28" s="77" t="s">
        <v>145</v>
      </c>
      <c r="D28" s="141"/>
      <c r="E28" s="82">
        <v>10000000</v>
      </c>
      <c r="F28">
        <v>30220</v>
      </c>
      <c r="G28">
        <v>39.99</v>
      </c>
      <c r="H28" t="s">
        <v>166</v>
      </c>
    </row>
    <row r="29" spans="2:13" x14ac:dyDescent="0.25">
      <c r="B29" s="78">
        <v>27</v>
      </c>
      <c r="C29" s="77" t="s">
        <v>146</v>
      </c>
      <c r="D29" s="141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25">
      <c r="B30" s="78">
        <v>28</v>
      </c>
      <c r="C30" s="77" t="s">
        <v>147</v>
      </c>
      <c r="D30" s="141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25">
      <c r="B31" s="78">
        <v>29</v>
      </c>
      <c r="C31" s="77" t="s">
        <v>148</v>
      </c>
      <c r="D31" s="142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25">
      <c r="B32" s="75" t="s">
        <v>151</v>
      </c>
      <c r="C32" s="75"/>
      <c r="D32" s="75"/>
      <c r="M32">
        <v>1583</v>
      </c>
    </row>
    <row r="33" spans="2:13" x14ac:dyDescent="0.25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25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25">
      <c r="M35">
        <v>6123039</v>
      </c>
    </row>
    <row r="36" spans="2:13" x14ac:dyDescent="0.25">
      <c r="M36">
        <v>78260</v>
      </c>
    </row>
    <row r="37" spans="2:13" x14ac:dyDescent="0.25">
      <c r="B37" t="s">
        <v>150</v>
      </c>
      <c r="M37">
        <f>SUM(M32:M36)</f>
        <v>57372977</v>
      </c>
    </row>
    <row r="38" spans="2:13" ht="15.75" thickBot="1" x14ac:dyDescent="0.3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5.75" thickBot="1" x14ac:dyDescent="0.3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5.75" thickBot="1" x14ac:dyDescent="0.3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7" thickBot="1" x14ac:dyDescent="0.3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5.75" thickBot="1" x14ac:dyDescent="0.3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5.75" thickBot="1" x14ac:dyDescent="0.3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25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25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25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25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25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25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25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25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25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25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25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25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25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25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25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25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25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25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25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25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25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25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25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25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25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25">
      <c r="B69" s="106" t="s">
        <v>151</v>
      </c>
      <c r="C69" s="106"/>
      <c r="D69" s="17"/>
      <c r="E69" s="17"/>
      <c r="F69" s="17"/>
      <c r="G69" s="17"/>
    </row>
    <row r="70" spans="2:7" x14ac:dyDescent="0.25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25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4" workbookViewId="0">
      <selection activeCell="D23" sqref="D23"/>
    </sheetView>
  </sheetViews>
  <sheetFormatPr defaultRowHeight="15" x14ac:dyDescent="0.25"/>
  <sheetData>
    <row r="1" spans="1:22" ht="52.5" thickBot="1" x14ac:dyDescent="0.3">
      <c r="A1" s="2" t="s">
        <v>13</v>
      </c>
      <c r="B1" s="2" t="s">
        <v>14</v>
      </c>
      <c r="C1" s="2"/>
      <c r="D1" s="2"/>
      <c r="E1" s="2"/>
    </row>
    <row r="2" spans="1:22" ht="39.75" thickBot="1" x14ac:dyDescent="0.3">
      <c r="A2" s="2" t="s">
        <v>15</v>
      </c>
      <c r="B2" s="2" t="s">
        <v>16</v>
      </c>
      <c r="C2" s="4"/>
      <c r="D2" s="2" t="s">
        <v>17</v>
      </c>
      <c r="E2" s="4"/>
    </row>
    <row r="3" spans="1:22" ht="27" thickBot="1" x14ac:dyDescent="0.3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5.75" thickBot="1" x14ac:dyDescent="0.3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5.75" thickBot="1" x14ac:dyDescent="0.3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5.75" thickBot="1" x14ac:dyDescent="0.3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5.75" thickBot="1" x14ac:dyDescent="0.3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5.75" thickBot="1" x14ac:dyDescent="0.3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5.75" thickBot="1" x14ac:dyDescent="0.3">
      <c r="V10">
        <f>0.001*100</f>
        <v>0.1</v>
      </c>
    </row>
    <row r="11" spans="1:22" ht="27" thickBot="1" x14ac:dyDescent="0.3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5.75" thickBot="1" x14ac:dyDescent="0.3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5.75" thickBot="1" x14ac:dyDescent="0.3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5.75" thickBot="1" x14ac:dyDescent="0.3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5.75" thickBot="1" x14ac:dyDescent="0.3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5.75" thickBot="1" x14ac:dyDescent="0.3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5" x14ac:dyDescent="0.25"/>
  <cols>
    <col min="5" max="5" width="19.85546875" customWidth="1"/>
    <col min="7" max="7" width="15.7109375" customWidth="1"/>
    <col min="8" max="8" width="11" bestFit="1" customWidth="1"/>
    <col min="9" max="9" width="8.140625" bestFit="1" customWidth="1"/>
  </cols>
  <sheetData>
    <row r="1" spans="1:9" ht="27" thickBot="1" x14ac:dyDescent="0.3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5.75" thickBot="1" x14ac:dyDescent="0.3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5.75" thickBot="1" x14ac:dyDescent="0.3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5.75" thickBot="1" x14ac:dyDescent="0.3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5.75" thickBot="1" x14ac:dyDescent="0.3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5.75" thickBot="1" x14ac:dyDescent="0.3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5.75" thickBot="1" x14ac:dyDescent="0.3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5.75" thickBot="1" x14ac:dyDescent="0.3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5.75" thickBot="1" x14ac:dyDescent="0.3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5.75" thickBot="1" x14ac:dyDescent="0.3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5.75" thickBot="1" x14ac:dyDescent="0.3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5.75" thickBot="1" x14ac:dyDescent="0.3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5.75" thickBot="1" x14ac:dyDescent="0.3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5.75" thickBot="1" x14ac:dyDescent="0.3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5.75" thickBot="1" x14ac:dyDescent="0.3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5.75" thickBot="1" x14ac:dyDescent="0.3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5.75" thickBot="1" x14ac:dyDescent="0.3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5.75" thickBot="1" x14ac:dyDescent="0.3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5.75" thickBot="1" x14ac:dyDescent="0.3">
      <c r="A19" s="2">
        <v>2005</v>
      </c>
      <c r="B19" s="2"/>
      <c r="C19" s="4"/>
      <c r="D19" s="4"/>
      <c r="E19" s="4"/>
      <c r="F19" s="4"/>
      <c r="G19" s="4"/>
    </row>
    <row r="20" spans="1:7" ht="15.75" thickBot="1" x14ac:dyDescent="0.3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5.75" thickBot="1" x14ac:dyDescent="0.3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5.75" thickBot="1" x14ac:dyDescent="0.3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5.75" thickBot="1" x14ac:dyDescent="0.3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5.75" thickBot="1" x14ac:dyDescent="0.3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5.75" thickBot="1" x14ac:dyDescent="0.3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5.75" thickBot="1" x14ac:dyDescent="0.3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5.75" thickBot="1" x14ac:dyDescent="0.3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5.75" thickBot="1" x14ac:dyDescent="0.3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5.75" thickBot="1" x14ac:dyDescent="0.3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5.75" thickBot="1" x14ac:dyDescent="0.3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5.75" thickBot="1" x14ac:dyDescent="0.3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5.75" thickBot="1" x14ac:dyDescent="0.3">
      <c r="A32" s="2">
        <v>2006</v>
      </c>
      <c r="B32" s="2"/>
      <c r="C32" s="4"/>
      <c r="D32" s="4"/>
      <c r="E32" s="4"/>
      <c r="F32" s="4"/>
      <c r="G32" s="4"/>
    </row>
    <row r="33" spans="1:7" ht="15.75" thickBot="1" x14ac:dyDescent="0.3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5.75" thickBot="1" x14ac:dyDescent="0.3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5.75" thickBot="1" x14ac:dyDescent="0.3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5.75" thickBot="1" x14ac:dyDescent="0.3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5.75" thickBot="1" x14ac:dyDescent="0.3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5.75" thickBot="1" x14ac:dyDescent="0.3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5.75" thickBot="1" x14ac:dyDescent="0.3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5.75" thickBot="1" x14ac:dyDescent="0.3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5.75" thickBot="1" x14ac:dyDescent="0.3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5.75" thickBot="1" x14ac:dyDescent="0.3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5.75" thickBot="1" x14ac:dyDescent="0.3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5.75" thickBot="1" x14ac:dyDescent="0.3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5.75" thickBot="1" x14ac:dyDescent="0.3">
      <c r="A45" s="2">
        <v>2007</v>
      </c>
      <c r="B45" s="2"/>
      <c r="C45" s="4"/>
      <c r="D45" s="4"/>
      <c r="E45" s="4"/>
      <c r="F45" s="4"/>
      <c r="G45" s="4"/>
    </row>
    <row r="46" spans="1:7" ht="15.75" thickBot="1" x14ac:dyDescent="0.3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5.75" thickBot="1" x14ac:dyDescent="0.3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5.75" thickBot="1" x14ac:dyDescent="0.3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5.75" thickBot="1" x14ac:dyDescent="0.3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5.75" thickBot="1" x14ac:dyDescent="0.3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5.75" thickBot="1" x14ac:dyDescent="0.3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5.75" thickBot="1" x14ac:dyDescent="0.3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5.75" thickBot="1" x14ac:dyDescent="0.3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5.75" thickBot="1" x14ac:dyDescent="0.3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5.75" thickBot="1" x14ac:dyDescent="0.3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5.75" thickBot="1" x14ac:dyDescent="0.3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5.75" thickBot="1" x14ac:dyDescent="0.3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5" x14ac:dyDescent="0.25"/>
  <sheetData>
    <row r="1" spans="1:6" ht="15.75" thickBot="1" x14ac:dyDescent="0.3"/>
    <row r="2" spans="1:6" ht="39.75" thickBot="1" x14ac:dyDescent="0.3">
      <c r="A2" s="2" t="s">
        <v>20</v>
      </c>
      <c r="B2" s="2"/>
      <c r="C2" s="2"/>
      <c r="D2" s="2"/>
      <c r="E2" s="2"/>
      <c r="F2" s="2"/>
    </row>
    <row r="3" spans="1:6" ht="39.75" thickBot="1" x14ac:dyDescent="0.3">
      <c r="A3" s="2" t="s">
        <v>21</v>
      </c>
      <c r="B3" s="2" t="s">
        <v>22</v>
      </c>
      <c r="C3" s="4"/>
      <c r="D3" s="4"/>
      <c r="E3" s="4"/>
      <c r="F3" s="4"/>
    </row>
    <row r="4" spans="1:6" ht="52.5" thickBot="1" x14ac:dyDescent="0.3">
      <c r="A4" s="2" t="s">
        <v>23</v>
      </c>
      <c r="B4" s="2" t="s">
        <v>24</v>
      </c>
      <c r="C4" s="4"/>
      <c r="D4" s="4"/>
      <c r="E4" s="4"/>
      <c r="F4" s="4"/>
    </row>
    <row r="5" spans="1:6" ht="15.75" thickBot="1" x14ac:dyDescent="0.3">
      <c r="A5" s="2"/>
      <c r="B5" s="4"/>
      <c r="C5" s="4"/>
      <c r="D5" s="4"/>
      <c r="E5" s="4"/>
      <c r="F5" s="4"/>
    </row>
    <row r="6" spans="1:6" ht="27" thickBot="1" x14ac:dyDescent="0.3">
      <c r="A6" s="2"/>
      <c r="B6" s="2" t="s">
        <v>82</v>
      </c>
      <c r="C6" s="2" t="s">
        <v>33</v>
      </c>
      <c r="D6" s="2" t="s">
        <v>34</v>
      </c>
      <c r="F6" s="2"/>
    </row>
    <row r="7" spans="1:6" ht="15.75" thickBot="1" x14ac:dyDescent="0.3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5.75" thickBot="1" x14ac:dyDescent="0.3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5.75" thickBot="1" x14ac:dyDescent="0.3">
      <c r="A9" s="2" t="s">
        <v>27</v>
      </c>
      <c r="B9" s="20"/>
      <c r="C9" s="3">
        <v>149235</v>
      </c>
      <c r="D9" s="3">
        <v>8460</v>
      </c>
      <c r="F9" s="2"/>
    </row>
    <row r="10" spans="1:6" ht="15.75" thickBot="1" x14ac:dyDescent="0.3">
      <c r="A10" s="2" t="s">
        <v>28</v>
      </c>
      <c r="B10" s="20"/>
      <c r="C10" s="20"/>
      <c r="D10" s="3">
        <v>36347</v>
      </c>
      <c r="F10" s="3"/>
    </row>
    <row r="11" spans="1:6" ht="39.75" thickBot="1" x14ac:dyDescent="0.3">
      <c r="C11" s="7" t="s">
        <v>78</v>
      </c>
    </row>
    <row r="15" spans="1:6" x14ac:dyDescent="0.25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4" zoomScale="85" zoomScaleNormal="85" workbookViewId="0">
      <selection activeCell="E38" sqref="E38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5.75" thickBot="1" x14ac:dyDescent="0.3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5.75" thickBot="1" x14ac:dyDescent="0.3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25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25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25">
      <c r="C40" t="s">
        <v>254</v>
      </c>
    </row>
    <row r="42" spans="1:23" x14ac:dyDescent="0.25">
      <c r="C42" t="s">
        <v>324</v>
      </c>
    </row>
    <row r="72" spans="1:6" ht="15.75" thickBot="1" x14ac:dyDescent="0.3"/>
    <row r="73" spans="1:6" ht="16.5" thickBot="1" x14ac:dyDescent="0.3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6.5" thickBot="1" x14ac:dyDescent="0.3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6.5" thickBot="1" x14ac:dyDescent="0.3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5.75" thickBot="1" x14ac:dyDescent="0.3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5.75" thickBot="1" x14ac:dyDescent="0.3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5.75" thickBot="1" x14ac:dyDescent="0.3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5.75" thickBot="1" x14ac:dyDescent="0.3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5.75" thickBot="1" x14ac:dyDescent="0.3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5.75" thickBot="1" x14ac:dyDescent="0.3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25">
      <c r="B85" s="94">
        <v>4</v>
      </c>
    </row>
    <row r="86" spans="1:5" x14ac:dyDescent="0.25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5" x14ac:dyDescent="0.25"/>
  <sheetData>
    <row r="1" spans="1:6" ht="15.75" thickBot="1" x14ac:dyDescent="0.3"/>
    <row r="2" spans="1:6" ht="27" thickBot="1" x14ac:dyDescent="0.3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5.75" thickBot="1" x14ac:dyDescent="0.3">
      <c r="A3" s="2"/>
      <c r="B3" s="4"/>
      <c r="C3" s="4"/>
      <c r="D3" s="4"/>
      <c r="E3" s="4"/>
      <c r="F3" s="4"/>
    </row>
    <row r="4" spans="1:6" ht="15.75" thickBot="1" x14ac:dyDescent="0.3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5.75" thickBot="1" x14ac:dyDescent="0.3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5.75" thickBot="1" x14ac:dyDescent="0.3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5.75" thickBot="1" x14ac:dyDescent="0.3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5.75" thickBot="1" x14ac:dyDescent="0.3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5.75" thickBot="1" x14ac:dyDescent="0.3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5.75" thickBot="1" x14ac:dyDescent="0.3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5" x14ac:dyDescent="0.25"/>
  <sheetData>
    <row r="2" spans="1:4" x14ac:dyDescent="0.25">
      <c r="A2" s="16" t="s">
        <v>69</v>
      </c>
    </row>
    <row r="4" spans="1:4" x14ac:dyDescent="0.25">
      <c r="A4" t="s">
        <v>70</v>
      </c>
      <c r="B4" t="s">
        <v>18</v>
      </c>
      <c r="C4" t="s">
        <v>71</v>
      </c>
      <c r="D4" t="s">
        <v>75</v>
      </c>
    </row>
    <row r="5" spans="1:4" x14ac:dyDescent="0.25">
      <c r="A5">
        <v>100000</v>
      </c>
      <c r="B5">
        <v>267</v>
      </c>
      <c r="C5">
        <v>275</v>
      </c>
      <c r="D5" s="17">
        <v>346</v>
      </c>
    </row>
    <row r="6" spans="1:4" x14ac:dyDescent="0.25">
      <c r="A6">
        <v>75000</v>
      </c>
      <c r="B6">
        <v>313</v>
      </c>
      <c r="C6">
        <v>312</v>
      </c>
      <c r="D6" s="17">
        <v>917</v>
      </c>
    </row>
    <row r="7" spans="1:4" x14ac:dyDescent="0.25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25">
      <c r="A8">
        <v>50000</v>
      </c>
      <c r="B8">
        <v>413</v>
      </c>
      <c r="C8">
        <v>480</v>
      </c>
      <c r="D8" s="21"/>
    </row>
    <row r="9" spans="1:4" x14ac:dyDescent="0.25">
      <c r="A9">
        <v>45000</v>
      </c>
      <c r="B9">
        <v>454</v>
      </c>
      <c r="C9">
        <v>523</v>
      </c>
      <c r="D9" s="17"/>
    </row>
    <row r="10" spans="1:4" x14ac:dyDescent="0.25">
      <c r="A10">
        <v>40000</v>
      </c>
      <c r="B10">
        <v>542</v>
      </c>
      <c r="C10">
        <v>611</v>
      </c>
      <c r="D10" s="17"/>
    </row>
    <row r="11" spans="1:4" x14ac:dyDescent="0.25">
      <c r="A11">
        <v>35000</v>
      </c>
      <c r="B11">
        <v>653</v>
      </c>
      <c r="C11">
        <v>752</v>
      </c>
      <c r="D11" s="21"/>
    </row>
    <row r="19" spans="1:10" x14ac:dyDescent="0.25">
      <c r="A19" s="1" t="s">
        <v>72</v>
      </c>
    </row>
    <row r="21" spans="1:10" x14ac:dyDescent="0.25">
      <c r="A21" t="s">
        <v>70</v>
      </c>
      <c r="B21" t="s">
        <v>18</v>
      </c>
      <c r="C21" t="s">
        <v>71</v>
      </c>
      <c r="D21" t="s">
        <v>75</v>
      </c>
    </row>
    <row r="22" spans="1:10" x14ac:dyDescent="0.25">
      <c r="A22">
        <v>100000</v>
      </c>
      <c r="B22">
        <v>407</v>
      </c>
      <c r="C22">
        <v>439</v>
      </c>
      <c r="D22" s="17">
        <v>2459</v>
      </c>
    </row>
    <row r="23" spans="1:10" x14ac:dyDescent="0.25">
      <c r="A23">
        <v>75000</v>
      </c>
      <c r="B23">
        <v>534</v>
      </c>
      <c r="C23">
        <v>613</v>
      </c>
      <c r="D23" s="17">
        <v>5820</v>
      </c>
    </row>
    <row r="24" spans="1:10" x14ac:dyDescent="0.25">
      <c r="A24">
        <v>55000</v>
      </c>
      <c r="B24">
        <v>821</v>
      </c>
      <c r="C24">
        <v>910</v>
      </c>
      <c r="D24" s="21"/>
    </row>
    <row r="25" spans="1:10" x14ac:dyDescent="0.25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25">
      <c r="A26">
        <v>45000</v>
      </c>
      <c r="B26" s="21"/>
      <c r="C26" s="17"/>
      <c r="D26" s="17"/>
    </row>
    <row r="27" spans="1:10" x14ac:dyDescent="0.25">
      <c r="A27">
        <v>40000</v>
      </c>
      <c r="C27" s="17"/>
      <c r="D27" s="17"/>
    </row>
    <row r="28" spans="1:10" x14ac:dyDescent="0.25">
      <c r="A28">
        <v>35000</v>
      </c>
    </row>
    <row r="32" spans="1:10" x14ac:dyDescent="0.25">
      <c r="A32" s="1" t="s">
        <v>73</v>
      </c>
    </row>
    <row r="34" spans="1:10" x14ac:dyDescent="0.25">
      <c r="A34" t="s">
        <v>70</v>
      </c>
      <c r="B34" t="s">
        <v>18</v>
      </c>
      <c r="C34" t="s">
        <v>71</v>
      </c>
      <c r="D34" t="s">
        <v>75</v>
      </c>
    </row>
    <row r="35" spans="1:10" x14ac:dyDescent="0.25">
      <c r="A35">
        <v>100000</v>
      </c>
      <c r="B35">
        <v>702</v>
      </c>
      <c r="C35">
        <v>844</v>
      </c>
      <c r="D35" s="21"/>
    </row>
    <row r="36" spans="1:10" x14ac:dyDescent="0.25">
      <c r="A36">
        <v>75000</v>
      </c>
      <c r="B36">
        <v>1081</v>
      </c>
      <c r="C36">
        <v>1427</v>
      </c>
      <c r="D36" s="17"/>
    </row>
    <row r="37" spans="1:10" x14ac:dyDescent="0.25">
      <c r="A37">
        <v>60000</v>
      </c>
      <c r="B37">
        <v>1393</v>
      </c>
      <c r="C37">
        <v>1860</v>
      </c>
      <c r="D37" s="17"/>
    </row>
    <row r="38" spans="1:10" x14ac:dyDescent="0.25">
      <c r="A38">
        <v>55000</v>
      </c>
      <c r="B38">
        <v>1450</v>
      </c>
      <c r="C38" s="17">
        <f>34*60</f>
        <v>2040</v>
      </c>
      <c r="D38" s="17"/>
    </row>
    <row r="39" spans="1:10" x14ac:dyDescent="0.25">
      <c r="A39">
        <v>50000</v>
      </c>
      <c r="B39" s="21"/>
      <c r="C39" s="19">
        <v>2123</v>
      </c>
      <c r="D39" s="17"/>
    </row>
    <row r="40" spans="1:10" x14ac:dyDescent="0.25">
      <c r="A40">
        <v>40000</v>
      </c>
      <c r="D40" s="17"/>
    </row>
    <row r="41" spans="1:10" x14ac:dyDescent="0.25">
      <c r="A41">
        <v>35000</v>
      </c>
      <c r="D41" s="17"/>
    </row>
    <row r="44" spans="1:10" x14ac:dyDescent="0.25">
      <c r="A44" s="1" t="s">
        <v>74</v>
      </c>
      <c r="J44">
        <f>100000/10000000</f>
        <v>0.01</v>
      </c>
    </row>
    <row r="45" spans="1:10" x14ac:dyDescent="0.25">
      <c r="A45" t="s">
        <v>70</v>
      </c>
      <c r="B45" t="s">
        <v>18</v>
      </c>
      <c r="C45" t="s">
        <v>71</v>
      </c>
      <c r="D45" t="s">
        <v>75</v>
      </c>
    </row>
    <row r="46" spans="1:10" x14ac:dyDescent="0.25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25">
      <c r="A47">
        <v>75000</v>
      </c>
      <c r="B47">
        <v>1620</v>
      </c>
      <c r="C47">
        <v>2520</v>
      </c>
      <c r="D47" s="17"/>
    </row>
    <row r="48" spans="1:10" x14ac:dyDescent="0.25">
      <c r="A48">
        <v>60000</v>
      </c>
      <c r="B48" s="21"/>
      <c r="C48">
        <v>4897</v>
      </c>
      <c r="D48" s="17"/>
    </row>
    <row r="49" spans="1:3" x14ac:dyDescent="0.25">
      <c r="A49">
        <v>55000</v>
      </c>
      <c r="C49" s="18"/>
    </row>
    <row r="50" spans="1:3" x14ac:dyDescent="0.25">
      <c r="A50">
        <v>45000</v>
      </c>
      <c r="C50" s="18"/>
    </row>
    <row r="51" spans="1:3" x14ac:dyDescent="0.25">
      <c r="A51">
        <v>40000</v>
      </c>
    </row>
    <row r="52" spans="1:3" x14ac:dyDescent="0.25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opLeftCell="A127" workbookViewId="0">
      <selection activeCell="E95" sqref="E95"/>
    </sheetView>
  </sheetViews>
  <sheetFormatPr defaultRowHeight="15" x14ac:dyDescent="0.25"/>
  <cols>
    <col min="1" max="1" width="12.42578125" customWidth="1"/>
    <col min="2" max="2" width="18.140625" customWidth="1"/>
    <col min="3" max="5" width="12.7109375" bestFit="1" customWidth="1"/>
    <col min="26" max="26" width="11.5703125" bestFit="1" customWidth="1"/>
    <col min="27" max="27" width="12.7109375" bestFit="1" customWidth="1"/>
    <col min="28" max="28" width="12" bestFit="1" customWidth="1"/>
    <col min="29" max="29" width="12.7109375" bestFit="1" customWidth="1"/>
  </cols>
  <sheetData>
    <row r="1" spans="1:37" x14ac:dyDescent="0.25">
      <c r="A1" t="s">
        <v>35</v>
      </c>
      <c r="B1">
        <v>2554.068304675</v>
      </c>
      <c r="E1" t="s">
        <v>313</v>
      </c>
      <c r="F1" s="115">
        <v>1E-3</v>
      </c>
      <c r="G1" t="s">
        <v>305</v>
      </c>
    </row>
    <row r="2" spans="1:37" x14ac:dyDescent="0.25">
      <c r="A2" t="s">
        <v>118</v>
      </c>
      <c r="B2">
        <v>2221.1319999999996</v>
      </c>
    </row>
    <row r="3" spans="1:37" x14ac:dyDescent="0.25">
      <c r="A3" t="s">
        <v>33</v>
      </c>
      <c r="B3">
        <v>564.28700000000003</v>
      </c>
    </row>
    <row r="4" spans="1:37" x14ac:dyDescent="0.25">
      <c r="A4" t="s">
        <v>34</v>
      </c>
      <c r="B4">
        <v>2116.096</v>
      </c>
    </row>
    <row r="14" spans="1:37" ht="15.75" thickBot="1" x14ac:dyDescent="0.3">
      <c r="A14" s="1" t="s">
        <v>18</v>
      </c>
      <c r="Z14" s="1" t="s">
        <v>18</v>
      </c>
      <c r="AF14" s="1" t="s">
        <v>18</v>
      </c>
    </row>
    <row r="15" spans="1:37" ht="27" thickBot="1" x14ac:dyDescent="0.3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5.75" thickBot="1" x14ac:dyDescent="0.3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5.75" thickBot="1" x14ac:dyDescent="0.3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5.75" thickBot="1" x14ac:dyDescent="0.3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5.75" thickBot="1" x14ac:dyDescent="0.3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5.75" thickBot="1" x14ac:dyDescent="0.3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5.75" thickBot="1" x14ac:dyDescent="0.3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5.75" thickBot="1" x14ac:dyDescent="0.3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5.75" thickBot="1" x14ac:dyDescent="0.3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5.75" thickBot="1" x14ac:dyDescent="0.3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5.75" thickBot="1" x14ac:dyDescent="0.3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5.75" thickBot="1" x14ac:dyDescent="0.3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5.75" thickBot="1" x14ac:dyDescent="0.3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5.75" thickBot="1" x14ac:dyDescent="0.3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5.75" thickBot="1" x14ac:dyDescent="0.3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5.75" thickBot="1" x14ac:dyDescent="0.3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5.75" thickBot="1" x14ac:dyDescent="0.3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5.75" thickBot="1" x14ac:dyDescent="0.3">
      <c r="A32" s="2"/>
      <c r="F32" s="4"/>
      <c r="Z32" s="2"/>
      <c r="AF32" s="2"/>
    </row>
    <row r="33" spans="1:36" ht="15.75" thickBot="1" x14ac:dyDescent="0.3">
      <c r="A33" s="2"/>
      <c r="F33" s="4"/>
      <c r="L33" t="s">
        <v>316</v>
      </c>
      <c r="Z33" s="2"/>
      <c r="AF33" s="2"/>
    </row>
    <row r="34" spans="1:36" ht="15.75" thickBot="1" x14ac:dyDescent="0.3">
      <c r="A34" s="2"/>
      <c r="F34" s="4"/>
      <c r="Z34" s="2"/>
      <c r="AF34" s="2"/>
    </row>
    <row r="35" spans="1:36" ht="15.75" thickBot="1" x14ac:dyDescent="0.3">
      <c r="A35" s="2"/>
      <c r="F35" s="4"/>
      <c r="Z35" s="2"/>
      <c r="AF35" s="2"/>
    </row>
    <row r="36" spans="1:36" ht="15.75" thickBot="1" x14ac:dyDescent="0.3">
      <c r="A36" s="2"/>
      <c r="F36" s="4"/>
      <c r="Z36" s="2"/>
      <c r="AF36" s="2"/>
    </row>
    <row r="37" spans="1:36" ht="15.75" thickBot="1" x14ac:dyDescent="0.3">
      <c r="A37" s="2"/>
      <c r="F37" s="4"/>
      <c r="Z37" s="2"/>
      <c r="AF37" s="2"/>
    </row>
    <row r="38" spans="1:36" ht="15.75" thickBot="1" x14ac:dyDescent="0.3">
      <c r="A38" s="2"/>
      <c r="F38" s="4"/>
      <c r="Z38" s="2"/>
      <c r="AF38" s="2"/>
    </row>
    <row r="39" spans="1:36" ht="15.75" thickBot="1" x14ac:dyDescent="0.3">
      <c r="A39" s="2"/>
      <c r="F39" s="4"/>
      <c r="Z39" s="2"/>
      <c r="AF39" s="2"/>
    </row>
    <row r="40" spans="1:36" ht="15.75" thickBot="1" x14ac:dyDescent="0.3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5.75" thickBot="1" x14ac:dyDescent="0.3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5.75" thickBot="1" x14ac:dyDescent="0.3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5.75" thickBot="1" x14ac:dyDescent="0.3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5.75" thickBot="1" x14ac:dyDescent="0.3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5.75" thickBot="1" x14ac:dyDescent="0.3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5.75" thickBot="1" x14ac:dyDescent="0.3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5.75" thickBot="1" x14ac:dyDescent="0.3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5.75" thickBot="1" x14ac:dyDescent="0.3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5.75" thickBot="1" x14ac:dyDescent="0.3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5.75" thickBot="1" x14ac:dyDescent="0.3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5.75" thickBot="1" x14ac:dyDescent="0.3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5.75" thickBot="1" x14ac:dyDescent="0.3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5.75" thickBot="1" x14ac:dyDescent="0.3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5.75" thickBot="1" x14ac:dyDescent="0.3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5.75" thickBot="1" x14ac:dyDescent="0.3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5.75" thickBot="1" x14ac:dyDescent="0.3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5.75" thickBot="1" x14ac:dyDescent="0.3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5.75" thickBot="1" x14ac:dyDescent="0.3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5.75" thickBot="1" x14ac:dyDescent="0.3">
      <c r="A59" s="2">
        <v>19</v>
      </c>
      <c r="Z59" s="2">
        <v>19</v>
      </c>
      <c r="AF59" s="2">
        <v>19</v>
      </c>
    </row>
    <row r="60" spans="1:36" ht="15.75" thickBot="1" x14ac:dyDescent="0.3">
      <c r="A60" s="2">
        <v>20</v>
      </c>
      <c r="Z60" s="2">
        <v>20</v>
      </c>
      <c r="AF60" s="2">
        <v>20</v>
      </c>
    </row>
    <row r="61" spans="1:36" ht="15.75" thickBot="1" x14ac:dyDescent="0.3">
      <c r="A61" s="2">
        <v>21</v>
      </c>
      <c r="Z61" s="2">
        <v>21</v>
      </c>
      <c r="AF61" s="2">
        <v>21</v>
      </c>
    </row>
    <row r="62" spans="1:36" ht="15.75" thickBot="1" x14ac:dyDescent="0.3">
      <c r="A62" s="2">
        <v>22</v>
      </c>
      <c r="Z62" s="2">
        <v>22</v>
      </c>
      <c r="AF62" s="2">
        <v>22</v>
      </c>
    </row>
    <row r="63" spans="1:36" ht="15.75" thickBot="1" x14ac:dyDescent="0.3">
      <c r="A63" s="2">
        <v>23</v>
      </c>
      <c r="Z63" s="2">
        <v>23</v>
      </c>
      <c r="AF63" s="2">
        <v>23</v>
      </c>
    </row>
    <row r="64" spans="1:36" ht="15.75" thickBot="1" x14ac:dyDescent="0.3">
      <c r="A64" s="2">
        <v>24</v>
      </c>
      <c r="Z64" s="2">
        <v>24</v>
      </c>
      <c r="AF64" s="2">
        <v>24</v>
      </c>
    </row>
    <row r="65" spans="1:36" ht="15.75" thickBot="1" x14ac:dyDescent="0.3">
      <c r="A65" s="2">
        <v>25</v>
      </c>
      <c r="Z65" s="2">
        <v>25</v>
      </c>
      <c r="AF65" s="2">
        <v>25</v>
      </c>
    </row>
    <row r="66" spans="1:36" ht="15.75" thickBot="1" x14ac:dyDescent="0.3">
      <c r="A66" s="2">
        <v>26</v>
      </c>
      <c r="Z66" s="2">
        <v>26</v>
      </c>
      <c r="AF66" s="2">
        <v>26</v>
      </c>
    </row>
    <row r="67" spans="1:36" ht="15.75" thickBot="1" x14ac:dyDescent="0.3">
      <c r="A67" s="2">
        <v>27</v>
      </c>
      <c r="Z67" s="2">
        <v>27</v>
      </c>
      <c r="AF67" s="2">
        <v>27</v>
      </c>
    </row>
    <row r="68" spans="1:36" ht="15.75" thickBot="1" x14ac:dyDescent="0.3">
      <c r="A68" s="2">
        <v>28</v>
      </c>
      <c r="Z68" s="2">
        <v>28</v>
      </c>
      <c r="AF68" s="2">
        <v>28</v>
      </c>
    </row>
    <row r="69" spans="1:36" ht="15.75" thickBot="1" x14ac:dyDescent="0.3">
      <c r="A69" s="2">
        <v>29</v>
      </c>
      <c r="Z69" s="2">
        <v>29</v>
      </c>
      <c r="AF69" s="2">
        <v>29</v>
      </c>
    </row>
    <row r="70" spans="1:36" ht="15.75" thickBot="1" x14ac:dyDescent="0.3">
      <c r="A70" s="2">
        <v>30</v>
      </c>
      <c r="Z70" s="2">
        <v>30</v>
      </c>
      <c r="AF70" s="2">
        <v>30</v>
      </c>
    </row>
    <row r="71" spans="1:36" ht="15.75" thickBot="1" x14ac:dyDescent="0.3">
      <c r="A71" s="2">
        <v>31</v>
      </c>
      <c r="Z71" s="2">
        <v>31</v>
      </c>
      <c r="AF71" s="2">
        <v>31</v>
      </c>
    </row>
    <row r="72" spans="1:36" ht="15.75" thickBot="1" x14ac:dyDescent="0.3">
      <c r="A72" s="2">
        <v>32</v>
      </c>
      <c r="Z72" s="2">
        <v>32</v>
      </c>
      <c r="AF72" s="2">
        <v>32</v>
      </c>
    </row>
    <row r="73" spans="1:36" ht="15.75" thickBot="1" x14ac:dyDescent="0.3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5.75" thickBot="1" x14ac:dyDescent="0.3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5.75" thickBot="1" x14ac:dyDescent="0.3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5.75" thickBot="1" x14ac:dyDescent="0.3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5.75" thickBot="1" x14ac:dyDescent="0.3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5.75" thickBot="1" x14ac:dyDescent="0.3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5.75" thickBot="1" x14ac:dyDescent="0.3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5.75" thickBot="1" x14ac:dyDescent="0.3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5.75" thickBot="1" x14ac:dyDescent="0.3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5.75" thickBot="1" x14ac:dyDescent="0.3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5.75" thickBot="1" x14ac:dyDescent="0.3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5.75" thickBot="1" x14ac:dyDescent="0.3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5.75" thickBot="1" x14ac:dyDescent="0.3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5.75" thickBot="1" x14ac:dyDescent="0.3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5.75" thickBot="1" x14ac:dyDescent="0.3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5.75" thickBot="1" x14ac:dyDescent="0.3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5.75" thickBot="1" x14ac:dyDescent="0.3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5.75" thickBot="1" x14ac:dyDescent="0.3">
      <c r="A90" s="2">
        <v>50</v>
      </c>
      <c r="Z90" s="2">
        <v>50</v>
      </c>
      <c r="AF90" s="2">
        <v>50</v>
      </c>
    </row>
    <row r="91" spans="1:36" ht="15.75" thickBot="1" x14ac:dyDescent="0.3">
      <c r="A91" s="2">
        <v>51</v>
      </c>
      <c r="Z91" s="2">
        <v>51</v>
      </c>
      <c r="AF91" s="2">
        <v>51</v>
      </c>
    </row>
    <row r="92" spans="1:36" ht="15.75" thickBot="1" x14ac:dyDescent="0.3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5.75" thickBot="1" x14ac:dyDescent="0.3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5.75" thickBot="1" x14ac:dyDescent="0.3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5.75" thickBot="1" x14ac:dyDescent="0.3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5.75" thickBot="1" x14ac:dyDescent="0.3">
      <c r="A96" s="2">
        <v>56</v>
      </c>
      <c r="Z96" s="2">
        <v>56</v>
      </c>
      <c r="AF96" s="2">
        <v>56</v>
      </c>
    </row>
    <row r="97" spans="1:36" ht="15.75" thickBot="1" x14ac:dyDescent="0.3">
      <c r="A97" s="2">
        <v>57</v>
      </c>
      <c r="Z97" s="2">
        <v>57</v>
      </c>
      <c r="AF97" s="2">
        <v>57</v>
      </c>
    </row>
    <row r="98" spans="1:36" ht="15.75" thickBot="1" x14ac:dyDescent="0.3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5.75" thickBot="1" x14ac:dyDescent="0.3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5.75" thickBot="1" x14ac:dyDescent="0.3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5.75" thickBot="1" x14ac:dyDescent="0.3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5.75" thickBot="1" x14ac:dyDescent="0.3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5.75" thickBot="1" x14ac:dyDescent="0.3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25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25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25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25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25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25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5.75" thickBot="1" x14ac:dyDescent="0.3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5.75" thickBot="1" x14ac:dyDescent="0.3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25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25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25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25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25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25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25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25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25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25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25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25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25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25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5.75" thickBot="1" x14ac:dyDescent="0.3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5.75" thickBot="1" x14ac:dyDescent="0.3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25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25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25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25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25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25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25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25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25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25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25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25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25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5.75" thickBot="1" x14ac:dyDescent="0.3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5.75" thickBot="1" x14ac:dyDescent="0.3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25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25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25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25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25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25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25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25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25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25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25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25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5.75" thickBot="1" x14ac:dyDescent="0.3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5.75" thickBot="1" x14ac:dyDescent="0.3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25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25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25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25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25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25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25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25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25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25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25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25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5.75" thickBot="1" x14ac:dyDescent="0.3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5.75" thickBot="1" x14ac:dyDescent="0.3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25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25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B73" workbookViewId="0">
      <selection activeCell="R73" sqref="R73:R83"/>
    </sheetView>
  </sheetViews>
  <sheetFormatPr defaultRowHeight="15" x14ac:dyDescent="0.25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25">
      <c r="C1" t="s">
        <v>305</v>
      </c>
      <c r="E1" t="s">
        <v>319</v>
      </c>
    </row>
    <row r="2" spans="1:26" x14ac:dyDescent="0.25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25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25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25">
      <c r="M5">
        <v>22800</v>
      </c>
      <c r="O5">
        <v>22000</v>
      </c>
      <c r="U5">
        <v>17900</v>
      </c>
      <c r="W5">
        <v>13500</v>
      </c>
    </row>
    <row r="6" spans="1:26" x14ac:dyDescent="0.25">
      <c r="M6">
        <v>6500</v>
      </c>
      <c r="O6">
        <v>10300</v>
      </c>
      <c r="U6">
        <v>9400</v>
      </c>
      <c r="W6">
        <v>15700</v>
      </c>
    </row>
    <row r="7" spans="1:26" x14ac:dyDescent="0.25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25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25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5.75" thickBot="1" x14ac:dyDescent="0.3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5.75" thickBot="1" x14ac:dyDescent="0.3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25">
      <c r="C12" t="s">
        <v>310</v>
      </c>
      <c r="D12">
        <f>D11+F11</f>
        <v>1092.299</v>
      </c>
    </row>
    <row r="13" spans="1:26" x14ac:dyDescent="0.25">
      <c r="C13" s="116" t="s">
        <v>311</v>
      </c>
      <c r="D13">
        <f>(D12+F12)/2</f>
        <v>546.14949999999999</v>
      </c>
    </row>
    <row r="14" spans="1:26" x14ac:dyDescent="0.25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25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25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25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25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25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25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25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25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5.75" thickBot="1" x14ac:dyDescent="0.3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5.75" thickBot="1" x14ac:dyDescent="0.3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25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5.75" thickBot="1" x14ac:dyDescent="0.3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5.75" thickBot="1" x14ac:dyDescent="0.3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25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25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25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25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5.75" thickBot="1" x14ac:dyDescent="0.3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5.75" thickBot="1" x14ac:dyDescent="0.3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25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25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25">
      <c r="P37">
        <v>9</v>
      </c>
      <c r="Q37" s="85">
        <v>12</v>
      </c>
    </row>
    <row r="38" spans="1:27" x14ac:dyDescent="0.25">
      <c r="B38" t="s">
        <v>337</v>
      </c>
      <c r="M38" t="s">
        <v>305</v>
      </c>
      <c r="O38" t="s">
        <v>319</v>
      </c>
      <c r="Q38" s="85"/>
    </row>
    <row r="39" spans="1:27" x14ac:dyDescent="0.25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25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25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25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25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25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25">
      <c r="M45">
        <v>7300</v>
      </c>
      <c r="O45">
        <v>6100</v>
      </c>
      <c r="U45">
        <v>5100</v>
      </c>
      <c r="W45">
        <v>13800</v>
      </c>
    </row>
    <row r="46" spans="1:27" x14ac:dyDescent="0.25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25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25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25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5.75" thickBot="1" x14ac:dyDescent="0.3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5.75" thickBot="1" x14ac:dyDescent="0.3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25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25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25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25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25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25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25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5.75" thickBot="1" x14ac:dyDescent="0.3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5.75" thickBot="1" x14ac:dyDescent="0.3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5.75" thickBot="1" x14ac:dyDescent="0.3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5.75" thickBot="1" x14ac:dyDescent="0.3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25">
      <c r="U63" t="s">
        <v>310</v>
      </c>
      <c r="V63">
        <f>V62+X62</f>
        <v>4335.4359999999997</v>
      </c>
    </row>
    <row r="64" spans="2:24" x14ac:dyDescent="0.25">
      <c r="U64" s="116" t="s">
        <v>311</v>
      </c>
      <c r="V64">
        <f>(V63+X63)/2</f>
        <v>2167.7179999999998</v>
      </c>
    </row>
    <row r="68" spans="1:27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25">
      <c r="A70" t="s">
        <v>71</v>
      </c>
      <c r="C70" t="s">
        <v>341</v>
      </c>
    </row>
    <row r="72" spans="1:27" x14ac:dyDescent="0.25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25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25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25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25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25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25">
      <c r="J78">
        <v>1500</v>
      </c>
      <c r="L78">
        <v>1600</v>
      </c>
      <c r="S78">
        <v>1500</v>
      </c>
      <c r="U78">
        <v>1500</v>
      </c>
    </row>
    <row r="79" spans="1:27" x14ac:dyDescent="0.25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25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25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25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25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5.75" thickBot="1" x14ac:dyDescent="0.3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5.75" thickBot="1" x14ac:dyDescent="0.3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25">
      <c r="B86" t="s">
        <v>310</v>
      </c>
      <c r="C86">
        <f>C85+E85</f>
        <v>181.46799999999999</v>
      </c>
    </row>
    <row r="87" spans="2:23" x14ac:dyDescent="0.25">
      <c r="B87" s="116" t="s">
        <v>311</v>
      </c>
      <c r="C87">
        <f>(C86+E86)/2</f>
        <v>90.733999999999995</v>
      </c>
    </row>
    <row r="89" spans="2:23" x14ac:dyDescent="0.25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25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25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25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25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25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25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25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25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5.75" thickBot="1" x14ac:dyDescent="0.3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5.75" thickBot="1" x14ac:dyDescent="0.3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5.75" thickBot="1" x14ac:dyDescent="0.3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5.75" thickBot="1" x14ac:dyDescent="0.3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25">
      <c r="S102" t="s">
        <v>310</v>
      </c>
      <c r="T102">
        <f>T101+V101</f>
        <v>1211.655</v>
      </c>
    </row>
    <row r="103" spans="1:27" x14ac:dyDescent="0.25">
      <c r="J103" s="116"/>
      <c r="S103" s="116" t="s">
        <v>311</v>
      </c>
      <c r="T103">
        <f>(T102+V102)/2</f>
        <v>605.82749999999999</v>
      </c>
    </row>
    <row r="104" spans="1:27" x14ac:dyDescent="0.2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25">
      <c r="C108" t="s">
        <v>341</v>
      </c>
    </row>
    <row r="110" spans="1:27" x14ac:dyDescent="0.25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25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25">
      <c r="S112">
        <v>4200</v>
      </c>
      <c r="U112">
        <v>4800</v>
      </c>
    </row>
    <row r="113" spans="2:23" x14ac:dyDescent="0.25">
      <c r="S113">
        <v>188</v>
      </c>
      <c r="U113">
        <v>678</v>
      </c>
    </row>
    <row r="114" spans="2:23" x14ac:dyDescent="0.25">
      <c r="S114">
        <v>4400</v>
      </c>
      <c r="U114">
        <v>5100</v>
      </c>
    </row>
    <row r="115" spans="2:23" x14ac:dyDescent="0.25">
      <c r="S115">
        <v>3100</v>
      </c>
      <c r="U115">
        <v>3300</v>
      </c>
    </row>
    <row r="116" spans="2:23" x14ac:dyDescent="0.25">
      <c r="S116">
        <v>938</v>
      </c>
      <c r="U116">
        <v>744</v>
      </c>
    </row>
    <row r="117" spans="2:23" x14ac:dyDescent="0.25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25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25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25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25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5.75" thickBot="1" x14ac:dyDescent="0.3">
      <c r="C122">
        <f>SUM(C119:C121)</f>
        <v>0</v>
      </c>
      <c r="E122">
        <f>SUM(E119:E121)</f>
        <v>0</v>
      </c>
      <c r="F122">
        <f>(B122+D122)/2</f>
        <v>0</v>
      </c>
    </row>
    <row r="123" spans="2:23" ht="15.75" thickBot="1" x14ac:dyDescent="0.3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25">
      <c r="B124" t="s">
        <v>310</v>
      </c>
      <c r="C124">
        <f>C123+E123</f>
        <v>0</v>
      </c>
    </row>
    <row r="125" spans="2:23" x14ac:dyDescent="0.25">
      <c r="B125" s="116" t="s">
        <v>311</v>
      </c>
      <c r="C125">
        <f>(C124+E124)/2</f>
        <v>0</v>
      </c>
    </row>
    <row r="127" spans="2:23" x14ac:dyDescent="0.25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25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25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25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25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25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25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25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25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5.75" thickBot="1" x14ac:dyDescent="0.3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5.75" thickBot="1" x14ac:dyDescent="0.3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5.75" thickBot="1" x14ac:dyDescent="0.3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5.75" thickBot="1" x14ac:dyDescent="0.3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25">
      <c r="S140" t="s">
        <v>310</v>
      </c>
      <c r="T140">
        <f>T139+V139</f>
        <v>1203.2909999999999</v>
      </c>
    </row>
    <row r="141" spans="10:23" x14ac:dyDescent="0.25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J24" sqref="J24"/>
    </sheetView>
  </sheetViews>
  <sheetFormatPr defaultRowHeight="15" x14ac:dyDescent="0.25"/>
  <cols>
    <col min="12" max="12" width="12" bestFit="1" customWidth="1"/>
  </cols>
  <sheetData>
    <row r="1" spans="1:6" ht="15.75" thickBot="1" x14ac:dyDescent="0.3">
      <c r="E1">
        <f>100000/10000000</f>
        <v>0.01</v>
      </c>
    </row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/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/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/>
    </row>
    <row r="9" spans="1:6" ht="16.5" thickBot="1" x14ac:dyDescent="0.3">
      <c r="A9" s="52" t="s">
        <v>86</v>
      </c>
      <c r="B9" s="26">
        <v>364</v>
      </c>
      <c r="C9" s="26">
        <v>372</v>
      </c>
      <c r="D9" s="55"/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zoomScale="115" zoomScaleNormal="115" workbookViewId="0">
      <selection activeCell="F1" sqref="F1"/>
    </sheetView>
  </sheetViews>
  <sheetFormatPr defaultRowHeight="15" x14ac:dyDescent="0.25"/>
  <cols>
    <col min="12" max="12" width="12" bestFit="1" customWidth="1"/>
  </cols>
  <sheetData>
    <row r="1" spans="1:6" ht="15.75" thickBot="1" x14ac:dyDescent="0.3"/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>
        <v>480</v>
      </c>
    </row>
    <row r="9" spans="1:6" ht="16.5" thickBot="1" x14ac:dyDescent="0.3">
      <c r="A9" s="52" t="s">
        <v>86</v>
      </c>
      <c r="B9" s="26">
        <v>364</v>
      </c>
      <c r="C9" s="26">
        <v>372</v>
      </c>
      <c r="D9" s="55">
        <v>1361</v>
      </c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v>480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v>1361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v>3217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21*60</f>
        <v>1260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>
        <f>76*60</f>
        <v>4560</v>
      </c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25">
        <f>32*60</f>
        <v>1920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>
        <f>87*60</f>
        <v>5220</v>
      </c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G24" sqref="G24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S47" sqref="S47"/>
    </sheetView>
  </sheetViews>
  <sheetFormatPr defaultRowHeight="15" x14ac:dyDescent="0.25"/>
  <cols>
    <col min="19" max="19" width="16" bestFit="1" customWidth="1"/>
  </cols>
  <sheetData>
    <row r="1" spans="1:27" ht="15.75" thickBot="1" x14ac:dyDescent="0.3">
      <c r="A1" s="2"/>
      <c r="B1" s="2"/>
      <c r="C1" s="2"/>
      <c r="D1" s="2"/>
      <c r="E1" s="2"/>
    </row>
    <row r="2" spans="1:27" ht="27" thickBot="1" x14ac:dyDescent="0.3">
      <c r="A2" s="2" t="s">
        <v>92</v>
      </c>
      <c r="B2" s="4"/>
      <c r="C2" s="2" t="s">
        <v>93</v>
      </c>
      <c r="D2" s="4"/>
      <c r="E2" s="4"/>
    </row>
    <row r="3" spans="1:27" ht="15.75" thickBot="1" x14ac:dyDescent="0.3">
      <c r="A3" s="2" t="s">
        <v>94</v>
      </c>
      <c r="B3" s="4"/>
      <c r="C3" s="4"/>
      <c r="D3" s="4"/>
      <c r="E3" s="4"/>
    </row>
    <row r="4" spans="1:27" ht="15.75" thickBot="1" x14ac:dyDescent="0.3">
      <c r="A4" s="2" t="s">
        <v>95</v>
      </c>
      <c r="B4" s="4"/>
      <c r="C4" s="4"/>
      <c r="D4" s="4"/>
      <c r="E4" s="4"/>
    </row>
    <row r="5" spans="1:27" ht="27" thickBot="1" x14ac:dyDescent="0.3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6.5" thickBot="1" x14ac:dyDescent="0.3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6.5" thickBot="1" x14ac:dyDescent="0.3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6.5" thickBot="1" x14ac:dyDescent="0.3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5.75" thickBot="1" x14ac:dyDescent="0.3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6.5" thickBot="1" x14ac:dyDescent="0.3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5.75" thickBot="1" x14ac:dyDescent="0.3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5.75" thickBot="1" x14ac:dyDescent="0.3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5.75" thickBot="1" x14ac:dyDescent="0.3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5.75" thickBot="1" x14ac:dyDescent="0.3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5.75" thickBot="1" x14ac:dyDescent="0.3">
      <c r="A15" s="2"/>
      <c r="B15" s="2"/>
      <c r="C15" s="4"/>
      <c r="D15" s="4"/>
      <c r="E15" s="4"/>
      <c r="U15" s="85"/>
      <c r="V15" s="85"/>
    </row>
    <row r="16" spans="1:27" ht="15.75" thickBot="1" x14ac:dyDescent="0.3">
      <c r="A16" s="2"/>
      <c r="B16" s="2"/>
      <c r="C16" s="4"/>
      <c r="D16" s="4"/>
      <c r="E16" s="4"/>
      <c r="U16" s="85"/>
      <c r="V16" s="85"/>
    </row>
    <row r="17" spans="1:25" ht="27" thickBot="1" x14ac:dyDescent="0.3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5.75" thickBot="1" x14ac:dyDescent="0.3">
      <c r="A18" s="2" t="s">
        <v>94</v>
      </c>
      <c r="B18" s="4"/>
      <c r="C18" s="4"/>
      <c r="D18" s="4"/>
      <c r="E18" s="4"/>
      <c r="U18" s="85"/>
      <c r="V18" s="85"/>
    </row>
    <row r="19" spans="1:25" ht="15.75" thickBot="1" x14ac:dyDescent="0.3">
      <c r="A19" s="2" t="s">
        <v>95</v>
      </c>
      <c r="B19" s="4"/>
      <c r="C19" s="4"/>
      <c r="D19" s="4"/>
      <c r="E19" s="4"/>
      <c r="U19" s="85"/>
      <c r="V19" s="85"/>
    </row>
    <row r="20" spans="1:25" ht="27" thickBot="1" x14ac:dyDescent="0.3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5.75" thickBot="1" x14ac:dyDescent="0.3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5.75" thickBot="1" x14ac:dyDescent="0.3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5.75" thickBot="1" x14ac:dyDescent="0.3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6.5" thickBot="1" x14ac:dyDescent="0.3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6.5" thickBot="1" x14ac:dyDescent="0.3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5.75" thickBot="1" x14ac:dyDescent="0.3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6.5" thickBot="1" x14ac:dyDescent="0.3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5.75" thickBot="1" x14ac:dyDescent="0.3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5.75" thickBot="1" x14ac:dyDescent="0.3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5.75" thickBot="1" x14ac:dyDescent="0.3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25">
      <c r="U34">
        <v>0</v>
      </c>
    </row>
    <row r="61" spans="11:11" x14ac:dyDescent="0.25">
      <c r="K61" s="85"/>
    </row>
    <row r="63" spans="11:11" x14ac:dyDescent="0.25">
      <c r="K63" s="85"/>
    </row>
    <row r="65" spans="11:17" x14ac:dyDescent="0.25">
      <c r="K65" s="85"/>
    </row>
    <row r="66" spans="11:17" x14ac:dyDescent="0.25">
      <c r="O66" s="85"/>
      <c r="Q66" s="85"/>
    </row>
    <row r="67" spans="11:17" x14ac:dyDescent="0.25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fabio.pulvirenti88@hotmail.com</cp:lastModifiedBy>
  <dcterms:created xsi:type="dcterms:W3CDTF">2015-09-04T11:56:30Z</dcterms:created>
  <dcterms:modified xsi:type="dcterms:W3CDTF">2016-03-07T14:22:30Z</dcterms:modified>
</cp:coreProperties>
</file>