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ma/Repo/air_quality_sensor_kit/MUV Kit/Hardware/"/>
    </mc:Choice>
  </mc:AlternateContent>
  <bookViews>
    <workbookView xWindow="0" yWindow="46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J27" i="1"/>
  <c r="G60" i="1"/>
  <c r="I60" i="1"/>
  <c r="J60" i="1"/>
  <c r="I58" i="1"/>
  <c r="J58" i="1"/>
  <c r="I59" i="1"/>
  <c r="J59" i="1"/>
  <c r="J57" i="1"/>
  <c r="I57" i="1"/>
  <c r="I56" i="1"/>
  <c r="J56" i="1"/>
  <c r="G56" i="1"/>
  <c r="I55" i="1"/>
  <c r="J55" i="1"/>
  <c r="J33" i="1"/>
  <c r="J34" i="1"/>
  <c r="J35" i="1"/>
  <c r="J36" i="1"/>
  <c r="J43" i="1"/>
  <c r="J44" i="1"/>
  <c r="J39" i="1"/>
  <c r="J40" i="1"/>
  <c r="B4" i="1"/>
  <c r="I33" i="1"/>
  <c r="I34" i="1"/>
  <c r="I35" i="1"/>
  <c r="I36" i="1"/>
  <c r="I43" i="1"/>
  <c r="I39" i="1"/>
  <c r="I40" i="1"/>
  <c r="B3" i="1"/>
  <c r="G36" i="1"/>
  <c r="J47" i="1"/>
  <c r="I47" i="1"/>
  <c r="J46" i="1"/>
  <c r="I46" i="1"/>
  <c r="I45" i="1"/>
  <c r="J45" i="1"/>
  <c r="I44" i="1"/>
  <c r="J52" i="1"/>
  <c r="I52" i="1"/>
  <c r="J51" i="1"/>
  <c r="I51" i="1"/>
  <c r="G50" i="1"/>
  <c r="J50" i="1"/>
  <c r="I50" i="1"/>
  <c r="G40" i="1"/>
  <c r="I32" i="1"/>
  <c r="J32" i="1"/>
  <c r="J31" i="1"/>
  <c r="I31" i="1"/>
  <c r="J30" i="1"/>
  <c r="I30" i="1"/>
  <c r="J26" i="1"/>
  <c r="I26" i="1"/>
  <c r="I25" i="1"/>
  <c r="J25" i="1"/>
  <c r="I24" i="1"/>
  <c r="J24" i="1"/>
  <c r="I23" i="1"/>
  <c r="J23" i="1"/>
  <c r="G23" i="1"/>
  <c r="J22" i="1"/>
  <c r="I22" i="1"/>
  <c r="J21" i="1"/>
  <c r="I21" i="1"/>
  <c r="I15" i="1"/>
  <c r="J15" i="1"/>
  <c r="J8" i="1"/>
  <c r="J9" i="1"/>
  <c r="J10" i="1"/>
  <c r="J11" i="1"/>
  <c r="J12" i="1"/>
  <c r="J13" i="1"/>
  <c r="J14" i="1"/>
  <c r="J7" i="1"/>
  <c r="I14" i="1"/>
  <c r="I13" i="1"/>
  <c r="I12" i="1"/>
  <c r="I11" i="1"/>
  <c r="I9" i="1"/>
  <c r="I10" i="1"/>
  <c r="I8" i="1"/>
  <c r="I7" i="1"/>
</calcChain>
</file>

<file path=xl/sharedStrings.xml><?xml version="1.0" encoding="utf-8"?>
<sst xmlns="http://schemas.openxmlformats.org/spreadsheetml/2006/main" count="201" uniqueCount="145">
  <si>
    <t>Name</t>
  </si>
  <si>
    <t>Description</t>
  </si>
  <si>
    <t>Amount</t>
  </si>
  <si>
    <t>Supplier</t>
  </si>
  <si>
    <t>Order code</t>
  </si>
  <si>
    <t>Price (euro)</t>
  </si>
  <si>
    <t xml:space="preserve">Minimum </t>
  </si>
  <si>
    <t>Purchase Cost (euro)
buying minimu amount</t>
  </si>
  <si>
    <t>Cost per Kit (euro)</t>
  </si>
  <si>
    <t>Link</t>
  </si>
  <si>
    <t>Feather HUZZAH esp8266</t>
  </si>
  <si>
    <t>Adafruit Feather HUZZAH with ESP8266 WiFi (*)</t>
  </si>
  <si>
    <t>Open Circuit</t>
  </si>
  <si>
    <t>P2821</t>
  </si>
  <si>
    <t>https://opencircuit.nl/Product/12958/Adafruit-Feather-HUZZAH-with-ESP8266-WiFi</t>
  </si>
  <si>
    <t>https://www.kiwi-electronics.nl/adalogger-featherwing-rtc-sd-add-on?search=adafruit%20feather%20RTC&amp;description=true</t>
  </si>
  <si>
    <t>ADA-2922</t>
  </si>
  <si>
    <t>Adalogger FeatherWing - RTC + SD Add-on For All Feather Boards</t>
  </si>
  <si>
    <t>Adalogger Feather</t>
  </si>
  <si>
    <t>Feather Stacking Headers</t>
  </si>
  <si>
    <t>12-pin and 16-pin female headers</t>
  </si>
  <si>
    <t>ADA-2830</t>
  </si>
  <si>
    <t>https://opencircuit.nl/Product/12816/Feather-Stacking-Headers-12-pin-and-16-pin-female-headers</t>
  </si>
  <si>
    <t>BME280 breakout board</t>
  </si>
  <si>
    <t>BMP280 I2C or SPI Barometric Pressure / Temperature / Altitude Sensor</t>
  </si>
  <si>
    <t>tinytronics</t>
  </si>
  <si>
    <t>001511</t>
  </si>
  <si>
    <t>https://www.tinytronics.nl/shop/nl/sensoren/temperatuur-lucht-vochtigheid/bme280-digitale-barometer-druk-en-vochtigheid-sensor-module?search=bme280</t>
  </si>
  <si>
    <t>https://opencircuit.nl/Product/14001/ADS1115-16-Bit-ADC-4-kanaals-met-Programmeerbare-gain-versterker</t>
  </si>
  <si>
    <t>ADS1115 breakout board</t>
  </si>
  <si>
    <t>4 Channel with Programmable Gain Amplifier</t>
  </si>
  <si>
    <t>https://www.kiwi-electronics.nl/adafruit-feather-m0-basic-proto-atsamd21-cortex-m0?search=feather%20M0&amp;description=true</t>
  </si>
  <si>
    <t>Feather M0 Basic Proto</t>
  </si>
  <si>
    <t>Adafruit Feather M0 Basic Proto - ATSAMD21 Cortex M0</t>
  </si>
  <si>
    <t>Kiwi electronics</t>
  </si>
  <si>
    <t>ADA-2772</t>
  </si>
  <si>
    <t>https://store.arduino.cc/ics43432-i2s-digital-microphone</t>
  </si>
  <si>
    <t>ICS-43432 breakout board</t>
  </si>
  <si>
    <t>ICS43432 I2S DIGITAL MICROPHONE</t>
  </si>
  <si>
    <t>Arduino</t>
  </si>
  <si>
    <t>E000098</t>
  </si>
  <si>
    <t>https://nl.farnell.com/harwin/m20-7820346/socket-pcb-0-1-3way/dp/7991924</t>
  </si>
  <si>
    <t>Board-To-Board Connector, 2.54 mm, 3 Contacts, Receptacle, M20 Series, Through Hole, 1 Rows</t>
  </si>
  <si>
    <t>female connector for mic</t>
  </si>
  <si>
    <t>farnell</t>
  </si>
  <si>
    <t>SDS011</t>
  </si>
  <si>
    <t>PM2.5 sensor</t>
  </si>
  <si>
    <t>tiny tronics</t>
  </si>
  <si>
    <t>https://www.tinytronics.nl/shop/nl/sensoren/temperatuur-lucht-vochtigheid/nova-sds011-hoge-precisie-laser-stofsensor?search=sds011</t>
  </si>
  <si>
    <t>NO2-B43F</t>
  </si>
  <si>
    <t>NO2 sensor Compact, 4-electrode, low ppb</t>
  </si>
  <si>
    <t>http://www.alphasense.com/index.php/products/nitrogen-dioxide/</t>
  </si>
  <si>
    <t>Alphasense</t>
  </si>
  <si>
    <t>OX-B431</t>
  </si>
  <si>
    <t>O3 Compact, 4-electrode, low ppb</t>
  </si>
  <si>
    <t>http://www.alphasense.com/index.php/products/ozone-2/</t>
  </si>
  <si>
    <t>ISB Individual Sensor Board</t>
  </si>
  <si>
    <t>ISB for B series 4-electrode sensors</t>
  </si>
  <si>
    <t>http://www.alphasense.com/index.php/products/support-circuits-air/</t>
  </si>
  <si>
    <t>Sensor pcb</t>
  </si>
  <si>
    <t>Board-To-Board Connector, 2.54 mm, 16 Contacts, Receptacle, WR-PHD Series, Through Hole, 1 Rows</t>
  </si>
  <si>
    <t>Farnell</t>
  </si>
  <si>
    <t>https://nl.farnell.com/wurth-elektronik/61301611821/connector-rcpt-16pos-1row-2-54mm/dp/2827905</t>
  </si>
  <si>
    <t>Board-To-Board Connector, 2.54 mm, 12 Contacts, Receptacle, WR-PHD Series, Through Hole, 1 Rows</t>
  </si>
  <si>
    <t>https://nl.farnell.com/wurth-elektronik/61301211821/connector-rcpt-12pos-1row-2-54mm/dp/2827901</t>
  </si>
  <si>
    <t>JP1</t>
  </si>
  <si>
    <t>JP2</t>
  </si>
  <si>
    <t>J-GAS, J-DB, J-BME</t>
  </si>
  <si>
    <t>05-JST-B5B</t>
  </si>
  <si>
    <t>https://www.kiwi-electronics.nl/grove-universal-4-pin-connector-10-pack?search=grove%20connector&amp;description=true</t>
  </si>
  <si>
    <t>SS-110990030</t>
  </si>
  <si>
    <t>Grove - Universal 4-Pin Connector</t>
  </si>
  <si>
    <t>Wire-To-Board Connector, Vertical, 2.5 mm, 5 Contacts, Header, XH Series, Through Hole, 1 Rows</t>
  </si>
  <si>
    <t>https://nl.farnell.com/jst-japan-solderless-terminals/b5b-xh-a-lf-sn/header-tht-vertical-2-5mm-5way/dp/1516281?st=B5B</t>
  </si>
  <si>
    <t>https://nl.farnell.com/on-semiconductor/nds355an/mosfet-n-sot-23/dp/9845429?st=NDS355AN</t>
  </si>
  <si>
    <t>Q1 Q2</t>
  </si>
  <si>
    <t>MOSFET Transistor, N Channel, 1.7 A, 30 V, 0.065 ohm, 10 V, 1.6 V</t>
  </si>
  <si>
    <t>R1 R2 R3 R4</t>
  </si>
  <si>
    <t>https://nl.farnell.com/yageo/rc1206jr-0710kl/res-10k-5-0-25w-1206-thick-film/dp/9240640</t>
  </si>
  <si>
    <t>RC1206JR-0710KL - SMD Chip Resistor, 1206 [3216 Metric], 10 kohm, RC Series, 200 V, Thick Film, 250 mW</t>
  </si>
  <si>
    <t>Interface pcb</t>
  </si>
  <si>
    <t>JP3</t>
  </si>
  <si>
    <t>SW_RST, SW_CONFIG</t>
  </si>
  <si>
    <t>R1</t>
  </si>
  <si>
    <t>R2</t>
  </si>
  <si>
    <t>C1</t>
  </si>
  <si>
    <t>https://nl.farnell.com/yageo/rc1206fr-07470rl/res-470r-1-0-25w-1206-thick-film/dp/9240926</t>
  </si>
  <si>
    <t>RC1206FR-07470RL - SMD Chip Resistor, 1206 [3216 Metric], 470 ohm, RC Series, 200 V, Thick Film, 250 mW</t>
  </si>
  <si>
    <t>https://nl.farnell.com/kemet/c1206c104karactu/cap-0-1-f-250v-10-x7r-1206/dp/2429364?st=C1206C104KARACTU</t>
  </si>
  <si>
    <t>C1206C104KARACTU - SMD Multilayer Ceramic Capacitor, Tip &amp; Ring, 0.1 µF, 250 V, 1206 [3216 Metric], ± 10%, X7R</t>
  </si>
  <si>
    <t>Temp/Hum pcb</t>
  </si>
  <si>
    <t>J3</t>
  </si>
  <si>
    <t>J1</t>
  </si>
  <si>
    <t>Gas pcb</t>
  </si>
  <si>
    <t>https://nl.farnell.com/harwin/m22-7130642/socket-vertical-1row-6way/dp/1109731</t>
  </si>
  <si>
    <t>M22-7130642 - Board-To-Board Connector, Vertical, 2 mm, 6 Contacts, Receptacle, M22 Series, Through Hole, 1 Rows</t>
  </si>
  <si>
    <t>J2</t>
  </si>
  <si>
    <t>R1 - R2</t>
  </si>
  <si>
    <t>C2</t>
  </si>
  <si>
    <t>Noise pcb</t>
  </si>
  <si>
    <t>OTS1_short</t>
  </si>
  <si>
    <t>OTS1_long</t>
  </si>
  <si>
    <t>https://nl.farnell.com/multicomp/2212s-10sg-85/socket-pcb-1-row-10way/dp/1593464</t>
  </si>
  <si>
    <t>2212S-10SG-85 - Board-To-Board Connector, 2.54 mm, 10 Contacts, Receptacle, 2212S Series, Through Hole, 1 Rows</t>
  </si>
  <si>
    <t>https://nl.farnell.com/vishay/crcw12060000zsta/res-0r0-0-25w-1206/dp/1692540</t>
  </si>
  <si>
    <t>CRCW12060000ZSTA - SMD Chip Resistor, 1206 [3216 Metric], 0 ohm, CRCW Series, 200 V, Thick Film, 250 mW</t>
  </si>
  <si>
    <t>https://nl.farnell.com/avx/12065c105jat2a/cap-1-f-50v-5-x7r-1206/dp/1740706</t>
  </si>
  <si>
    <t>12065C105JAT2A - SMD Multilayer Ceramic Capacitor, 1 µF, 50 V, 1206 [3216 Metric], ± 5%, X7R, AVX 1206 MLCC</t>
  </si>
  <si>
    <t>CONTACT THE COMPANY</t>
  </si>
  <si>
    <t>WS2812B RGB Led, Neopixel, package 5050</t>
  </si>
  <si>
    <t>Opencircuit</t>
  </si>
  <si>
    <t>https://opencircuit.nl/Product/10707/WS2812B-RGB-led-10-stuks</t>
  </si>
  <si>
    <t>LED1</t>
  </si>
  <si>
    <t>Purchase cost (euro)</t>
  </si>
  <si>
    <t>Cost of 1 kit (euro)</t>
  </si>
  <si>
    <t>READ THE BOM NOTE in the repo</t>
  </si>
  <si>
    <t>Extra</t>
  </si>
  <si>
    <t>solid wire for the vias</t>
  </si>
  <si>
    <t>solid core condactive wire, AWG &gt;= 21</t>
  </si>
  <si>
    <t>https://opencircuit.shop/Product/13971/Silicone-Cover-Stranded-Core-Wire-2m-26AWG-Black</t>
  </si>
  <si>
    <t>ADA-1881</t>
  </si>
  <si>
    <t>Grove - Universal 4 Pin Unbuckled 20cm Cable.</t>
  </si>
  <si>
    <t>grove cables</t>
  </si>
  <si>
    <t>SS-110990031</t>
  </si>
  <si>
    <t>https://www.kiwi-electronics.nl/grove-universal-4-pin-unbuckled-20cm-cable-5-pack?search=Grove%20-%20Universal%204%20Pin%20&amp;description=true</t>
  </si>
  <si>
    <t>The cost of the gas sensors are estimations, you have to contact the company for the exact cost.</t>
  </si>
  <si>
    <t>https://nl.farnell.com/omron-electronic-components/b3sn-3112p/switch-6x6x3-1mm-sealed-1-57n/dp/2076274?ost=2076274&amp;ddkey=https%3Anl-NL%2FElement14_Netherlands%2Fsearch</t>
  </si>
  <si>
    <t>Tactile Switch, B3SN Series, Top Actuated, SMD, Round Button, 160 gf, 50mA at 24VDC</t>
  </si>
  <si>
    <t>sdcard</t>
  </si>
  <si>
    <t>battery for rtc</t>
  </si>
  <si>
    <t>open circuit</t>
  </si>
  <si>
    <t>https://opencircuit.nl/Product/11234/8GB-Micro-SD-geheugenkaart</t>
  </si>
  <si>
    <t>8GB Micro SD card</t>
  </si>
  <si>
    <t>USB power cable</t>
  </si>
  <si>
    <t>Micro USB kabel - 1.8m</t>
  </si>
  <si>
    <t>USB adapter</t>
  </si>
  <si>
    <t>Goobay 59232 Dual USB Voeding - 5V 2.4A</t>
  </si>
  <si>
    <t>https://www.tinytronics.nl/shop/nl/voedingen/5v/goobay-59232-dual-usb-voeding-5v-2.4a-zwart?search=USB%20Voeding</t>
  </si>
  <si>
    <t>https://www.tinytronics.nl/shop/nl/kabels/usb/micro-usb-kabel-1.8m?search=usb</t>
  </si>
  <si>
    <t>CR1220 3V lithium metal coin cell battery</t>
  </si>
  <si>
    <t>allekables</t>
  </si>
  <si>
    <t>https://www.allekabels.nl/knoopcel-batterij/1067/1296899/knoopcel-batterij.html?gclid=Cj0KCQiAnY_jBRDdARIsAIEqpJ2rkIKRUuv-_eBs5IBFhdc-4L-u2Y0OKBGr-Ovh1yVKXDImQ0JHVIcaAuZCEALw_wcB</t>
  </si>
  <si>
    <t>D1 D2</t>
  </si>
  <si>
    <t>Fast / Ultrafast Diode, 100 V, 1 A, Single, 1 V, 50 ns, 30 A</t>
  </si>
  <si>
    <t>https://nl.farnell.com/webapp/wcs/stores/servlet/ProductDisplay?urlRequestType=Base&amp;catalogId=10001&amp;langId=31&amp;storeId=10168&amp;partNumber=2675010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</si>
</sst>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Verdana"/>
    </font>
    <font>
      <b/>
      <sz val="20"/>
      <color rgb="FF454545"/>
      <name val="Arial"/>
    </font>
    <font>
      <sz val="12"/>
      <color rgb="FF4D4D4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/>
    <xf numFmtId="0" fontId="2" fillId="0" borderId="0" xfId="0" applyFont="1"/>
    <xf numFmtId="49" fontId="0" fillId="0" borderId="0" xfId="0" applyNumberFormat="1" applyAlignment="1">
      <alignment horizontal="right" vertical="center"/>
    </xf>
    <xf numFmtId="0" fontId="4" fillId="0" borderId="0" xfId="0" applyFont="1"/>
    <xf numFmtId="0" fontId="5" fillId="0" borderId="0" xfId="1"/>
    <xf numFmtId="0" fontId="7" fillId="0" borderId="0" xfId="0" applyFont="1"/>
    <xf numFmtId="0" fontId="0" fillId="0" borderId="0" xfId="0" applyAlignment="1"/>
    <xf numFmtId="0" fontId="8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circuit.nl/Product/12958/Adafruit-Feather-HUZZAH-with-ESP8266-WiFi" TargetMode="External"/><Relationship Id="rId2" Type="http://schemas.openxmlformats.org/officeDocument/2006/relationships/hyperlink" Target="https://nl.farnell.com/harwin/m20-7820346/socket-pcb-0-1-3way/dp/7991924" TargetMode="External"/><Relationship Id="rId3" Type="http://schemas.openxmlformats.org/officeDocument/2006/relationships/hyperlink" Target="https://opencircuit.nl/Product/11234/8GB-Micro-SD-geheugenka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D1" workbookViewId="0">
      <selection activeCell="K27" sqref="K27"/>
    </sheetView>
  </sheetViews>
  <sheetFormatPr baseColWidth="10" defaultRowHeight="16" x14ac:dyDescent="0.2"/>
  <cols>
    <col min="1" max="1" width="18.1640625" customWidth="1"/>
    <col min="2" max="2" width="36.83203125" customWidth="1"/>
    <col min="3" max="3" width="107.33203125" bestFit="1" customWidth="1"/>
    <col min="4" max="4" width="7.83203125" bestFit="1" customWidth="1"/>
    <col min="5" max="5" width="13.83203125" bestFit="1" customWidth="1"/>
    <col min="6" max="6" width="14.83203125" style="13" bestFit="1" customWidth="1"/>
    <col min="8" max="8" width="9.6640625" bestFit="1" customWidth="1"/>
    <col min="9" max="9" width="20.5" bestFit="1" customWidth="1"/>
    <col min="10" max="10" width="10.6640625" bestFit="1" customWidth="1"/>
    <col min="11" max="11" width="69.33203125" bestFit="1" customWidth="1"/>
  </cols>
  <sheetData>
    <row r="1" spans="1:11" x14ac:dyDescent="0.2">
      <c r="C1" t="s">
        <v>115</v>
      </c>
    </row>
    <row r="2" spans="1:11" x14ac:dyDescent="0.2">
      <c r="C2" t="s">
        <v>125</v>
      </c>
    </row>
    <row r="3" spans="1:11" x14ac:dyDescent="0.2">
      <c r="A3" s="1" t="s">
        <v>113</v>
      </c>
      <c r="B3">
        <f>SUM(I7:I43)</f>
        <v>501.2940000000001</v>
      </c>
    </row>
    <row r="4" spans="1:11" x14ac:dyDescent="0.2">
      <c r="A4" s="1" t="s">
        <v>114</v>
      </c>
      <c r="B4">
        <f>SUM(J7:J44)</f>
        <v>449.36790000000013</v>
      </c>
    </row>
    <row r="6" spans="1:11" ht="32" x14ac:dyDescent="0.2">
      <c r="B6" s="1" t="s">
        <v>0</v>
      </c>
      <c r="C6" s="1" t="s">
        <v>1</v>
      </c>
      <c r="D6" s="1" t="s">
        <v>2</v>
      </c>
      <c r="E6" s="1" t="s">
        <v>3</v>
      </c>
      <c r="F6" s="14" t="s">
        <v>4</v>
      </c>
      <c r="G6" s="1" t="s">
        <v>5</v>
      </c>
      <c r="H6" s="1" t="s">
        <v>6</v>
      </c>
      <c r="I6" s="2" t="s">
        <v>7</v>
      </c>
      <c r="J6" s="2" t="s">
        <v>8</v>
      </c>
      <c r="K6" s="1" t="s">
        <v>9</v>
      </c>
    </row>
    <row r="7" spans="1:11" x14ac:dyDescent="0.2">
      <c r="B7" t="s">
        <v>10</v>
      </c>
      <c r="C7" t="s">
        <v>11</v>
      </c>
      <c r="D7">
        <v>1</v>
      </c>
      <c r="E7" t="s">
        <v>12</v>
      </c>
      <c r="F7" s="4" t="s">
        <v>13</v>
      </c>
      <c r="G7">
        <v>19.95</v>
      </c>
      <c r="H7">
        <v>1</v>
      </c>
      <c r="I7">
        <f>H7*G7</f>
        <v>19.95</v>
      </c>
      <c r="J7">
        <f>G7*D7</f>
        <v>19.95</v>
      </c>
      <c r="K7" s="9" t="s">
        <v>14</v>
      </c>
    </row>
    <row r="8" spans="1:11" x14ac:dyDescent="0.2">
      <c r="B8" t="s">
        <v>18</v>
      </c>
      <c r="C8" t="s">
        <v>17</v>
      </c>
      <c r="D8">
        <v>1</v>
      </c>
      <c r="E8" t="s">
        <v>12</v>
      </c>
      <c r="F8" s="4" t="s">
        <v>16</v>
      </c>
      <c r="G8">
        <v>10.5</v>
      </c>
      <c r="H8">
        <v>1</v>
      </c>
      <c r="I8">
        <f>H8*G8</f>
        <v>10.5</v>
      </c>
      <c r="J8">
        <f t="shared" ref="J8:J15" si="0">G8*D8</f>
        <v>10.5</v>
      </c>
      <c r="K8" t="s">
        <v>15</v>
      </c>
    </row>
    <row r="9" spans="1:11" x14ac:dyDescent="0.2">
      <c r="B9" t="s">
        <v>19</v>
      </c>
      <c r="C9" t="s">
        <v>20</v>
      </c>
      <c r="D9">
        <v>2</v>
      </c>
      <c r="E9" t="s">
        <v>12</v>
      </c>
      <c r="F9" s="4" t="s">
        <v>21</v>
      </c>
      <c r="G9">
        <v>1.75</v>
      </c>
      <c r="H9">
        <v>1</v>
      </c>
      <c r="I9">
        <f t="shared" ref="I9:I13" si="1">H9*G9</f>
        <v>1.75</v>
      </c>
      <c r="J9">
        <f t="shared" si="0"/>
        <v>3.5</v>
      </c>
      <c r="K9" t="s">
        <v>22</v>
      </c>
    </row>
    <row r="10" spans="1:11" x14ac:dyDescent="0.2">
      <c r="B10" t="s">
        <v>23</v>
      </c>
      <c r="C10" t="s">
        <v>24</v>
      </c>
      <c r="D10">
        <v>1</v>
      </c>
      <c r="E10" t="s">
        <v>25</v>
      </c>
      <c r="F10" s="7" t="s">
        <v>26</v>
      </c>
      <c r="G10">
        <v>4.5</v>
      </c>
      <c r="H10">
        <v>1</v>
      </c>
      <c r="I10">
        <f t="shared" si="1"/>
        <v>4.5</v>
      </c>
      <c r="J10">
        <f t="shared" si="0"/>
        <v>4.5</v>
      </c>
      <c r="K10" t="s">
        <v>27</v>
      </c>
    </row>
    <row r="11" spans="1:11" x14ac:dyDescent="0.2">
      <c r="B11" t="s">
        <v>29</v>
      </c>
      <c r="C11" t="s">
        <v>30</v>
      </c>
      <c r="D11">
        <v>2</v>
      </c>
      <c r="E11" t="s">
        <v>12</v>
      </c>
      <c r="F11" s="4">
        <v>54390</v>
      </c>
      <c r="G11">
        <v>17.95</v>
      </c>
      <c r="H11">
        <v>1</v>
      </c>
      <c r="I11">
        <f t="shared" si="1"/>
        <v>17.95</v>
      </c>
      <c r="J11">
        <f t="shared" si="0"/>
        <v>35.9</v>
      </c>
      <c r="K11" t="s">
        <v>28</v>
      </c>
    </row>
    <row r="12" spans="1:11" x14ac:dyDescent="0.2">
      <c r="B12" t="s">
        <v>32</v>
      </c>
      <c r="C12" t="s">
        <v>33</v>
      </c>
      <c r="D12">
        <v>1</v>
      </c>
      <c r="E12" t="s">
        <v>34</v>
      </c>
      <c r="F12" s="3" t="s">
        <v>35</v>
      </c>
      <c r="G12">
        <v>23.95</v>
      </c>
      <c r="H12">
        <v>1</v>
      </c>
      <c r="I12">
        <f t="shared" si="1"/>
        <v>23.95</v>
      </c>
      <c r="J12">
        <f t="shared" si="0"/>
        <v>23.95</v>
      </c>
      <c r="K12" t="s">
        <v>31</v>
      </c>
    </row>
    <row r="13" spans="1:11" x14ac:dyDescent="0.2">
      <c r="B13" t="s">
        <v>37</v>
      </c>
      <c r="C13" t="s">
        <v>38</v>
      </c>
      <c r="D13">
        <v>1</v>
      </c>
      <c r="E13" t="s">
        <v>39</v>
      </c>
      <c r="F13" s="3" t="s">
        <v>40</v>
      </c>
      <c r="G13">
        <v>14.9</v>
      </c>
      <c r="H13">
        <v>1</v>
      </c>
      <c r="I13">
        <f t="shared" si="1"/>
        <v>14.9</v>
      </c>
      <c r="J13">
        <f t="shared" si="0"/>
        <v>14.9</v>
      </c>
      <c r="K13" t="s">
        <v>36</v>
      </c>
    </row>
    <row r="14" spans="1:11" x14ac:dyDescent="0.2">
      <c r="B14" t="s">
        <v>43</v>
      </c>
      <c r="C14" t="s">
        <v>42</v>
      </c>
      <c r="D14">
        <v>2</v>
      </c>
      <c r="E14" t="s">
        <v>61</v>
      </c>
      <c r="F14" s="3">
        <v>7991924</v>
      </c>
      <c r="G14">
        <v>0.49099999999999999</v>
      </c>
      <c r="H14">
        <v>10</v>
      </c>
      <c r="I14">
        <f t="shared" ref="I14:I15" si="2">H14*G14</f>
        <v>4.91</v>
      </c>
      <c r="J14">
        <f t="shared" si="0"/>
        <v>0.98199999999999998</v>
      </c>
      <c r="K14" s="9" t="s">
        <v>41</v>
      </c>
    </row>
    <row r="15" spans="1:11" x14ac:dyDescent="0.2">
      <c r="B15" t="s">
        <v>45</v>
      </c>
      <c r="C15" t="s">
        <v>46</v>
      </c>
      <c r="D15">
        <v>1</v>
      </c>
      <c r="E15" t="s">
        <v>47</v>
      </c>
      <c r="F15" s="3">
        <v>1548</v>
      </c>
      <c r="G15">
        <v>25</v>
      </c>
      <c r="H15">
        <v>1</v>
      </c>
      <c r="I15">
        <f t="shared" si="2"/>
        <v>25</v>
      </c>
      <c r="J15">
        <f t="shared" si="0"/>
        <v>25</v>
      </c>
      <c r="K15" t="s">
        <v>48</v>
      </c>
    </row>
    <row r="16" spans="1:11" x14ac:dyDescent="0.2">
      <c r="B16" s="8" t="s">
        <v>49</v>
      </c>
      <c r="C16" s="8" t="s">
        <v>50</v>
      </c>
      <c r="D16">
        <v>1</v>
      </c>
      <c r="E16" t="s">
        <v>52</v>
      </c>
      <c r="F16" s="15" t="s">
        <v>108</v>
      </c>
      <c r="G16" s="15"/>
      <c r="H16" s="15"/>
      <c r="I16" s="11">
        <v>50</v>
      </c>
      <c r="J16">
        <v>50</v>
      </c>
      <c r="K16" t="s">
        <v>51</v>
      </c>
    </row>
    <row r="17" spans="1:11" x14ac:dyDescent="0.2">
      <c r="B17" s="8" t="s">
        <v>53</v>
      </c>
      <c r="C17" t="s">
        <v>54</v>
      </c>
      <c r="D17">
        <v>1</v>
      </c>
      <c r="E17" t="s">
        <v>52</v>
      </c>
      <c r="F17" s="15"/>
      <c r="G17" s="15"/>
      <c r="H17" s="15"/>
      <c r="I17" s="11">
        <v>50</v>
      </c>
      <c r="J17">
        <v>50</v>
      </c>
      <c r="K17" t="s">
        <v>55</v>
      </c>
    </row>
    <row r="18" spans="1:11" x14ac:dyDescent="0.2">
      <c r="B18" s="8" t="s">
        <v>56</v>
      </c>
      <c r="C18" s="8" t="s">
        <v>57</v>
      </c>
      <c r="D18">
        <v>2</v>
      </c>
      <c r="E18" t="s">
        <v>52</v>
      </c>
      <c r="F18" s="15"/>
      <c r="G18" s="15"/>
      <c r="H18" s="15"/>
      <c r="I18" s="11">
        <v>200</v>
      </c>
      <c r="J18">
        <v>200</v>
      </c>
      <c r="K18" t="s">
        <v>58</v>
      </c>
    </row>
    <row r="20" spans="1:11" x14ac:dyDescent="0.2">
      <c r="A20" t="s">
        <v>59</v>
      </c>
    </row>
    <row r="21" spans="1:11" x14ac:dyDescent="0.2">
      <c r="B21" t="s">
        <v>66</v>
      </c>
      <c r="C21" t="s">
        <v>60</v>
      </c>
      <c r="D21">
        <v>1</v>
      </c>
      <c r="E21" t="s">
        <v>61</v>
      </c>
      <c r="F21" s="3">
        <v>2827905</v>
      </c>
      <c r="G21">
        <v>1.2</v>
      </c>
      <c r="H21">
        <v>10</v>
      </c>
      <c r="I21">
        <f t="shared" ref="I21:I22" si="3">H21*G21</f>
        <v>12</v>
      </c>
      <c r="J21">
        <f t="shared" ref="J21:J27" si="4">G21*D21</f>
        <v>1.2</v>
      </c>
      <c r="K21" s="9" t="s">
        <v>62</v>
      </c>
    </row>
    <row r="22" spans="1:11" x14ac:dyDescent="0.2">
      <c r="B22" t="s">
        <v>65</v>
      </c>
      <c r="C22" t="s">
        <v>63</v>
      </c>
      <c r="D22">
        <v>1</v>
      </c>
      <c r="E22" t="s">
        <v>61</v>
      </c>
      <c r="F22" s="3">
        <v>2827901</v>
      </c>
      <c r="G22">
        <v>0.71299999999999997</v>
      </c>
      <c r="H22">
        <v>10</v>
      </c>
      <c r="I22">
        <f t="shared" si="3"/>
        <v>7.13</v>
      </c>
      <c r="J22">
        <f t="shared" si="4"/>
        <v>0.71299999999999997</v>
      </c>
      <c r="K22" s="9" t="s">
        <v>64</v>
      </c>
    </row>
    <row r="23" spans="1:11" x14ac:dyDescent="0.2">
      <c r="B23" t="s">
        <v>67</v>
      </c>
      <c r="C23" t="s">
        <v>71</v>
      </c>
      <c r="D23">
        <v>4</v>
      </c>
      <c r="E23" t="s">
        <v>34</v>
      </c>
      <c r="F23" s="3" t="s">
        <v>70</v>
      </c>
      <c r="G23">
        <f>1.5/H23</f>
        <v>0.15</v>
      </c>
      <c r="H23">
        <v>10</v>
      </c>
      <c r="I23">
        <f t="shared" ref="I23" si="5">H23*G23</f>
        <v>1.5</v>
      </c>
      <c r="J23">
        <f t="shared" si="4"/>
        <v>0.6</v>
      </c>
      <c r="K23" t="s">
        <v>69</v>
      </c>
    </row>
    <row r="24" spans="1:11" x14ac:dyDescent="0.2">
      <c r="B24" s="8" t="s">
        <v>68</v>
      </c>
      <c r="C24" t="s">
        <v>72</v>
      </c>
      <c r="D24">
        <v>1</v>
      </c>
      <c r="E24" t="s">
        <v>44</v>
      </c>
      <c r="F24" s="3">
        <v>1516281</v>
      </c>
      <c r="G24">
        <v>0.14699999999999999</v>
      </c>
      <c r="H24">
        <v>100</v>
      </c>
      <c r="I24">
        <f t="shared" ref="I24:I27" si="6">H24*G24</f>
        <v>14.7</v>
      </c>
      <c r="J24">
        <f t="shared" si="4"/>
        <v>0.14699999999999999</v>
      </c>
      <c r="K24" t="s">
        <v>73</v>
      </c>
    </row>
    <row r="25" spans="1:11" x14ac:dyDescent="0.2">
      <c r="B25" s="8" t="s">
        <v>75</v>
      </c>
      <c r="C25" t="s">
        <v>76</v>
      </c>
      <c r="D25">
        <v>2</v>
      </c>
      <c r="E25" t="s">
        <v>44</v>
      </c>
      <c r="F25" s="3">
        <v>9845429</v>
      </c>
      <c r="G25">
        <v>0.36</v>
      </c>
      <c r="H25">
        <v>5</v>
      </c>
      <c r="I25">
        <f t="shared" si="6"/>
        <v>1.7999999999999998</v>
      </c>
      <c r="J25">
        <f t="shared" si="4"/>
        <v>0.72</v>
      </c>
      <c r="K25" t="s">
        <v>74</v>
      </c>
    </row>
    <row r="26" spans="1:11" x14ac:dyDescent="0.2">
      <c r="B26" t="s">
        <v>77</v>
      </c>
      <c r="C26" t="s">
        <v>79</v>
      </c>
      <c r="D26">
        <v>4</v>
      </c>
      <c r="E26" t="s">
        <v>44</v>
      </c>
      <c r="F26" s="3">
        <v>9240640</v>
      </c>
      <c r="G26">
        <v>6.0999999999999999E-2</v>
      </c>
      <c r="H26">
        <v>10</v>
      </c>
      <c r="I26">
        <f t="shared" si="6"/>
        <v>0.61</v>
      </c>
      <c r="J26">
        <f t="shared" si="4"/>
        <v>0.24399999999999999</v>
      </c>
      <c r="K26" t="s">
        <v>78</v>
      </c>
    </row>
    <row r="27" spans="1:11" x14ac:dyDescent="0.2">
      <c r="B27" t="s">
        <v>142</v>
      </c>
      <c r="C27" t="s">
        <v>143</v>
      </c>
      <c r="D27">
        <v>2</v>
      </c>
      <c r="E27" t="s">
        <v>44</v>
      </c>
      <c r="F27" s="6">
        <v>2675010</v>
      </c>
      <c r="G27">
        <v>0.36099999999999999</v>
      </c>
      <c r="H27">
        <v>5</v>
      </c>
      <c r="I27">
        <f t="shared" si="6"/>
        <v>1.8049999999999999</v>
      </c>
      <c r="J27">
        <f t="shared" si="4"/>
        <v>0.72199999999999998</v>
      </c>
      <c r="K27" t="s">
        <v>144</v>
      </c>
    </row>
    <row r="28" spans="1:11" x14ac:dyDescent="0.2">
      <c r="C28" s="6"/>
    </row>
    <row r="29" spans="1:11" ht="25" x14ac:dyDescent="0.25">
      <c r="A29" t="s">
        <v>80</v>
      </c>
      <c r="C29" s="5"/>
    </row>
    <row r="30" spans="1:11" x14ac:dyDescent="0.2">
      <c r="B30" t="s">
        <v>81</v>
      </c>
      <c r="C30" t="s">
        <v>63</v>
      </c>
      <c r="D30">
        <v>1</v>
      </c>
      <c r="E30" t="s">
        <v>61</v>
      </c>
      <c r="F30" s="3">
        <v>2827901</v>
      </c>
      <c r="G30">
        <v>0.71299999999999997</v>
      </c>
      <c r="H30">
        <v>10</v>
      </c>
      <c r="I30">
        <f t="shared" ref="I30:I31" si="7">H30*G30</f>
        <v>7.13</v>
      </c>
      <c r="J30">
        <f t="shared" ref="J30:J35" si="8">G30*D30</f>
        <v>0.71299999999999997</v>
      </c>
      <c r="K30" s="9" t="s">
        <v>64</v>
      </c>
    </row>
    <row r="31" spans="1:11" x14ac:dyDescent="0.2">
      <c r="B31" t="s">
        <v>65</v>
      </c>
      <c r="C31" t="s">
        <v>60</v>
      </c>
      <c r="D31">
        <v>1</v>
      </c>
      <c r="E31" t="s">
        <v>61</v>
      </c>
      <c r="F31" s="3">
        <v>2827905</v>
      </c>
      <c r="G31">
        <v>1.2</v>
      </c>
      <c r="H31">
        <v>10</v>
      </c>
      <c r="I31">
        <f t="shared" si="7"/>
        <v>12</v>
      </c>
      <c r="J31">
        <f t="shared" si="8"/>
        <v>1.2</v>
      </c>
      <c r="K31" s="9" t="s">
        <v>62</v>
      </c>
    </row>
    <row r="32" spans="1:11" x14ac:dyDescent="0.2">
      <c r="B32" t="s">
        <v>82</v>
      </c>
      <c r="C32" t="s">
        <v>127</v>
      </c>
      <c r="D32">
        <v>2</v>
      </c>
      <c r="E32" t="s">
        <v>61</v>
      </c>
      <c r="F32" s="3">
        <v>2076274</v>
      </c>
      <c r="G32">
        <v>0.72099999999999997</v>
      </c>
      <c r="H32">
        <v>5</v>
      </c>
      <c r="I32">
        <f t="shared" ref="I32:I36" si="9">H32*G32</f>
        <v>3.605</v>
      </c>
      <c r="J32">
        <f t="shared" si="8"/>
        <v>1.4419999999999999</v>
      </c>
      <c r="K32" s="9" t="s">
        <v>126</v>
      </c>
    </row>
    <row r="33" spans="1:11" x14ac:dyDescent="0.2">
      <c r="B33" t="s">
        <v>83</v>
      </c>
      <c r="C33" t="s">
        <v>79</v>
      </c>
      <c r="D33">
        <v>4</v>
      </c>
      <c r="E33" t="s">
        <v>44</v>
      </c>
      <c r="F33" s="3">
        <v>9240640</v>
      </c>
      <c r="G33">
        <v>6.0999999999999999E-2</v>
      </c>
      <c r="H33">
        <v>10</v>
      </c>
      <c r="I33">
        <f t="shared" si="9"/>
        <v>0.61</v>
      </c>
      <c r="J33">
        <f t="shared" si="8"/>
        <v>0.24399999999999999</v>
      </c>
      <c r="K33" t="s">
        <v>78</v>
      </c>
    </row>
    <row r="34" spans="1:11" x14ac:dyDescent="0.2">
      <c r="B34" t="s">
        <v>84</v>
      </c>
      <c r="C34" t="s">
        <v>87</v>
      </c>
      <c r="D34">
        <v>1</v>
      </c>
      <c r="E34" t="s">
        <v>44</v>
      </c>
      <c r="F34" s="3">
        <v>9240926</v>
      </c>
      <c r="G34">
        <v>6.9900000000000004E-2</v>
      </c>
      <c r="H34">
        <v>10</v>
      </c>
      <c r="I34">
        <f t="shared" si="9"/>
        <v>0.69900000000000007</v>
      </c>
      <c r="J34">
        <f t="shared" si="8"/>
        <v>6.9900000000000004E-2</v>
      </c>
      <c r="K34" t="s">
        <v>86</v>
      </c>
    </row>
    <row r="35" spans="1:11" x14ac:dyDescent="0.2">
      <c r="B35" t="s">
        <v>85</v>
      </c>
      <c r="C35" t="s">
        <v>89</v>
      </c>
      <c r="D35">
        <v>1</v>
      </c>
      <c r="E35" t="s">
        <v>44</v>
      </c>
      <c r="F35" s="3">
        <v>2429364</v>
      </c>
      <c r="G35">
        <v>0.29899999999999999</v>
      </c>
      <c r="H35">
        <v>5</v>
      </c>
      <c r="I35">
        <f t="shared" si="9"/>
        <v>1.4949999999999999</v>
      </c>
      <c r="J35">
        <f t="shared" si="8"/>
        <v>0.29899999999999999</v>
      </c>
      <c r="K35" t="s">
        <v>88</v>
      </c>
    </row>
    <row r="36" spans="1:11" x14ac:dyDescent="0.2">
      <c r="B36" t="s">
        <v>112</v>
      </c>
      <c r="C36" t="s">
        <v>109</v>
      </c>
      <c r="D36">
        <v>1</v>
      </c>
      <c r="E36" t="s">
        <v>110</v>
      </c>
      <c r="F36" s="3">
        <v>10707</v>
      </c>
      <c r="G36">
        <f>1.95/10</f>
        <v>0.19500000000000001</v>
      </c>
      <c r="H36">
        <v>10</v>
      </c>
      <c r="I36">
        <f t="shared" si="9"/>
        <v>1.9500000000000002</v>
      </c>
      <c r="J36">
        <f t="shared" ref="J36" si="10">G36*D36</f>
        <v>0.19500000000000001</v>
      </c>
      <c r="K36" t="s">
        <v>111</v>
      </c>
    </row>
    <row r="38" spans="1:11" ht="25" x14ac:dyDescent="0.25">
      <c r="A38" t="s">
        <v>90</v>
      </c>
      <c r="C38" s="5"/>
    </row>
    <row r="39" spans="1:11" x14ac:dyDescent="0.2">
      <c r="B39" t="s">
        <v>91</v>
      </c>
      <c r="C39" t="s">
        <v>95</v>
      </c>
      <c r="D39">
        <v>1</v>
      </c>
      <c r="E39" t="s">
        <v>44</v>
      </c>
      <c r="F39" s="3">
        <v>1109731</v>
      </c>
      <c r="G39">
        <v>0.78500000000000003</v>
      </c>
      <c r="H39">
        <v>10</v>
      </c>
      <c r="I39">
        <f t="shared" ref="I39:I40" si="11">H39*G39</f>
        <v>7.8500000000000005</v>
      </c>
      <c r="J39">
        <f t="shared" ref="J39" si="12">G39*D39</f>
        <v>0.78500000000000003</v>
      </c>
      <c r="K39" t="s">
        <v>94</v>
      </c>
    </row>
    <row r="40" spans="1:11" x14ac:dyDescent="0.2">
      <c r="B40" t="s">
        <v>92</v>
      </c>
      <c r="C40" s="8" t="s">
        <v>71</v>
      </c>
      <c r="D40">
        <v>1</v>
      </c>
      <c r="E40" t="s">
        <v>34</v>
      </c>
      <c r="F40" s="3" t="s">
        <v>70</v>
      </c>
      <c r="G40">
        <f>1.5/H40</f>
        <v>0.15</v>
      </c>
      <c r="H40">
        <v>10</v>
      </c>
      <c r="I40">
        <f t="shared" si="11"/>
        <v>1.5</v>
      </c>
      <c r="J40">
        <f>G40*D40</f>
        <v>0.15</v>
      </c>
      <c r="K40" t="s">
        <v>69</v>
      </c>
    </row>
    <row r="41" spans="1:11" ht="25" x14ac:dyDescent="0.25">
      <c r="C41" s="5"/>
      <c r="F41" s="3"/>
    </row>
    <row r="42" spans="1:11" x14ac:dyDescent="0.2">
      <c r="A42" t="s">
        <v>93</v>
      </c>
      <c r="F42" s="3"/>
    </row>
    <row r="43" spans="1:11" x14ac:dyDescent="0.2">
      <c r="B43" t="s">
        <v>96</v>
      </c>
      <c r="C43" s="8" t="s">
        <v>71</v>
      </c>
      <c r="D43" s="10">
        <v>2</v>
      </c>
      <c r="E43" s="10" t="s">
        <v>34</v>
      </c>
      <c r="F43" s="3" t="s">
        <v>70</v>
      </c>
      <c r="G43">
        <v>0.15</v>
      </c>
      <c r="H43" s="10">
        <v>10</v>
      </c>
      <c r="I43">
        <f>H43*G43</f>
        <v>1.5</v>
      </c>
      <c r="J43">
        <f t="shared" ref="J43" si="13">G43*D43</f>
        <v>0.3</v>
      </c>
      <c r="K43" s="10" t="s">
        <v>69</v>
      </c>
    </row>
    <row r="44" spans="1:11" x14ac:dyDescent="0.2">
      <c r="B44" t="s">
        <v>65</v>
      </c>
      <c r="C44" s="8" t="s">
        <v>103</v>
      </c>
      <c r="D44">
        <v>2</v>
      </c>
      <c r="E44" t="s">
        <v>44</v>
      </c>
      <c r="F44" s="3">
        <v>1593464</v>
      </c>
      <c r="G44">
        <v>0.221</v>
      </c>
      <c r="H44">
        <v>5</v>
      </c>
      <c r="I44">
        <f>H44*G44</f>
        <v>1.105</v>
      </c>
      <c r="J44">
        <f t="shared" ref="J44" si="14">G44*D44</f>
        <v>0.442</v>
      </c>
      <c r="K44" t="s">
        <v>102</v>
      </c>
    </row>
    <row r="45" spans="1:11" x14ac:dyDescent="0.2">
      <c r="B45" t="s">
        <v>97</v>
      </c>
      <c r="C45" s="8" t="s">
        <v>105</v>
      </c>
      <c r="D45">
        <v>2</v>
      </c>
      <c r="E45" t="s">
        <v>44</v>
      </c>
      <c r="F45" s="3">
        <v>1692540</v>
      </c>
      <c r="G45">
        <v>8.4699999999999998E-2</v>
      </c>
      <c r="H45">
        <v>10</v>
      </c>
      <c r="I45">
        <f>H45*G45</f>
        <v>0.84699999999999998</v>
      </c>
      <c r="J45">
        <f t="shared" ref="J45" si="15">G45*D45</f>
        <v>0.1694</v>
      </c>
      <c r="K45" t="s">
        <v>104</v>
      </c>
    </row>
    <row r="46" spans="1:11" x14ac:dyDescent="0.2">
      <c r="B46" t="s">
        <v>85</v>
      </c>
      <c r="C46" t="s">
        <v>89</v>
      </c>
      <c r="D46">
        <v>2</v>
      </c>
      <c r="E46" t="s">
        <v>44</v>
      </c>
      <c r="F46" s="3">
        <v>2429364</v>
      </c>
      <c r="G46">
        <v>0.29899999999999999</v>
      </c>
      <c r="H46">
        <v>5</v>
      </c>
      <c r="I46">
        <f t="shared" ref="I46:I47" si="16">H46*G46</f>
        <v>1.4949999999999999</v>
      </c>
      <c r="J46">
        <f>G46*D46</f>
        <v>0.59799999999999998</v>
      </c>
      <c r="K46" t="s">
        <v>88</v>
      </c>
    </row>
    <row r="47" spans="1:11" x14ac:dyDescent="0.2">
      <c r="B47" t="s">
        <v>98</v>
      </c>
      <c r="C47" s="8" t="s">
        <v>107</v>
      </c>
      <c r="D47">
        <v>2</v>
      </c>
      <c r="E47" t="s">
        <v>44</v>
      </c>
      <c r="F47" s="3">
        <v>1740706</v>
      </c>
      <c r="G47">
        <v>0.69799999999999995</v>
      </c>
      <c r="H47">
        <v>5</v>
      </c>
      <c r="I47">
        <f t="shared" si="16"/>
        <v>3.4899999999999998</v>
      </c>
      <c r="J47">
        <f>G47*D47</f>
        <v>1.3959999999999999</v>
      </c>
      <c r="K47" t="s">
        <v>106</v>
      </c>
    </row>
    <row r="49" spans="1:12" ht="25" x14ac:dyDescent="0.25">
      <c r="A49" t="s">
        <v>99</v>
      </c>
      <c r="C49" s="5"/>
    </row>
    <row r="50" spans="1:12" x14ac:dyDescent="0.2">
      <c r="B50" t="s">
        <v>92</v>
      </c>
      <c r="C50" s="8" t="s">
        <v>71</v>
      </c>
      <c r="D50">
        <v>1</v>
      </c>
      <c r="E50" t="s">
        <v>34</v>
      </c>
      <c r="F50" s="3" t="s">
        <v>70</v>
      </c>
      <c r="G50">
        <f>1.5/H50</f>
        <v>0.15</v>
      </c>
      <c r="H50">
        <v>10</v>
      </c>
      <c r="I50">
        <f t="shared" ref="I50:I52" si="17">H50*G50</f>
        <v>1.5</v>
      </c>
      <c r="J50">
        <f>G50*D50</f>
        <v>0.15</v>
      </c>
      <c r="K50" t="s">
        <v>69</v>
      </c>
    </row>
    <row r="51" spans="1:12" x14ac:dyDescent="0.2">
      <c r="B51" t="s">
        <v>100</v>
      </c>
      <c r="C51" t="s">
        <v>63</v>
      </c>
      <c r="D51">
        <v>1</v>
      </c>
      <c r="E51" t="s">
        <v>61</v>
      </c>
      <c r="F51" s="3">
        <v>2827901</v>
      </c>
      <c r="G51">
        <v>0.71299999999999997</v>
      </c>
      <c r="H51">
        <v>10</v>
      </c>
      <c r="I51">
        <f t="shared" si="17"/>
        <v>7.13</v>
      </c>
      <c r="J51">
        <f>G51*D51</f>
        <v>0.71299999999999997</v>
      </c>
      <c r="K51" s="9" t="s">
        <v>64</v>
      </c>
    </row>
    <row r="52" spans="1:12" x14ac:dyDescent="0.2">
      <c r="B52" t="s">
        <v>101</v>
      </c>
      <c r="C52" t="s">
        <v>60</v>
      </c>
      <c r="D52">
        <v>1</v>
      </c>
      <c r="E52" t="s">
        <v>61</v>
      </c>
      <c r="F52" s="3">
        <v>2827905</v>
      </c>
      <c r="G52">
        <v>1.2</v>
      </c>
      <c r="H52">
        <v>10</v>
      </c>
      <c r="I52">
        <f t="shared" si="17"/>
        <v>12</v>
      </c>
      <c r="J52">
        <f>G52*D52</f>
        <v>1.2</v>
      </c>
      <c r="K52" s="9" t="s">
        <v>62</v>
      </c>
    </row>
    <row r="53" spans="1:12" x14ac:dyDescent="0.2">
      <c r="F53" s="3"/>
    </row>
    <row r="54" spans="1:12" x14ac:dyDescent="0.2">
      <c r="A54" t="s">
        <v>116</v>
      </c>
    </row>
    <row r="55" spans="1:12" x14ac:dyDescent="0.2">
      <c r="B55" t="s">
        <v>117</v>
      </c>
      <c r="C55" t="s">
        <v>118</v>
      </c>
      <c r="D55">
        <v>1</v>
      </c>
      <c r="E55" t="s">
        <v>12</v>
      </c>
      <c r="F55" s="3" t="s">
        <v>120</v>
      </c>
      <c r="G55">
        <v>1.5</v>
      </c>
      <c r="H55">
        <v>1</v>
      </c>
      <c r="I55">
        <f t="shared" ref="I55" si="18">H55*G55</f>
        <v>1.5</v>
      </c>
      <c r="J55">
        <f t="shared" ref="J55" si="19">G55*D55</f>
        <v>1.5</v>
      </c>
      <c r="K55" t="s">
        <v>119</v>
      </c>
    </row>
    <row r="56" spans="1:12" x14ac:dyDescent="0.2">
      <c r="B56" t="s">
        <v>122</v>
      </c>
      <c r="C56" t="s">
        <v>121</v>
      </c>
      <c r="D56">
        <v>4</v>
      </c>
      <c r="E56" t="s">
        <v>34</v>
      </c>
      <c r="F56" s="3" t="s">
        <v>123</v>
      </c>
      <c r="G56">
        <f>3.5/H56</f>
        <v>0.7</v>
      </c>
      <c r="H56">
        <v>5</v>
      </c>
      <c r="I56">
        <f t="shared" ref="I56:I57" si="20">H56*G56</f>
        <v>3.5</v>
      </c>
      <c r="J56">
        <f t="shared" ref="J56:J57" si="21">G56*D56</f>
        <v>2.8</v>
      </c>
      <c r="K56" t="s">
        <v>124</v>
      </c>
    </row>
    <row r="57" spans="1:12" x14ac:dyDescent="0.2">
      <c r="B57" t="s">
        <v>128</v>
      </c>
      <c r="C57" t="s">
        <v>132</v>
      </c>
      <c r="D57" s="12">
        <v>1</v>
      </c>
      <c r="E57" s="12" t="s">
        <v>130</v>
      </c>
      <c r="F57" s="3">
        <v>11234</v>
      </c>
      <c r="G57" s="12">
        <v>6</v>
      </c>
      <c r="H57" s="12">
        <v>1</v>
      </c>
      <c r="I57">
        <f t="shared" si="20"/>
        <v>6</v>
      </c>
      <c r="J57">
        <f t="shared" si="21"/>
        <v>6</v>
      </c>
      <c r="K57" s="9" t="s">
        <v>131</v>
      </c>
      <c r="L57" s="12"/>
    </row>
    <row r="58" spans="1:12" x14ac:dyDescent="0.2">
      <c r="B58" t="s">
        <v>133</v>
      </c>
      <c r="C58" s="10" t="s">
        <v>134</v>
      </c>
      <c r="D58">
        <v>1</v>
      </c>
      <c r="E58" t="s">
        <v>25</v>
      </c>
      <c r="F58" s="3">
        <v>924</v>
      </c>
      <c r="G58">
        <v>2.5</v>
      </c>
      <c r="H58">
        <v>1</v>
      </c>
      <c r="I58">
        <f t="shared" ref="I58:I60" si="22">H58*G58</f>
        <v>2.5</v>
      </c>
      <c r="J58">
        <f t="shared" ref="J58:J60" si="23">G58*D58</f>
        <v>2.5</v>
      </c>
      <c r="K58" t="s">
        <v>138</v>
      </c>
    </row>
    <row r="59" spans="1:12" x14ac:dyDescent="0.2">
      <c r="B59" t="s">
        <v>135</v>
      </c>
      <c r="C59" s="10" t="s">
        <v>136</v>
      </c>
      <c r="D59">
        <v>1</v>
      </c>
      <c r="E59" t="s">
        <v>25</v>
      </c>
      <c r="F59" s="3">
        <v>1750</v>
      </c>
      <c r="G59">
        <v>7.5</v>
      </c>
      <c r="H59">
        <v>1</v>
      </c>
      <c r="I59">
        <f t="shared" si="22"/>
        <v>7.5</v>
      </c>
      <c r="J59">
        <f t="shared" si="23"/>
        <v>7.5</v>
      </c>
      <c r="K59" t="s">
        <v>137</v>
      </c>
    </row>
    <row r="60" spans="1:12" x14ac:dyDescent="0.2">
      <c r="B60" t="s">
        <v>129</v>
      </c>
      <c r="C60" s="10" t="s">
        <v>139</v>
      </c>
      <c r="D60">
        <v>1</v>
      </c>
      <c r="E60" t="s">
        <v>140</v>
      </c>
      <c r="F60" s="3">
        <v>1296899</v>
      </c>
      <c r="G60">
        <f>1.9/5</f>
        <v>0.38</v>
      </c>
      <c r="H60">
        <v>5</v>
      </c>
      <c r="I60">
        <f t="shared" si="22"/>
        <v>1.9</v>
      </c>
      <c r="J60">
        <f t="shared" si="23"/>
        <v>0.38</v>
      </c>
      <c r="K60" t="s">
        <v>141</v>
      </c>
    </row>
  </sheetData>
  <mergeCells count="1">
    <mergeCell ref="F16:H18"/>
  </mergeCells>
  <hyperlinks>
    <hyperlink ref="K7" r:id="rId1"/>
    <hyperlink ref="K14" r:id="rId2"/>
    <hyperlink ref="K57" r:id="rId3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2018-12-21T15:52:49Z</dcterms:created>
  <dcterms:modified xsi:type="dcterms:W3CDTF">2019-02-14T09:04:18Z</dcterms:modified>
</cp:coreProperties>
</file>