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21.xml.rels" ContentType="application/vnd.openxmlformats-package.relationships+xml"/>
  <Override PartName="/xl/worksheets/_rels/sheet19.xml.rels" ContentType="application/vnd.openxmlformats-package.relationships+xml"/>
  <Override PartName="/xl/worksheets/_rels/sheet17.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_rels/externalLink6.xml.rels" ContentType="application/vnd.openxmlformats-package.relationships+xml"/>
  <Override PartName="/xl/externalLinks/_rels/externalLink3.xml.rels" ContentType="application/vnd.openxmlformats-package.relationships+xml"/>
  <Override PartName="/xl/externalLinks/_rels/externalLink5.xml.rels" ContentType="application/vnd.openxmlformats-package.relationships+xml"/>
  <Override PartName="/xl/externalLinks/_rels/externalLink2.xml.rels" ContentType="application/vnd.openxmlformats-package.relationships+xml"/>
  <Override PartName="/xl/externalLinks/_rels/externalLink4.xml.rels" ContentType="application/vnd.openxmlformats-package.relationships+xml"/>
  <Override PartName="/xl/externalLinks/_rels/externalLink1.xml.rels" ContentType="application/vnd.openxmlformats-package.relationships+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V3.1-1 sal n 3vFP" sheetId="1" state="visible" r:id="rId2"/>
    <sheet name="V3.1-2 Sn CS 3vFP" sheetId="2" state="visible" r:id="rId3"/>
    <sheet name="Source V3.1-2 Sn CS 3vFP" sheetId="3" state="visible" r:id="rId4"/>
    <sheet name="V 3.1-E2-1" sheetId="4" state="visible" r:id="rId5"/>
    <sheet name="V 3.1-E2-1 source" sheetId="5" state="visible" r:id="rId6"/>
    <sheet name="V3.1-3 distrib sn 3vFP" sheetId="6" state="visible" r:id="rId7"/>
    <sheet name="Source V3.1-3 distrib sn 3vFP" sheetId="7" state="visible" r:id="rId8"/>
    <sheet name="V3.1-E3-1" sheetId="8" state="visible" r:id="rId9"/>
    <sheet name="V3.1-E3-2" sheetId="9" state="visible" r:id="rId10"/>
    <sheet name="V3.1-E3-3" sheetId="10" state="visible" r:id="rId11"/>
    <sheet name="V 3.1-E3-4" sheetId="11" state="visible" r:id="rId12"/>
    <sheet name="V3.1-E3-5 (2)" sheetId="12" state="visible" r:id="rId13"/>
    <sheet name="V3.1-4 s net FPT" sheetId="13" state="visible" r:id="rId14"/>
    <sheet name="V3.1-5 filieres hop ETMS" sheetId="14" state="visible" r:id="rId15"/>
    <sheet name="V 3.1-6 Décomp niv sal moy FP" sheetId="15" state="visible" r:id="rId16"/>
    <sheet name="V 3-A1-1 bilan GIPA 2018" sheetId="16" state="visible" r:id="rId17"/>
    <sheet name="V 3.A1-2 GIPA" sheetId="17" state="visible" r:id="rId18"/>
    <sheet name="Source V 3-A1-2 GIPA " sheetId="18" state="visible" r:id="rId19"/>
    <sheet name="V3.1-A1-3" sheetId="19" state="visible" r:id="rId20"/>
    <sheet name="V 3.1-A2-1 rachat RTT" sheetId="20" state="visible" r:id="rId21"/>
    <sheet name="V 3.1-A2-2 CET min FPE" sheetId="21" state="visible" r:id="rId22"/>
    <sheet name="Source V 3.1-A2-2 CET min FPE" sheetId="22" state="visible" r:id="rId23"/>
    <sheet name="V 3.1-A2-3 CET FPT 2015" sheetId="23" state="visible" r:id="rId24"/>
    <sheet name="V3.1- sal brut FP" sheetId="24" state="visible" r:id="rId25"/>
    <sheet name="V3.1- filieres hop ETMS" sheetId="25" state="visible" r:id="rId26"/>
  </sheets>
  <externalReferences>
    <externalReference r:id="rId27"/>
    <externalReference r:id="rId28"/>
    <externalReference r:id="rId29"/>
    <externalReference r:id="rId30"/>
    <externalReference r:id="rId31"/>
    <externalReference r:id="rId32"/>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<sst xmlns="http://schemas.openxmlformats.org/spreadsheetml/2006/main" count="625" uniqueCount="299">
  <si>
    <t xml:space="preserve">Figure V 3.1-1 : Salaires nets mensuels en 2018 dans la fonction publique selon le statut ou la situation d'emploi </t>
  </si>
  <si>
    <t xml:space="preserve">(en euros)</t>
  </si>
  <si>
    <t xml:space="preserve">Ensemble FP</t>
  </si>
  <si>
    <t xml:space="preserve">Structure des effectifs en équivalent temps plein (en %)</t>
  </si>
  <si>
    <t xml:space="preserve">Salaire moyen </t>
  </si>
  <si>
    <t xml:space="preserve">Salaire médian</t>
  </si>
  <si>
    <r>
      <rPr>
        <b val="true"/>
        <sz val="9"/>
        <rFont val="Arial"/>
        <family val="2"/>
        <charset val="1"/>
      </rPr>
      <t xml:space="preserve">1</t>
    </r>
    <r>
      <rPr>
        <b val="true"/>
        <vertAlign val="superscript"/>
        <sz val="9"/>
        <rFont val="Arial"/>
        <family val="2"/>
        <charset val="1"/>
      </rPr>
      <t xml:space="preserve">er</t>
    </r>
    <r>
      <rPr>
        <b val="true"/>
        <sz val="9"/>
        <rFont val="Arial"/>
        <family val="2"/>
        <charset val="1"/>
      </rPr>
      <t xml:space="preserve"> décile</t>
    </r>
  </si>
  <si>
    <r>
      <rPr>
        <b val="true"/>
        <sz val="9"/>
        <rFont val="Arial"/>
        <family val="2"/>
        <charset val="1"/>
      </rPr>
      <t xml:space="preserve">1</t>
    </r>
    <r>
      <rPr>
        <b val="true"/>
        <vertAlign val="superscript"/>
        <sz val="9"/>
        <rFont val="Arial"/>
        <family val="2"/>
        <charset val="1"/>
      </rPr>
      <t xml:space="preserve">er</t>
    </r>
    <r>
      <rPr>
        <b val="true"/>
        <sz val="9"/>
        <rFont val="Arial"/>
        <family val="2"/>
        <charset val="1"/>
      </rPr>
      <t xml:space="preserve"> quartile</t>
    </r>
  </si>
  <si>
    <r>
      <rPr>
        <b val="true"/>
        <sz val="9"/>
        <rFont val="Arial"/>
        <family val="2"/>
        <charset val="1"/>
      </rPr>
      <t xml:space="preserve">3</t>
    </r>
    <r>
      <rPr>
        <b val="true"/>
        <vertAlign val="superscript"/>
        <sz val="9"/>
        <rFont val="Arial"/>
        <family val="2"/>
        <charset val="1"/>
      </rPr>
      <t xml:space="preserve">ème</t>
    </r>
    <r>
      <rPr>
        <b val="true"/>
        <sz val="9"/>
        <rFont val="Arial"/>
        <family val="2"/>
        <charset val="1"/>
      </rPr>
      <t xml:space="preserve"> quartile</t>
    </r>
  </si>
  <si>
    <r>
      <rPr>
        <b val="true"/>
        <sz val="9"/>
        <rFont val="Arial"/>
        <family val="2"/>
        <charset val="1"/>
      </rPr>
      <t xml:space="preserve">9</t>
    </r>
    <r>
      <rPr>
        <b val="true"/>
        <vertAlign val="superscript"/>
        <sz val="9"/>
        <rFont val="Arial"/>
        <family val="2"/>
        <charset val="1"/>
      </rPr>
      <t xml:space="preserve">ème</t>
    </r>
    <r>
      <rPr>
        <b val="true"/>
        <sz val="9"/>
        <rFont val="Arial"/>
        <family val="2"/>
        <charset val="1"/>
      </rPr>
      <t xml:space="preserve"> décile</t>
    </r>
  </si>
  <si>
    <t xml:space="preserve">Ensemble</t>
  </si>
  <si>
    <t xml:space="preserve">Fonctionnaires</t>
  </si>
  <si>
    <t xml:space="preserve">   dont catégorie A</t>
  </si>
  <si>
    <t xml:space="preserve">   dont catégorie B</t>
  </si>
  <si>
    <t xml:space="preserve">   dont catégorie C</t>
  </si>
  <si>
    <t xml:space="preserve">Contractuels</t>
  </si>
  <si>
    <t xml:space="preserve">Autres catégories et statuts</t>
  </si>
  <si>
    <t xml:space="preserve">Ensemble hors bénéficiaires de contrats aidés</t>
  </si>
  <si>
    <t xml:space="preserve">Bénéficiaires de contrats aidés</t>
  </si>
  <si>
    <t xml:space="preserve">Femmes</t>
  </si>
  <si>
    <t xml:space="preserve">Hommes</t>
  </si>
  <si>
    <t xml:space="preserve">Moins de 30 ans</t>
  </si>
  <si>
    <t xml:space="preserve">30-39 ans</t>
  </si>
  <si>
    <t xml:space="preserve">40-49 ans</t>
  </si>
  <si>
    <t xml:space="preserve">50-59 ans</t>
  </si>
  <si>
    <t xml:space="preserve">60 ans et plus</t>
  </si>
  <si>
    <t xml:space="preserve">Source: Siasp, Insee. Traitement Drees,  DGCL - DESL, DGAFP - SDessi.</t>
  </si>
  <si>
    <t xml:space="preserve">Champ : France métropole et DOM (hors Mayotte) hors COM et étranger, y compris bénéficiaires de contrats aidés, en équivalent temps plein mensualisé.  Hors militaires, hors assistants maternels, hors apprentis, hors internes et externes des hôpitaux publics.</t>
  </si>
  <si>
    <t xml:space="preserve">Figure V 3.1-2 : Salaires nets mensuels moyens par catégorie hiérarchique et statut dans les trois versants de la fonction publique en 2018</t>
  </si>
  <si>
    <t xml:space="preserve">Sources : DADS, Siasp Insee. 
Traitement Insee, DREES,  DGCL - DESL, DGAFP - SDessi.</t>
  </si>
  <si>
    <t xml:space="preserve">Champ : France métropole et DOM (hors Mayotte) hors COM et étranger, en équivalent temps plein mensualisé, y compris bénéficiaires de contrats aidés, en équivalent temps plein mensualisé.  Hors militaires, hors assistants maternels, hors apprentis, hors internes et externes des hôpitaux publics.</t>
  </si>
  <si>
    <t xml:space="preserve">Source figure V 3.1-2 : Salaires nets mensuels moyens par catégorie hiérarchique et statut dans les trois versants de la fonction publique en 2018</t>
  </si>
  <si>
    <t xml:space="preserve">Moy</t>
  </si>
  <si>
    <t xml:space="preserve">D1</t>
  </si>
  <si>
    <t xml:space="preserve">Q1</t>
  </si>
  <si>
    <t xml:space="preserve">D5</t>
  </si>
  <si>
    <t xml:space="preserve">Q3</t>
  </si>
  <si>
    <t xml:space="preserve">D9</t>
  </si>
  <si>
    <t xml:space="preserve">FPE</t>
  </si>
  <si>
    <t xml:space="preserve">FPT</t>
  </si>
  <si>
    <t xml:space="preserve">FPH</t>
  </si>
  <si>
    <t xml:space="preserve">Fonction publique</t>
  </si>
  <si>
    <t xml:space="preserve">Fonctionnaires A</t>
  </si>
  <si>
    <t xml:space="preserve">Fonctionnaires B</t>
  </si>
  <si>
    <t xml:space="preserve">Fonctionnaires C</t>
  </si>
  <si>
    <t xml:space="preserve">Sources : DADS, SIASP, Insee. 
Traitements Insee, DREES,  DGCL - DESL, DGAFP - SDessi.</t>
  </si>
  <si>
    <t xml:space="preserve">Champ : France métropole et DOM (hors Mayotte) hors COM et étranger, en équivalent temps plein mensualisé. </t>
  </si>
  <si>
    <t xml:space="preserve">Champ pour le privé : salariés du privé et des entreprises publiques, y compris bénéficiaires de contrats aidés. Sont exclus les apprentis, les stagiaires, les salariés agricoles et les salariés des particuliers employeurs. Les données publiées ici sont issues d'une exploitation des DADS complètes et sont celles de 2017, l'année 2018 n'étant pas encore disponible au moment de la publication de ce rapport.</t>
  </si>
  <si>
    <t xml:space="preserve">Champ pour la fonction publique : y compris bénéficiaires de contrats aidés, en équivalent temps plein mensualisé.  Hors militaires, hors assistants maternels, hors apprentis, hors internes et externes des hôpitaux publics.</t>
  </si>
  <si>
    <t xml:space="preserve">La nomenclature des catégories socio-professionnelles utilisée est la PCS-Insee.</t>
  </si>
  <si>
    <t xml:space="preserve">Source figure V 3.1-E2-1 : Salaires nets mensuels moyens par catégorie socioprofessionnelle dans les trois versants de la fonction publique en 2018 et dans le secteur privé en 2017</t>
  </si>
  <si>
    <t xml:space="preserve">Sources : DADS, Siasp Insee. 
Traitement Insee, Drees,  DGCL - DESL, DGAFP - SDessi.</t>
  </si>
  <si>
    <t xml:space="preserve">Champ pour le privé : salariés du privé et des entreprises publiques, y compris bénéficiaires de contrats aidés. Sont exclus les apprentis, les stagiaires, les salariés agricoles et les salariés des particuliers employeurs. Les données publiées ici sont issues d'une exploitation des DADS complètes. Les données présentées sont celles de 2017, les données 2018 n’étant pas disponibles au moment de la rédaction de ce rapport.</t>
  </si>
  <si>
    <t xml:space="preserve">(1) Pour le secteur privé, les données 2018 ne sont pas disponibles à la date de l'édition de ce rapport.</t>
  </si>
  <si>
    <t xml:space="preserve">Source figure V 3.1-E4-1 : Salaires nets mensuels moyens par catégorie socioprofessionnelle dans les trois versants de la fonction publique en 2018 et dans le secteur privé en 2017</t>
  </si>
  <si>
    <t xml:space="preserve">Privé (2017)</t>
  </si>
  <si>
    <t xml:space="preserve">Cadres</t>
  </si>
  <si>
    <t xml:space="preserve">Professions intermédiaires</t>
  </si>
  <si>
    <t xml:space="preserve">Employés et ouvriers</t>
  </si>
  <si>
    <t xml:space="preserve">Source Figure V 3.1-3 : Distribution des salaires nets mensuels dans la fonction publique par versant en 2018 et dans le secteur privé et semi-public en 2017</t>
  </si>
  <si>
    <t xml:space="preserve">Sources : DADS, Siasp Insee. Traitement Insee, DREES,  DGCL - DESL, DGAFP - SDessi.</t>
  </si>
  <si>
    <t xml:space="preserve">Champ : France métropole et DOM (hors Mayotte) hors COM et étranger, en équivalent temps plein mensualisé. Y compris bénéficiaires de contrats aidés.</t>
  </si>
  <si>
    <t xml:space="preserve">Champ pour le privé : salariés du privé et des entreprises publiques. Sont exclus les apprentis, les stagiaires, les salariés agricoles et les salariés des particuliers employeurs. Les données publiées ici sont issues d'une exploitation des DADS complètes et sont celles de 2017, l'année 2018 n'étant pas disponible au moment de la publication de ce rapport.</t>
  </si>
  <si>
    <t xml:space="preserve">en euros</t>
  </si>
  <si>
    <t xml:space="preserve">FPE (ministères et établissements publics)</t>
  </si>
  <si>
    <t xml:space="preserve">ETMS</t>
  </si>
  <si>
    <t xml:space="preserve">Hôp</t>
  </si>
  <si>
    <t xml:space="preserve">Secteur privé et semi-public (2017)</t>
  </si>
  <si>
    <t xml:space="preserve">Moyenne</t>
  </si>
  <si>
    <t xml:space="preserve">1er décile =D1</t>
  </si>
  <si>
    <t xml:space="preserve">2e décile =D2</t>
  </si>
  <si>
    <t xml:space="preserve">D2</t>
  </si>
  <si>
    <t xml:space="preserve">3e décile =D3</t>
  </si>
  <si>
    <t xml:space="preserve">D3</t>
  </si>
  <si>
    <t xml:space="preserve">4e décile =D4</t>
  </si>
  <si>
    <t xml:space="preserve">D4</t>
  </si>
  <si>
    <t xml:space="preserve">5e décile =D5</t>
  </si>
  <si>
    <t xml:space="preserve">6e décile =D6</t>
  </si>
  <si>
    <t xml:space="preserve">D6</t>
  </si>
  <si>
    <t xml:space="preserve">7e décile =D7</t>
  </si>
  <si>
    <t xml:space="preserve">D7</t>
  </si>
  <si>
    <t xml:space="preserve">8e décile =D8</t>
  </si>
  <si>
    <t xml:space="preserve">D8</t>
  </si>
  <si>
    <t xml:space="preserve">9e décile =D9</t>
  </si>
  <si>
    <t xml:space="preserve">D9/D1</t>
  </si>
  <si>
    <t xml:space="preserve">Sources : DADS, Siasp Insee. 
Traitements Insee, DREES,  DGCL - DESL, DGAFP - SDessi.</t>
  </si>
  <si>
    <t xml:space="preserve">Champ pour le privé : salariés du privé et des entreprises publiques. Sont exclus les apprentis, les stagiaires, les salariés agricoles et les salariés des particuliers employeurs. Les données publiées ici sont issues d'une exploitation des DADS complètes et sont celles de 2017, l'année 2018 n'étant pas encore disponible au moment de la publication de ce rapport.</t>
  </si>
  <si>
    <t xml:space="preserve">Figure V 3.1-E3-1 : Salaire moyen et médian des agents dans le dernier centile des rémunérations en 2018</t>
  </si>
  <si>
    <t xml:space="preserve">Limite inférieure du centile</t>
  </si>
  <si>
    <t xml:space="preserve">Salaire moyen du centile</t>
  </si>
  <si>
    <t xml:space="preserve">Salaire médian du centile</t>
  </si>
  <si>
    <t xml:space="preserve">Versants</t>
  </si>
  <si>
    <t xml:space="preserve">Source : Siasp, Insee. </t>
  </si>
  <si>
    <t xml:space="preserve">Traitement  DGAFP - SDessi.</t>
  </si>
  <si>
    <t xml:space="preserve">Champ : France métropole et DOM (hors Mayotte) hors COM et étranger, en équivalent temps plein mensualisé. Hors militaires.</t>
  </si>
  <si>
    <t xml:space="preserve">Lecture : En 2018, dans la fonction publique territoriale, 1 % des agents occupent un poste doté d’un salaire net mensuel en équivalent temps plein supérieur à 4 690 euros. Parmi eux, la moitié a une rémunération supérieure à 5 300 euros. La rémunération moyenne de ces agents est égale à 5 670 euros.</t>
  </si>
  <si>
    <t xml:space="preserve">Figure V 3.1-E3-2 : Caractéristiques des agents en fonction de leur niveau de rémunération dans la fonction publique en 2018</t>
  </si>
  <si>
    <t xml:space="preserve">en %</t>
  </si>
  <si>
    <t xml:space="preserve">Ensemble de la fonction publique</t>
  </si>
  <si>
    <t xml:space="preserve">Les 10 % les mieux rémunérés</t>
  </si>
  <si>
    <t xml:space="preserve">Les 1 % les mieux rémunérés</t>
  </si>
  <si>
    <t xml:space="preserve">Les 0,5 % les mieux rémunérés</t>
  </si>
  <si>
    <t xml:space="preserve">Sexe</t>
  </si>
  <si>
    <t xml:space="preserve">Femme</t>
  </si>
  <si>
    <t xml:space="preserve">Homme</t>
  </si>
  <si>
    <t xml:space="preserve">Statut</t>
  </si>
  <si>
    <t xml:space="preserve">Autres statuts</t>
  </si>
  <si>
    <t xml:space="preserve">Âge</t>
  </si>
  <si>
    <t xml:space="preserve">moins de 40 ans</t>
  </si>
  <si>
    <t xml:space="preserve">50-54 ans</t>
  </si>
  <si>
    <t xml:space="preserve">55-59 ans</t>
  </si>
  <si>
    <t xml:space="preserve">60-64 ans</t>
  </si>
  <si>
    <t xml:space="preserve">65 ans et plus</t>
  </si>
  <si>
    <t xml:space="preserve">Source : Siasp Insee. </t>
  </si>
  <si>
    <t xml:space="preserve">Lecture : en 2018, 71,6% des agents parmi les 0,5 % les mieux rémunérés sont des hommes.</t>
  </si>
  <si>
    <t xml:space="preserve">Figure V 3.1-E3-3 : Versant des postes les plus rémunérateurs de la fonction publique en 2018</t>
  </si>
  <si>
    <t xml:space="preserve">Les 10 % les mieux rémunérés,
au moins 3 353 euros</t>
  </si>
  <si>
    <t xml:space="preserve">Les 1 % les mieux rémunérés,
au moins 6 570 euros</t>
  </si>
  <si>
    <t xml:space="preserve">Les 0,5 % les mieux rémunérés,
au moins 7 560 euros</t>
  </si>
  <si>
    <t xml:space="preserve">effectifs</t>
  </si>
  <si>
    <t xml:space="preserve">%</t>
  </si>
  <si>
    <t xml:space="preserve">Fonction publique de l’État (FPE)</t>
  </si>
  <si>
    <t xml:space="preserve">Fonction publique hospitalière (FPH)</t>
  </si>
  <si>
    <t xml:space="preserve">Fonction publique territoriale (FPT)</t>
  </si>
  <si>
    <r>
      <rPr>
        <b val="true"/>
        <sz val="9"/>
        <color rgb="FF000000"/>
        <rFont val="Arial"/>
        <family val="2"/>
        <charset val="1"/>
      </rPr>
      <t xml:space="preserve">FPE à l'étranger</t>
    </r>
    <r>
      <rPr>
        <b val="true"/>
        <vertAlign val="superscript"/>
        <sz val="9"/>
        <color rgb="FF000000"/>
        <rFont val="Arial"/>
        <family val="2"/>
        <charset val="1"/>
      </rPr>
      <t xml:space="preserve">(1)</t>
    </r>
  </si>
  <si>
    <t xml:space="preserve">Source : Siasp Insee. Traitement  DGAFP - SDessi.</t>
  </si>
  <si>
    <t xml:space="preserve">(1) Postes  à l'étranger rémunérés depuis la France. Exemple : postes en ambassades, consulats, postes dans les lycées français. On décompte les postes à l'étranger dont les rémunérations sont supérieures aux niveaux des quantiles calculés sur les postes localisés en France.</t>
  </si>
  <si>
    <t xml:space="preserve">Lecture : En 2018, 12 907 postes équivalent temps plein dans la FPH ont une rémunération supérieure à celle des 0,5 % des emplois les mieux rémunérés dans la fonction publique en France, c'est-à-dire supérieure à 7 560 euros nets mensuels. En 2018, 3 261 salariés en poste à l'étranger et payés depuis la France ont une rémunération supérieure à 7 560 euros mensuels.</t>
  </si>
  <si>
    <t xml:space="preserve">Figure V 3.1-E3-4 : Principaux corps et emplois dans le dernier centile de rémunération de la fonction publique en 2018</t>
  </si>
  <si>
    <t xml:space="preserve">Salaire net moyen en EQTP (en euros)</t>
  </si>
  <si>
    <t xml:space="preserve">Part de l'effectif dont la rémuné-ration est supérieure à 6 570 euros (en %)</t>
  </si>
  <si>
    <t xml:space="preserve">Part parmi les agents dont la rému-nération est supérieure à 6 570 euros (en %)</t>
  </si>
  <si>
    <t xml:space="preserve">Fonction publique de l'État (FPE)</t>
  </si>
  <si>
    <t xml:space="preserve">Encadrement supérieur et emplois de direction dont :</t>
  </si>
  <si>
    <t xml:space="preserve">Corps et emplois à la décision du gouvernement (décret de 1985 et assimilés)</t>
  </si>
  <si>
    <t xml:space="preserve">Autres emplois et corps de direction dont :</t>
  </si>
  <si>
    <t xml:space="preserve">Administrateurs généraux des finances publiques et chefs de service comptable</t>
  </si>
  <si>
    <t xml:space="preserve">Chefs de service et sous-directeurs d'administration centrale</t>
  </si>
  <si>
    <t xml:space="preserve">Directeurs d'administration territoriale de l'État</t>
  </si>
  <si>
    <r>
      <rPr>
        <i val="true"/>
        <sz val="9"/>
        <color rgb="FF000000"/>
        <rFont val="Arial"/>
        <family val="2"/>
        <charset val="1"/>
      </rPr>
      <t xml:space="preserve">Encadrement supérieur de la FPE</t>
    </r>
    <r>
      <rPr>
        <i val="true"/>
        <vertAlign val="superscript"/>
        <sz val="9"/>
        <color rgb="FF000000"/>
        <rFont val="Arial"/>
        <family val="2"/>
        <charset val="1"/>
      </rPr>
      <t xml:space="preserve">1</t>
    </r>
    <r>
      <rPr>
        <i val="true"/>
        <sz val="9"/>
        <color rgb="FF000000"/>
        <rFont val="Arial"/>
        <family val="2"/>
        <charset val="1"/>
      </rPr>
      <t xml:space="preserve"> dont :</t>
    </r>
  </si>
  <si>
    <t xml:space="preserve">Corps ENA de conception et de management</t>
  </si>
  <si>
    <t xml:space="preserve">Ingénieurs A+</t>
  </si>
  <si>
    <t xml:space="preserve">Inspection, contrôle et expertise</t>
  </si>
  <si>
    <t xml:space="preserve">Enseignement supérieur, recherche et assimilés</t>
  </si>
  <si>
    <r>
      <rPr>
        <sz val="9"/>
        <color rgb="FF000000"/>
        <rFont val="Arial"/>
        <family val="2"/>
        <charset val="1"/>
      </rPr>
      <t xml:space="preserve">Ingénieurs et cadres de l'aviation civile</t>
    </r>
    <r>
      <rPr>
        <vertAlign val="superscript"/>
        <sz val="9"/>
        <color rgb="FF000000"/>
        <rFont val="Arial"/>
        <family val="2"/>
        <charset val="1"/>
      </rPr>
      <t xml:space="preserve">2</t>
    </r>
  </si>
  <si>
    <t xml:space="preserve">Autres titulaires dans la FPE</t>
  </si>
  <si>
    <t xml:space="preserve">Contractuels et autres statuts dans la FPE</t>
  </si>
  <si>
    <t xml:space="preserve">Emplois à l’étranger dont :</t>
  </si>
  <si>
    <t xml:space="preserve">Encadrement supérieur et emplois de direction</t>
  </si>
  <si>
    <t xml:space="preserve">Autres emplois</t>
  </si>
  <si>
    <t xml:space="preserve">Emplois de direction</t>
  </si>
  <si>
    <r>
      <rPr>
        <sz val="9"/>
        <color rgb="FF000000"/>
        <rFont val="Arial"/>
        <family val="2"/>
        <charset val="1"/>
      </rPr>
      <t xml:space="preserve">Encadrement supérieur</t>
    </r>
    <r>
      <rPr>
        <vertAlign val="superscript"/>
        <sz val="9"/>
        <color rgb="FF000000"/>
        <rFont val="Arial"/>
        <family val="2"/>
        <charset val="1"/>
      </rPr>
      <t xml:space="preserve">1</t>
    </r>
  </si>
  <si>
    <t xml:space="preserve">Médecins territoriaux</t>
  </si>
  <si>
    <t xml:space="preserve">Autres agents de la FPT</t>
  </si>
  <si>
    <r>
      <rPr>
        <sz val="9"/>
        <color rgb="FF000000"/>
        <rFont val="Arial"/>
        <family val="2"/>
        <charset val="1"/>
      </rPr>
      <t xml:space="preserve">Personnels hospitalo-universitaires</t>
    </r>
    <r>
      <rPr>
        <vertAlign val="superscript"/>
        <sz val="9"/>
        <color rgb="FF000000"/>
        <rFont val="Arial"/>
        <family val="2"/>
        <charset val="1"/>
      </rPr>
      <t xml:space="preserve">3</t>
    </r>
  </si>
  <si>
    <t xml:space="preserve">Praticiens hospitaliers</t>
  </si>
  <si>
    <t xml:space="preserve">Autres agents de la FPH</t>
  </si>
  <si>
    <t xml:space="preserve">Champ : France et emplois à l'étranger rémunérés depuis la France. </t>
  </si>
  <si>
    <t xml:space="preserve">1. Emplois de catégorie A+ de l'encadrement supérieur</t>
  </si>
  <si>
    <t xml:space="preserve">2. Catégorie A, hors A+.</t>
  </si>
  <si>
    <t xml:space="preserve">3. Dans cette catégorie la plupart des personnels relèvent formellement de la FPE (universités) ; mais les émoluments de leur poste à l’hôpital, dont il est seulement tenu compte ici, représentent la majeure partie de leur rémunération. Une approche par personne (très complexe à mettre en oeuvre) et non par poste comme retenu ici conduirait à environ doubler la part de l'effectif de cette catégorie dans les plus hautes rémunérations.</t>
  </si>
  <si>
    <t xml:space="preserve">Note : Les fonctionnaires d'un corps donné détachés sur un emploi fonctionnel apparaissent ici dans l'emploi de détachement. Les emplois appartenant au dernier centile de rémunération, qui sont regroupés dans les catégories "Autres agents", sont soit des emplois très spécifiques occupés par un faible nombre de personnes, soit des cas rares non représentatifs des rémunérations de l'ensemble de leur corps ou catégorie.</t>
  </si>
  <si>
    <t xml:space="preserve">Lecture : 33,6 % des praticiens hospitaliers ont une rémunération mensuelle nette supérieure à      6 570 euros. Ils représentent 43,0 % des agents en poste en France ou à l’étranger dont la rémunération est supérieure à ce seuil.</t>
  </si>
  <si>
    <t xml:space="preserve">Figure V 3.1-E3-5 : Synthèse des publicationspar les employeurs de leurs dix plus hautes rémunérations brutes en 2019</t>
  </si>
  <si>
    <t xml:space="preserve">Moyenne de la somme des 10 plus hautes rémunérations brutes par employeur</t>
  </si>
  <si>
    <t xml:space="preserve">soit un salaire mensuel brut moyen </t>
  </si>
  <si>
    <t xml:space="preserve">Part des femmes</t>
  </si>
  <si>
    <r>
      <rPr>
        <sz val="11"/>
        <color rgb="FF000000"/>
        <rFont val="Calibri"/>
        <family val="2"/>
        <charset val="1"/>
      </rPr>
      <t xml:space="preserve">FPE : départements ministériels</t>
    </r>
    <r>
      <rPr>
        <vertAlign val="superscript"/>
        <sz val="11"/>
        <color rgb="FF000000"/>
        <rFont val="Calibri"/>
        <family val="2"/>
        <charset val="1"/>
      </rPr>
      <t xml:space="preserve">(1)</t>
    </r>
  </si>
  <si>
    <r>
      <rPr>
        <sz val="11"/>
        <color rgb="FF000000"/>
        <rFont val="Calibri"/>
        <family val="2"/>
        <charset val="1"/>
      </rPr>
      <t xml:space="preserve">FPT : collectivités territoriales et EPCI à fiscalité propre de plus de 80 000 habitants</t>
    </r>
    <r>
      <rPr>
        <vertAlign val="superscript"/>
        <sz val="11"/>
        <color rgb="FF000000"/>
        <rFont val="Calibri"/>
        <family val="2"/>
        <charset val="1"/>
      </rPr>
      <t xml:space="preserve">(1)</t>
    </r>
  </si>
  <si>
    <r>
      <rPr>
        <sz val="11"/>
        <color rgb="FF000000"/>
        <rFont val="Calibri"/>
        <family val="2"/>
        <charset val="1"/>
      </rPr>
      <t xml:space="preserve">FPH : établissements hospitaliers dotés d'un budget de plus 200 millions d'euros</t>
    </r>
    <r>
      <rPr>
        <vertAlign val="superscript"/>
        <sz val="11"/>
        <color rgb="FF000000"/>
        <rFont val="Calibri"/>
        <family val="2"/>
        <charset val="1"/>
      </rPr>
      <t xml:space="preserve">(1)</t>
    </r>
  </si>
  <si>
    <t xml:space="preserve">Source : DGAFP-SDessi, DGCL-DESL . Traitement DGAFP-SDessi</t>
  </si>
  <si>
    <t xml:space="preserve">Figure V 3.1-4 : Salaires mensuels nets moyens en 2018 dans la fonction publique territoriale selon le type de collectivité et la filière</t>
  </si>
  <si>
    <t xml:space="preserve"> </t>
  </si>
  <si>
    <t xml:space="preserve">Par employeur</t>
  </si>
  <si>
    <t xml:space="preserve">Structure des effectifs 2018 en équivalent temps plein plein (en %)</t>
  </si>
  <si>
    <t xml:space="preserve">Salaire mensuel net moyen </t>
  </si>
  <si>
    <t xml:space="preserve">Par filière</t>
  </si>
  <si>
    <t xml:space="preserve">Ensemble </t>
  </si>
  <si>
    <t xml:space="preserve">Communes</t>
  </si>
  <si>
    <t xml:space="preserve">administrative</t>
  </si>
  <si>
    <t xml:space="preserve">CCAS et caisses des écoles</t>
  </si>
  <si>
    <t xml:space="preserve">technique </t>
  </si>
  <si>
    <r>
      <rPr>
        <sz val="9"/>
        <rFont val="Arial"/>
        <family val="2"/>
        <charset val="1"/>
      </rPr>
      <t xml:space="preserve">EPCI à fiscalité propre</t>
    </r>
    <r>
      <rPr>
        <vertAlign val="superscript"/>
        <sz val="9"/>
        <rFont val="Arial"/>
        <family val="2"/>
        <charset val="1"/>
      </rPr>
      <t xml:space="preserve">(1)</t>
    </r>
  </si>
  <si>
    <t xml:space="preserve">culturelle</t>
  </si>
  <si>
    <t xml:space="preserve">Autres structures intercommunales</t>
  </si>
  <si>
    <t xml:space="preserve">sportive</t>
  </si>
  <si>
    <r>
      <rPr>
        <sz val="9"/>
        <rFont val="Arial"/>
        <family val="2"/>
        <charset val="1"/>
      </rPr>
      <t xml:space="preserve">Départements</t>
    </r>
    <r>
      <rPr>
        <vertAlign val="superscript"/>
        <sz val="9"/>
        <rFont val="Arial"/>
        <family val="2"/>
        <charset val="1"/>
      </rPr>
      <t xml:space="preserve">(1)</t>
    </r>
  </si>
  <si>
    <t xml:space="preserve">sociale</t>
  </si>
  <si>
    <t xml:space="preserve">Services départementaux d'incendie et de secours</t>
  </si>
  <si>
    <t xml:space="preserve">médico-sociale</t>
  </si>
  <si>
    <r>
      <rPr>
        <sz val="9"/>
        <rFont val="Arial"/>
        <family val="2"/>
        <charset val="1"/>
      </rPr>
      <t xml:space="preserve">Régions</t>
    </r>
    <r>
      <rPr>
        <vertAlign val="superscript"/>
        <sz val="9"/>
        <rFont val="Arial"/>
        <family val="2"/>
        <charset val="1"/>
      </rPr>
      <t xml:space="preserve">(2)</t>
    </r>
  </si>
  <si>
    <t xml:space="preserve">médico-technique</t>
  </si>
  <si>
    <t xml:space="preserve">Autres collectivités locales</t>
  </si>
  <si>
    <t xml:space="preserve">police municipale</t>
  </si>
  <si>
    <t xml:space="preserve">incendie et secours</t>
  </si>
  <si>
    <t xml:space="preserve">animation</t>
  </si>
  <si>
    <t xml:space="preserve">Hors filière et indéterminée</t>
  </si>
  <si>
    <t xml:space="preserve">Source : Siasp Insee. Traitement DGCL - DESL.</t>
  </si>
  <si>
    <t xml:space="preserve">Champ : France métropole et DOM (hors Mayotte) hors COM et étranger, y compris bénéficiaires de contrats aidés, en équivalent temps plein mensualisé. Hors militaires et assistants maternels.</t>
  </si>
  <si>
    <t xml:space="preserve">(1) La métropole de Lyon est ici classée avec les EPCI à fiscalité propre.</t>
  </si>
  <si>
    <t xml:space="preserve">(2) Les collectivités territoriales uniques de Martinique, Guyane et Corse sont classées parmi les régions</t>
  </si>
  <si>
    <t xml:space="preserve">Figure V 3.1-5 : Salaire mensuel net moyen par filières d'emploi et secteurs en 2018 dans la fonction publique hospitalière</t>
  </si>
  <si>
    <t xml:space="preserve">Hôpitaux publics</t>
  </si>
  <si>
    <t xml:space="preserve">Établissements médico-sociaux</t>
  </si>
  <si>
    <t xml:space="preserve">Salaire net moyen</t>
  </si>
  <si>
    <t xml:space="preserve">Âge moyen au 31/12/2018</t>
  </si>
  <si>
    <t xml:space="preserve">Personnels de direction et personnels administratifs</t>
  </si>
  <si>
    <t xml:space="preserve">Personnels des services de soins</t>
  </si>
  <si>
    <t xml:space="preserve">Personnels médico-techniques</t>
  </si>
  <si>
    <t xml:space="preserve">Personnels éducatifs et sociaux</t>
  </si>
  <si>
    <t xml:space="preserve">Personnels techniques et ouvriers</t>
  </si>
  <si>
    <t xml:space="preserve">Médecins</t>
  </si>
  <si>
    <t xml:space="preserve">Non ventilés</t>
  </si>
  <si>
    <t xml:space="preserve">Source: Siasp, Insee. Traitement DREES, DGAFP - SDessi</t>
  </si>
  <si>
    <t xml:space="preserve">Champ : France métropole et DOM (hors Mayotte) hors COM et étranger, en équivalent temps plein mensualisé. Hors bénéficiaires de contrats aidés, internes, externes, et assistants maternels.</t>
  </si>
  <si>
    <t xml:space="preserve">Figure V 3.1-6 : Décomposition du salaire mensuel moyen des fonctionnaires de la FP en 2018</t>
  </si>
  <si>
    <t xml:space="preserve">HOP</t>
  </si>
  <si>
    <t xml:space="preserve">Salaire brut (a)</t>
  </si>
  <si>
    <t xml:space="preserve">     - Traitement brut</t>
  </si>
  <si>
    <r>
      <rPr>
        <sz val="9"/>
        <rFont val="Arial"/>
        <family val="2"/>
        <charset val="1"/>
      </rPr>
      <t xml:space="preserve">     - Primes et rémunérations annexes, indemnité de résidence et supplément familial de traitement</t>
    </r>
    <r>
      <rPr>
        <vertAlign val="superscript"/>
        <sz val="9"/>
        <rFont val="Arial"/>
        <family val="2"/>
        <charset val="1"/>
      </rPr>
      <t xml:space="preserve">(1)</t>
    </r>
  </si>
  <si>
    <r>
      <rPr>
        <i val="true"/>
        <sz val="9"/>
        <rFont val="Arial"/>
        <family val="2"/>
        <charset val="1"/>
      </rPr>
      <t xml:space="preserve">       - dont indemnité de résidence</t>
    </r>
    <r>
      <rPr>
        <i val="true"/>
        <vertAlign val="superscript"/>
        <sz val="9"/>
        <rFont val="Arial"/>
        <family val="2"/>
        <charset val="1"/>
      </rPr>
      <t xml:space="preserve">(2)</t>
    </r>
  </si>
  <si>
    <t xml:space="preserve">nd</t>
  </si>
  <si>
    <r>
      <rPr>
        <i val="true"/>
        <sz val="9"/>
        <rFont val="Arial"/>
        <family val="2"/>
        <charset val="1"/>
      </rPr>
      <t xml:space="preserve">       - dont supplément familial</t>
    </r>
    <r>
      <rPr>
        <i val="true"/>
        <vertAlign val="superscript"/>
        <sz val="9"/>
        <rFont val="Arial"/>
        <family val="2"/>
        <charset val="1"/>
      </rPr>
      <t xml:space="preserve">(2)</t>
    </r>
  </si>
  <si>
    <r>
      <rPr>
        <i val="true"/>
        <sz val="9"/>
        <rFont val="Arial"/>
        <family val="2"/>
        <charset val="1"/>
      </rPr>
      <t xml:space="preserve">      - dont primes et rémunérations annexes</t>
    </r>
    <r>
      <rPr>
        <i val="true"/>
        <vertAlign val="superscript"/>
        <sz val="9"/>
        <rFont val="Arial"/>
        <family val="2"/>
        <charset val="1"/>
      </rPr>
      <t xml:space="preserve">(1)</t>
    </r>
  </si>
  <si>
    <t xml:space="preserve">Part des primes (en % du salaire brut)</t>
  </si>
  <si>
    <t xml:space="preserve">Part des primes y.c. IR et SFT (en % du salaire brut)</t>
  </si>
  <si>
    <t xml:space="preserve">Contributions et cotisations sociales</t>
  </si>
  <si>
    <r>
      <rPr>
        <sz val="9"/>
        <rFont val="Arial"/>
        <family val="2"/>
        <charset val="1"/>
      </rPr>
      <t xml:space="preserve">     - Cotisations sociales salariées</t>
    </r>
    <r>
      <rPr>
        <vertAlign val="superscript"/>
        <sz val="9"/>
        <rFont val="Arial"/>
        <family val="2"/>
        <charset val="1"/>
      </rPr>
      <t xml:space="preserve">(3)</t>
    </r>
    <r>
      <rPr>
        <sz val="9"/>
        <rFont val="Arial"/>
        <family val="2"/>
        <charset val="1"/>
      </rPr>
      <t xml:space="preserve"> (b)</t>
    </r>
  </si>
  <si>
    <t xml:space="preserve">     - CSG et CRDS (c)</t>
  </si>
  <si>
    <t xml:space="preserve">Salaire net de prélèvements 
= (a)-(b)-(c)</t>
  </si>
  <si>
    <t xml:space="preserve">A</t>
  </si>
  <si>
    <t xml:space="preserve">B</t>
  </si>
  <si>
    <t xml:space="preserve">C</t>
  </si>
  <si>
    <t xml:space="preserve">Source : Siasp, Insee. Traitement DGAFP - SDessi.</t>
  </si>
  <si>
    <t xml:space="preserve">(1) dont Nouvelle bonification indiciaire (NBI)  </t>
  </si>
  <si>
    <t xml:space="preserve">(2) Rapportés à l'effectif total et non à celui des seuls bénéficiaires.</t>
  </si>
  <si>
    <t xml:space="preserve">(3) Cotisations retraites .</t>
  </si>
  <si>
    <t xml:space="preserve">Figure V 3.1-A1-1 : Bilan des versements Gipa effectués en 2019 dans les ministères et les universités</t>
  </si>
  <si>
    <t xml:space="preserve">Part dans l'effectif bénéficiaire (en %)</t>
  </si>
  <si>
    <r>
      <rPr>
        <b val="true"/>
        <sz val="9"/>
        <rFont val="Arial"/>
        <family val="2"/>
        <charset val="1"/>
      </rPr>
      <t xml:space="preserve">Montant total (en million d'euros)</t>
    </r>
    <r>
      <rPr>
        <b val="true"/>
        <vertAlign val="superscript"/>
        <sz val="9"/>
        <rFont val="Arial"/>
        <family val="2"/>
        <charset val="1"/>
      </rPr>
      <t xml:space="preserve">(1)</t>
    </r>
  </si>
  <si>
    <t xml:space="preserve">Montant moyen par agent (en euros)</t>
  </si>
  <si>
    <t xml:space="preserve">Montant du premier décile (en euros)</t>
  </si>
  <si>
    <t xml:space="preserve">Montant médian (en euros)</t>
  </si>
  <si>
    <t xml:space="preserve">Montant du neuvième décile (en euros)</t>
  </si>
  <si>
    <t xml:space="preserve">Fonctionnaires de catégorie A</t>
  </si>
  <si>
    <t xml:space="preserve">Fonctionnaires de catégorie B</t>
  </si>
  <si>
    <t xml:space="preserve">Fonctionnaires de catégorie C</t>
  </si>
  <si>
    <t xml:space="preserve">Fonctionnaires de catégorie inconnue        </t>
  </si>
  <si>
    <t xml:space="preserve">Autres</t>
  </si>
  <si>
    <t xml:space="preserve">30 à 34 ans</t>
  </si>
  <si>
    <t xml:space="preserve">35 à 39 ans</t>
  </si>
  <si>
    <t xml:space="preserve">40 à 44 ans</t>
  </si>
  <si>
    <t xml:space="preserve">45 à 49 ans</t>
  </si>
  <si>
    <t xml:space="preserve">50 à 54 ans</t>
  </si>
  <si>
    <t xml:space="preserve">55 ans et plus</t>
  </si>
  <si>
    <t xml:space="preserve">Source : Fichiers ON, DGFiP. Traitement DGAFP - SDessi.</t>
  </si>
  <si>
    <t xml:space="preserve">Champ : France métropole et DOM (hors Mayotte) hors COM et étranger, y compris bénéficiaires de contrats aidés, en équivalent temps plein mensualisé. Agents civils des ministères (hors militaires, enseignement privé sous contrat et établissements publics administratifs), y compris universités passées au régime des compétences élargies pour permettre la comparaison des données.</t>
  </si>
  <si>
    <t xml:space="preserve">Lecture : Les agents fonctionnaires de catégorie A représentent 67,4 % de l’effectif bénéficiaire de la Gipa versée en 2019 ; le montant total perçu par cette catégorie d’agents s’élève à 3,0 millions d’euros, ce qui représente un montant moyen perçu par agent de 264 euros. En termes de distribution, 10 % des fonctionnaires de catégorie A ont perçu un montant de Gipa de moins de 36 euros, 50 % des fonctionnaires de catégorie A ont perçu moins de 265 euros et 90 % des fonctionnaires de catégorie A ont perçu moins de 526 euros.</t>
  </si>
  <si>
    <t xml:space="preserve">(1) En 2019, 2,8 millions d’euros ont été versés au titre de la Gipa sur le champ des seules dépenses de personnel de l’État (titre 2 de la Lolf). Ce montant est en forte baisse par rapport à celui de 2018 (-57 %).</t>
  </si>
  <si>
    <t xml:space="preserve">Figure V 3.1-A1-2 : Évolution des caractéristiques statutaires des bénéficiaires de la Gipa dans les ministères depuis 2009</t>
  </si>
  <si>
    <t xml:space="preserve">Champ : France métropole et DOM (hors Mayotte) hors COM et étranger. Agents civils des ministères (hors militaires, enseignement privé sous contrat et établissements publics administratifs), y compris universités passées au régime des compétences élargies.</t>
  </si>
  <si>
    <t xml:space="preserve">Fonctionnaires catégorie indéterminée</t>
  </si>
  <si>
    <t xml:space="preserve">Figure V 3.1-A1-3 : Distribution des évolutions annuelles moyennes de traitement indiciaire brut à temps complet des agents civils des ministères entre décembre 2014 et décembre 2018, et entre décembre 2015 et décembre 2019, calculée par l'attribution de la Gipa</t>
  </si>
  <si>
    <t xml:space="preserve">Période</t>
  </si>
  <si>
    <t xml:space="preserve">2014-2018</t>
  </si>
  <si>
    <t xml:space="preserve">2015-2019</t>
  </si>
  <si>
    <t xml:space="preserve">9ème décile</t>
  </si>
  <si>
    <t xml:space="preserve">8ème décile</t>
  </si>
  <si>
    <t xml:space="preserve">7ème décile</t>
  </si>
  <si>
    <t xml:space="preserve">6ème décile</t>
  </si>
  <si>
    <t xml:space="preserve">5ème décile</t>
  </si>
  <si>
    <t xml:space="preserve">4ème décile</t>
  </si>
  <si>
    <t xml:space="preserve">3ème décile</t>
  </si>
  <si>
    <t xml:space="preserve">2ème décile</t>
  </si>
  <si>
    <t xml:space="preserve">1er décile</t>
  </si>
  <si>
    <t xml:space="preserve">Champ : France (hors Mayotte). Agents civils des ministères et  des universités passées au régime des compétences élargies.</t>
  </si>
  <si>
    <t xml:space="preserve">Lecture : 90 % des agents à temps pleins ont vu leur traitement indiciaire brut progresser de moins de 4,4% en moyenne par an entre décembre 2014 et décembre 2018 et de moins de 4,8 % en moyenne par an entre décembre 2015 et décembre 2019.</t>
  </si>
  <si>
    <t xml:space="preserve">Note : le montant versé au titre de la GIPA en 2020 est calculé sur la base de l’évolution entre décembre 2015 et décembre 2019 du traitement indiciaire à temps plein, calculé sur la base de l’indice majoré au 31 décembre valorisé au point fonction publique en moyenne annuelle.</t>
  </si>
  <si>
    <t xml:space="preserve">Figure V 3.1-A2-1  : Bilan de la mesure de rachat de jours RTT ou de congés annuels dans la FPE (ministères) en 2019</t>
  </si>
  <si>
    <t xml:space="preserve">Montant total (en million d'euros)</t>
  </si>
  <si>
    <t xml:space="preserve">Montant annuel moyen 
(en euros)</t>
  </si>
  <si>
    <t xml:space="preserve">Montant annuel du premier décile 
(en euros)</t>
  </si>
  <si>
    <t xml:space="preserve">Montant annuel médian
 (en euros)</t>
  </si>
  <si>
    <t xml:space="preserve">Montant annuel du neuvième décile
 (en euros)</t>
  </si>
  <si>
    <t xml:space="preserve">Ouvriers </t>
  </si>
  <si>
    <t xml:space="preserve">Champ : France(hors Mayotte). Agents civils des ministères (hors militaires, enseignement privé sous contrat et établissements publics administratifs), y compris universités passées au régime des compétences élargies.</t>
  </si>
  <si>
    <t xml:space="preserve">Lecture : en 2019, les fonctionnaires de catégorie B représentent 45,5 % de l’effectif bénéficiaire de la mesure de rachat de jours dans la FPE ; le montant total perçu par cette catégorie d’agents s’élève à 58,5 millions d’euros, ce qui représente un montant moyen perçu par agent de catégorie B de 1 162 euros. En termes de distribution, 10 % des agents de catégorie B ont perçu un montant de moins de 360 euros, 50 % des agents de catégorie B ont perçu moins de 900 euros et 90 % des agents de catégorie B ont perçu moins de 2 340 euros. </t>
  </si>
  <si>
    <t xml:space="preserve">Figure V 3.1-A2-2 : Évolution des caractéristiques statutaires des bénéficiaires du rachat de jours RTT ou de congés annuels dans la FPE (ministères) depuis 2009</t>
  </si>
  <si>
    <t xml:space="preserve">Champ : France (hors Mayotte). Agents civils des ministères (hors militaires, enseignement privé sous contrat et établissements publics administratifs), y compris universités passées au régime des compétences élargies.</t>
  </si>
  <si>
    <t xml:space="preserve">Figure V 3.1-A2-2 : Évolution des caractéristiques statutaires des bénéficiaires du rachat de jours RTT ou de congés annuels dans la FPE depuis 2009</t>
  </si>
  <si>
    <t xml:space="preserve">Figure V 3.1-A2-3 : Nombre de  jours indemnisés et versés au RAFP dans la FPT au 31 décembre 2015</t>
  </si>
  <si>
    <t xml:space="preserve">Nombre de jours indemnisés ou rachetés </t>
  </si>
  <si>
    <r>
      <rPr>
        <sz val="8"/>
        <rFont val="Arial"/>
        <family val="2"/>
        <charset val="1"/>
      </rPr>
      <t xml:space="preserve">Nombre de jours versés au RAFP</t>
    </r>
    <r>
      <rPr>
        <vertAlign val="superscript"/>
        <sz val="8"/>
        <rFont val="Arial"/>
        <family val="2"/>
        <charset val="1"/>
      </rPr>
      <t xml:space="preserve"> (1)</t>
    </r>
  </si>
  <si>
    <t xml:space="preserve">Source : bilans sociaux FPT, DGCL. </t>
  </si>
  <si>
    <t xml:space="preserve">(1) RAFP : retraite additionnelle de la fonction publique.</t>
  </si>
  <si>
    <t xml:space="preserve">Figure V 3.1- : Salaires bruts mensuels dans la fonction publique selon le statut ou la situation d'emploi en 2018</t>
  </si>
  <si>
    <t xml:space="preserve">Structure des effectifs utilisés pour le calcul des salaires (en %)</t>
  </si>
  <si>
    <t xml:space="preserve">Source: Siasp, Insee. Traitement DREES,  DGCL - DESL, DGAFP - SDessi.</t>
  </si>
  <si>
    <t xml:space="preserve">Figure V 3.1- : Salaire mensuel net moyen par filières d'emploi et secteurs en 2018 dans la fonction publique hospitalière</t>
  </si>
</sst>
</file>

<file path=xl/styles.xml><?xml version="1.0" encoding="utf-8"?>
<styleSheet xmlns="http://schemas.openxmlformats.org/spreadsheetml/2006/main">
  <numFmts count="31">
    <numFmt numFmtId="164" formatCode="General"/>
    <numFmt numFmtId="165" formatCode="_-* #,##0.00\ _€_-;\-* #,##0.00\ _€_-;_-* \-??\ _€_-;_-@_-"/>
    <numFmt numFmtId="166" formatCode="0\ %"/>
    <numFmt numFmtId="167" formatCode="_-* #,##0.0\ _€_-;\-* #,##0.0\ _€_-;_-* \-??\ _€_-;_-@_-"/>
    <numFmt numFmtId="168" formatCode="#,##0_ ;\-#,##0\ "/>
    <numFmt numFmtId="169" formatCode="#,##0.0_ ;\-#,##0.0\ "/>
    <numFmt numFmtId="170" formatCode="_-* #,##0.0\ _€_-;\-* #,##0.0\ _€_-;_-* \-?\ _€_-;_-@_-"/>
    <numFmt numFmtId="171" formatCode="0"/>
    <numFmt numFmtId="172" formatCode="#,##0"/>
    <numFmt numFmtId="173" formatCode="#,##0&quot; €&quot;;[RED]\-#,##0&quot; €&quot;"/>
    <numFmt numFmtId="174" formatCode="#,##0.00"/>
    <numFmt numFmtId="175" formatCode="0.0"/>
    <numFmt numFmtId="176" formatCode="#,##0&quot; €&quot;"/>
    <numFmt numFmtId="177" formatCode="0.00"/>
    <numFmt numFmtId="178" formatCode="_(* #,##0.00_);_(* \(#,##0.00\);_(* \-??_);_(@_)"/>
    <numFmt numFmtId="179" formatCode="0.00\ %"/>
    <numFmt numFmtId="180" formatCode="#,##0\ _€"/>
    <numFmt numFmtId="181" formatCode="0.00000"/>
    <numFmt numFmtId="182" formatCode="_-* #,##0\ _€_-;\-* #,##0\ _€_-;_-* \-??\ _€_-;_-@_-"/>
    <numFmt numFmtId="183" formatCode="#,##0.0"/>
    <numFmt numFmtId="184" formatCode="[h]:mm:ss"/>
    <numFmt numFmtId="185" formatCode="@"/>
    <numFmt numFmtId="186" formatCode="_-* #,##0.00&quot; €&quot;_-;\-* #,##0.00&quot; €&quot;_-;_-* \-??&quot; €&quot;_-;_-@_-"/>
    <numFmt numFmtId="187" formatCode="_-* #,##0&quot; €&quot;_-;\-* #,##0&quot; €&quot;_-;_-* \-??&quot; €&quot;_-;_-@_-"/>
    <numFmt numFmtId="188" formatCode="General"/>
    <numFmt numFmtId="189" formatCode="_(* #,##0_);_(* \(#,##0\);_(* \-??_);_(@_)"/>
    <numFmt numFmtId="190" formatCode="_(* #,##0.0_);_(* \(#,##0.0\);_(* \-??_);_(@_)"/>
    <numFmt numFmtId="191" formatCode="_(* #,##0.000_);_(* \(#,##0.000\);_(* \-??_);_(@_)"/>
    <numFmt numFmtId="192" formatCode="0.000000"/>
    <numFmt numFmtId="193" formatCode="0%"/>
    <numFmt numFmtId="194" formatCode="0.0%"/>
  </numFmts>
  <fonts count="59">
    <font>
      <sz val="11"/>
      <color rgb="FF000000"/>
      <name val="Calibri"/>
      <family val="2"/>
      <charset val="1"/>
    </font>
    <font>
      <sz val="10"/>
      <name val="Arial"/>
      <family val="0"/>
    </font>
    <font>
      <sz val="10"/>
      <name val="Arial"/>
      <family val="0"/>
    </font>
    <font>
      <sz val="10"/>
      <name val="Arial"/>
      <family val="0"/>
    </font>
    <font>
      <u val="single"/>
      <sz val="10"/>
      <color rgb="FF0563C1"/>
      <name val="Arial"/>
      <family val="2"/>
      <charset val="1"/>
    </font>
    <font>
      <sz val="10"/>
      <name val="Arial"/>
      <family val="2"/>
      <charset val="1"/>
    </font>
    <font>
      <sz val="8"/>
      <name val="Arial"/>
      <family val="2"/>
      <charset val="1"/>
    </font>
    <font>
      <b val="true"/>
      <sz val="11"/>
      <name val="Arial"/>
      <family val="2"/>
      <charset val="1"/>
    </font>
    <font>
      <sz val="11"/>
      <name val="Arial"/>
      <family val="2"/>
      <charset val="1"/>
    </font>
    <font>
      <b val="true"/>
      <sz val="10"/>
      <name val="Arial"/>
      <family val="2"/>
      <charset val="1"/>
    </font>
    <font>
      <b val="true"/>
      <sz val="9"/>
      <name val="Arial"/>
      <family val="2"/>
      <charset val="1"/>
    </font>
    <font>
      <b val="true"/>
      <vertAlign val="superscript"/>
      <sz val="9"/>
      <name val="Arial"/>
      <family val="2"/>
      <charset val="1"/>
    </font>
    <font>
      <sz val="9"/>
      <name val="Arial"/>
      <family val="2"/>
      <charset val="1"/>
    </font>
    <font>
      <i val="true"/>
      <sz val="9"/>
      <name val="Arial"/>
      <family val="2"/>
      <charset val="1"/>
    </font>
    <font>
      <i val="true"/>
      <sz val="8"/>
      <name val="Arial"/>
      <family val="2"/>
      <charset val="1"/>
    </font>
    <font>
      <b val="true"/>
      <sz val="14"/>
      <color rgb="FF003366"/>
      <name val="Arial, Helvetica, sans-serif"/>
      <family val="0"/>
      <charset val="1"/>
    </font>
    <font>
      <sz val="12"/>
      <color rgb="FF000000"/>
      <name val="Arial, Helvetica, sans-serif"/>
      <family val="0"/>
      <charset val="1"/>
    </font>
    <font>
      <b val="true"/>
      <sz val="8"/>
      <name val="Arial"/>
      <family val="2"/>
      <charset val="1"/>
    </font>
    <font>
      <sz val="1"/>
      <color rgb="FF000000"/>
      <name val="Arial"/>
      <family val="2"/>
    </font>
    <font>
      <b val="true"/>
      <sz val="1"/>
      <color rgb="FF000000"/>
      <name val="Arial"/>
      <family val="2"/>
    </font>
    <font>
      <sz val="2.3"/>
      <color rgb="FF000000"/>
      <name val="Arial"/>
      <family val="2"/>
    </font>
    <font>
      <sz val="11"/>
      <name val="Calibri"/>
      <family val="0"/>
    </font>
    <font>
      <vertAlign val="superscript"/>
      <sz val="11"/>
      <name val="Calibri"/>
      <family val="0"/>
    </font>
    <font>
      <sz val="10"/>
      <color rgb="FF000000"/>
      <name val="Arial"/>
      <family val="2"/>
    </font>
    <font>
      <i val="true"/>
      <sz val="8"/>
      <color rgb="FFFF0000"/>
      <name val="Arial"/>
      <family val="2"/>
      <charset val="1"/>
    </font>
    <font>
      <sz val="10"/>
      <color rgb="FFFF0000"/>
      <name val="Arial"/>
      <family val="2"/>
      <charset val="1"/>
    </font>
    <font>
      <sz val="8"/>
      <color rgb="FFFF0000"/>
      <name val="Arial"/>
      <family val="2"/>
      <charset val="1"/>
    </font>
    <font>
      <b val="true"/>
      <sz val="10"/>
      <color rgb="FF000000"/>
      <name val="Arial"/>
      <family val="2"/>
    </font>
    <font>
      <sz val="8"/>
      <color rgb="FF000000"/>
      <name val="Calibri"/>
      <family val="0"/>
    </font>
    <font>
      <sz val="9"/>
      <color rgb="FF404040"/>
      <name val="Calibri"/>
      <family val="2"/>
    </font>
    <font>
      <sz val="9"/>
      <color rgb="FF595959"/>
      <name val="Calibri"/>
      <family val="2"/>
    </font>
    <font>
      <sz val="11"/>
      <name val="Calibri"/>
      <family val="2"/>
      <charset val="1"/>
    </font>
    <font>
      <sz val="1.75"/>
      <color rgb="FF000000"/>
      <name val="Arial"/>
      <family val="2"/>
    </font>
    <font>
      <sz val="1.05"/>
      <color rgb="FF000000"/>
      <name val="Arial"/>
      <family val="2"/>
    </font>
    <font>
      <sz val="9"/>
      <color rgb="FF000000"/>
      <name val="Arial"/>
      <family val="2"/>
      <charset val="1"/>
    </font>
    <font>
      <b val="true"/>
      <sz val="9"/>
      <color rgb="FF000000"/>
      <name val="Arial"/>
      <family val="2"/>
      <charset val="1"/>
    </font>
    <font>
      <i val="true"/>
      <sz val="10"/>
      <color rgb="FF000000"/>
      <name val="Arial"/>
      <family val="2"/>
      <charset val="1"/>
    </font>
    <font>
      <b val="true"/>
      <sz val="10"/>
      <color rgb="FF000000"/>
      <name val="Arial"/>
      <family val="2"/>
      <charset val="1"/>
    </font>
    <font>
      <sz val="10"/>
      <color rgb="FF000000"/>
      <name val="Arial"/>
      <family val="2"/>
      <charset val="1"/>
    </font>
    <font>
      <b val="true"/>
      <vertAlign val="superscript"/>
      <sz val="9"/>
      <color rgb="FF000000"/>
      <name val="Arial"/>
      <family val="2"/>
      <charset val="1"/>
    </font>
    <font>
      <b val="true"/>
      <sz val="11"/>
      <name val="Calibri"/>
      <family val="2"/>
      <charset val="1"/>
    </font>
    <font>
      <b val="true"/>
      <sz val="11"/>
      <color rgb="FF000000"/>
      <name val="Calibri"/>
      <family val="2"/>
      <charset val="1"/>
    </font>
    <font>
      <i val="true"/>
      <sz val="9"/>
      <color rgb="FF000000"/>
      <name val="Arial"/>
      <family val="2"/>
      <charset val="1"/>
    </font>
    <font>
      <i val="true"/>
      <vertAlign val="superscript"/>
      <sz val="9"/>
      <color rgb="FF000000"/>
      <name val="Arial"/>
      <family val="2"/>
      <charset val="1"/>
    </font>
    <font>
      <vertAlign val="superscript"/>
      <sz val="9"/>
      <color rgb="FF000000"/>
      <name val="Arial"/>
      <family val="2"/>
      <charset val="1"/>
    </font>
    <font>
      <b val="true"/>
      <i val="true"/>
      <sz val="9"/>
      <color rgb="FF000000"/>
      <name val="Arial"/>
      <family val="2"/>
      <charset val="1"/>
    </font>
    <font>
      <vertAlign val="superscript"/>
      <sz val="11"/>
      <color rgb="FF000000"/>
      <name val="Calibri"/>
      <family val="2"/>
      <charset val="1"/>
    </font>
    <font>
      <vertAlign val="superscript"/>
      <sz val="9"/>
      <name val="Arial"/>
      <family val="2"/>
      <charset val="1"/>
    </font>
    <font>
      <i val="true"/>
      <vertAlign val="superscript"/>
      <sz val="9"/>
      <name val="Arial"/>
      <family val="2"/>
      <charset val="1"/>
    </font>
    <font>
      <i val="true"/>
      <sz val="10"/>
      <name val="Arial"/>
      <family val="2"/>
      <charset val="1"/>
    </font>
    <font>
      <b val="true"/>
      <sz val="9"/>
      <name val="Arial, Helvetica, sans-serif"/>
      <family val="0"/>
      <charset val="1"/>
    </font>
    <font>
      <sz val="8"/>
      <color rgb="FF000000"/>
      <name val="Arial"/>
      <family val="2"/>
      <charset val="1"/>
    </font>
    <font>
      <sz val="10"/>
      <color rgb="FF000000"/>
      <name val="Calibri"/>
      <family val="2"/>
    </font>
    <font>
      <sz val="4.2"/>
      <color rgb="FF000000"/>
      <name val="Calibri"/>
      <family val="2"/>
    </font>
    <font>
      <sz val="10"/>
      <name val="Times New Roman"/>
      <family val="1"/>
    </font>
    <font>
      <sz val="9"/>
      <color rgb="FF0070C0"/>
      <name val="Times New Roman"/>
      <family val="1"/>
    </font>
    <font>
      <sz val="9"/>
      <color rgb="FFED7D31"/>
      <name val="Times New Roman"/>
      <family val="1"/>
    </font>
    <font>
      <sz val="9"/>
      <color rgb="FF000000"/>
      <name val="Times New Roman"/>
      <family val="1"/>
    </font>
    <font>
      <vertAlign val="superscript"/>
      <sz val="8"/>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FF"/>
        <bgColor rgb="FFD9D9D9"/>
      </patternFill>
    </fill>
  </fills>
  <borders count="77">
    <border diagonalUp="false" diagonalDown="false">
      <left/>
      <right/>
      <top/>
      <bottom/>
      <diagonal/>
    </border>
    <border diagonalUp="false" diagonalDown="false">
      <left/>
      <right style="thin"/>
      <top/>
      <bottom/>
      <diagonal/>
    </border>
    <border diagonalUp="false" diagonalDown="false">
      <left style="thin"/>
      <right style="thin">
        <color rgb="FF993366"/>
      </right>
      <top style="thin">
        <color rgb="FF993366"/>
      </top>
      <bottom style="thin">
        <color rgb="FF993366"/>
      </bottom>
      <diagonal/>
    </border>
    <border diagonalUp="false" diagonalDown="false">
      <left style="thin">
        <color rgb="FF993366"/>
      </left>
      <right style="thin">
        <color rgb="FF993366"/>
      </right>
      <top style="thin">
        <color rgb="FF993366"/>
      </top>
      <bottom style="thin">
        <color rgb="FF993366"/>
      </bottom>
      <diagonal/>
    </border>
    <border diagonalUp="false" diagonalDown="false">
      <left style="thin">
        <color rgb="FF993366"/>
      </left>
      <right style="thin"/>
      <top style="thin">
        <color rgb="FF993366"/>
      </top>
      <bottom style="thin">
        <color rgb="FF993366"/>
      </bottom>
      <diagonal/>
    </border>
    <border diagonalUp="false" diagonalDown="false">
      <left/>
      <right style="thin"/>
      <top style="thin">
        <color rgb="FF993366"/>
      </top>
      <bottom/>
      <diagonal/>
    </border>
    <border diagonalUp="false" diagonalDown="false">
      <left style="thin"/>
      <right style="thin">
        <color rgb="FF993366"/>
      </right>
      <top/>
      <bottom/>
      <diagonal/>
    </border>
    <border diagonalUp="false" diagonalDown="false">
      <left style="thin">
        <color rgb="FF993366"/>
      </left>
      <right style="thin">
        <color rgb="FF993366"/>
      </right>
      <top/>
      <bottom/>
      <diagonal/>
    </border>
    <border diagonalUp="false" diagonalDown="false">
      <left style="thin">
        <color rgb="FF993366"/>
      </left>
      <right style="thin"/>
      <top/>
      <bottom/>
      <diagonal/>
    </border>
    <border diagonalUp="false" diagonalDown="false">
      <left/>
      <right style="thin"/>
      <top/>
      <bottom style="thin">
        <color rgb="FF993366"/>
      </bottom>
      <diagonal/>
    </border>
    <border diagonalUp="false" diagonalDown="false">
      <left style="thin"/>
      <right style="thin">
        <color rgb="FF993366"/>
      </right>
      <top/>
      <bottom style="thin">
        <color rgb="FF993366"/>
      </bottom>
      <diagonal/>
    </border>
    <border diagonalUp="false" diagonalDown="false">
      <left style="thin">
        <color rgb="FF993366"/>
      </left>
      <right style="thin">
        <color rgb="FF993366"/>
      </right>
      <top/>
      <bottom style="thin">
        <color rgb="FF993366"/>
      </bottom>
      <diagonal/>
    </border>
    <border diagonalUp="false" diagonalDown="false">
      <left style="thin">
        <color rgb="FF993366"/>
      </left>
      <right style="thin"/>
      <top/>
      <bottom style="thin">
        <color rgb="FF993366"/>
      </bottom>
      <diagonal/>
    </border>
    <border diagonalUp="false" diagonalDown="false">
      <left style="thin"/>
      <right style="thin">
        <color rgb="FF993366"/>
      </right>
      <top style="thin">
        <color rgb="FF993366"/>
      </top>
      <bottom/>
      <diagonal/>
    </border>
    <border diagonalUp="false" diagonalDown="false">
      <left style="thin">
        <color rgb="FF993366"/>
      </left>
      <right style="thin">
        <color rgb="FF993366"/>
      </right>
      <top style="thin">
        <color rgb="FF993366"/>
      </top>
      <bottom/>
      <diagonal/>
    </border>
    <border diagonalUp="false" diagonalDown="false">
      <left style="thin">
        <color rgb="FF993366"/>
      </left>
      <right style="thin"/>
      <top style="thin">
        <color rgb="FF993366"/>
      </top>
      <bottom/>
      <diagonal/>
    </border>
    <border diagonalUp="false" diagonalDown="false">
      <left/>
      <right style="thin"/>
      <top/>
      <bottom style="medium">
        <color rgb="FF993366"/>
      </bottom>
      <diagonal/>
    </border>
    <border diagonalUp="false" diagonalDown="false">
      <left style="thin"/>
      <right style="thin">
        <color rgb="FF993366"/>
      </right>
      <top/>
      <bottom style="medium">
        <color rgb="FF993366"/>
      </bottom>
      <diagonal/>
    </border>
    <border diagonalUp="false" diagonalDown="false">
      <left style="thin">
        <color rgb="FF993366"/>
      </left>
      <right style="thin">
        <color rgb="FF993366"/>
      </right>
      <top/>
      <bottom style="medium">
        <color rgb="FF993366"/>
      </bottom>
      <diagonal/>
    </border>
    <border diagonalUp="false" diagonalDown="false">
      <left style="thin">
        <color rgb="FF993366"/>
      </left>
      <right style="thin"/>
      <top/>
      <bottom style="medium">
        <color rgb="FF993366"/>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style="thin"/>
      <bottom/>
      <diagonal/>
    </border>
    <border diagonalUp="false" diagonalDown="false">
      <left style="medium"/>
      <right/>
      <top style="medium"/>
      <bottom/>
      <diagonal/>
    </border>
    <border diagonalUp="false" diagonalDown="false">
      <left style="thin">
        <color rgb="FF993366"/>
      </left>
      <right style="thin">
        <color rgb="FF993366"/>
      </right>
      <top style="medium"/>
      <bottom/>
      <diagonal/>
    </border>
    <border diagonalUp="false" diagonalDown="false">
      <left style="thin">
        <color rgb="FF993366"/>
      </left>
      <right style="medium"/>
      <top style="medium"/>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style="medium"/>
      <top style="medium"/>
      <bottom style="thin"/>
      <diagonal/>
    </border>
    <border diagonalUp="false" diagonalDown="false">
      <left style="medium"/>
      <right style="medium"/>
      <top/>
      <bottom/>
      <diagonal/>
    </border>
    <border diagonalUp="false" diagonalDown="false">
      <left style="thin"/>
      <right style="medium"/>
      <top/>
      <bottom style="thin"/>
      <diagonal/>
    </border>
    <border diagonalUp="false" diagonalDown="false">
      <left style="medium"/>
      <right style="medium"/>
      <top style="thin"/>
      <bottom style="thin"/>
      <diagonal/>
    </border>
    <border diagonalUp="false" diagonalDown="false">
      <left style="medium"/>
      <right/>
      <top style="thin"/>
      <bottom style="thin"/>
      <diagonal/>
    </border>
    <border diagonalUp="false" diagonalDown="false">
      <left style="medium"/>
      <right style="medium"/>
      <top style="thin"/>
      <bottom style="mediu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color rgb="FFFFFFFF"/>
      </right>
      <top style="thin">
        <color rgb="FFFFFFFF"/>
      </top>
      <bottom style="thin"/>
      <diagonal/>
    </border>
    <border diagonalUp="false" diagonalDown="false">
      <left style="thin">
        <color rgb="FFFFFFFF"/>
      </left>
      <right style="thin"/>
      <top style="thin">
        <color rgb="FFFFFFFF"/>
      </top>
      <bottom style="thin"/>
      <diagonal/>
    </border>
    <border diagonalUp="false" diagonalDown="false">
      <left/>
      <right/>
      <top/>
      <bottom style="thin"/>
      <diagonal/>
    </border>
    <border diagonalUp="false" diagonalDown="false">
      <left style="medium"/>
      <right/>
      <top style="thin">
        <color rgb="FF993366"/>
      </top>
      <bottom style="thin">
        <color rgb="FF993366"/>
      </bottom>
      <diagonal/>
    </border>
    <border diagonalUp="false" diagonalDown="false">
      <left style="thin">
        <color rgb="FF993366"/>
      </left>
      <right style="medium"/>
      <top style="thin">
        <color rgb="FF993366"/>
      </top>
      <bottom style="thin">
        <color rgb="FF993366"/>
      </bottom>
      <diagonal/>
    </border>
    <border diagonalUp="false" diagonalDown="false">
      <left style="medium"/>
      <right/>
      <top/>
      <bottom/>
      <diagonal/>
    </border>
    <border diagonalUp="false" diagonalDown="false">
      <left style="thin">
        <color rgb="FF993366"/>
      </left>
      <right style="medium"/>
      <top/>
      <bottom/>
      <diagonal/>
    </border>
    <border diagonalUp="false" diagonalDown="false">
      <left style="medium"/>
      <right/>
      <top style="thin">
        <color rgb="FF993366"/>
      </top>
      <bottom/>
      <diagonal/>
    </border>
    <border diagonalUp="false" diagonalDown="false">
      <left style="thin">
        <color rgb="FF993366"/>
      </left>
      <right style="medium"/>
      <top style="thin">
        <color rgb="FF993366"/>
      </top>
      <bottom/>
      <diagonal/>
    </border>
    <border diagonalUp="false" diagonalDown="false">
      <left style="medium"/>
      <right/>
      <top/>
      <bottom style="thin">
        <color rgb="FF993366"/>
      </bottom>
      <diagonal/>
    </border>
    <border diagonalUp="false" diagonalDown="false">
      <left style="thin">
        <color rgb="FF993366"/>
      </left>
      <right style="medium"/>
      <top/>
      <bottom style="thin">
        <color rgb="FF993366"/>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medium"/>
      <right style="thin">
        <color rgb="FF993366"/>
      </right>
      <top style="medium"/>
      <bottom/>
      <diagonal/>
    </border>
    <border diagonalUp="false" diagonalDown="false">
      <left style="medium"/>
      <right style="thin">
        <color rgb="FF993366"/>
      </right>
      <top style="thin">
        <color rgb="FF993366"/>
      </top>
      <bottom style="thin">
        <color rgb="FF993366"/>
      </bottom>
      <diagonal/>
    </border>
    <border diagonalUp="false" diagonalDown="false">
      <left style="medium"/>
      <right style="thin">
        <color rgb="FF993366"/>
      </right>
      <top/>
      <bottom/>
      <diagonal/>
    </border>
    <border diagonalUp="false" diagonalDown="false">
      <left style="medium"/>
      <right style="thin">
        <color rgb="FF993366"/>
      </right>
      <top style="thin">
        <color rgb="FF993366"/>
      </top>
      <bottom/>
      <diagonal/>
    </border>
    <border diagonalUp="false" diagonalDown="false">
      <left style="medium"/>
      <right style="thin">
        <color rgb="FF993366"/>
      </right>
      <top/>
      <bottom style="thin">
        <color rgb="FF993366"/>
      </bottom>
      <diagonal/>
    </border>
    <border diagonalUp="false" diagonalDown="false">
      <left style="medium"/>
      <right style="thin">
        <color rgb="FF993366"/>
      </right>
      <top/>
      <bottom style="medium"/>
      <diagonal/>
    </border>
    <border diagonalUp="false" diagonalDown="false">
      <left style="thin">
        <color rgb="FF993366"/>
      </left>
      <right style="thin">
        <color rgb="FF993366"/>
      </right>
      <top/>
      <bottom style="medium"/>
      <diagonal/>
    </border>
    <border diagonalUp="false" diagonalDown="false">
      <left style="thin">
        <color rgb="FF993366"/>
      </left>
      <right style="medium"/>
      <top/>
      <bottom style="medium"/>
      <diagonal/>
    </border>
    <border diagonalUp="false" diagonalDown="false">
      <left style="thin">
        <color rgb="FFFFFFFF"/>
      </left>
      <right style="thin">
        <color rgb="FFFFFFFF"/>
      </right>
      <top style="medium"/>
      <bottom/>
      <diagonal/>
    </border>
    <border diagonalUp="false" diagonalDown="false">
      <left style="thin">
        <color rgb="FFFFFFFF"/>
      </left>
      <right/>
      <top style="medium"/>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4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8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51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39" applyFont="false" applyBorder="true" applyAlignment="false" applyProtection="true">
      <alignment horizontal="general" vertical="bottom" textRotation="0" wrapText="false" indent="0" shrinkToFit="false"/>
      <protection locked="true" hidden="false"/>
    </xf>
    <xf numFmtId="164" fontId="7" fillId="2" borderId="0" xfId="24" applyFont="true" applyBorder="true" applyAlignment="true" applyProtection="true">
      <alignment horizontal="general" vertical="bottom" textRotation="0" wrapText="false" indent="0" shrinkToFit="false"/>
      <protection locked="true" hidden="false"/>
    </xf>
    <xf numFmtId="164" fontId="8" fillId="0" borderId="0" xfId="24" applyFont="true" applyBorder="true" applyAlignment="true" applyProtection="true">
      <alignment horizontal="general" vertical="bottom" textRotation="0" wrapText="false" indent="0" shrinkToFit="false"/>
      <protection locked="true" hidden="false"/>
    </xf>
    <xf numFmtId="164" fontId="8" fillId="0" borderId="0" xfId="40" applyFont="true" applyBorder="true" applyAlignment="true" applyProtection="true">
      <alignment horizontal="general" vertical="bottom" textRotation="0" wrapText="false" indent="0" shrinkToFit="false"/>
      <protection locked="true" hidden="false"/>
    </xf>
    <xf numFmtId="164" fontId="8" fillId="0" borderId="0" xfId="39" applyFont="true" applyBorder="true" applyAlignment="true" applyProtection="true">
      <alignment horizontal="general" vertical="bottom" textRotation="0" wrapText="false" indent="0" shrinkToFit="false"/>
      <protection locked="true" hidden="false"/>
    </xf>
    <xf numFmtId="164" fontId="9" fillId="0" borderId="0" xfId="24" applyFont="true" applyBorder="true" applyAlignment="true" applyProtection="true">
      <alignment horizontal="justify" vertical="bottom" textRotation="0" wrapText="true" indent="0" shrinkToFit="false"/>
      <protection locked="true" hidden="false"/>
    </xf>
    <xf numFmtId="164" fontId="5" fillId="0" borderId="0" xfId="24" applyFont="true" applyBorder="true" applyAlignment="true" applyProtection="true">
      <alignment horizontal="justify" vertical="bottom" textRotation="0" wrapText="true" indent="0" shrinkToFit="false"/>
      <protection locked="true" hidden="false"/>
    </xf>
    <xf numFmtId="164" fontId="10" fillId="0" borderId="1" xfId="24" applyFont="true" applyBorder="true" applyAlignment="true" applyProtection="true">
      <alignment horizontal="center" vertical="center" textRotation="0" wrapText="true" indent="0" shrinkToFit="false"/>
      <protection locked="true" hidden="false"/>
    </xf>
    <xf numFmtId="164" fontId="10" fillId="0" borderId="2" xfId="24" applyFont="true" applyBorder="true" applyAlignment="true" applyProtection="true">
      <alignment horizontal="center" vertical="center" textRotation="0" wrapText="true" indent="0" shrinkToFit="false"/>
      <protection locked="true" hidden="false"/>
    </xf>
    <xf numFmtId="164" fontId="10" fillId="0" borderId="3" xfId="24" applyFont="true" applyBorder="true" applyAlignment="true" applyProtection="true">
      <alignment horizontal="center" vertical="center" textRotation="0" wrapText="true" indent="0" shrinkToFit="false"/>
      <protection locked="true" hidden="false"/>
    </xf>
    <xf numFmtId="164" fontId="10" fillId="0" borderId="4" xfId="24" applyFont="true" applyBorder="true" applyAlignment="true" applyProtection="true">
      <alignment horizontal="center" vertical="center" textRotation="0" wrapText="true" indent="0" shrinkToFit="false"/>
      <protection locked="true" hidden="false"/>
    </xf>
    <xf numFmtId="164" fontId="10" fillId="0" borderId="5" xfId="24" applyFont="true" applyBorder="true" applyAlignment="true" applyProtection="true">
      <alignment horizontal="general" vertical="center" textRotation="0" wrapText="true" indent="0" shrinkToFit="false"/>
      <protection locked="true" hidden="false"/>
    </xf>
    <xf numFmtId="167" fontId="10" fillId="0" borderId="6" xfId="21" applyFont="true" applyBorder="true" applyAlignment="true" applyProtection="true">
      <alignment horizontal="right" vertical="bottom" textRotation="0" wrapText="true" indent="0" shrinkToFit="false"/>
      <protection locked="true" hidden="false"/>
    </xf>
    <xf numFmtId="168" fontId="10" fillId="0" borderId="7" xfId="21" applyFont="true" applyBorder="true" applyAlignment="true" applyProtection="true">
      <alignment horizontal="right" vertical="bottom" textRotation="0" wrapText="true" indent="0" shrinkToFit="false"/>
      <protection locked="true" hidden="false"/>
    </xf>
    <xf numFmtId="168" fontId="10" fillId="0" borderId="8" xfId="21" applyFont="true" applyBorder="true" applyAlignment="true" applyProtection="true">
      <alignment horizontal="right" vertical="bottom" textRotation="0" wrapText="true" indent="0" shrinkToFit="false"/>
      <protection locked="true" hidden="false"/>
    </xf>
    <xf numFmtId="166" fontId="5" fillId="0" borderId="0" xfId="19" applyFont="true" applyBorder="true" applyAlignment="true" applyProtection="true">
      <alignment horizontal="general" vertical="bottom" textRotation="0" wrapText="false" indent="0" shrinkToFit="false"/>
      <protection locked="true" hidden="false"/>
    </xf>
    <xf numFmtId="164" fontId="12" fillId="0" borderId="1" xfId="24" applyFont="true" applyBorder="true" applyAlignment="true" applyProtection="true">
      <alignment horizontal="general" vertical="bottom" textRotation="0" wrapText="true" indent="0" shrinkToFit="false"/>
      <protection locked="true" hidden="false"/>
    </xf>
    <xf numFmtId="169" fontId="12" fillId="0" borderId="6" xfId="21" applyFont="true" applyBorder="true" applyAlignment="true" applyProtection="true">
      <alignment horizontal="right" vertical="bottom" textRotation="0" wrapText="true" indent="0" shrinkToFit="false"/>
      <protection locked="true" hidden="false"/>
    </xf>
    <xf numFmtId="168" fontId="12" fillId="0" borderId="7" xfId="21" applyFont="true" applyBorder="true" applyAlignment="true" applyProtection="true">
      <alignment horizontal="right" vertical="bottom" textRotation="0" wrapText="true" indent="0" shrinkToFit="false"/>
      <protection locked="true" hidden="false"/>
    </xf>
    <xf numFmtId="168" fontId="12" fillId="0" borderId="8" xfId="21" applyFont="true" applyBorder="true" applyAlignment="true" applyProtection="true">
      <alignment horizontal="right" vertical="bottom" textRotation="0" wrapText="true" indent="0" shrinkToFit="false"/>
      <protection locked="true" hidden="false"/>
    </xf>
    <xf numFmtId="164" fontId="13" fillId="0" borderId="1" xfId="24" applyFont="true" applyBorder="true" applyAlignment="true" applyProtection="true">
      <alignment horizontal="left" vertical="bottom" textRotation="0" wrapText="true" indent="0" shrinkToFit="false"/>
      <protection locked="true" hidden="false"/>
    </xf>
    <xf numFmtId="167" fontId="13" fillId="0" borderId="6" xfId="21" applyFont="true" applyBorder="true" applyAlignment="true" applyProtection="true">
      <alignment horizontal="right" vertical="bottom" textRotation="0" wrapText="true" indent="0" shrinkToFit="false"/>
      <protection locked="true" hidden="false"/>
    </xf>
    <xf numFmtId="168" fontId="13" fillId="0" borderId="7" xfId="21" applyFont="true" applyBorder="true" applyAlignment="true" applyProtection="true">
      <alignment horizontal="right" vertical="bottom" textRotation="0" wrapText="true" indent="0" shrinkToFit="false"/>
      <protection locked="true" hidden="false"/>
    </xf>
    <xf numFmtId="168" fontId="13" fillId="0" borderId="8" xfId="21" applyFont="true" applyBorder="true" applyAlignment="true" applyProtection="true">
      <alignment horizontal="right" vertical="bottom" textRotation="0" wrapText="true" indent="0" shrinkToFit="false"/>
      <protection locked="true" hidden="false"/>
    </xf>
    <xf numFmtId="164" fontId="12" fillId="0" borderId="1" xfId="24" applyFont="true" applyBorder="true" applyAlignment="true" applyProtection="true">
      <alignment horizontal="general" vertical="center" textRotation="0" wrapText="true" indent="0" shrinkToFit="false"/>
      <protection locked="true" hidden="false"/>
    </xf>
    <xf numFmtId="167" fontId="12" fillId="0" borderId="6" xfId="21" applyFont="true" applyBorder="true" applyAlignment="true" applyProtection="true">
      <alignment horizontal="right" vertical="bottom" textRotation="0" wrapText="true" indent="0" shrinkToFit="false"/>
      <protection locked="true" hidden="false"/>
    </xf>
    <xf numFmtId="164" fontId="10" fillId="0" borderId="1" xfId="24" applyFont="true" applyBorder="true" applyAlignment="true" applyProtection="true">
      <alignment horizontal="general" vertical="center" textRotation="0" wrapText="true" indent="0" shrinkToFit="false"/>
      <protection locked="true" hidden="false"/>
    </xf>
    <xf numFmtId="164" fontId="12" fillId="0" borderId="9" xfId="24" applyFont="true" applyBorder="true" applyAlignment="true" applyProtection="true">
      <alignment horizontal="general" vertical="center" textRotation="0" wrapText="true" indent="0" shrinkToFit="false"/>
      <protection locked="true" hidden="false"/>
    </xf>
    <xf numFmtId="167" fontId="12" fillId="0" borderId="10" xfId="21" applyFont="true" applyBorder="true" applyAlignment="true" applyProtection="true">
      <alignment horizontal="right" vertical="bottom" textRotation="0" wrapText="true" indent="0" shrinkToFit="false"/>
      <protection locked="true" hidden="false"/>
    </xf>
    <xf numFmtId="168" fontId="12" fillId="0" borderId="11" xfId="21" applyFont="true" applyBorder="true" applyAlignment="true" applyProtection="true">
      <alignment horizontal="right" vertical="bottom" textRotation="0" wrapText="true" indent="0" shrinkToFit="false"/>
      <protection locked="true" hidden="false"/>
    </xf>
    <xf numFmtId="168" fontId="12" fillId="0" borderId="12" xfId="21" applyFont="true" applyBorder="true" applyAlignment="true" applyProtection="true">
      <alignment horizontal="right" vertical="bottom" textRotation="0" wrapText="true" indent="0" shrinkToFit="false"/>
      <protection locked="true" hidden="false"/>
    </xf>
    <xf numFmtId="164" fontId="12" fillId="0" borderId="5" xfId="43" applyFont="true" applyBorder="true" applyAlignment="true" applyProtection="true">
      <alignment horizontal="general" vertical="center" textRotation="0" wrapText="true" indent="0" shrinkToFit="false"/>
      <protection locked="true" hidden="false"/>
    </xf>
    <xf numFmtId="167" fontId="12" fillId="0" borderId="13" xfId="21" applyFont="true" applyBorder="true" applyAlignment="true" applyProtection="true">
      <alignment horizontal="right" vertical="bottom" textRotation="0" wrapText="true" indent="0" shrinkToFit="false"/>
      <protection locked="true" hidden="false"/>
    </xf>
    <xf numFmtId="168" fontId="12" fillId="0" borderId="14" xfId="21" applyFont="true" applyBorder="true" applyAlignment="true" applyProtection="true">
      <alignment horizontal="right" vertical="bottom" textRotation="0" wrapText="true" indent="0" shrinkToFit="false"/>
      <protection locked="true" hidden="false"/>
    </xf>
    <xf numFmtId="168" fontId="12" fillId="0" borderId="15" xfId="21" applyFont="true" applyBorder="true" applyAlignment="true" applyProtection="true">
      <alignment horizontal="right" vertical="bottom" textRotation="0" wrapText="true" indent="0" shrinkToFit="false"/>
      <protection locked="true" hidden="false"/>
    </xf>
    <xf numFmtId="164" fontId="12" fillId="0" borderId="1" xfId="43" applyFont="true" applyBorder="true" applyAlignment="true" applyProtection="true">
      <alignment horizontal="general" vertical="center" textRotation="0" wrapText="true" indent="0" shrinkToFit="false"/>
      <protection locked="true" hidden="false"/>
    </xf>
    <xf numFmtId="164" fontId="12" fillId="0" borderId="16" xfId="43" applyFont="true" applyBorder="true" applyAlignment="true" applyProtection="true">
      <alignment horizontal="general" vertical="center" textRotation="0" wrapText="true" indent="0" shrinkToFit="false"/>
      <protection locked="true" hidden="false"/>
    </xf>
    <xf numFmtId="167" fontId="12" fillId="0" borderId="17" xfId="21" applyFont="true" applyBorder="true" applyAlignment="true" applyProtection="true">
      <alignment horizontal="right" vertical="bottom" textRotation="0" wrapText="true" indent="0" shrinkToFit="false"/>
      <protection locked="true" hidden="false"/>
    </xf>
    <xf numFmtId="168" fontId="12" fillId="0" borderId="18" xfId="21" applyFont="true" applyBorder="true" applyAlignment="true" applyProtection="true">
      <alignment horizontal="right" vertical="bottom" textRotation="0" wrapText="true" indent="0" shrinkToFit="false"/>
      <protection locked="true" hidden="false"/>
    </xf>
    <xf numFmtId="168" fontId="12" fillId="0" borderId="19" xfId="21" applyFont="true" applyBorder="true" applyAlignment="true" applyProtection="true">
      <alignment horizontal="right" vertical="bottom" textRotation="0" wrapText="true" indent="0" shrinkToFit="false"/>
      <protection locked="true" hidden="false"/>
    </xf>
    <xf numFmtId="164" fontId="14" fillId="2" borderId="0" xfId="24" applyFont="true" applyBorder="true" applyAlignment="true" applyProtection="true">
      <alignment horizontal="general" vertical="bottom" textRotation="0" wrapText="true" indent="0" shrinkToFit="false"/>
      <protection locked="true" hidden="false"/>
    </xf>
    <xf numFmtId="168" fontId="6" fillId="0" borderId="0" xfId="21" applyFont="true" applyBorder="true" applyAlignment="true" applyProtection="true">
      <alignment horizontal="right" vertical="bottom" textRotation="0" wrapText="true" indent="0" shrinkToFit="false"/>
      <protection locked="true" hidden="false"/>
    </xf>
    <xf numFmtId="164" fontId="6" fillId="2" borderId="0" xfId="24" applyFont="true" applyBorder="true" applyAlignment="true" applyProtection="true">
      <alignment horizontal="general" vertical="bottom" textRotation="0" wrapText="true" indent="0" shrinkToFit="false"/>
      <protection locked="true" hidden="false"/>
    </xf>
    <xf numFmtId="170" fontId="5" fillId="0" borderId="0" xfId="39" applyFont="false" applyBorder="true" applyAlignment="false" applyProtection="true">
      <alignment horizontal="general" vertical="bottom" textRotation="0" wrapText="false" indent="0" shrinkToFit="false"/>
      <protection locked="true" hidden="false"/>
    </xf>
    <xf numFmtId="167" fontId="6" fillId="0" borderId="0" xfId="21" applyFont="true" applyBorder="true" applyAlignment="true" applyProtection="true">
      <alignment horizontal="right" vertical="bottom" textRotation="0" wrapText="true" indent="0" shrinkToFit="false"/>
      <protection locked="true" hidden="false"/>
    </xf>
    <xf numFmtId="164" fontId="15" fillId="0" borderId="0" xfId="39" applyFont="true" applyBorder="true" applyAlignment="true" applyProtection="true">
      <alignment horizontal="right" vertical="bottom" textRotation="0" wrapText="true" indent="0" shrinkToFit="false"/>
      <protection locked="true" hidden="false"/>
    </xf>
    <xf numFmtId="171" fontId="16" fillId="0" borderId="0" xfId="39" applyFont="true" applyBorder="true" applyAlignment="true" applyProtection="true">
      <alignment horizontal="right" vertical="bottom" textRotation="0" wrapText="true" indent="0" shrinkToFit="false"/>
      <protection locked="true" hidden="false"/>
    </xf>
    <xf numFmtId="164" fontId="12" fillId="0" borderId="0" xfId="39" applyFont="true" applyBorder="true" applyAlignment="false" applyProtection="true">
      <alignment horizontal="general" vertical="bottom" textRotation="0" wrapText="false" indent="0" shrinkToFit="false"/>
      <protection locked="true" hidden="false"/>
    </xf>
    <xf numFmtId="164" fontId="16" fillId="0" borderId="0" xfId="39" applyFont="true" applyBorder="true" applyAlignment="true" applyProtection="true">
      <alignment horizontal="right" vertical="bottom" textRotation="0" wrapText="true" indent="0" shrinkToFit="false"/>
      <protection locked="true" hidden="false"/>
    </xf>
    <xf numFmtId="164" fontId="7" fillId="0" borderId="0" xfId="24" applyFont="true" applyBorder="true" applyAlignment="false" applyProtection="true">
      <alignment horizontal="general" vertical="bottom" textRotation="0" wrapText="false" indent="0" shrinkToFit="false"/>
      <protection locked="true" hidden="false"/>
    </xf>
    <xf numFmtId="164" fontId="8" fillId="0" borderId="0" xfId="39" applyFont="true" applyBorder="true" applyAlignment="false" applyProtection="true">
      <alignment horizontal="general" vertical="bottom" textRotation="0" wrapText="false" indent="0" shrinkToFit="false"/>
      <protection locked="true" hidden="false"/>
    </xf>
    <xf numFmtId="164" fontId="17" fillId="0" borderId="0" xfId="24" applyFont="true" applyBorder="true" applyAlignment="false" applyProtection="true">
      <alignment horizontal="general" vertical="bottom" textRotation="0" wrapText="false" indent="0" shrinkToFit="false"/>
      <protection locked="true" hidden="false"/>
    </xf>
    <xf numFmtId="164" fontId="5" fillId="2" borderId="0" xfId="39" applyFont="true" applyBorder="true" applyAlignment="false" applyProtection="true">
      <alignment horizontal="general" vertical="bottom" textRotation="0" wrapText="false" indent="0" shrinkToFit="false"/>
      <protection locked="true" hidden="false"/>
    </xf>
    <xf numFmtId="164" fontId="6" fillId="2" borderId="0" xfId="24" applyFont="true" applyBorder="true" applyAlignment="true" applyProtection="true">
      <alignment horizontal="general" vertical="bottom" textRotation="0" wrapText="false" indent="0" shrinkToFit="false"/>
      <protection locked="true" hidden="false"/>
    </xf>
    <xf numFmtId="164" fontId="5" fillId="0" borderId="0" xfId="39" applyFont="false" applyBorder="true" applyAlignment="true" applyProtection="true">
      <alignment horizontal="general" vertical="bottom" textRotation="0" wrapText="true" indent="0" shrinkToFit="false"/>
      <protection locked="true" hidden="false"/>
    </xf>
    <xf numFmtId="164" fontId="6" fillId="0" borderId="0" xfId="24" applyFont="true" applyBorder="true" applyAlignment="true" applyProtection="true">
      <alignment horizontal="general" vertical="bottom" textRotation="0" wrapText="true" indent="0" shrinkToFit="false"/>
      <protection locked="true" hidden="false"/>
    </xf>
    <xf numFmtId="164" fontId="6" fillId="2" borderId="0" xfId="24" applyFont="true" applyBorder="true" applyAlignment="false" applyProtection="true">
      <alignment horizontal="general" vertical="bottom" textRotation="0" wrapText="false" indent="0" shrinkToFit="false"/>
      <protection locked="true" hidden="false"/>
    </xf>
    <xf numFmtId="164" fontId="7" fillId="2" borderId="0" xfId="24" applyFont="true" applyBorder="true" applyAlignment="true" applyProtection="true">
      <alignment horizontal="left" vertical="bottom" textRotation="0" wrapText="false" indent="0" shrinkToFit="false"/>
      <protection locked="true" hidden="false"/>
    </xf>
    <xf numFmtId="164" fontId="7" fillId="2" borderId="0" xfId="24" applyFont="true" applyBorder="true" applyAlignment="false" applyProtection="true">
      <alignment horizontal="general" vertical="bottom" textRotation="0" wrapText="false" indent="0" shrinkToFit="false"/>
      <protection locked="true" hidden="false"/>
    </xf>
    <xf numFmtId="164" fontId="12" fillId="2" borderId="20" xfId="24" applyFont="true" applyBorder="true" applyAlignment="true" applyProtection="true">
      <alignment horizontal="general" vertical="bottom" textRotation="0" wrapText="true" indent="0" shrinkToFit="false"/>
      <protection locked="true" hidden="false"/>
    </xf>
    <xf numFmtId="164" fontId="12" fillId="2" borderId="20" xfId="24" applyFont="true" applyBorder="true" applyAlignment="true" applyProtection="true">
      <alignment horizontal="left" vertical="bottom" textRotation="0" wrapText="false" indent="0" shrinkToFit="false"/>
      <protection locked="true" hidden="false"/>
    </xf>
    <xf numFmtId="164" fontId="10" fillId="2" borderId="20" xfId="24" applyFont="true" applyBorder="true" applyAlignment="true" applyProtection="true">
      <alignment horizontal="center" vertical="bottom" textRotation="0" wrapText="false" indent="0" shrinkToFit="false"/>
      <protection locked="true" hidden="false"/>
    </xf>
    <xf numFmtId="172" fontId="12" fillId="0" borderId="20" xfId="24" applyFont="true" applyBorder="true" applyAlignment="true" applyProtection="true">
      <alignment horizontal="center" vertical="bottom" textRotation="0" wrapText="true" indent="0" shrinkToFit="false"/>
      <protection locked="true" hidden="false"/>
    </xf>
    <xf numFmtId="164" fontId="12" fillId="0" borderId="20" xfId="39" applyFont="true" applyBorder="true" applyAlignment="true" applyProtection="true">
      <alignment horizontal="general" vertical="bottom" textRotation="0" wrapText="true" indent="0" shrinkToFit="false"/>
      <protection locked="true" hidden="false"/>
    </xf>
    <xf numFmtId="168" fontId="12" fillId="0" borderId="7" xfId="21" applyFont="true" applyBorder="true" applyAlignment="true" applyProtection="true">
      <alignment horizontal="center" vertical="bottom" textRotation="0" wrapText="true" indent="0" shrinkToFit="false"/>
      <protection locked="true" hidden="false"/>
    </xf>
    <xf numFmtId="168" fontId="12" fillId="0" borderId="8" xfId="21" applyFont="true" applyBorder="true" applyAlignment="true" applyProtection="true">
      <alignment horizontal="center" vertical="bottom" textRotation="0" wrapText="true" indent="0" shrinkToFit="false"/>
      <protection locked="true" hidden="false"/>
    </xf>
    <xf numFmtId="164" fontId="12" fillId="2" borderId="20" xfId="24" applyFont="true" applyBorder="true" applyAlignment="false" applyProtection="true">
      <alignment horizontal="general" vertical="bottom" textRotation="0" wrapText="false" indent="0" shrinkToFit="false"/>
      <protection locked="true" hidden="false"/>
    </xf>
    <xf numFmtId="172" fontId="12" fillId="0" borderId="20" xfId="28" applyFont="true" applyBorder="true" applyAlignment="true" applyProtection="true">
      <alignment horizontal="center" vertical="bottom" textRotation="0" wrapText="true" indent="0" shrinkToFit="false"/>
      <protection locked="true" hidden="false"/>
    </xf>
    <xf numFmtId="164" fontId="12" fillId="0" borderId="20" xfId="24" applyFont="true" applyBorder="true" applyAlignment="true" applyProtection="true">
      <alignment horizontal="general" vertical="bottom" textRotation="0" wrapText="true" indent="0" shrinkToFit="false"/>
      <protection locked="true" hidden="false"/>
    </xf>
    <xf numFmtId="164" fontId="12" fillId="0" borderId="20" xfId="24" applyFont="true" applyBorder="true" applyAlignment="true" applyProtection="true">
      <alignment horizontal="left" vertical="bottom" textRotation="0" wrapText="false" indent="0" shrinkToFit="false"/>
      <protection locked="true" hidden="false"/>
    </xf>
    <xf numFmtId="164" fontId="6" fillId="0" borderId="0" xfId="24" applyFont="true" applyBorder="true" applyAlignment="false" applyProtection="true">
      <alignment horizontal="general" vertical="bottom" textRotation="0" wrapText="false" indent="0" shrinkToFit="false"/>
      <protection locked="true" hidden="false"/>
    </xf>
    <xf numFmtId="173" fontId="24" fillId="2" borderId="0" xfId="24" applyFont="true" applyBorder="true" applyAlignment="true" applyProtection="true">
      <alignment horizontal="right" vertical="bottom" textRotation="0" wrapText="true" indent="0" shrinkToFit="false"/>
      <protection locked="true" hidden="false"/>
    </xf>
    <xf numFmtId="164" fontId="25" fillId="2" borderId="0" xfId="24" applyFont="true" applyBorder="true" applyAlignment="true" applyProtection="true">
      <alignment horizontal="general" vertical="bottom" textRotation="0" wrapText="true" indent="0" shrinkToFit="false"/>
      <protection locked="true" hidden="false"/>
    </xf>
    <xf numFmtId="164" fontId="26" fillId="2" borderId="0" xfId="24" applyFont="true" applyBorder="true" applyAlignment="true" applyProtection="true">
      <alignment horizontal="general" vertical="bottom" textRotation="0" wrapText="false" indent="0" shrinkToFit="false"/>
      <protection locked="true" hidden="false"/>
    </xf>
    <xf numFmtId="164" fontId="7" fillId="0" borderId="0" xfId="25" applyFont="true" applyBorder="true" applyAlignment="false" applyProtection="true">
      <alignment horizontal="general" vertical="bottom" textRotation="0" wrapText="false" indent="0" shrinkToFit="false"/>
      <protection locked="true" hidden="false"/>
    </xf>
    <xf numFmtId="164" fontId="17" fillId="0" borderId="0" xfId="25" applyFont="true" applyBorder="true" applyAlignment="false" applyProtection="true">
      <alignment horizontal="general" vertical="bottom" textRotation="0" wrapText="false" indent="0" shrinkToFit="false"/>
      <protection locked="true" hidden="false"/>
    </xf>
    <xf numFmtId="164" fontId="5" fillId="2" borderId="0" xfId="39" applyFont="false" applyBorder="true" applyAlignment="false" applyProtection="true">
      <alignment horizontal="general" vertical="bottom" textRotation="0" wrapText="false" indent="0" shrinkToFit="false"/>
      <protection locked="true" hidden="false"/>
    </xf>
    <xf numFmtId="164" fontId="14" fillId="2" borderId="0" xfId="25" applyFont="true" applyBorder="true" applyAlignment="true" applyProtection="true">
      <alignment horizontal="general" vertical="bottom" textRotation="0" wrapText="true" indent="0" shrinkToFit="false"/>
      <protection locked="true" hidden="false"/>
    </xf>
    <xf numFmtId="164" fontId="6" fillId="2" borderId="0" xfId="25" applyFont="true" applyBorder="true" applyAlignment="true" applyProtection="true">
      <alignment horizontal="general" vertical="bottom" textRotation="0" wrapText="true" indent="0" shrinkToFit="false"/>
      <protection locked="true" hidden="false"/>
    </xf>
    <xf numFmtId="164" fontId="6" fillId="2" borderId="0" xfId="25" applyFont="true" applyBorder="true" applyAlignment="fals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true" indent="0" shrinkToFit="false"/>
      <protection locked="true" hidden="false"/>
    </xf>
    <xf numFmtId="164" fontId="7" fillId="2" borderId="0" xfId="25" applyFont="true" applyBorder="true" applyAlignment="false" applyProtection="true">
      <alignment horizontal="general" vertical="bottom" textRotation="0" wrapText="false" indent="0" shrinkToFit="false"/>
      <protection locked="true" hidden="false"/>
    </xf>
    <xf numFmtId="164" fontId="12" fillId="2" borderId="20" xfId="25" applyFont="true" applyBorder="true" applyAlignment="true" applyProtection="true">
      <alignment horizontal="general" vertical="bottom" textRotation="0" wrapText="true" indent="0" shrinkToFit="false"/>
      <protection locked="true" hidden="false"/>
    </xf>
    <xf numFmtId="164" fontId="12" fillId="2" borderId="20" xfId="25" applyFont="true" applyBorder="true" applyAlignment="true" applyProtection="true">
      <alignment horizontal="left" vertical="bottom" textRotation="0" wrapText="false" indent="0" shrinkToFit="false"/>
      <protection locked="true" hidden="false"/>
    </xf>
    <xf numFmtId="164" fontId="10" fillId="2" borderId="20" xfId="25" applyFont="true" applyBorder="true" applyAlignment="true" applyProtection="true">
      <alignment horizontal="center" vertical="bottom" textRotation="0" wrapText="false" indent="0" shrinkToFit="false"/>
      <protection locked="true" hidden="false"/>
    </xf>
    <xf numFmtId="164" fontId="6" fillId="2" borderId="0" xfId="25" applyFont="true" applyBorder="true" applyAlignment="true" applyProtection="true">
      <alignment horizontal="center" vertical="bottom" textRotation="0" wrapText="true" indent="0" shrinkToFit="false"/>
      <protection locked="true" hidden="false"/>
    </xf>
    <xf numFmtId="172" fontId="12" fillId="0" borderId="20" xfId="25" applyFont="true" applyBorder="true" applyAlignment="true" applyProtection="true">
      <alignment horizontal="center" vertical="bottom" textRotation="0" wrapText="true" indent="0" shrinkToFit="false"/>
      <protection locked="true" hidden="false"/>
    </xf>
    <xf numFmtId="174" fontId="17" fillId="2" borderId="0" xfId="25" applyFont="true" applyBorder="true" applyAlignment="true" applyProtection="true">
      <alignment horizontal="general" vertical="bottom" textRotation="0" wrapText="true" indent="0" shrinkToFit="false"/>
      <protection locked="true" hidden="false"/>
    </xf>
    <xf numFmtId="172" fontId="17" fillId="2" borderId="0" xfId="25" applyFont="true" applyBorder="true" applyAlignment="true" applyProtection="true">
      <alignment horizontal="general" vertical="bottom" textRotation="0" wrapText="true" indent="0" shrinkToFit="false"/>
      <protection locked="true" hidden="false"/>
    </xf>
    <xf numFmtId="174" fontId="6" fillId="2" borderId="0" xfId="25" applyFont="true" applyBorder="true" applyAlignment="false" applyProtection="true">
      <alignment horizontal="general" vertical="bottom" textRotation="0" wrapText="false" indent="0" shrinkToFit="false"/>
      <protection locked="true" hidden="false"/>
    </xf>
    <xf numFmtId="172" fontId="12" fillId="0" borderId="20" xfId="29" applyFont="true" applyBorder="true" applyAlignment="true" applyProtection="true">
      <alignment horizontal="center" vertical="bottom" textRotation="0" wrapText="true" indent="0" shrinkToFit="false"/>
      <protection locked="true" hidden="false"/>
    </xf>
    <xf numFmtId="164" fontId="12" fillId="2" borderId="20" xfId="25" applyFont="true" applyBorder="true" applyAlignment="false" applyProtection="true">
      <alignment horizontal="general" vertical="bottom" textRotation="0" wrapText="false" indent="0" shrinkToFit="false"/>
      <protection locked="true" hidden="false"/>
    </xf>
    <xf numFmtId="164" fontId="12" fillId="0" borderId="20" xfId="25" applyFont="true" applyBorder="true" applyAlignment="true" applyProtection="true">
      <alignment horizontal="general" vertical="bottom" textRotation="0" wrapText="true" indent="0" shrinkToFit="false"/>
      <protection locked="true" hidden="false"/>
    </xf>
    <xf numFmtId="164" fontId="12" fillId="0" borderId="20" xfId="25" applyFont="true" applyBorder="true" applyAlignment="true" applyProtection="true">
      <alignment horizontal="left" vertical="bottom" textRotation="0" wrapText="false" indent="0" shrinkToFit="false"/>
      <protection locked="true" hidden="false"/>
    </xf>
    <xf numFmtId="164" fontId="6" fillId="0" borderId="0" xfId="25" applyFont="true" applyBorder="true" applyAlignment="false" applyProtection="true">
      <alignment horizontal="general" vertical="bottom" textRotation="0" wrapText="false" indent="0" shrinkToFit="false"/>
      <protection locked="true" hidden="false"/>
    </xf>
    <xf numFmtId="173" fontId="24" fillId="2" borderId="0" xfId="25" applyFont="true" applyBorder="true" applyAlignment="true" applyProtection="true">
      <alignment horizontal="right" vertical="bottom" textRotation="0" wrapText="true" indent="0" shrinkToFit="false"/>
      <protection locked="true" hidden="false"/>
    </xf>
    <xf numFmtId="173" fontId="26" fillId="2" borderId="0" xfId="25" applyFont="true" applyBorder="true" applyAlignment="true" applyProtection="true">
      <alignment horizontal="right" vertical="bottom" textRotation="0" wrapText="true" indent="0" shrinkToFit="false"/>
      <protection locked="true" hidden="false"/>
    </xf>
    <xf numFmtId="173" fontId="6" fillId="2" borderId="0" xfId="25" applyFont="true" applyBorder="true" applyAlignment="false" applyProtection="true">
      <alignment horizontal="general" vertical="bottom" textRotation="0" wrapText="false" indent="0" shrinkToFit="false"/>
      <protection locked="true" hidden="false"/>
    </xf>
    <xf numFmtId="175" fontId="6" fillId="2" borderId="0" xfId="25" applyFont="true" applyBorder="true" applyAlignment="false" applyProtection="true">
      <alignment horizontal="general" vertical="bottom" textRotation="0" wrapText="false" indent="0" shrinkToFit="false"/>
      <protection locked="true" hidden="false"/>
    </xf>
    <xf numFmtId="176" fontId="6" fillId="2" borderId="0" xfId="25" applyFont="true" applyBorder="true" applyAlignment="false" applyProtection="true">
      <alignment horizontal="general" vertical="bottom" textRotation="0" wrapText="false" indent="0" shrinkToFit="false"/>
      <protection locked="true" hidden="false"/>
    </xf>
    <xf numFmtId="164" fontId="25" fillId="2" borderId="0" xfId="25" applyFont="true" applyBorder="true" applyAlignment="true" applyProtection="true">
      <alignment horizontal="general" vertical="bottom" textRotation="0" wrapText="true" indent="0" shrinkToFit="false"/>
      <protection locked="true" hidden="false"/>
    </xf>
    <xf numFmtId="164" fontId="26" fillId="2" borderId="0" xfId="25" applyFont="true" applyBorder="true" applyAlignment="true" applyProtection="true">
      <alignment horizontal="general" vertical="bottom" textRotation="0" wrapText="true" indent="0" shrinkToFit="false"/>
      <protection locked="true" hidden="false"/>
    </xf>
    <xf numFmtId="164" fontId="26" fillId="2" borderId="0" xfId="25" applyFont="true" applyBorder="true" applyAlignment="false" applyProtection="true">
      <alignment horizontal="general" vertical="bottom" textRotation="0" wrapText="false" indent="0" shrinkToFit="false"/>
      <protection locked="true" hidden="false"/>
    </xf>
    <xf numFmtId="164" fontId="5" fillId="0" borderId="0" xfId="31" applyFont="false" applyBorder="true" applyAlignment="false" applyProtection="true">
      <alignment horizontal="general" vertical="bottom" textRotation="0" wrapText="false" indent="0" shrinkToFit="false"/>
      <protection locked="true" hidden="false"/>
    </xf>
    <xf numFmtId="164" fontId="7" fillId="0" borderId="0" xfId="26" applyFont="true" applyBorder="true" applyAlignment="false" applyProtection="true">
      <alignment horizontal="general" vertical="bottom" textRotation="0" wrapText="false" indent="0" shrinkToFit="false"/>
      <protection locked="true" hidden="false"/>
    </xf>
    <xf numFmtId="164" fontId="8" fillId="0" borderId="0" xfId="31" applyFont="true" applyBorder="true" applyAlignment="false" applyProtection="true">
      <alignment horizontal="general" vertical="bottom" textRotation="0" wrapText="false" indent="0" shrinkToFit="false"/>
      <protection locked="true" hidden="false"/>
    </xf>
    <xf numFmtId="164" fontId="9" fillId="0" borderId="0" xfId="31" applyFont="true" applyBorder="true" applyAlignment="false" applyProtection="true">
      <alignment horizontal="general" vertical="bottom" textRotation="0" wrapText="false" indent="0" shrinkToFit="false"/>
      <protection locked="true" hidden="false"/>
    </xf>
    <xf numFmtId="177" fontId="5" fillId="0" borderId="0" xfId="31" applyFont="false" applyBorder="true" applyAlignment="false" applyProtection="true">
      <alignment horizontal="general" vertical="bottom" textRotation="0" wrapText="false" indent="0" shrinkToFit="false"/>
      <protection locked="true" hidden="false"/>
    </xf>
    <xf numFmtId="178" fontId="5" fillId="0" borderId="0" xfId="15" applyFont="true" applyBorder="true" applyAlignment="true" applyProtection="true">
      <alignment horizontal="general" vertical="bottom" textRotation="0" wrapText="false" indent="0" shrinkToFit="false"/>
      <protection locked="true" hidden="false"/>
    </xf>
    <xf numFmtId="164" fontId="24" fillId="0" borderId="0" xfId="26" applyFont="true" applyBorder="true" applyAlignment="false" applyProtection="true">
      <alignment horizontal="general" vertical="bottom" textRotation="0" wrapText="false" indent="0" shrinkToFit="false"/>
      <protection locked="true" hidden="false"/>
    </xf>
    <xf numFmtId="173" fontId="24" fillId="0" borderId="0" xfId="26" applyFont="true" applyBorder="true" applyAlignment="true" applyProtection="true">
      <alignment horizontal="right" vertical="bottom" textRotation="0" wrapText="true" indent="0" shrinkToFit="false"/>
      <protection locked="true" hidden="false"/>
    </xf>
    <xf numFmtId="173" fontId="26" fillId="0" borderId="0" xfId="26" applyFont="true" applyBorder="true" applyAlignment="true" applyProtection="true">
      <alignment horizontal="right" vertical="bottom" textRotation="0" wrapText="true" indent="0" shrinkToFit="false"/>
      <protection locked="true" hidden="false"/>
    </xf>
    <xf numFmtId="173" fontId="14" fillId="0" borderId="0" xfId="26" applyFont="true" applyBorder="true" applyAlignment="true" applyProtection="true">
      <alignment horizontal="right" vertical="bottom" textRotation="0" wrapText="true" indent="0" shrinkToFit="false"/>
      <protection locked="true" hidden="false"/>
    </xf>
    <xf numFmtId="164" fontId="6" fillId="0" borderId="0" xfId="26" applyFont="true" applyBorder="true" applyAlignment="false" applyProtection="true">
      <alignment horizontal="general" vertical="bottom" textRotation="0" wrapText="false" indent="0" shrinkToFit="false"/>
      <protection locked="true" hidden="false"/>
    </xf>
    <xf numFmtId="179" fontId="0" fillId="0" borderId="0" xfId="46" applyFont="true" applyBorder="true" applyAlignment="true" applyProtection="true">
      <alignment horizontal="general" vertical="bottom" textRotation="0" wrapText="false" indent="0" shrinkToFit="false"/>
      <protection locked="true" hidden="false"/>
    </xf>
    <xf numFmtId="180" fontId="0" fillId="0" borderId="0" xfId="46" applyFont="true" applyBorder="true" applyAlignment="true" applyProtection="true">
      <alignment horizontal="general" vertical="bottom" textRotation="0" wrapText="false" indent="0" shrinkToFit="false"/>
      <protection locked="true" hidden="false"/>
    </xf>
    <xf numFmtId="173" fontId="6" fillId="0" borderId="0" xfId="26" applyFont="true" applyBorder="true" applyAlignment="false" applyProtection="true">
      <alignment horizontal="general" vertical="bottom" textRotation="0" wrapText="false" indent="0" shrinkToFit="false"/>
      <protection locked="true" hidden="false"/>
    </xf>
    <xf numFmtId="175" fontId="6" fillId="0" borderId="0" xfId="26" applyFont="true" applyBorder="true" applyAlignment="false" applyProtection="true">
      <alignment horizontal="general" vertical="bottom" textRotation="0" wrapText="false" indent="0" shrinkToFit="false"/>
      <protection locked="true" hidden="false"/>
    </xf>
    <xf numFmtId="176" fontId="6" fillId="0" borderId="0" xfId="26" applyFont="true" applyBorder="true" applyAlignment="false" applyProtection="true">
      <alignment horizontal="general" vertical="bottom" textRotation="0" wrapText="false" indent="0" shrinkToFit="false"/>
      <protection locked="true" hidden="false"/>
    </xf>
    <xf numFmtId="164" fontId="26" fillId="0" borderId="0" xfId="26" applyFont="true" applyBorder="true" applyAlignment="true" applyProtection="true">
      <alignment horizontal="general" vertical="bottom" textRotation="0" wrapText="true" indent="0" shrinkToFit="false"/>
      <protection locked="true" hidden="false"/>
    </xf>
    <xf numFmtId="164" fontId="14" fillId="2" borderId="0" xfId="26" applyFont="true" applyBorder="true" applyAlignment="true" applyProtection="true">
      <alignment horizontal="general" vertical="bottom" textRotation="0" wrapText="true" indent="0" shrinkToFit="false"/>
      <protection locked="true" hidden="false"/>
    </xf>
    <xf numFmtId="177" fontId="17" fillId="2" borderId="0" xfId="26" applyFont="true" applyBorder="true" applyAlignment="true" applyProtection="true">
      <alignment horizontal="center" vertical="bottom" textRotation="0" wrapText="false" indent="0" shrinkToFit="false"/>
      <protection locked="true" hidden="false"/>
    </xf>
    <xf numFmtId="164" fontId="6" fillId="2" borderId="0" xfId="26" applyFont="true" applyBorder="true" applyAlignment="true" applyProtection="true">
      <alignment horizontal="justify" vertical="bottom" textRotation="0" wrapText="false" indent="0" shrinkToFit="false"/>
      <protection locked="true" hidden="false"/>
    </xf>
    <xf numFmtId="164" fontId="5" fillId="2" borderId="0" xfId="31" applyFont="false" applyBorder="true" applyAlignment="true" applyProtection="true">
      <alignment horizontal="general" vertical="bottom" textRotation="0" wrapText="false" indent="0" shrinkToFit="false"/>
      <protection locked="true" hidden="false"/>
    </xf>
    <xf numFmtId="164" fontId="6" fillId="2" borderId="0" xfId="26" applyFont="true" applyBorder="true" applyAlignment="true" applyProtection="true">
      <alignment horizontal="general" vertical="bottom" textRotation="0" wrapText="true" indent="0" shrinkToFit="false"/>
      <protection locked="true" hidden="false"/>
    </xf>
    <xf numFmtId="164" fontId="25" fillId="2" borderId="0" xfId="26" applyFont="true" applyBorder="true" applyAlignment="true" applyProtection="true">
      <alignment horizontal="general" vertical="bottom" textRotation="0" wrapText="true" indent="0" shrinkToFit="false"/>
      <protection locked="true" hidden="false"/>
    </xf>
    <xf numFmtId="173" fontId="14" fillId="2" borderId="0" xfId="26" applyFont="true" applyBorder="true" applyAlignment="true" applyProtection="true">
      <alignment horizontal="right" vertical="bottom" textRotation="0" wrapText="true" indent="0" shrinkToFit="false"/>
      <protection locked="true" hidden="false"/>
    </xf>
    <xf numFmtId="164" fontId="6" fillId="2" borderId="0" xfId="26" applyFont="true" applyBorder="true" applyAlignment="true" applyProtection="true">
      <alignment horizontal="general" vertical="bottom" textRotation="0" wrapText="false" indent="0" shrinkToFit="false"/>
      <protection locked="true" hidden="false"/>
    </xf>
    <xf numFmtId="179" fontId="5" fillId="2" borderId="0" xfId="46" applyFont="true" applyBorder="true" applyAlignment="true" applyProtection="true">
      <alignment horizontal="general" vertical="bottom" textRotation="0" wrapText="false" indent="0" shrinkToFit="false"/>
      <protection locked="true" hidden="false"/>
    </xf>
    <xf numFmtId="180" fontId="5" fillId="2" borderId="0" xfId="46" applyFont="true" applyBorder="true" applyAlignment="true" applyProtection="true">
      <alignment horizontal="general" vertical="bottom" textRotation="0" wrapText="false" indent="0" shrinkToFit="false"/>
      <protection locked="true" hidden="false"/>
    </xf>
    <xf numFmtId="173" fontId="6" fillId="2" borderId="0" xfId="26" applyFont="true" applyBorder="true" applyAlignment="true" applyProtection="true">
      <alignment horizontal="general" vertical="bottom" textRotation="0" wrapText="false" indent="0" shrinkToFit="false"/>
      <protection locked="true" hidden="false"/>
    </xf>
    <xf numFmtId="176" fontId="6" fillId="2" borderId="0" xfId="26" applyFont="true" applyBorder="true" applyAlignment="true" applyProtection="true">
      <alignment horizontal="general" vertical="bottom" textRotation="0" wrapText="false" indent="0" shrinkToFit="false"/>
      <protection locked="true" hidden="false"/>
    </xf>
    <xf numFmtId="164" fontId="15" fillId="2" borderId="0" xfId="31" applyFont="true" applyBorder="true" applyAlignment="true" applyProtection="true">
      <alignment horizontal="right" vertical="bottom" textRotation="0" wrapText="true" indent="0" shrinkToFit="false"/>
      <protection locked="true" hidden="false"/>
    </xf>
    <xf numFmtId="164" fontId="16" fillId="2" borderId="0" xfId="31" applyFont="true" applyBorder="true" applyAlignment="true" applyProtection="true">
      <alignment horizontal="right" vertical="bottom" textRotation="0" wrapText="true" indent="0" shrinkToFit="false"/>
      <protection locked="true" hidden="false"/>
    </xf>
    <xf numFmtId="164" fontId="6" fillId="0" borderId="0" xfId="26" applyFont="true" applyBorder="true" applyAlignment="true" applyProtection="true">
      <alignment horizontal="general" vertical="bottom" textRotation="0" wrapText="true" indent="0" shrinkToFit="false"/>
      <protection locked="true" hidden="false"/>
    </xf>
    <xf numFmtId="164" fontId="26" fillId="2" borderId="0" xfId="26" applyFont="true" applyBorder="true" applyAlignment="true" applyProtection="true">
      <alignment horizontal="general" vertical="bottom" textRotation="0" wrapText="true" indent="0" shrinkToFit="false"/>
      <protection locked="true" hidden="false"/>
    </xf>
    <xf numFmtId="164" fontId="5" fillId="2" borderId="0" xfId="24" applyFont="true" applyBorder="true" applyAlignment="false" applyProtection="true">
      <alignment horizontal="general" vertical="bottom" textRotation="0" wrapText="false" indent="0" shrinkToFit="false"/>
      <protection locked="true" hidden="false"/>
    </xf>
    <xf numFmtId="164" fontId="8" fillId="2" borderId="0" xfId="24" applyFont="true" applyBorder="true" applyAlignment="false" applyProtection="true">
      <alignment horizontal="general" vertical="bottom" textRotation="0" wrapText="false" indent="0" shrinkToFit="false"/>
      <protection locked="true" hidden="false"/>
    </xf>
    <xf numFmtId="164" fontId="8" fillId="2" borderId="0" xfId="39" applyFont="true" applyBorder="true" applyAlignment="false" applyProtection="true">
      <alignment horizontal="general" vertical="bottom" textRotation="0" wrapText="false" indent="0" shrinkToFit="false"/>
      <protection locked="true" hidden="false"/>
    </xf>
    <xf numFmtId="164" fontId="10" fillId="2" borderId="20" xfId="24" applyFont="true" applyBorder="true" applyAlignment="true" applyProtection="true">
      <alignment horizontal="left" vertical="bottom" textRotation="0" wrapText="false" indent="0" shrinkToFit="false"/>
      <protection locked="true" hidden="false"/>
    </xf>
    <xf numFmtId="164" fontId="10" fillId="2" borderId="20" xfId="24" applyFont="true" applyBorder="true" applyAlignment="true" applyProtection="true">
      <alignment horizontal="center" vertical="center" textRotation="0" wrapText="false" indent="0" shrinkToFit="false"/>
      <protection locked="true" hidden="false"/>
    </xf>
    <xf numFmtId="164" fontId="10" fillId="2" borderId="20" xfId="24" applyFont="true" applyBorder="true" applyAlignment="true" applyProtection="true">
      <alignment horizontal="center" vertical="center" textRotation="0" wrapText="true" indent="0" shrinkToFit="false"/>
      <protection locked="true" hidden="false"/>
    </xf>
    <xf numFmtId="164" fontId="17" fillId="2" borderId="0" xfId="24" applyFont="true" applyBorder="true" applyAlignment="true" applyProtection="true">
      <alignment horizontal="center" vertical="bottom" textRotation="0" wrapText="true" indent="0" shrinkToFit="false"/>
      <protection locked="true" hidden="false"/>
    </xf>
    <xf numFmtId="164" fontId="10" fillId="2" borderId="20" xfId="24" applyFont="true" applyBorder="true" applyAlignment="true" applyProtection="true">
      <alignment horizontal="right" vertical="bottom" textRotation="0" wrapText="false" indent="0" shrinkToFit="false"/>
      <protection locked="true" hidden="false"/>
    </xf>
    <xf numFmtId="172" fontId="10" fillId="0" borderId="20" xfId="24" applyFont="true" applyBorder="true" applyAlignment="true" applyProtection="true">
      <alignment horizontal="center" vertical="bottom" textRotation="0" wrapText="true" indent="0" shrinkToFit="false"/>
      <protection locked="true" hidden="false"/>
    </xf>
    <xf numFmtId="172" fontId="10" fillId="2" borderId="21" xfId="28" applyFont="true" applyBorder="true" applyAlignment="true" applyProtection="true">
      <alignment horizontal="center" vertical="bottom" textRotation="0" wrapText="true" indent="0" shrinkToFit="false"/>
      <protection locked="true" hidden="false"/>
    </xf>
    <xf numFmtId="172" fontId="10" fillId="2" borderId="0" xfId="28" applyFont="true" applyBorder="true" applyAlignment="true" applyProtection="true">
      <alignment horizontal="center" vertical="bottom" textRotation="0" wrapText="true" indent="0" shrinkToFit="false"/>
      <protection locked="true" hidden="false"/>
    </xf>
    <xf numFmtId="164" fontId="12" fillId="2" borderId="20" xfId="24" applyFont="true" applyBorder="true" applyAlignment="true" applyProtection="true">
      <alignment horizontal="center" vertical="bottom" textRotation="0" wrapText="false" indent="0" shrinkToFit="false"/>
      <protection locked="true" hidden="false"/>
    </xf>
    <xf numFmtId="172" fontId="12" fillId="0" borderId="20" xfId="24" applyFont="true" applyBorder="true" applyAlignment="true" applyProtection="true">
      <alignment horizontal="center" vertical="bottom" textRotation="0" wrapText="false" indent="0" shrinkToFit="false"/>
      <protection locked="true" hidden="false"/>
    </xf>
    <xf numFmtId="172" fontId="12" fillId="2" borderId="21" xfId="28" applyFont="true" applyBorder="true" applyAlignment="true" applyProtection="true">
      <alignment horizontal="center" vertical="bottom" textRotation="0" wrapText="false" indent="0" shrinkToFit="false"/>
      <protection locked="true" hidden="false"/>
    </xf>
    <xf numFmtId="172" fontId="12" fillId="2" borderId="0" xfId="28" applyFont="true" applyBorder="true" applyAlignment="true" applyProtection="true">
      <alignment horizontal="center" vertical="bottom" textRotation="0" wrapText="false" indent="0" shrinkToFit="false"/>
      <protection locked="true" hidden="false"/>
    </xf>
    <xf numFmtId="164" fontId="12" fillId="0" borderId="20" xfId="24" applyFont="true" applyBorder="true" applyAlignment="false" applyProtection="true">
      <alignment horizontal="general" vertical="bottom" textRotation="0" wrapText="false" indent="0" shrinkToFit="false"/>
      <protection locked="true" hidden="false"/>
    </xf>
    <xf numFmtId="164" fontId="12" fillId="0" borderId="20" xfId="24" applyFont="true" applyBorder="true" applyAlignment="true" applyProtection="true">
      <alignment horizontal="center" vertical="bottom" textRotation="0" wrapText="false" indent="0" shrinkToFit="false"/>
      <protection locked="true" hidden="false"/>
    </xf>
    <xf numFmtId="172" fontId="12" fillId="0" borderId="21" xfId="28" applyFont="true" applyBorder="true" applyAlignment="true" applyProtection="true">
      <alignment horizontal="center" vertical="bottom" textRotation="0" wrapText="false" indent="0" shrinkToFit="false"/>
      <protection locked="true" hidden="false"/>
    </xf>
    <xf numFmtId="172" fontId="12" fillId="0" borderId="0" xfId="28" applyFont="true" applyBorder="true" applyAlignment="true" applyProtection="true">
      <alignment horizontal="center" vertical="bottom" textRotation="0" wrapText="false" indent="0" shrinkToFit="false"/>
      <protection locked="true" hidden="false"/>
    </xf>
    <xf numFmtId="164" fontId="10" fillId="2" borderId="20" xfId="24" applyFont="true" applyBorder="true" applyAlignment="false" applyProtection="true">
      <alignment horizontal="general" vertical="bottom" textRotation="0" wrapText="false" indent="0" shrinkToFit="false"/>
      <protection locked="true" hidden="false"/>
    </xf>
    <xf numFmtId="177" fontId="10" fillId="0" borderId="20" xfId="24" applyFont="true" applyBorder="true" applyAlignment="true" applyProtection="true">
      <alignment horizontal="center" vertical="bottom" textRotation="0" wrapText="false" indent="0" shrinkToFit="false"/>
      <protection locked="true" hidden="false"/>
    </xf>
    <xf numFmtId="177" fontId="10" fillId="2" borderId="21" xfId="28" applyFont="true" applyBorder="true" applyAlignment="true" applyProtection="true">
      <alignment horizontal="center" vertical="bottom" textRotation="0" wrapText="false" indent="0" shrinkToFit="false"/>
      <protection locked="true" hidden="false"/>
    </xf>
    <xf numFmtId="177" fontId="10" fillId="2" borderId="0" xfId="28" applyFont="true" applyBorder="true" applyAlignment="true" applyProtection="true">
      <alignment horizontal="center" vertical="bottom" textRotation="0" wrapText="false" indent="0" shrinkToFit="false"/>
      <protection locked="true" hidden="false"/>
    </xf>
    <xf numFmtId="164" fontId="17" fillId="2" borderId="0" xfId="24" applyFont="true" applyBorder="true" applyAlignment="false" applyProtection="true">
      <alignment horizontal="general" vertical="bottom" textRotation="0" wrapText="false" indent="0" shrinkToFit="false"/>
      <protection locked="true" hidden="false"/>
    </xf>
    <xf numFmtId="177" fontId="17" fillId="2" borderId="0" xfId="24" applyFont="true" applyBorder="true" applyAlignment="true" applyProtection="true">
      <alignment horizontal="center" vertical="bottom" textRotation="0" wrapText="false" indent="0" shrinkToFit="false"/>
      <protection locked="true" hidden="false"/>
    </xf>
    <xf numFmtId="164" fontId="5" fillId="2" borderId="0" xfId="39" applyFont="false" applyBorder="true" applyAlignment="true" applyProtection="true">
      <alignment horizontal="general" vertical="bottom" textRotation="0" wrapText="false" indent="0" shrinkToFit="false"/>
      <protection locked="true" hidden="false"/>
    </xf>
    <xf numFmtId="164" fontId="5" fillId="2" borderId="0" xfId="39" applyFont="false" applyBorder="true" applyAlignment="true" applyProtection="true">
      <alignment horizontal="general" vertical="bottom" textRotation="0" wrapText="true" indent="0" shrinkToFit="false"/>
      <protection locked="true" hidden="false"/>
    </xf>
    <xf numFmtId="181" fontId="17" fillId="2" borderId="0" xfId="24" applyFont="true" applyBorder="true" applyAlignment="true" applyProtection="true">
      <alignment horizontal="center" vertical="bottom" textRotation="0" wrapText="false" indent="0" shrinkToFit="false"/>
      <protection locked="true" hidden="false"/>
    </xf>
    <xf numFmtId="164" fontId="31" fillId="2" borderId="0" xfId="39" applyFont="true" applyBorder="true" applyAlignment="true" applyProtection="true">
      <alignment horizontal="general" vertical="bottom" textRotation="0" wrapText="true" indent="0" shrinkToFit="false"/>
      <protection locked="true" hidden="false"/>
    </xf>
    <xf numFmtId="177" fontId="31" fillId="2" borderId="0" xfId="39" applyFont="true" applyBorder="true" applyAlignment="true" applyProtection="true">
      <alignment horizontal="general" vertical="bottom" textRotation="0" wrapText="true" indent="0" shrinkToFit="false"/>
      <protection locked="true" hidden="false"/>
    </xf>
    <xf numFmtId="173" fontId="26" fillId="2" borderId="0" xfId="24" applyFont="true" applyBorder="true" applyAlignment="true" applyProtection="true">
      <alignment horizontal="right" vertical="bottom" textRotation="0" wrapText="true" indent="0" shrinkToFit="false"/>
      <protection locked="true" hidden="false"/>
    </xf>
    <xf numFmtId="164" fontId="26" fillId="2" borderId="0" xfId="24" applyFont="true" applyBorder="true" applyAlignment="true" applyProtection="true">
      <alignment horizontal="justify" vertical="bottom" textRotation="0" wrapText="true" indent="0" shrinkToFit="false"/>
      <protection locked="true" hidden="false"/>
    </xf>
    <xf numFmtId="164" fontId="25" fillId="2" borderId="0" xfId="24" applyFont="true" applyBorder="true" applyAlignment="true" applyProtection="true">
      <alignment horizontal="justify" vertical="bottom" textRotation="0" wrapText="true" indent="0" shrinkToFit="false"/>
      <protection locked="true" hidden="false"/>
    </xf>
    <xf numFmtId="164" fontId="25" fillId="2" borderId="0" xfId="24" applyFont="true" applyBorder="true" applyAlignment="true" applyProtection="true">
      <alignment horizontal="general" vertical="bottom" textRotation="0" wrapText="false" indent="0" shrinkToFit="false"/>
      <protection locked="true" hidden="false"/>
    </xf>
    <xf numFmtId="164" fontId="5" fillId="2" borderId="0" xfId="39" applyFont="true" applyBorder="true" applyAlignment="true" applyProtection="true">
      <alignment horizontal="general" vertical="bottom" textRotation="0" wrapText="true" indent="0" shrinkToFit="false"/>
      <protection locked="true" hidden="false"/>
    </xf>
    <xf numFmtId="164" fontId="10" fillId="0" borderId="0" xfId="39" applyFont="true" applyBorder="true" applyAlignment="true" applyProtection="true">
      <alignment horizontal="general" vertical="center" textRotation="0" wrapText="false" indent="0" shrinkToFit="false"/>
      <protection locked="true" hidden="false"/>
    </xf>
    <xf numFmtId="164" fontId="34" fillId="0" borderId="20" xfId="36" applyFont="true" applyBorder="true" applyAlignment="false" applyProtection="false">
      <alignment horizontal="general" vertical="bottom" textRotation="0" wrapText="false" indent="0" shrinkToFit="false"/>
      <protection locked="true" hidden="false"/>
    </xf>
    <xf numFmtId="164" fontId="35" fillId="0" borderId="20" xfId="36" applyFont="true" applyBorder="true" applyAlignment="true" applyProtection="false">
      <alignment horizontal="center" vertical="bottom" textRotation="0" wrapText="true" indent="0" shrinkToFit="false"/>
      <protection locked="true" hidden="false"/>
    </xf>
    <xf numFmtId="164" fontId="35" fillId="0" borderId="22" xfId="36" applyFont="true" applyBorder="true" applyAlignment="true" applyProtection="false">
      <alignment horizontal="center" vertical="bottom" textRotation="0" wrapText="true" indent="0" shrinkToFit="false"/>
      <protection locked="true" hidden="false"/>
    </xf>
    <xf numFmtId="164" fontId="35" fillId="0" borderId="23" xfId="36" applyFont="true" applyBorder="true" applyAlignment="false" applyProtection="false">
      <alignment horizontal="general" vertical="bottom" textRotation="0" wrapText="false" indent="0" shrinkToFit="false"/>
      <protection locked="true" hidden="false"/>
    </xf>
    <xf numFmtId="182" fontId="35" fillId="0" borderId="23" xfId="21" applyFont="true" applyBorder="true" applyAlignment="true" applyProtection="true">
      <alignment horizontal="center" vertical="bottom" textRotation="0" wrapText="true" indent="0" shrinkToFit="false"/>
      <protection locked="true" hidden="false"/>
    </xf>
    <xf numFmtId="182" fontId="35" fillId="0" borderId="24" xfId="21" applyFont="true" applyBorder="true" applyAlignment="true" applyProtection="true">
      <alignment horizontal="center" vertical="bottom" textRotation="0" wrapText="true" indent="0" shrinkToFit="false"/>
      <protection locked="true" hidden="false"/>
    </xf>
    <xf numFmtId="164" fontId="34" fillId="0" borderId="25" xfId="36" applyFont="true" applyBorder="true" applyAlignment="false" applyProtection="false">
      <alignment horizontal="general" vertical="bottom" textRotation="0" wrapText="false" indent="0" shrinkToFit="false"/>
      <protection locked="true" hidden="false"/>
    </xf>
    <xf numFmtId="182" fontId="34" fillId="0" borderId="25" xfId="21" applyFont="true" applyBorder="true" applyAlignment="true" applyProtection="true">
      <alignment horizontal="general" vertical="bottom" textRotation="0" wrapText="false" indent="0" shrinkToFit="false"/>
      <protection locked="true" hidden="false"/>
    </xf>
    <xf numFmtId="164" fontId="34" fillId="0" borderId="26" xfId="36" applyFont="true" applyBorder="true" applyAlignment="false" applyProtection="false">
      <alignment horizontal="general" vertical="bottom" textRotation="0" wrapText="false" indent="0" shrinkToFit="false"/>
      <protection locked="true" hidden="false"/>
    </xf>
    <xf numFmtId="164" fontId="35" fillId="0" borderId="20" xfId="36" applyFont="true" applyBorder="true" applyAlignment="false" applyProtection="false">
      <alignment horizontal="general" vertical="bottom" textRotation="0" wrapText="false" indent="0" shrinkToFit="false"/>
      <protection locked="true" hidden="false"/>
    </xf>
    <xf numFmtId="182" fontId="35" fillId="0" borderId="20" xfId="21" applyFont="true" applyBorder="true" applyAlignment="true" applyProtection="true">
      <alignment horizontal="general" vertical="bottom" textRotation="0" wrapText="false" indent="0" shrinkToFit="false"/>
      <protection locked="true" hidden="false"/>
    </xf>
    <xf numFmtId="182" fontId="35" fillId="0" borderId="22" xfId="21" applyFont="true" applyBorder="true" applyAlignment="true" applyProtection="true">
      <alignment horizontal="general" vertical="bottom" textRotation="0" wrapText="false" indent="0" shrinkToFit="false"/>
      <protection locked="true" hidden="false"/>
    </xf>
    <xf numFmtId="164" fontId="36" fillId="2" borderId="0" xfId="36" applyFont="true" applyBorder="true" applyAlignment="false" applyProtection="false">
      <alignment horizontal="general" vertical="bottom" textRotation="0" wrapText="false" indent="0" shrinkToFit="false"/>
      <protection locked="true" hidden="false"/>
    </xf>
    <xf numFmtId="183" fontId="36" fillId="2" borderId="0" xfId="36" applyFont="true" applyBorder="true" applyAlignment="false" applyProtection="false">
      <alignment horizontal="general" vertical="bottom" textRotation="0" wrapText="false" indent="0" shrinkToFit="false"/>
      <protection locked="true" hidden="false"/>
    </xf>
    <xf numFmtId="183" fontId="36" fillId="0" borderId="0" xfId="36" applyFont="true" applyBorder="true" applyAlignment="false" applyProtection="false">
      <alignment horizontal="general" vertical="bottom" textRotation="0" wrapText="false" indent="0" shrinkToFit="false"/>
      <protection locked="true" hidden="false"/>
    </xf>
    <xf numFmtId="164" fontId="5" fillId="0" borderId="0" xfId="39" applyFont="true" applyBorder="true" applyAlignment="false" applyProtection="true">
      <alignment horizontal="general" vertical="bottom" textRotation="0" wrapText="false" indent="0" shrinkToFit="false"/>
      <protection locked="true" hidden="false"/>
    </xf>
    <xf numFmtId="164" fontId="5" fillId="0" borderId="0" xfId="36" applyFont="true" applyBorder="true" applyAlignment="true" applyProtection="false">
      <alignment horizontal="general" vertical="bottom" textRotation="0" wrapText="true" indent="0" shrinkToFit="false"/>
      <protection locked="true" hidden="false"/>
    </xf>
    <xf numFmtId="184" fontId="37" fillId="2" borderId="0" xfId="36" applyFont="true" applyBorder="false" applyAlignment="false" applyProtection="false">
      <alignment horizontal="general" vertical="bottom" textRotation="0" wrapText="false" indent="0" shrinkToFit="false"/>
      <protection locked="true" hidden="false"/>
    </xf>
    <xf numFmtId="164" fontId="38" fillId="0" borderId="0" xfId="36" applyFont="true" applyBorder="false" applyAlignment="false" applyProtection="false">
      <alignment horizontal="general" vertical="bottom" textRotation="0" wrapText="false" indent="0" shrinkToFit="false"/>
      <protection locked="true" hidden="false"/>
    </xf>
    <xf numFmtId="164" fontId="38" fillId="0" borderId="0" xfId="36" applyFont="true" applyBorder="false" applyAlignment="true" applyProtection="false">
      <alignment horizontal="right" vertical="bottom" textRotation="0" wrapText="false" indent="0" shrinkToFit="false"/>
      <protection locked="true" hidden="false"/>
    </xf>
    <xf numFmtId="164" fontId="35" fillId="0" borderId="23" xfId="36" applyFont="true" applyBorder="true" applyAlignment="true" applyProtection="false">
      <alignment horizontal="center" vertical="bottom" textRotation="0" wrapText="true" indent="0" shrinkToFit="false"/>
      <protection locked="true" hidden="false"/>
    </xf>
    <xf numFmtId="175" fontId="34" fillId="0" borderId="25" xfId="36" applyFont="true" applyBorder="true" applyAlignment="false" applyProtection="false">
      <alignment horizontal="general" vertical="bottom" textRotation="0" wrapText="false" indent="0" shrinkToFit="false"/>
      <protection locked="true" hidden="false"/>
    </xf>
    <xf numFmtId="164" fontId="34" fillId="0" borderId="23" xfId="36" applyFont="true" applyBorder="true" applyAlignment="false" applyProtection="false">
      <alignment horizontal="general" vertical="bottom" textRotation="0" wrapText="false" indent="0" shrinkToFit="false"/>
      <protection locked="true" hidden="false"/>
    </xf>
    <xf numFmtId="171" fontId="34" fillId="0" borderId="23" xfId="36" applyFont="true" applyBorder="true" applyAlignment="false" applyProtection="false">
      <alignment horizontal="general" vertical="bottom" textRotation="0" wrapText="false" indent="0" shrinkToFit="false"/>
      <protection locked="true" hidden="false"/>
    </xf>
    <xf numFmtId="175" fontId="34" fillId="0" borderId="26" xfId="36" applyFont="true" applyBorder="true" applyAlignment="false" applyProtection="false">
      <alignment horizontal="general" vertical="bottom" textRotation="0" wrapText="false" indent="0" shrinkToFit="false"/>
      <protection locked="true" hidden="false"/>
    </xf>
    <xf numFmtId="164" fontId="5" fillId="0" borderId="0" xfId="36" applyFont="true" applyBorder="true" applyAlignment="false" applyProtection="false">
      <alignment horizontal="general" vertical="bottom" textRotation="0" wrapText="false" indent="0" shrinkToFit="false"/>
      <protection locked="true" hidden="false"/>
    </xf>
    <xf numFmtId="164" fontId="38" fillId="0" borderId="0" xfId="36" applyFont="true" applyBorder="false" applyAlignment="false" applyProtection="false">
      <alignment horizontal="general" vertical="bottom" textRotation="0" wrapText="false" indent="0" shrinkToFit="false"/>
      <protection locked="true" hidden="false"/>
    </xf>
    <xf numFmtId="171" fontId="5" fillId="0" borderId="0" xfId="39" applyFont="false" applyBorder="true" applyAlignment="false" applyProtection="true">
      <alignment horizontal="general" vertical="bottom" textRotation="0" wrapText="false" indent="0" shrinkToFit="false"/>
      <protection locked="true" hidden="false"/>
    </xf>
    <xf numFmtId="164" fontId="9" fillId="0" borderId="0" xfId="37" applyFont="true" applyBorder="false" applyAlignment="false" applyProtection="false">
      <alignment horizontal="general" vertical="bottom" textRotation="0" wrapText="false" indent="0" shrinkToFit="false"/>
      <protection locked="true" hidden="false"/>
    </xf>
    <xf numFmtId="164" fontId="38" fillId="0" borderId="0" xfId="37" applyFont="true" applyBorder="false" applyAlignment="false" applyProtection="false">
      <alignment horizontal="general" vertical="bottom" textRotation="0" wrapText="false" indent="0" shrinkToFit="false"/>
      <protection locked="true" hidden="false"/>
    </xf>
    <xf numFmtId="164" fontId="37" fillId="0" borderId="0" xfId="37" applyFont="true" applyBorder="false" applyAlignment="false" applyProtection="false">
      <alignment horizontal="general" vertical="bottom" textRotation="0" wrapText="false" indent="0" shrinkToFit="false"/>
      <protection locked="true" hidden="false"/>
    </xf>
    <xf numFmtId="164" fontId="38" fillId="0" borderId="0" xfId="37" applyFont="true" applyBorder="false" applyAlignment="true" applyProtection="false">
      <alignment horizontal="center" vertical="center" textRotation="0" wrapText="false" indent="0" shrinkToFit="false"/>
      <protection locked="true" hidden="false"/>
    </xf>
    <xf numFmtId="164" fontId="38" fillId="0" borderId="0" xfId="37" applyFont="true" applyBorder="false" applyAlignment="false" applyProtection="false">
      <alignment horizontal="general" vertical="bottom" textRotation="0" wrapText="false" indent="0" shrinkToFit="false"/>
      <protection locked="true" hidden="false"/>
    </xf>
    <xf numFmtId="164" fontId="34" fillId="0" borderId="20" xfId="37" applyFont="true" applyBorder="true" applyAlignment="true" applyProtection="false">
      <alignment horizontal="left" vertical="center" textRotation="0" wrapText="false" indent="0" shrinkToFit="false"/>
      <protection locked="true" hidden="false"/>
    </xf>
    <xf numFmtId="164" fontId="10" fillId="0" borderId="20" xfId="37" applyFont="true" applyBorder="true" applyAlignment="true" applyProtection="false">
      <alignment horizontal="center" vertical="center" textRotation="0" wrapText="true" indent="0" shrinkToFit="false"/>
      <protection locked="true" hidden="false"/>
    </xf>
    <xf numFmtId="164" fontId="35" fillId="0" borderId="20" xfId="37" applyFont="true" applyBorder="true" applyAlignment="true" applyProtection="false">
      <alignment horizontal="center" vertical="center" textRotation="0" wrapText="true" indent="0" shrinkToFit="false"/>
      <protection locked="true" hidden="false"/>
    </xf>
    <xf numFmtId="164" fontId="35" fillId="0" borderId="20" xfId="37" applyFont="true" applyBorder="true" applyAlignment="true" applyProtection="false">
      <alignment horizontal="center" vertical="bottom" textRotation="0" wrapText="false" indent="0" shrinkToFit="false"/>
      <protection locked="true" hidden="false"/>
    </xf>
    <xf numFmtId="164" fontId="10" fillId="0" borderId="20" xfId="37" applyFont="true" applyBorder="true" applyAlignment="true" applyProtection="false">
      <alignment horizontal="left" vertical="center" textRotation="0" wrapText="true" indent="0" shrinkToFit="false"/>
      <protection locked="true" hidden="false"/>
    </xf>
    <xf numFmtId="172" fontId="34" fillId="0" borderId="20" xfId="37" applyFont="true" applyBorder="true" applyAlignment="false" applyProtection="false">
      <alignment horizontal="general" vertical="bottom" textRotation="0" wrapText="false" indent="0" shrinkToFit="false"/>
      <protection locked="true" hidden="false"/>
    </xf>
    <xf numFmtId="175" fontId="34" fillId="0" borderId="20" xfId="37" applyFont="true" applyBorder="true" applyAlignment="false" applyProtection="false">
      <alignment horizontal="general" vertical="bottom" textRotation="0" wrapText="false" indent="0" shrinkToFit="false"/>
      <protection locked="true" hidden="false"/>
    </xf>
    <xf numFmtId="172" fontId="35" fillId="0" borderId="20" xfId="37" applyFont="true" applyBorder="true" applyAlignment="false" applyProtection="false">
      <alignment horizontal="general" vertical="bottom" textRotation="0" wrapText="false" indent="0" shrinkToFit="false"/>
      <protection locked="true" hidden="false"/>
    </xf>
    <xf numFmtId="164" fontId="35" fillId="0" borderId="20" xfId="37" applyFont="true" applyBorder="true" applyAlignment="true" applyProtection="false">
      <alignment horizontal="left" vertical="center" textRotation="0" wrapText="true" indent="0" shrinkToFit="false"/>
      <protection locked="true" hidden="false"/>
    </xf>
    <xf numFmtId="164" fontId="34" fillId="0" borderId="20" xfId="37" applyFont="true" applyBorder="true" applyAlignment="false" applyProtection="false">
      <alignment horizontal="general" vertical="bottom" textRotation="0" wrapText="false" indent="0" shrinkToFit="false"/>
      <protection locked="true" hidden="false"/>
    </xf>
    <xf numFmtId="164" fontId="35" fillId="0" borderId="20" xfId="37" applyFont="true" applyBorder="true" applyAlignment="false" applyProtection="false">
      <alignment horizontal="general" vertical="bottom" textRotation="0" wrapText="false" indent="0" shrinkToFit="false"/>
      <protection locked="true" hidden="false"/>
    </xf>
    <xf numFmtId="164" fontId="37" fillId="0" borderId="0" xfId="37" applyFont="true" applyBorder="true" applyAlignment="true" applyProtection="false">
      <alignment horizontal="left" vertical="center" textRotation="0" wrapText="false" indent="0" shrinkToFit="false"/>
      <protection locked="true" hidden="false"/>
    </xf>
    <xf numFmtId="172" fontId="37" fillId="0" borderId="0" xfId="37" applyFont="true" applyBorder="true" applyAlignment="false" applyProtection="false">
      <alignment horizontal="general" vertical="bottom" textRotation="0" wrapText="false" indent="0" shrinkToFit="false"/>
      <protection locked="true" hidden="false"/>
    </xf>
    <xf numFmtId="164" fontId="37" fillId="0" borderId="0" xfId="37" applyFont="true" applyBorder="true" applyAlignment="false" applyProtection="false">
      <alignment horizontal="general" vertical="bottom" textRotation="0" wrapText="false" indent="0" shrinkToFit="false"/>
      <protection locked="true" hidden="false"/>
    </xf>
    <xf numFmtId="164" fontId="38" fillId="0" borderId="0" xfId="37" applyFont="true" applyBorder="true" applyAlignment="true" applyProtection="false">
      <alignment horizontal="left" vertical="center" textRotation="0" wrapText="true" indent="0" shrinkToFit="false"/>
      <protection locked="true" hidden="false"/>
    </xf>
    <xf numFmtId="164" fontId="40" fillId="0" borderId="0" xfId="38" applyFont="true" applyBorder="true" applyAlignment="true" applyProtection="false">
      <alignment horizontal="left" vertical="center" textRotation="0" wrapText="false" indent="0" shrinkToFit="false"/>
      <protection locked="true" hidden="false"/>
    </xf>
    <xf numFmtId="164" fontId="41" fillId="0" borderId="0" xfId="38" applyFont="true" applyBorder="false" applyAlignment="false" applyProtection="false">
      <alignment horizontal="general" vertical="bottom" textRotation="0" wrapText="false" indent="0" shrinkToFit="false"/>
      <protection locked="true" hidden="false"/>
    </xf>
    <xf numFmtId="164" fontId="0" fillId="0" borderId="0" xfId="38" applyFont="false" applyBorder="false" applyAlignment="false" applyProtection="false">
      <alignment horizontal="general" vertical="bottom" textRotation="0" wrapText="false" indent="0" shrinkToFit="false"/>
      <protection locked="true" hidden="false"/>
    </xf>
    <xf numFmtId="164" fontId="34" fillId="0" borderId="20" xfId="38" applyFont="true" applyBorder="true" applyAlignment="false" applyProtection="false">
      <alignment horizontal="general" vertical="bottom" textRotation="0" wrapText="false" indent="0" shrinkToFit="false"/>
      <protection locked="true" hidden="false"/>
    </xf>
    <xf numFmtId="164" fontId="35" fillId="0" borderId="23" xfId="38" applyFont="true" applyBorder="true" applyAlignment="true" applyProtection="false">
      <alignment horizontal="center" vertical="center" textRotation="0" wrapText="true" indent="0" shrinkToFit="false"/>
      <protection locked="true" hidden="false"/>
    </xf>
    <xf numFmtId="164" fontId="35" fillId="0" borderId="20" xfId="38" applyFont="true" applyBorder="true" applyAlignment="true" applyProtection="false">
      <alignment horizontal="center" vertical="center" textRotation="0" wrapText="true" indent="0" shrinkToFit="false"/>
      <protection locked="true" hidden="false"/>
    </xf>
    <xf numFmtId="164" fontId="38" fillId="0" borderId="0" xfId="38" applyFont="true" applyBorder="false" applyAlignment="false" applyProtection="false">
      <alignment horizontal="general" vertical="bottom" textRotation="0" wrapText="false" indent="0" shrinkToFit="false"/>
      <protection locked="true" hidden="false"/>
    </xf>
    <xf numFmtId="164" fontId="0" fillId="0" borderId="0" xfId="38" applyFont="false" applyBorder="false" applyAlignment="false" applyProtection="false">
      <alignment horizontal="general" vertical="bottom" textRotation="0" wrapText="false" indent="0" shrinkToFit="false"/>
      <protection locked="true" hidden="false"/>
    </xf>
    <xf numFmtId="164" fontId="35" fillId="3" borderId="27" xfId="38" applyFont="true" applyBorder="true" applyAlignment="false" applyProtection="false">
      <alignment horizontal="general" vertical="bottom" textRotation="0" wrapText="false" indent="0" shrinkToFit="false"/>
      <protection locked="true" hidden="false"/>
    </xf>
    <xf numFmtId="164" fontId="34" fillId="3" borderId="23" xfId="38" applyFont="true" applyBorder="true" applyAlignment="true" applyProtection="false">
      <alignment horizontal="center" vertical="center" textRotation="0" wrapText="true" indent="0" shrinkToFit="false"/>
      <protection locked="true" hidden="false"/>
    </xf>
    <xf numFmtId="164" fontId="34" fillId="3" borderId="24" xfId="38" applyFont="true" applyBorder="true" applyAlignment="true" applyProtection="false">
      <alignment horizontal="center" vertical="center" textRotation="0" wrapText="true" indent="0" shrinkToFit="false"/>
      <protection locked="true" hidden="false"/>
    </xf>
    <xf numFmtId="164" fontId="34" fillId="0" borderId="21" xfId="38" applyFont="true" applyBorder="true" applyAlignment="true" applyProtection="false">
      <alignment horizontal="general" vertical="bottom" textRotation="0" wrapText="true" indent="0" shrinkToFit="false"/>
      <protection locked="true" hidden="false"/>
    </xf>
    <xf numFmtId="172" fontId="34" fillId="0" borderId="25" xfId="38" applyFont="true" applyBorder="true" applyAlignment="true" applyProtection="false">
      <alignment horizontal="right" vertical="bottom" textRotation="0" wrapText="true" indent="0" shrinkToFit="false"/>
      <protection locked="true" hidden="false"/>
    </xf>
    <xf numFmtId="175" fontId="34" fillId="0" borderId="1" xfId="38" applyFont="true" applyBorder="true" applyAlignment="true" applyProtection="false">
      <alignment horizontal="right" vertical="bottom" textRotation="0" wrapText="true" indent="0" shrinkToFit="false"/>
      <protection locked="true" hidden="false"/>
    </xf>
    <xf numFmtId="175" fontId="34" fillId="0" borderId="25" xfId="38" applyFont="true" applyBorder="true" applyAlignment="true" applyProtection="false">
      <alignment horizontal="right" vertical="bottom" textRotation="0" wrapText="true" indent="0" shrinkToFit="false"/>
      <protection locked="true" hidden="false"/>
    </xf>
    <xf numFmtId="185" fontId="42" fillId="0" borderId="21" xfId="38" applyFont="true" applyBorder="true" applyAlignment="true" applyProtection="false">
      <alignment horizontal="left" vertical="bottom" textRotation="0" wrapText="true" indent="6" shrinkToFit="false"/>
      <protection locked="true" hidden="false"/>
    </xf>
    <xf numFmtId="172" fontId="42" fillId="0" borderId="25" xfId="38" applyFont="true" applyBorder="true" applyAlignment="true" applyProtection="false">
      <alignment horizontal="right" vertical="bottom" textRotation="0" wrapText="true" indent="0" shrinkToFit="false"/>
      <protection locked="true" hidden="false"/>
    </xf>
    <xf numFmtId="175" fontId="42" fillId="0" borderId="1" xfId="38" applyFont="true" applyBorder="true" applyAlignment="true" applyProtection="false">
      <alignment horizontal="right" vertical="bottom" textRotation="0" wrapText="true" indent="0" shrinkToFit="false"/>
      <protection locked="true" hidden="false"/>
    </xf>
    <xf numFmtId="175" fontId="42" fillId="0" borderId="25" xfId="38" applyFont="true" applyBorder="true" applyAlignment="true" applyProtection="false">
      <alignment horizontal="right" vertical="bottom" textRotation="0" wrapText="true" indent="0" shrinkToFit="false"/>
      <protection locked="true" hidden="false"/>
    </xf>
    <xf numFmtId="185" fontId="42" fillId="0" borderId="21" xfId="38" applyFont="true" applyBorder="true" applyAlignment="true" applyProtection="false">
      <alignment horizontal="left" vertical="top" textRotation="0" wrapText="true" indent="8" shrinkToFit="false"/>
      <protection locked="true" hidden="false"/>
    </xf>
    <xf numFmtId="185" fontId="13" fillId="0" borderId="21" xfId="38" applyFont="true" applyBorder="true" applyAlignment="true" applyProtection="false">
      <alignment horizontal="left" vertical="top" textRotation="0" wrapText="true" indent="8" shrinkToFit="false"/>
      <protection locked="true" hidden="false"/>
    </xf>
    <xf numFmtId="164" fontId="0" fillId="0" borderId="0" xfId="38" applyFont="false" applyBorder="true" applyAlignment="true" applyProtection="false">
      <alignment horizontal="general" vertical="bottom" textRotation="0" wrapText="true" indent="0" shrinkToFit="false"/>
      <protection locked="true" hidden="false"/>
    </xf>
    <xf numFmtId="164" fontId="42" fillId="0" borderId="21" xfId="38" applyFont="true" applyBorder="true" applyAlignment="true" applyProtection="false">
      <alignment horizontal="left" vertical="bottom" textRotation="0" wrapText="true" indent="6" shrinkToFit="false"/>
      <protection locked="true" hidden="false"/>
    </xf>
    <xf numFmtId="164" fontId="45" fillId="3" borderId="21" xfId="38" applyFont="true" applyBorder="true" applyAlignment="true" applyProtection="false">
      <alignment horizontal="general" vertical="bottom" textRotation="0" wrapText="true" indent="0" shrinkToFit="false"/>
      <protection locked="true" hidden="false"/>
    </xf>
    <xf numFmtId="172" fontId="42" fillId="3" borderId="25" xfId="38" applyFont="true" applyBorder="true" applyAlignment="true" applyProtection="false">
      <alignment horizontal="right" vertical="bottom" textRotation="0" wrapText="true" indent="0" shrinkToFit="false"/>
      <protection locked="true" hidden="false"/>
    </xf>
    <xf numFmtId="175" fontId="42" fillId="3" borderId="1" xfId="38" applyFont="true" applyBorder="true" applyAlignment="true" applyProtection="false">
      <alignment horizontal="right" vertical="bottom" textRotation="0" wrapText="true" indent="0" shrinkToFit="false"/>
      <protection locked="true" hidden="false"/>
    </xf>
    <xf numFmtId="175" fontId="42" fillId="3" borderId="25" xfId="38" applyFont="true" applyBorder="true" applyAlignment="true" applyProtection="false">
      <alignment horizontal="right" vertical="bottom" textRotation="0" wrapText="true" indent="0" shrinkToFit="false"/>
      <protection locked="true" hidden="false"/>
    </xf>
    <xf numFmtId="164" fontId="35" fillId="3" borderId="21" xfId="38" applyFont="true" applyBorder="true" applyAlignment="true" applyProtection="false">
      <alignment horizontal="general" vertical="bottom" textRotation="0" wrapText="true" indent="0" shrinkToFit="false"/>
      <protection locked="true" hidden="false"/>
    </xf>
    <xf numFmtId="172" fontId="34" fillId="3" borderId="25" xfId="38" applyFont="true" applyBorder="true" applyAlignment="true" applyProtection="false">
      <alignment horizontal="right" vertical="bottom" textRotation="0" wrapText="true" indent="0" shrinkToFit="false"/>
      <protection locked="true" hidden="false"/>
    </xf>
    <xf numFmtId="175" fontId="34" fillId="3" borderId="1" xfId="38" applyFont="true" applyBorder="true" applyAlignment="true" applyProtection="false">
      <alignment horizontal="right" vertical="bottom" textRotation="0" wrapText="true" indent="0" shrinkToFit="false"/>
      <protection locked="true" hidden="false"/>
    </xf>
    <xf numFmtId="175" fontId="34" fillId="3" borderId="25" xfId="38" applyFont="true" applyBorder="true" applyAlignment="true" applyProtection="false">
      <alignment horizontal="right" vertical="bottom" textRotation="0" wrapText="true" indent="0" shrinkToFit="false"/>
      <protection locked="true" hidden="false"/>
    </xf>
    <xf numFmtId="164" fontId="34" fillId="0" borderId="21" xfId="38" applyFont="true" applyBorder="true" applyAlignment="true" applyProtection="false">
      <alignment horizontal="general" vertical="bottom" textRotation="0" wrapText="true" indent="0" shrinkToFit="false"/>
      <protection locked="true" hidden="false"/>
    </xf>
    <xf numFmtId="172" fontId="34" fillId="0" borderId="25" xfId="38" applyFont="true" applyBorder="true" applyAlignment="true" applyProtection="false">
      <alignment horizontal="right" vertical="bottom" textRotation="0" wrapText="true" indent="0" shrinkToFit="false"/>
      <protection locked="true" hidden="false"/>
    </xf>
    <xf numFmtId="175" fontId="34" fillId="0" borderId="1" xfId="38" applyFont="true" applyBorder="true" applyAlignment="true" applyProtection="false">
      <alignment horizontal="right" vertical="bottom" textRotation="0" wrapText="true" indent="0" shrinkToFit="false"/>
      <protection locked="true" hidden="false"/>
    </xf>
    <xf numFmtId="175" fontId="34" fillId="0" borderId="25" xfId="38" applyFont="true" applyBorder="true" applyAlignment="true" applyProtection="false">
      <alignment horizontal="right" vertical="bottom" textRotation="0" wrapText="true" indent="0" shrinkToFit="false"/>
      <protection locked="true" hidden="false"/>
    </xf>
    <xf numFmtId="164" fontId="34" fillId="0" borderId="28" xfId="38" applyFont="true" applyBorder="true" applyAlignment="true" applyProtection="false">
      <alignment horizontal="general" vertical="bottom" textRotation="0" wrapText="true" indent="0" shrinkToFit="false"/>
      <protection locked="true" hidden="false"/>
    </xf>
    <xf numFmtId="172" fontId="34" fillId="0" borderId="26" xfId="38" applyFont="true" applyBorder="true" applyAlignment="true" applyProtection="false">
      <alignment horizontal="right" vertical="bottom" textRotation="0" wrapText="true" indent="0" shrinkToFit="false"/>
      <protection locked="true" hidden="false"/>
    </xf>
    <xf numFmtId="175" fontId="34" fillId="0" borderId="29" xfId="38" applyFont="true" applyBorder="true" applyAlignment="true" applyProtection="false">
      <alignment horizontal="right" vertical="bottom" textRotation="0" wrapText="true" indent="0" shrinkToFit="false"/>
      <protection locked="true" hidden="false"/>
    </xf>
    <xf numFmtId="175" fontId="34" fillId="0" borderId="26" xfId="38" applyFont="true" applyBorder="true" applyAlignment="true" applyProtection="false">
      <alignment horizontal="right" vertical="bottom" textRotation="0" wrapText="true" indent="0" shrinkToFit="false"/>
      <protection locked="true" hidden="false"/>
    </xf>
    <xf numFmtId="164" fontId="38" fillId="0" borderId="0" xfId="38" applyFont="true" applyBorder="true" applyAlignment="true" applyProtection="false">
      <alignment horizontal="left" vertical="center" textRotation="0" wrapText="true" indent="0" shrinkToFit="false"/>
      <protection locked="true" hidden="false"/>
    </xf>
    <xf numFmtId="164" fontId="38" fillId="0" borderId="0" xfId="38" applyFont="true" applyBorder="true" applyAlignment="true" applyProtection="false">
      <alignment horizontal="general" vertical="bottom" textRotation="0" wrapText="true" indent="0" shrinkToFit="false"/>
      <protection locked="true" hidden="false"/>
    </xf>
    <xf numFmtId="175" fontId="38" fillId="0" borderId="0" xfId="38" applyFont="true" applyBorder="false" applyAlignment="false" applyProtection="false">
      <alignment horizontal="general" vertical="bottom" textRotation="0" wrapText="false" indent="0" shrinkToFit="false"/>
      <protection locked="true" hidden="false"/>
    </xf>
    <xf numFmtId="164" fontId="38" fillId="0" borderId="0" xfId="38" applyFont="true" applyBorder="false" applyAlignment="false" applyProtection="false">
      <alignment horizontal="general" vertical="bottom" textRotation="0" wrapText="false" indent="0" shrinkToFit="false"/>
      <protection locked="true" hidden="false"/>
    </xf>
    <xf numFmtId="164" fontId="5" fillId="0" borderId="0" xfId="38" applyFont="true" applyBorder="true" applyAlignment="true" applyProtection="false">
      <alignment horizontal="left" vertical="center" textRotation="0" wrapText="true" indent="0" shrinkToFit="false"/>
      <protection locked="true" hidden="false"/>
    </xf>
    <xf numFmtId="164" fontId="38" fillId="0" borderId="0" xfId="38" applyFont="true" applyBorder="true" applyAlignment="true" applyProtection="false">
      <alignment horizontal="left" vertical="top" textRotation="0" wrapText="true" indent="0" shrinkToFit="false"/>
      <protection locked="true" hidden="false"/>
    </xf>
    <xf numFmtId="164" fontId="36" fillId="0" borderId="0" xfId="38" applyFont="true" applyBorder="false" applyAlignment="false" applyProtection="false">
      <alignment horizontal="general" vertical="bottom" textRotation="0" wrapText="false" indent="0" shrinkToFit="false"/>
      <protection locked="true" hidden="false"/>
    </xf>
    <xf numFmtId="164" fontId="36" fillId="0" borderId="0" xfId="38"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center" vertical="center" textRotation="0" wrapText="true" indent="0" shrinkToFit="false"/>
      <protection locked="true" hidden="false"/>
    </xf>
    <xf numFmtId="164" fontId="0" fillId="0" borderId="22"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center" textRotation="0" wrapText="true" indent="0" shrinkToFit="false"/>
      <protection locked="true" hidden="false"/>
    </xf>
    <xf numFmtId="187" fontId="0" fillId="0" borderId="20" xfId="17" applyFont="true" applyBorder="true" applyAlignment="true" applyProtection="true">
      <alignment horizontal="general" vertical="bottom" textRotation="0" wrapText="false" indent="0" shrinkToFit="false"/>
      <protection locked="true" hidden="false"/>
    </xf>
    <xf numFmtId="187" fontId="0" fillId="0" borderId="22" xfId="17" applyFont="true" applyBorder="true" applyAlignment="true" applyProtection="true">
      <alignment horizontal="general" vertical="bottom" textRotation="0" wrapText="false" indent="0" shrinkToFit="false"/>
      <protection locked="true" hidden="false"/>
    </xf>
    <xf numFmtId="166" fontId="0" fillId="0" borderId="22" xfId="0" applyFont="false" applyBorder="true" applyAlignment="false" applyProtection="false">
      <alignment horizontal="general" vertical="bottom" textRotation="0" wrapText="false" indent="0" shrinkToFit="false"/>
      <protection locked="true" hidden="false"/>
    </xf>
    <xf numFmtId="166" fontId="0" fillId="0" borderId="22" xfId="19" applyFont="true" applyBorder="true" applyAlignment="true" applyProtection="true">
      <alignment horizontal="general" vertical="bottom" textRotation="0" wrapText="false" indent="0" shrinkToFit="false"/>
      <protection locked="true" hidden="false"/>
    </xf>
    <xf numFmtId="166" fontId="0" fillId="0" borderId="22"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88" fontId="0" fillId="0" borderId="0" xfId="0" applyFont="false" applyBorder="true" applyAlignment="true" applyProtection="false">
      <alignment horizontal="general" vertical="bottom" textRotation="0" wrapText="false" indent="0" shrinkToFit="false"/>
      <protection locked="true" hidden="false"/>
    </xf>
    <xf numFmtId="164" fontId="5" fillId="0" borderId="0" xfId="41" applyFont="false" applyBorder="true" applyAlignment="false" applyProtection="true">
      <alignment horizontal="general" vertical="bottom" textRotation="0" wrapText="false" indent="0" shrinkToFit="false"/>
      <protection locked="true" hidden="false"/>
    </xf>
    <xf numFmtId="164" fontId="0" fillId="0" borderId="0" xfId="25" applyFont="true" applyBorder="true" applyAlignment="false" applyProtection="tru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center" textRotation="0" wrapText="false" indent="0" shrinkToFit="false"/>
      <protection locked="true" hidden="false"/>
    </xf>
    <xf numFmtId="164" fontId="10" fillId="0" borderId="31" xfId="25" applyFont="true" applyBorder="true" applyAlignment="true" applyProtection="true">
      <alignment horizontal="center" vertical="bottom" textRotation="0" wrapText="true" indent="0" shrinkToFit="false"/>
      <protection locked="true" hidden="false"/>
    </xf>
    <xf numFmtId="164" fontId="10" fillId="0" borderId="32" xfId="29" applyFont="true" applyBorder="true" applyAlignment="true" applyProtection="true">
      <alignment horizontal="center" vertical="center" textRotation="0" wrapText="true" indent="0" shrinkToFit="false"/>
      <protection locked="true" hidden="false"/>
    </xf>
    <xf numFmtId="164" fontId="10" fillId="0" borderId="33" xfId="29" applyFont="true" applyBorder="true" applyAlignment="true" applyProtection="true">
      <alignment horizontal="center" vertical="center" textRotation="0" wrapText="true" indent="0" shrinkToFit="false"/>
      <protection locked="true" hidden="false"/>
    </xf>
    <xf numFmtId="164" fontId="10" fillId="0" borderId="34" xfId="25" applyFont="true" applyBorder="true" applyAlignment="true" applyProtection="true">
      <alignment horizontal="left" vertical="bottom" textRotation="0" wrapText="true" indent="0" shrinkToFit="false"/>
      <protection locked="true" hidden="false"/>
    </xf>
    <xf numFmtId="175" fontId="10" fillId="0" borderId="20" xfId="25" applyFont="true" applyBorder="true" applyAlignment="true" applyProtection="true">
      <alignment horizontal="right" vertical="bottom" textRotation="0" wrapText="true" indent="0" shrinkToFit="false"/>
      <protection locked="true" hidden="false"/>
    </xf>
    <xf numFmtId="182" fontId="10" fillId="0" borderId="35" xfId="22" applyFont="true" applyBorder="true" applyAlignment="true" applyProtection="true">
      <alignment horizontal="right" vertical="bottom" textRotation="0" wrapText="true" indent="0" shrinkToFit="false"/>
      <protection locked="true" hidden="false"/>
    </xf>
    <xf numFmtId="164" fontId="12" fillId="2" borderId="34" xfId="25" applyFont="true" applyBorder="true" applyAlignment="true" applyProtection="true">
      <alignment horizontal="general" vertical="bottom" textRotation="0" wrapText="true" indent="0" shrinkToFit="false"/>
      <protection locked="true" hidden="false"/>
    </xf>
    <xf numFmtId="175" fontId="12" fillId="0" borderId="20" xfId="25" applyFont="true" applyBorder="true" applyAlignment="true" applyProtection="true">
      <alignment horizontal="right" vertical="bottom" textRotation="0" wrapText="true" indent="0" shrinkToFit="false"/>
      <protection locked="true" hidden="false"/>
    </xf>
    <xf numFmtId="182" fontId="12" fillId="0" borderId="35" xfId="22" applyFont="true" applyBorder="true" applyAlignment="true" applyProtection="true">
      <alignment horizontal="right" vertical="bottom" textRotation="0" wrapText="true" indent="0" shrinkToFit="false"/>
      <protection locked="true" hidden="false"/>
    </xf>
    <xf numFmtId="164" fontId="12" fillId="2" borderId="36" xfId="25" applyFont="true" applyBorder="true" applyAlignment="true" applyProtection="true">
      <alignment horizontal="general" vertical="bottom" textRotation="0" wrapText="true" indent="0" shrinkToFit="false"/>
      <protection locked="true" hidden="false"/>
    </xf>
    <xf numFmtId="175" fontId="12" fillId="0" borderId="37" xfId="25" applyFont="true" applyBorder="true" applyAlignment="true" applyProtection="true">
      <alignment horizontal="right" vertical="bottom" textRotation="0" wrapText="true" indent="0" shrinkToFit="false"/>
      <protection locked="true" hidden="false"/>
    </xf>
    <xf numFmtId="182" fontId="12" fillId="0" borderId="38" xfId="22" applyFont="true" applyBorder="true" applyAlignment="true" applyProtection="true">
      <alignment horizontal="right" vertical="bottom" textRotation="0" wrapText="true" indent="0" shrinkToFit="false"/>
      <protection locked="true" hidden="false"/>
    </xf>
    <xf numFmtId="164" fontId="12" fillId="2" borderId="0" xfId="25" applyFont="true" applyBorder="true" applyAlignment="true" applyProtection="true">
      <alignment horizontal="general" vertical="bottom" textRotation="0" wrapText="true" indent="0" shrinkToFit="false"/>
      <protection locked="true" hidden="false"/>
    </xf>
    <xf numFmtId="175" fontId="12" fillId="0" borderId="39" xfId="25" applyFont="true" applyBorder="true" applyAlignment="true" applyProtection="true">
      <alignment horizontal="right" vertical="bottom" textRotation="0" wrapText="true" indent="0" shrinkToFit="false"/>
      <protection locked="true" hidden="false"/>
    </xf>
    <xf numFmtId="182" fontId="12" fillId="0" borderId="0" xfId="22" applyFont="true" applyBorder="true" applyAlignment="true" applyProtection="true">
      <alignment horizontal="right" vertical="bottom" textRotation="0" wrapText="true" indent="0" shrinkToFit="false"/>
      <protection locked="true" hidden="false"/>
    </xf>
    <xf numFmtId="164" fontId="5" fillId="0" borderId="34" xfId="25" applyFont="true" applyBorder="true" applyAlignment="true" applyProtection="true">
      <alignment horizontal="general" vertical="bottom" textRotation="0" wrapText="false" indent="0" shrinkToFit="false"/>
      <protection locked="true" hidden="false"/>
    </xf>
    <xf numFmtId="175" fontId="5" fillId="0" borderId="20" xfId="41" applyFont="false" applyBorder="true" applyAlignment="false" applyProtection="true">
      <alignment horizontal="general" vertical="bottom" textRotation="0" wrapText="false" indent="0" shrinkToFit="false"/>
      <protection locked="true" hidden="false"/>
    </xf>
    <xf numFmtId="189" fontId="5" fillId="0" borderId="35" xfId="15" applyFont="true" applyBorder="true" applyAlignment="true" applyProtection="true">
      <alignment horizontal="general" vertical="bottom" textRotation="0" wrapText="false" indent="0" shrinkToFit="false"/>
      <protection locked="true" hidden="false"/>
    </xf>
    <xf numFmtId="175" fontId="12" fillId="0" borderId="0" xfId="25" applyFont="true" applyBorder="true" applyAlignment="true" applyProtection="true">
      <alignment horizontal="right" vertical="bottom" textRotation="0" wrapText="true" indent="0" shrinkToFit="false"/>
      <protection locked="true" hidden="false"/>
    </xf>
    <xf numFmtId="164" fontId="5" fillId="0" borderId="34" xfId="41" applyFont="true" applyBorder="true" applyAlignment="false" applyProtection="true">
      <alignment horizontal="general" vertical="bottom" textRotation="0" wrapText="false" indent="0" shrinkToFit="false"/>
      <protection locked="true" hidden="false"/>
    </xf>
    <xf numFmtId="164" fontId="5" fillId="0" borderId="36" xfId="41" applyFont="true" applyBorder="true" applyAlignment="false" applyProtection="true">
      <alignment horizontal="general" vertical="bottom" textRotation="0" wrapText="false" indent="0" shrinkToFit="false"/>
      <protection locked="true" hidden="false"/>
    </xf>
    <xf numFmtId="175" fontId="5" fillId="0" borderId="37" xfId="41" applyFont="false" applyBorder="true" applyAlignment="false" applyProtection="true">
      <alignment horizontal="general" vertical="bottom" textRotation="0" wrapText="false" indent="0" shrinkToFit="false"/>
      <protection locked="true" hidden="false"/>
    </xf>
    <xf numFmtId="189" fontId="5" fillId="0" borderId="38" xfId="15" applyFont="true" applyBorder="true" applyAlignment="true" applyProtection="true">
      <alignment horizontal="general" vertical="bottom" textRotation="0" wrapText="false" indent="0" shrinkToFit="false"/>
      <protection locked="true" hidden="false"/>
    </xf>
    <xf numFmtId="164" fontId="14" fillId="0" borderId="0" xfId="39" applyFont="true" applyBorder="true" applyAlignment="true" applyProtection="true">
      <alignment horizontal="general" vertical="center" textRotation="0" wrapText="false" indent="0" shrinkToFit="false"/>
      <protection locked="true" hidden="false"/>
    </xf>
    <xf numFmtId="164" fontId="26" fillId="0" borderId="0" xfId="25" applyFont="true" applyBorder="true" applyAlignment="true" applyProtection="true">
      <alignment horizontal="general" vertical="bottom" textRotation="0" wrapText="false" indent="0" shrinkToFit="false"/>
      <protection locked="true" hidden="false"/>
    </xf>
    <xf numFmtId="164" fontId="25" fillId="0" borderId="0" xfId="41" applyFont="true" applyBorder="true" applyAlignment="true" applyProtection="true">
      <alignment horizontal="general" vertical="bottom" textRotation="0" wrapText="false" indent="0" shrinkToFit="false"/>
      <protection locked="true" hidden="false"/>
    </xf>
    <xf numFmtId="164" fontId="6" fillId="0" borderId="0" xfId="39" applyFont="true" applyBorder="true" applyAlignment="true" applyProtection="true">
      <alignment horizontal="justify" vertical="center" textRotation="0" wrapText="false" indent="0" shrinkToFit="false"/>
      <protection locked="true" hidden="false"/>
    </xf>
    <xf numFmtId="164" fontId="26" fillId="0" borderId="0" xfId="25" applyFont="true" applyBorder="true" applyAlignment="true" applyProtection="true">
      <alignment horizontal="general" vertical="bottom" textRotation="0" wrapText="true" indent="0" shrinkToFit="false"/>
      <protection locked="true" hidden="false"/>
    </xf>
    <xf numFmtId="164" fontId="5" fillId="0" borderId="0" xfId="32" applyFont="false" applyBorder="true" applyAlignment="false" applyProtection="true">
      <alignment horizontal="general" vertical="bottom" textRotation="0" wrapText="false" indent="0" shrinkToFit="false"/>
      <protection locked="true" hidden="false"/>
    </xf>
    <xf numFmtId="164" fontId="7" fillId="0" borderId="0" xfId="32" applyFont="true" applyBorder="true" applyAlignment="true" applyProtection="true">
      <alignment horizontal="left" vertical="center" textRotation="0" wrapText="false" indent="0" shrinkToFit="false"/>
      <protection locked="true" hidden="false"/>
    </xf>
    <xf numFmtId="164" fontId="8" fillId="0" borderId="0" xfId="32" applyFont="true" applyBorder="true" applyAlignment="false" applyProtection="true">
      <alignment horizontal="general" vertical="bottom" textRotation="0" wrapText="false" indent="0" shrinkToFit="false"/>
      <protection locked="true" hidden="false"/>
    </xf>
    <xf numFmtId="164" fontId="9" fillId="0" borderId="0" xfId="32" applyFont="true" applyBorder="true" applyAlignment="true" applyProtection="true">
      <alignment horizontal="left" vertical="center" textRotation="0" wrapText="false" indent="0" shrinkToFit="false"/>
      <protection locked="true" hidden="false"/>
    </xf>
    <xf numFmtId="164" fontId="12" fillId="0" borderId="40" xfId="34" applyFont="true" applyBorder="true" applyAlignment="false" applyProtection="true">
      <alignment horizontal="general" vertical="bottom" textRotation="0" wrapText="false" indent="0" shrinkToFit="false"/>
      <protection locked="true" hidden="false"/>
    </xf>
    <xf numFmtId="164" fontId="7" fillId="0" borderId="41" xfId="34" applyFont="true" applyBorder="true" applyAlignment="true" applyProtection="true">
      <alignment horizontal="center" vertical="center" textRotation="0" wrapText="false" indent="0" shrinkToFit="false"/>
      <protection locked="true" hidden="false"/>
    </xf>
    <xf numFmtId="164" fontId="7" fillId="0" borderId="42" xfId="34" applyFont="true" applyBorder="true" applyAlignment="true" applyProtection="true">
      <alignment horizontal="center" vertical="center" textRotation="0" wrapText="false" indent="0" shrinkToFit="false"/>
      <protection locked="true" hidden="false"/>
    </xf>
    <xf numFmtId="164" fontId="12" fillId="0" borderId="43" xfId="34" applyFont="true" applyBorder="true" applyAlignment="false" applyProtection="true">
      <alignment horizontal="general" vertical="bottom" textRotation="0" wrapText="false" indent="0" shrinkToFit="false"/>
      <protection locked="true" hidden="false"/>
    </xf>
    <xf numFmtId="164" fontId="10" fillId="0" borderId="34" xfId="29" applyFont="true" applyBorder="true" applyAlignment="true" applyProtection="true">
      <alignment horizontal="center" vertical="center" textRotation="0" wrapText="true" indent="0" shrinkToFit="false"/>
      <protection locked="true" hidden="false"/>
    </xf>
    <xf numFmtId="164" fontId="10" fillId="0" borderId="22" xfId="34" applyFont="true" applyBorder="true" applyAlignment="true" applyProtection="true">
      <alignment horizontal="center" vertical="center" textRotation="0" wrapText="true" indent="0" shrinkToFit="false"/>
      <protection locked="true" hidden="false"/>
    </xf>
    <xf numFmtId="164" fontId="10" fillId="0" borderId="35" xfId="34" applyFont="true" applyBorder="true" applyAlignment="true" applyProtection="true">
      <alignment horizontal="center" vertical="center" textRotation="0" wrapText="true" indent="0" shrinkToFit="false"/>
      <protection locked="true" hidden="false"/>
    </xf>
    <xf numFmtId="164" fontId="10" fillId="0" borderId="29" xfId="34" applyFont="true" applyBorder="true" applyAlignment="true" applyProtection="true">
      <alignment horizontal="center" vertical="center" textRotation="0" wrapText="true" indent="0" shrinkToFit="false"/>
      <protection locked="true" hidden="false"/>
    </xf>
    <xf numFmtId="164" fontId="10" fillId="0" borderId="44" xfId="34" applyFont="true" applyBorder="true" applyAlignment="true" applyProtection="true">
      <alignment horizontal="center" vertical="center" textRotation="0" wrapText="true" indent="0" shrinkToFit="false"/>
      <protection locked="true" hidden="false"/>
    </xf>
    <xf numFmtId="164" fontId="10" fillId="0" borderId="26" xfId="34" applyFont="true" applyBorder="true" applyAlignment="true" applyProtection="true">
      <alignment horizontal="center" vertical="center" textRotation="0" wrapText="true" indent="0" shrinkToFit="false"/>
      <protection locked="true" hidden="false"/>
    </xf>
    <xf numFmtId="164" fontId="10" fillId="0" borderId="26" xfId="33" applyFont="true" applyBorder="true" applyAlignment="true" applyProtection="true">
      <alignment horizontal="center" vertical="center" textRotation="0" wrapText="true" indent="0" shrinkToFit="false"/>
      <protection locked="true" hidden="false"/>
    </xf>
    <xf numFmtId="164" fontId="10" fillId="0" borderId="44" xfId="33" applyFont="true" applyBorder="true" applyAlignment="true" applyProtection="true">
      <alignment horizontal="center" vertical="center" textRotation="0" wrapText="true" indent="0" shrinkToFit="false"/>
      <protection locked="true" hidden="false"/>
    </xf>
    <xf numFmtId="164" fontId="12" fillId="0" borderId="45" xfId="32" applyFont="true" applyBorder="true" applyAlignment="true" applyProtection="true">
      <alignment horizontal="general" vertical="bottom" textRotation="0" wrapText="true" indent="0" shrinkToFit="false"/>
      <protection locked="true" hidden="false"/>
    </xf>
    <xf numFmtId="175" fontId="12" fillId="0" borderId="22" xfId="34" applyFont="true" applyBorder="true" applyAlignment="true" applyProtection="true">
      <alignment horizontal="center" vertical="center" textRotation="0" wrapText="true" indent="0" shrinkToFit="false"/>
      <protection locked="true" hidden="false"/>
    </xf>
    <xf numFmtId="189" fontId="12" fillId="0" borderId="20" xfId="15" applyFont="true" applyBorder="true" applyAlignment="true" applyProtection="true">
      <alignment horizontal="center" vertical="center" textRotation="0" wrapText="true" indent="0" shrinkToFit="false"/>
      <protection locked="true" hidden="false"/>
    </xf>
    <xf numFmtId="175" fontId="12" fillId="0" borderId="35" xfId="34" applyFont="true" applyBorder="true" applyAlignment="true" applyProtection="true">
      <alignment horizontal="center" vertical="center" textRotation="0" wrapText="true" indent="0" shrinkToFit="false"/>
      <protection locked="true" hidden="false"/>
    </xf>
    <xf numFmtId="175" fontId="12" fillId="0" borderId="34" xfId="34" applyFont="true" applyBorder="true" applyAlignment="true" applyProtection="true">
      <alignment horizontal="center" vertical="center" textRotation="0" wrapText="true" indent="0" shrinkToFit="false"/>
      <protection locked="true" hidden="false"/>
    </xf>
    <xf numFmtId="188" fontId="12" fillId="0" borderId="20" xfId="34" applyFont="true" applyBorder="true" applyAlignment="true" applyProtection="true">
      <alignment horizontal="center" vertical="center" textRotation="0" wrapText="true" indent="0" shrinkToFit="false"/>
      <protection locked="true" hidden="false"/>
    </xf>
    <xf numFmtId="172" fontId="12" fillId="0" borderId="20" xfId="33" applyFont="true" applyBorder="true" applyAlignment="true" applyProtection="true">
      <alignment horizontal="center" vertical="center" textRotation="0" wrapText="false" indent="0" shrinkToFit="false"/>
      <protection locked="true" hidden="false"/>
    </xf>
    <xf numFmtId="175" fontId="12" fillId="0" borderId="35" xfId="33" applyFont="true" applyBorder="true" applyAlignment="true" applyProtection="true">
      <alignment horizontal="center" vertical="center" textRotation="0" wrapText="false" indent="0" shrinkToFit="false"/>
      <protection locked="true" hidden="false"/>
    </xf>
    <xf numFmtId="164" fontId="5" fillId="0" borderId="0" xfId="32" applyFont="true" applyBorder="true" applyAlignment="false" applyProtection="true">
      <alignment horizontal="general" vertical="bottom" textRotation="0" wrapText="false" indent="0" shrinkToFit="false"/>
      <protection locked="true" hidden="false"/>
    </xf>
    <xf numFmtId="175" fontId="12" fillId="0" borderId="34" xfId="32" applyFont="true" applyBorder="true" applyAlignment="true" applyProtection="true">
      <alignment horizontal="center" vertical="center" textRotation="0" wrapText="false" indent="0" shrinkToFit="false"/>
      <protection locked="true" hidden="false"/>
    </xf>
    <xf numFmtId="189" fontId="12" fillId="0" borderId="20" xfId="15" applyFont="true" applyBorder="true" applyAlignment="true" applyProtection="true">
      <alignment horizontal="center" vertical="center" textRotation="0" wrapText="false" indent="0" shrinkToFit="false"/>
      <protection locked="true" hidden="false"/>
    </xf>
    <xf numFmtId="175" fontId="12" fillId="0" borderId="20" xfId="32" applyFont="true" applyBorder="true" applyAlignment="true" applyProtection="true">
      <alignment horizontal="center" vertical="center" textRotation="0" wrapText="false" indent="0" shrinkToFit="false"/>
      <protection locked="true" hidden="false"/>
    </xf>
    <xf numFmtId="164" fontId="12" fillId="0" borderId="45" xfId="32" applyFont="true" applyBorder="true" applyAlignment="false" applyProtection="true">
      <alignment horizontal="general" vertical="bottom" textRotation="0" wrapText="false" indent="0" shrinkToFit="false"/>
      <protection locked="true" hidden="false"/>
    </xf>
    <xf numFmtId="175" fontId="12" fillId="0" borderId="46" xfId="34" applyFont="true" applyBorder="true" applyAlignment="true" applyProtection="true">
      <alignment horizontal="center" vertical="center" textRotation="0" wrapText="true" indent="0" shrinkToFit="false"/>
      <protection locked="true" hidden="false"/>
    </xf>
    <xf numFmtId="175" fontId="12" fillId="0" borderId="22" xfId="32" applyFont="true" applyBorder="true" applyAlignment="true" applyProtection="true">
      <alignment horizontal="center" vertical="center" textRotation="0" wrapText="false" indent="0" shrinkToFit="false"/>
      <protection locked="true" hidden="false"/>
    </xf>
    <xf numFmtId="175" fontId="12" fillId="0" borderId="46" xfId="32" applyFont="true" applyBorder="true" applyAlignment="true" applyProtection="true">
      <alignment horizontal="center" vertical="center" textRotation="0" wrapText="false" indent="0" shrinkToFit="false"/>
      <protection locked="true" hidden="false"/>
    </xf>
    <xf numFmtId="171" fontId="12" fillId="0" borderId="20" xfId="32" applyFont="true" applyBorder="true" applyAlignment="true" applyProtection="true">
      <alignment horizontal="center" vertical="center" textRotation="0" wrapText="false" indent="0" shrinkToFit="false"/>
      <protection locked="true" hidden="false"/>
    </xf>
    <xf numFmtId="164" fontId="12" fillId="0" borderId="47" xfId="32" applyFont="true" applyBorder="true" applyAlignment="false" applyProtection="true">
      <alignment horizontal="general" vertical="bottom" textRotation="0" wrapText="false" indent="0" shrinkToFit="false"/>
      <protection locked="true" hidden="false"/>
    </xf>
    <xf numFmtId="175" fontId="12" fillId="0" borderId="36" xfId="34" applyFont="true" applyBorder="true" applyAlignment="true" applyProtection="true">
      <alignment horizontal="center" vertical="center" textRotation="0" wrapText="true" indent="0" shrinkToFit="false"/>
      <protection locked="true" hidden="false"/>
    </xf>
    <xf numFmtId="189" fontId="12" fillId="0" borderId="37" xfId="15" applyFont="true" applyBorder="true" applyAlignment="true" applyProtection="true">
      <alignment horizontal="center" vertical="center" textRotation="0" wrapText="true" indent="0" shrinkToFit="false"/>
      <protection locked="true" hidden="false"/>
    </xf>
    <xf numFmtId="175" fontId="12" fillId="0" borderId="38" xfId="34" applyFont="true" applyBorder="true" applyAlignment="true" applyProtection="true">
      <alignment horizontal="center" vertical="center" textRotation="0" wrapText="true" indent="0" shrinkToFit="false"/>
      <protection locked="true" hidden="false"/>
    </xf>
    <xf numFmtId="175" fontId="12" fillId="0" borderId="36" xfId="32" applyFont="true" applyBorder="true" applyAlignment="true" applyProtection="true">
      <alignment horizontal="center" vertical="center" textRotation="0" wrapText="false" indent="0" shrinkToFit="false"/>
      <protection locked="true" hidden="false"/>
    </xf>
    <xf numFmtId="189" fontId="12" fillId="0" borderId="37" xfId="15" applyFont="true" applyBorder="true" applyAlignment="true" applyProtection="true">
      <alignment horizontal="center" vertical="center" textRotation="0" wrapText="false" indent="0" shrinkToFit="false"/>
      <protection locked="true" hidden="false"/>
    </xf>
    <xf numFmtId="175" fontId="12" fillId="0" borderId="37" xfId="32" applyFont="true" applyBorder="true" applyAlignment="true" applyProtection="true">
      <alignment horizontal="center" vertical="center" textRotation="0" wrapText="false" indent="0" shrinkToFit="false"/>
      <protection locked="true" hidden="false"/>
    </xf>
    <xf numFmtId="172" fontId="12" fillId="0" borderId="37" xfId="33" applyFont="true" applyBorder="true" applyAlignment="true" applyProtection="true">
      <alignment horizontal="center" vertical="center" textRotation="0" wrapText="false" indent="0" shrinkToFit="false"/>
      <protection locked="true" hidden="false"/>
    </xf>
    <xf numFmtId="175" fontId="12" fillId="0" borderId="38" xfId="33" applyFont="true" applyBorder="true" applyAlignment="true" applyProtection="true">
      <alignment horizontal="center" vertical="center" textRotation="0" wrapText="false" indent="0" shrinkToFit="false"/>
      <protection locked="true" hidden="false"/>
    </xf>
    <xf numFmtId="164" fontId="14" fillId="0" borderId="0" xfId="25" applyFont="true" applyBorder="true" applyAlignment="false" applyProtection="true">
      <alignment horizontal="general" vertical="bottom" textRotation="0" wrapText="false" indent="0" shrinkToFit="false"/>
      <protection locked="true" hidden="false"/>
    </xf>
    <xf numFmtId="164" fontId="5" fillId="0" borderId="0" xfId="25" applyFont="true" applyBorder="true" applyAlignment="true" applyProtection="true">
      <alignment horizontal="center" vertical="bottom" textRotation="0" wrapText="false" indent="0" shrinkToFit="false"/>
      <protection locked="true" hidden="false"/>
    </xf>
    <xf numFmtId="164" fontId="12" fillId="0" borderId="0" xfId="32" applyFont="true" applyBorder="true" applyAlignment="false" applyProtection="true">
      <alignment horizontal="general" vertical="bottom" textRotation="0" wrapText="false" indent="0" shrinkToFit="false"/>
      <protection locked="true" hidden="false"/>
    </xf>
    <xf numFmtId="164" fontId="5" fillId="0" borderId="0" xfId="25" applyFont="true" applyBorder="true" applyAlignment="false" applyProtection="true">
      <alignment horizontal="general" vertical="bottom" textRotation="0" wrapText="false" indent="0" shrinkToFit="false"/>
      <protection locked="true" hidden="false"/>
    </xf>
    <xf numFmtId="175" fontId="5" fillId="0" borderId="0" xfId="25" applyFont="true" applyBorder="true" applyAlignment="false" applyProtection="tru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4" fontId="7" fillId="0" borderId="48" xfId="25" applyFont="true" applyBorder="true" applyAlignment="false" applyProtection="true">
      <alignment horizontal="general" vertical="bottom" textRotation="0" wrapText="false" indent="0" shrinkToFit="false"/>
      <protection locked="true" hidden="false"/>
    </xf>
    <xf numFmtId="164" fontId="8" fillId="0" borderId="0" xfId="25" applyFont="true" applyBorder="true" applyAlignment="true" applyProtection="true">
      <alignment horizontal="general" vertical="bottom" textRotation="0" wrapText="true" indent="0" shrinkToFit="false"/>
      <protection locked="true" hidden="false"/>
    </xf>
    <xf numFmtId="175" fontId="7" fillId="0" borderId="0" xfId="25" applyFont="true" applyBorder="true" applyAlignment="false" applyProtection="true">
      <alignment horizontal="general" vertical="bottom" textRotation="0" wrapText="false" indent="0" shrinkToFit="false"/>
      <protection locked="true" hidden="false"/>
    </xf>
    <xf numFmtId="164" fontId="9" fillId="0" borderId="49" xfId="25" applyFont="true" applyBorder="true" applyAlignment="false" applyProtection="true">
      <alignment horizontal="general" vertical="bottom" textRotation="0" wrapText="false" indent="0" shrinkToFit="false"/>
      <protection locked="true" hidden="false"/>
    </xf>
    <xf numFmtId="164" fontId="5" fillId="0" borderId="0" xfId="25" applyFont="true" applyBorder="true" applyAlignment="true" applyProtection="true">
      <alignment horizontal="general" vertical="bottom" textRotation="0" wrapText="true" indent="0" shrinkToFit="false"/>
      <protection locked="true" hidden="false"/>
    </xf>
    <xf numFmtId="164" fontId="9" fillId="0" borderId="20" xfId="25" applyFont="true" applyBorder="true" applyAlignment="true" applyProtection="true">
      <alignment horizontal="center" vertical="center" textRotation="0" wrapText="false" indent="0" shrinkToFit="false"/>
      <protection locked="true" hidden="false"/>
    </xf>
    <xf numFmtId="175" fontId="9" fillId="0" borderId="20" xfId="25" applyFont="true" applyBorder="true" applyAlignment="true" applyProtection="true">
      <alignment horizontal="center" vertical="center" textRotation="0" wrapText="false" indent="0" shrinkToFit="false"/>
      <protection locked="true" hidden="false"/>
    </xf>
    <xf numFmtId="175" fontId="9" fillId="0" borderId="20" xfId="25" applyFont="true" applyBorder="true" applyAlignment="true" applyProtection="true">
      <alignment horizontal="center" vertical="bottom" textRotation="0" wrapText="false" indent="0" shrinkToFit="false"/>
      <protection locked="true" hidden="false"/>
    </xf>
    <xf numFmtId="164" fontId="9" fillId="0" borderId="0" xfId="25" applyFont="true" applyBorder="true" applyAlignment="false" applyProtection="true">
      <alignment horizontal="general" vertical="bottom" textRotation="0" wrapText="false" indent="0" shrinkToFit="false"/>
      <protection locked="true" hidden="false"/>
    </xf>
    <xf numFmtId="164" fontId="5" fillId="0" borderId="50" xfId="25" applyFont="true" applyBorder="true" applyAlignment="true" applyProtection="true">
      <alignment horizontal="general" vertical="center" textRotation="0" wrapText="false" indent="0" shrinkToFit="false"/>
      <protection locked="true" hidden="false"/>
    </xf>
    <xf numFmtId="164" fontId="12" fillId="0" borderId="51" xfId="32" applyFont="true" applyBorder="true" applyAlignment="false" applyProtection="true">
      <alignment horizontal="general" vertical="bottom" textRotation="0" wrapText="false" indent="0" shrinkToFit="false"/>
      <protection locked="true" hidden="false"/>
    </xf>
    <xf numFmtId="164" fontId="5" fillId="0" borderId="0" xfId="25" applyFont="true" applyBorder="true" applyAlignment="true" applyProtection="true">
      <alignment horizontal="general" vertical="center" textRotation="0" wrapText="false" indent="0" shrinkToFit="false"/>
      <protection locked="true" hidden="false"/>
    </xf>
    <xf numFmtId="164" fontId="5" fillId="0" borderId="20" xfId="25" applyFont="true" applyBorder="true" applyAlignment="true" applyProtection="true">
      <alignment horizontal="center" vertical="center" textRotation="90" wrapText="false" indent="0" shrinkToFit="false"/>
      <protection locked="true" hidden="false"/>
    </xf>
    <xf numFmtId="164" fontId="10" fillId="0" borderId="23" xfId="32" applyFont="true" applyBorder="true" applyAlignment="false" applyProtection="true">
      <alignment horizontal="general" vertical="bottom" textRotation="0" wrapText="false" indent="0" shrinkToFit="false"/>
      <protection locked="true" hidden="false"/>
    </xf>
    <xf numFmtId="189" fontId="9" fillId="0" borderId="25" xfId="15" applyFont="true" applyBorder="true" applyAlignment="true" applyProtection="true">
      <alignment horizontal="general" vertical="bottom" textRotation="0" wrapText="false" indent="0" shrinkToFit="false"/>
      <protection locked="true" hidden="false"/>
    </xf>
    <xf numFmtId="164" fontId="12" fillId="0" borderId="21" xfId="25" applyFont="true" applyBorder="true" applyAlignment="true" applyProtection="true">
      <alignment horizontal="general" vertical="center" textRotation="0" wrapText="true" indent="0" shrinkToFit="false"/>
      <protection locked="true" hidden="false"/>
    </xf>
    <xf numFmtId="189" fontId="5" fillId="0" borderId="25" xfId="15" applyFont="true" applyBorder="true" applyAlignment="true" applyProtection="true">
      <alignment horizontal="general" vertical="bottom" textRotation="0" wrapText="false" indent="0" shrinkToFit="false"/>
      <protection locked="true" hidden="false"/>
    </xf>
    <xf numFmtId="164" fontId="12" fillId="0" borderId="21" xfId="32" applyFont="true" applyBorder="true" applyAlignment="true" applyProtection="true">
      <alignment horizontal="general" vertical="bottom" textRotation="0" wrapText="true" indent="0" shrinkToFit="false"/>
      <protection locked="true" hidden="false"/>
    </xf>
    <xf numFmtId="164" fontId="13" fillId="0" borderId="21" xfId="32" applyFont="true" applyBorder="true" applyAlignment="false" applyProtection="true">
      <alignment horizontal="general" vertical="bottom" textRotation="0" wrapText="false" indent="0" shrinkToFit="false"/>
      <protection locked="true" hidden="false"/>
    </xf>
    <xf numFmtId="189" fontId="5" fillId="0" borderId="25" xfId="15" applyFont="true" applyBorder="true" applyAlignment="true" applyProtection="true">
      <alignment horizontal="right" vertical="bottom" textRotation="0" wrapText="false" indent="0" shrinkToFit="false"/>
      <protection locked="true" hidden="false"/>
    </xf>
    <xf numFmtId="164" fontId="13" fillId="0" borderId="21" xfId="32" applyFont="true" applyBorder="true" applyAlignment="true" applyProtection="true">
      <alignment horizontal="general" vertical="bottom" textRotation="0" wrapText="true" indent="0" shrinkToFit="false"/>
      <protection locked="true" hidden="false"/>
    </xf>
    <xf numFmtId="190" fontId="5" fillId="0" borderId="25" xfId="15" applyFont="true" applyBorder="true" applyAlignment="true" applyProtection="true">
      <alignment horizontal="general" vertical="bottom" textRotation="0" wrapText="false" indent="0" shrinkToFit="false"/>
      <protection locked="true" hidden="false"/>
    </xf>
    <xf numFmtId="164" fontId="10" fillId="0" borderId="21" xfId="25" applyFont="true" applyBorder="true" applyAlignment="true" applyProtection="true">
      <alignment horizontal="general" vertical="center" textRotation="0" wrapText="true" indent="0" shrinkToFit="false"/>
      <protection locked="true" hidden="false"/>
    </xf>
    <xf numFmtId="191" fontId="5" fillId="0" borderId="0" xfId="25" applyFont="true" applyBorder="true" applyAlignment="false" applyProtection="true">
      <alignment horizontal="general" vertical="bottom" textRotation="0" wrapText="false" indent="0" shrinkToFit="false"/>
      <protection locked="true" hidden="false"/>
    </xf>
    <xf numFmtId="164" fontId="12" fillId="0" borderId="21" xfId="32" applyFont="true" applyBorder="true" applyAlignment="false" applyProtection="true">
      <alignment horizontal="general" vertical="bottom" textRotation="0" wrapText="false" indent="0" shrinkToFit="false"/>
      <protection locked="true" hidden="false"/>
    </xf>
    <xf numFmtId="164" fontId="10" fillId="0" borderId="28" xfId="32" applyFont="true" applyBorder="true" applyAlignment="true" applyProtection="true">
      <alignment horizontal="general" vertical="bottom" textRotation="0" wrapText="true" indent="0" shrinkToFit="false"/>
      <protection locked="true" hidden="false"/>
    </xf>
    <xf numFmtId="189" fontId="9" fillId="0" borderId="26" xfId="15" applyFont="true" applyBorder="true" applyAlignment="true" applyProtection="true">
      <alignment horizontal="general" vertical="bottom" textRotation="0" wrapText="false" indent="0" shrinkToFit="false"/>
      <protection locked="true" hidden="false"/>
    </xf>
    <xf numFmtId="164" fontId="5" fillId="0" borderId="20" xfId="25" applyFont="true" applyBorder="true" applyAlignment="true" applyProtection="true">
      <alignment horizontal="center" vertical="center" textRotation="0" wrapText="false" indent="0" shrinkToFit="false"/>
      <protection locked="true" hidden="false"/>
    </xf>
    <xf numFmtId="189" fontId="5" fillId="0" borderId="0" xfId="15" applyFont="true" applyBorder="true" applyAlignment="true" applyProtection="true">
      <alignment horizontal="general" vertical="bottom" textRotation="0" wrapText="false" indent="0" shrinkToFit="false"/>
      <protection locked="true" hidden="false"/>
    </xf>
    <xf numFmtId="171" fontId="5" fillId="0" borderId="25" xfId="25" applyFont="true" applyBorder="true" applyAlignment="false" applyProtection="true">
      <alignment horizontal="general" vertical="bottom" textRotation="0" wrapText="false" indent="0" shrinkToFit="false"/>
      <protection locked="true" hidden="false"/>
    </xf>
    <xf numFmtId="171" fontId="5" fillId="0" borderId="0" xfId="25" applyFont="true" applyBorder="true" applyAlignment="false" applyProtection="true">
      <alignment horizontal="general" vertical="bottom" textRotation="0" wrapText="false" indent="0" shrinkToFit="false"/>
      <protection locked="true" hidden="false"/>
    </xf>
    <xf numFmtId="175" fontId="5" fillId="0" borderId="25" xfId="25" applyFont="true" applyBorder="true" applyAlignment="false" applyProtection="true">
      <alignment horizontal="general" vertical="bottom" textRotation="0" wrapText="false" indent="0" shrinkToFit="false"/>
      <protection locked="true" hidden="false"/>
    </xf>
    <xf numFmtId="171" fontId="9" fillId="0" borderId="25" xfId="25" applyFont="true" applyBorder="true" applyAlignment="false" applyProtection="true">
      <alignment horizontal="general" vertical="bottom" textRotation="0" wrapText="false" indent="0" shrinkToFit="false"/>
      <protection locked="true" hidden="false"/>
    </xf>
    <xf numFmtId="171" fontId="9" fillId="0" borderId="0" xfId="25" applyFont="true" applyBorder="true" applyAlignment="false" applyProtection="true">
      <alignment horizontal="general" vertical="bottom" textRotation="0" wrapText="false" indent="0" shrinkToFit="false"/>
      <protection locked="true" hidden="false"/>
    </xf>
    <xf numFmtId="189" fontId="9" fillId="0" borderId="52" xfId="15" applyFont="true" applyBorder="true" applyAlignment="true" applyProtection="true">
      <alignment horizontal="general" vertical="bottom" textRotation="0" wrapText="false" indent="0" shrinkToFit="false"/>
      <protection locked="true" hidden="false"/>
    </xf>
    <xf numFmtId="164" fontId="5" fillId="0" borderId="23" xfId="25" applyFont="true" applyBorder="true" applyAlignment="true" applyProtection="true">
      <alignment horizontal="center" vertical="center" textRotation="0" wrapText="false" indent="0" shrinkToFit="false"/>
      <protection locked="true" hidden="false"/>
    </xf>
    <xf numFmtId="175" fontId="5" fillId="0" borderId="21" xfId="25" applyFont="true" applyBorder="true" applyAlignment="false" applyProtection="true">
      <alignment horizontal="general" vertical="bottom" textRotation="0" wrapText="false" indent="0" shrinkToFit="false"/>
      <protection locked="true" hidden="false"/>
    </xf>
    <xf numFmtId="171" fontId="9" fillId="0" borderId="26" xfId="25" applyFont="true" applyBorder="true" applyAlignment="false" applyProtection="true">
      <alignment horizontal="general" vertical="bottom" textRotation="0" wrapText="false" indent="0" shrinkToFit="false"/>
      <protection locked="true" hidden="false"/>
    </xf>
    <xf numFmtId="171" fontId="9" fillId="0" borderId="52" xfId="25" applyFont="true" applyBorder="true" applyAlignment="false" applyProtection="true">
      <alignment horizontal="general" vertical="bottom" textRotation="0" wrapText="false" indent="0" shrinkToFit="false"/>
      <protection locked="true" hidden="false"/>
    </xf>
    <xf numFmtId="164" fontId="5" fillId="0" borderId="30" xfId="25" applyFont="true" applyBorder="true" applyAlignment="true" applyProtection="true">
      <alignment horizontal="right" vertical="center" textRotation="90" wrapText="false" indent="0" shrinkToFit="false"/>
      <protection locked="true" hidden="false"/>
    </xf>
    <xf numFmtId="164" fontId="10" fillId="0" borderId="0" xfId="32" applyFont="true" applyBorder="true" applyAlignment="true" applyProtection="true">
      <alignment horizontal="general" vertical="bottom" textRotation="0" wrapText="true" indent="0" shrinkToFit="false"/>
      <protection locked="true" hidden="false"/>
    </xf>
    <xf numFmtId="192" fontId="5" fillId="0" borderId="0" xfId="25" applyFont="true" applyBorder="true" applyAlignment="false" applyProtection="true">
      <alignment horizontal="general" vertical="bottom" textRotation="0" wrapText="false" indent="0" shrinkToFit="false"/>
      <protection locked="true" hidden="false"/>
    </xf>
    <xf numFmtId="164" fontId="5" fillId="0" borderId="0" xfId="25" applyFont="true" applyBorder="true" applyAlignment="true" applyProtection="true">
      <alignment horizontal="right" vertical="center" textRotation="90" wrapText="false" indent="0" shrinkToFit="false"/>
      <protection locked="true" hidden="false"/>
    </xf>
    <xf numFmtId="164" fontId="6" fillId="0" borderId="0" xfId="25" applyFont="true" applyBorder="true" applyAlignment="true" applyProtection="true">
      <alignment horizontal="general" vertical="bottom" textRotation="0" wrapText="false" indent="0" shrinkToFit="false"/>
      <protection locked="true" hidden="false"/>
    </xf>
    <xf numFmtId="175" fontId="24" fillId="0" borderId="0" xfId="25" applyFont="true" applyBorder="true" applyAlignment="true" applyProtection="true">
      <alignment horizontal="general" vertical="bottom" textRotation="0" wrapText="false" indent="0" shrinkToFit="false"/>
      <protection locked="true" hidden="false"/>
    </xf>
    <xf numFmtId="164" fontId="49" fillId="0" borderId="0" xfId="25" applyFont="true" applyBorder="true" applyAlignment="fals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justify" vertical="bottom" textRotation="0" wrapText="true" indent="0" shrinkToFit="false"/>
      <protection locked="true" hidden="false"/>
    </xf>
    <xf numFmtId="164" fontId="5" fillId="0" borderId="0" xfId="25" applyFont="true" applyBorder="true" applyAlignment="true" applyProtection="true">
      <alignment horizontal="center" vertical="center" textRotation="90" wrapText="false" indent="0" shrinkToFit="false"/>
      <protection locked="true" hidden="false"/>
    </xf>
    <xf numFmtId="164" fontId="7" fillId="0" borderId="0" xfId="25" applyFont="true" applyBorder="true" applyAlignment="true" applyProtection="true">
      <alignment horizontal="justify" vertical="center" textRotation="0" wrapText="true" indent="0" shrinkToFit="false"/>
      <protection locked="true" hidden="false"/>
    </xf>
    <xf numFmtId="164" fontId="9" fillId="0" borderId="0" xfId="25" applyFont="true" applyBorder="true" applyAlignment="true" applyProtection="true">
      <alignment horizontal="justify" vertical="bottom" textRotation="0" wrapText="true" indent="0" shrinkToFit="false"/>
      <protection locked="true" hidden="false"/>
    </xf>
    <xf numFmtId="164" fontId="0" fillId="0" borderId="0" xfId="25" applyFont="true" applyBorder="true" applyAlignment="true" applyProtection="true">
      <alignment horizontal="justify" vertical="bottom" textRotation="0" wrapText="true" indent="0" shrinkToFit="false"/>
      <protection locked="true" hidden="false"/>
    </xf>
    <xf numFmtId="164" fontId="12" fillId="0" borderId="31" xfId="25" applyFont="true" applyBorder="true" applyAlignment="true" applyProtection="true">
      <alignment horizontal="general" vertical="bottom" textRotation="0" wrapText="true" indent="0" shrinkToFit="false"/>
      <protection locked="true" hidden="false"/>
    </xf>
    <xf numFmtId="164" fontId="50" fillId="2" borderId="32" xfId="25" applyFont="true" applyBorder="true" applyAlignment="true" applyProtection="true">
      <alignment horizontal="center" vertical="top" textRotation="0" wrapText="true" indent="0" shrinkToFit="false"/>
      <protection locked="true" hidden="false"/>
    </xf>
    <xf numFmtId="164" fontId="10" fillId="0" borderId="32" xfId="25" applyFont="true" applyBorder="true" applyAlignment="true" applyProtection="true">
      <alignment horizontal="center" vertical="top" textRotation="0" wrapText="true" indent="0" shrinkToFit="false"/>
      <protection locked="true" hidden="false"/>
    </xf>
    <xf numFmtId="164" fontId="50" fillId="2" borderId="41" xfId="25" applyFont="true" applyBorder="true" applyAlignment="true" applyProtection="true">
      <alignment horizontal="center" vertical="top" textRotation="0" wrapText="true" indent="0" shrinkToFit="false"/>
      <protection locked="true" hidden="false"/>
    </xf>
    <xf numFmtId="164" fontId="0" fillId="0" borderId="0" xfId="25" applyFont="true" applyBorder="true" applyAlignment="true" applyProtection="true">
      <alignment horizontal="general" vertical="bottom" textRotation="0" wrapText="true" indent="0" shrinkToFit="false"/>
      <protection locked="true" hidden="false"/>
    </xf>
    <xf numFmtId="164" fontId="10" fillId="0" borderId="53" xfId="25" applyFont="true" applyBorder="true" applyAlignment="true" applyProtection="true">
      <alignment horizontal="left" vertical="bottom" textRotation="0" wrapText="true" indent="0" shrinkToFit="false"/>
      <protection locked="true" hidden="false"/>
    </xf>
    <xf numFmtId="183" fontId="10" fillId="0" borderId="3" xfId="22" applyFont="true" applyBorder="true" applyAlignment="true" applyProtection="true">
      <alignment horizontal="right" vertical="bottom" textRotation="0" wrapText="false" indent="0" shrinkToFit="false"/>
      <protection locked="true" hidden="false"/>
    </xf>
    <xf numFmtId="172" fontId="10" fillId="0" borderId="3" xfId="22" applyFont="true" applyBorder="true" applyAlignment="true" applyProtection="true">
      <alignment horizontal="right" vertical="bottom" textRotation="0" wrapText="false" indent="0" shrinkToFit="false"/>
      <protection locked="true" hidden="false"/>
    </xf>
    <xf numFmtId="172" fontId="10" fillId="0" borderId="54" xfId="22" applyFont="true" applyBorder="true" applyAlignment="true" applyProtection="true">
      <alignment horizontal="right" vertical="bottom" textRotation="0" wrapText="false" indent="0" shrinkToFit="false"/>
      <protection locked="true" hidden="false"/>
    </xf>
    <xf numFmtId="164" fontId="12" fillId="0" borderId="55" xfId="25" applyFont="true" applyBorder="true" applyAlignment="true" applyProtection="true">
      <alignment horizontal="left" vertical="bottom" textRotation="0" wrapText="true" indent="0" shrinkToFit="false"/>
      <protection locked="true" hidden="false"/>
    </xf>
    <xf numFmtId="183" fontId="12" fillId="0" borderId="7" xfId="22" applyFont="true" applyBorder="true" applyAlignment="true" applyProtection="true">
      <alignment horizontal="right" vertical="bottom" textRotation="0" wrapText="false" indent="0" shrinkToFit="false"/>
      <protection locked="true" hidden="false"/>
    </xf>
    <xf numFmtId="172" fontId="12" fillId="0" borderId="7" xfId="22" applyFont="true" applyBorder="true" applyAlignment="true" applyProtection="true">
      <alignment horizontal="right" vertical="bottom" textRotation="0" wrapText="false" indent="0" shrinkToFit="false"/>
      <protection locked="true" hidden="false"/>
    </xf>
    <xf numFmtId="172" fontId="12" fillId="0" borderId="56" xfId="22" applyFont="true" applyBorder="true" applyAlignment="true" applyProtection="true">
      <alignment horizontal="right" vertical="bottom" textRotation="0" wrapText="false" indent="0" shrinkToFit="false"/>
      <protection locked="true" hidden="false"/>
    </xf>
    <xf numFmtId="164" fontId="12" fillId="0" borderId="57" xfId="25" applyFont="true" applyBorder="true" applyAlignment="true" applyProtection="true">
      <alignment horizontal="left" vertical="bottom" textRotation="0" wrapText="true" indent="0" shrinkToFit="false"/>
      <protection locked="true" hidden="false"/>
    </xf>
    <xf numFmtId="183" fontId="12" fillId="0" borderId="14" xfId="22" applyFont="true" applyBorder="true" applyAlignment="true" applyProtection="true">
      <alignment horizontal="right" vertical="bottom" textRotation="0" wrapText="false" indent="0" shrinkToFit="false"/>
      <protection locked="true" hidden="false"/>
    </xf>
    <xf numFmtId="172" fontId="12" fillId="0" borderId="14" xfId="22" applyFont="true" applyBorder="true" applyAlignment="true" applyProtection="true">
      <alignment horizontal="right" vertical="bottom" textRotation="0" wrapText="false" indent="0" shrinkToFit="false"/>
      <protection locked="true" hidden="false"/>
    </xf>
    <xf numFmtId="172" fontId="12" fillId="0" borderId="58" xfId="22" applyFont="true" applyBorder="true" applyAlignment="true" applyProtection="true">
      <alignment horizontal="right" vertical="bottom" textRotation="0" wrapText="false" indent="0" shrinkToFit="false"/>
      <protection locked="true" hidden="false"/>
    </xf>
    <xf numFmtId="183" fontId="5" fillId="0" borderId="0" xfId="32" applyFont="false" applyBorder="true" applyAlignment="false" applyProtection="true">
      <alignment horizontal="general" vertical="bottom" textRotation="0" wrapText="false" indent="0" shrinkToFit="false"/>
      <protection locked="true" hidden="false"/>
    </xf>
    <xf numFmtId="164" fontId="12" fillId="0" borderId="59" xfId="25" applyFont="true" applyBorder="true" applyAlignment="true" applyProtection="true">
      <alignment horizontal="left" vertical="bottom" textRotation="0" wrapText="true" indent="0" shrinkToFit="false"/>
      <protection locked="true" hidden="false"/>
    </xf>
    <xf numFmtId="183" fontId="12" fillId="0" borderId="11" xfId="22" applyFont="true" applyBorder="true" applyAlignment="true" applyProtection="true">
      <alignment horizontal="right" vertical="bottom" textRotation="0" wrapText="false" indent="0" shrinkToFit="false"/>
      <protection locked="true" hidden="false"/>
    </xf>
    <xf numFmtId="172" fontId="12" fillId="0" borderId="11" xfId="22" applyFont="true" applyBorder="true" applyAlignment="true" applyProtection="true">
      <alignment horizontal="right" vertical="bottom" textRotation="0" wrapText="false" indent="0" shrinkToFit="false"/>
      <protection locked="true" hidden="false"/>
    </xf>
    <xf numFmtId="172" fontId="12" fillId="0" borderId="60" xfId="22" applyFont="true" applyBorder="true" applyAlignment="true" applyProtection="true">
      <alignment horizontal="right" vertical="bottom" textRotation="0" wrapText="false" indent="0" shrinkToFit="false"/>
      <protection locked="true" hidden="false"/>
    </xf>
    <xf numFmtId="164" fontId="14" fillId="0" borderId="0" xfId="32" applyFont="true" applyBorder="true" applyAlignment="true" applyProtection="true">
      <alignment horizontal="left" vertical="center" textRotation="0" wrapText="false" indent="0" shrinkToFit="false"/>
      <protection locked="true" hidden="false"/>
    </xf>
    <xf numFmtId="164" fontId="9" fillId="2" borderId="0" xfId="25" applyFont="true" applyBorder="true" applyAlignment="true" applyProtection="true">
      <alignment horizontal="justify" vertical="bottom" textRotation="0" wrapText="true" indent="0" shrinkToFit="false"/>
      <protection locked="true" hidden="false"/>
    </xf>
    <xf numFmtId="164" fontId="5" fillId="2" borderId="0" xfId="25" applyFont="true" applyBorder="true" applyAlignment="true" applyProtection="true">
      <alignment horizontal="justify" vertical="bottom" textRotation="0" wrapText="true" indent="0" shrinkToFit="false"/>
      <protection locked="true" hidden="false"/>
    </xf>
    <xf numFmtId="164" fontId="6" fillId="2" borderId="0" xfId="25" applyFont="true" applyBorder="true" applyAlignment="true" applyProtection="true">
      <alignment horizontal="justify" vertical="bottom" textRotation="0" wrapText="tru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 fillId="0" borderId="0" xfId="32" applyFont="true" applyBorder="true" applyAlignment="true" applyProtection="true">
      <alignment horizontal="left" vertical="center" textRotation="0" wrapText="true" indent="0" shrinkToFit="false"/>
      <protection locked="true" hidden="false"/>
    </xf>
    <xf numFmtId="164" fontId="7" fillId="0" borderId="0" xfId="32" applyFont="true" applyBorder="true" applyAlignment="true" applyProtection="true">
      <alignment horizontal="general" vertical="center" textRotation="0" wrapText="false" indent="0" shrinkToFit="false"/>
      <protection locked="true" hidden="false"/>
    </xf>
    <xf numFmtId="164" fontId="8" fillId="0" borderId="0" xfId="32" applyFont="true" applyBorder="true" applyAlignment="true" applyProtection="true">
      <alignment horizontal="general" vertical="bottom" textRotation="0" wrapText="false" indent="0" shrinkToFit="false"/>
      <protection locked="true" hidden="false"/>
    </xf>
    <xf numFmtId="164" fontId="10" fillId="2" borderId="61" xfId="23" applyFont="true" applyBorder="true" applyAlignment="true" applyProtection="true">
      <alignment horizontal="general" vertical="center" textRotation="0" wrapText="false" indent="0" shrinkToFit="false"/>
      <protection locked="true" hidden="false"/>
    </xf>
    <xf numFmtId="164" fontId="10" fillId="2" borderId="62" xfId="23" applyFont="true" applyBorder="true" applyAlignment="true" applyProtection="true">
      <alignment horizontal="center" vertical="center" textRotation="0" wrapText="true" indent="0" shrinkToFit="false"/>
      <protection locked="true" hidden="false"/>
    </xf>
    <xf numFmtId="164" fontId="12" fillId="2" borderId="34" xfId="23" applyFont="true" applyBorder="true" applyAlignment="true" applyProtection="true">
      <alignment horizontal="left" vertical="bottom" textRotation="0" wrapText="false" indent="2" shrinkToFit="false"/>
      <protection locked="true" hidden="false"/>
    </xf>
    <xf numFmtId="194" fontId="12" fillId="2" borderId="20" xfId="23" applyFont="true" applyBorder="true" applyAlignment="true" applyProtection="true">
      <alignment horizontal="center" vertical="bottom" textRotation="0" wrapText="true" indent="0" shrinkToFit="false"/>
      <protection locked="true" hidden="false"/>
    </xf>
    <xf numFmtId="194" fontId="12" fillId="0" borderId="20" xfId="23" applyFont="true" applyBorder="true" applyAlignment="true" applyProtection="true">
      <alignment horizontal="center" vertical="bottom" textRotation="0" wrapText="true" indent="0" shrinkToFit="false"/>
      <protection locked="true" hidden="false"/>
    </xf>
    <xf numFmtId="194" fontId="12" fillId="0" borderId="25" xfId="23" applyFont="true" applyBorder="true" applyAlignment="true" applyProtection="true">
      <alignment horizontal="center" vertical="bottom" textRotation="0" wrapText="true" indent="0" shrinkToFit="false"/>
      <protection locked="true" hidden="false"/>
    </xf>
    <xf numFmtId="164" fontId="12" fillId="2" borderId="36" xfId="23" applyFont="true" applyBorder="true" applyAlignment="true" applyProtection="true">
      <alignment horizontal="left" vertical="bottom" textRotation="0" wrapText="false" indent="2" shrinkToFit="false"/>
      <protection locked="true" hidden="false"/>
    </xf>
    <xf numFmtId="194" fontId="12" fillId="2" borderId="37" xfId="23" applyFont="true" applyBorder="true" applyAlignment="true" applyProtection="true">
      <alignment horizontal="center" vertical="bottom" textRotation="0" wrapText="true" indent="0" shrinkToFit="false"/>
      <protection locked="true" hidden="false"/>
    </xf>
    <xf numFmtId="194" fontId="12" fillId="0" borderId="37" xfId="23" applyFont="true" applyBorder="true" applyAlignment="true" applyProtection="true">
      <alignment horizontal="center" vertical="bottom" textRotation="0" wrapText="true" indent="0" shrinkToFit="false"/>
      <protection locked="true" hidden="false"/>
    </xf>
    <xf numFmtId="164" fontId="24" fillId="0" borderId="0" xfId="32" applyFont="true" applyBorder="true" applyAlignment="true" applyProtection="true">
      <alignment horizontal="left" vertical="center" textRotation="0" wrapText="false" indent="0" shrinkToFit="false"/>
      <protection locked="true" hidden="false"/>
    </xf>
    <xf numFmtId="164" fontId="26" fillId="0" borderId="0" xfId="32" applyFont="true" applyBorder="true" applyAlignment="false" applyProtection="true">
      <alignment horizontal="general" vertical="bottom" textRotation="0" wrapText="false" indent="0" shrinkToFit="false"/>
      <protection locked="true" hidden="false"/>
    </xf>
    <xf numFmtId="194" fontId="5" fillId="0" borderId="0" xfId="32" applyFont="false" applyBorder="true" applyAlignment="false" applyProtection="true">
      <alignment horizontal="general" vertical="bottom" textRotation="0" wrapText="false" indent="0" shrinkToFit="false"/>
      <protection locked="true" hidden="false"/>
    </xf>
    <xf numFmtId="194" fontId="5" fillId="0" borderId="20" xfId="32" applyFont="false" applyBorder="true" applyAlignment="false" applyProtection="true">
      <alignment horizontal="general" vertical="bottom" textRotation="0" wrapText="false" indent="0" shrinkToFit="false"/>
      <protection locked="true" hidden="false"/>
    </xf>
    <xf numFmtId="194" fontId="0" fillId="0" borderId="20" xfId="47" applyFont="true" applyBorder="true" applyAlignment="true" applyProtection="true">
      <alignment horizontal="general" vertical="bottom" textRotation="0" wrapText="false" indent="0" shrinkToFit="false"/>
      <protection locked="true" hidden="false"/>
    </xf>
    <xf numFmtId="164" fontId="14" fillId="0" borderId="0" xfId="32" applyFont="true" applyBorder="true" applyAlignment="true" applyProtection="true">
      <alignment horizontal="general" vertical="center" textRotation="0" wrapText="false" indent="0" shrinkToFit="false"/>
      <protection locked="true" hidden="false"/>
    </xf>
    <xf numFmtId="164" fontId="12" fillId="0" borderId="63" xfId="25" applyFont="true" applyBorder="true" applyAlignment="true" applyProtection="true">
      <alignment horizontal="general" vertical="bottom" textRotation="0" wrapText="true" indent="0" shrinkToFit="false"/>
      <protection locked="true" hidden="false"/>
    </xf>
    <xf numFmtId="164" fontId="50" fillId="2" borderId="33" xfId="25" applyFont="true" applyBorder="true" applyAlignment="true" applyProtection="true">
      <alignment horizontal="center" vertical="top" textRotation="0" wrapText="true" indent="0" shrinkToFit="false"/>
      <protection locked="true" hidden="false"/>
    </xf>
    <xf numFmtId="164" fontId="10" fillId="0" borderId="64" xfId="25" applyFont="true" applyBorder="true" applyAlignment="true" applyProtection="true">
      <alignment horizontal="left" vertical="bottom" textRotation="0" wrapText="true" indent="0" shrinkToFit="false"/>
      <protection locked="true" hidden="false"/>
    </xf>
    <xf numFmtId="183" fontId="10" fillId="2" borderId="3" xfId="22" applyFont="true" applyBorder="true" applyAlignment="true" applyProtection="true">
      <alignment horizontal="right" vertical="bottom" textRotation="0" wrapText="false" indent="0" shrinkToFit="false"/>
      <protection locked="true" hidden="false"/>
    </xf>
    <xf numFmtId="172" fontId="10" fillId="2" borderId="3" xfId="22" applyFont="true" applyBorder="true" applyAlignment="true" applyProtection="true">
      <alignment horizontal="right" vertical="bottom" textRotation="0" wrapText="false" indent="0" shrinkToFit="false"/>
      <protection locked="true" hidden="false"/>
    </xf>
    <xf numFmtId="172" fontId="10" fillId="2" borderId="54" xfId="22" applyFont="true" applyBorder="true" applyAlignment="true" applyProtection="true">
      <alignment horizontal="right" vertical="bottom" textRotation="0" wrapText="false" indent="0" shrinkToFit="false"/>
      <protection locked="true" hidden="false"/>
    </xf>
    <xf numFmtId="164" fontId="12" fillId="0" borderId="65" xfId="25" applyFont="true" applyBorder="true" applyAlignment="true" applyProtection="true">
      <alignment horizontal="left" vertical="bottom" textRotation="0" wrapText="true" indent="0" shrinkToFit="false"/>
      <protection locked="true" hidden="false"/>
    </xf>
    <xf numFmtId="183" fontId="12" fillId="2" borderId="7" xfId="22" applyFont="true" applyBorder="true" applyAlignment="true" applyProtection="true">
      <alignment horizontal="right" vertical="bottom" textRotation="0" wrapText="false" indent="0" shrinkToFit="false"/>
      <protection locked="true" hidden="false"/>
    </xf>
    <xf numFmtId="172" fontId="12" fillId="2" borderId="7" xfId="22" applyFont="true" applyBorder="true" applyAlignment="true" applyProtection="true">
      <alignment horizontal="right" vertical="bottom" textRotation="0" wrapText="false" indent="0" shrinkToFit="false"/>
      <protection locked="true" hidden="false"/>
    </xf>
    <xf numFmtId="172" fontId="12" fillId="2" borderId="56" xfId="22" applyFont="true" applyBorder="true" applyAlignment="true" applyProtection="true">
      <alignment horizontal="right" vertical="bottom" textRotation="0" wrapText="false" indent="0" shrinkToFit="false"/>
      <protection locked="true" hidden="false"/>
    </xf>
    <xf numFmtId="164" fontId="12" fillId="0" borderId="66" xfId="25" applyFont="true" applyBorder="true" applyAlignment="true" applyProtection="true">
      <alignment horizontal="left" vertical="bottom" textRotation="0" wrapText="true" indent="0" shrinkToFit="false"/>
      <protection locked="true" hidden="false"/>
    </xf>
    <xf numFmtId="183" fontId="12" fillId="2" borderId="14" xfId="22" applyFont="true" applyBorder="true" applyAlignment="true" applyProtection="true">
      <alignment horizontal="right" vertical="bottom" textRotation="0" wrapText="false" indent="0" shrinkToFit="false"/>
      <protection locked="true" hidden="false"/>
    </xf>
    <xf numFmtId="172" fontId="12" fillId="2" borderId="14" xfId="22" applyFont="true" applyBorder="true" applyAlignment="true" applyProtection="true">
      <alignment horizontal="right" vertical="bottom" textRotation="0" wrapText="false" indent="0" shrinkToFit="false"/>
      <protection locked="true" hidden="false"/>
    </xf>
    <xf numFmtId="172" fontId="12" fillId="2" borderId="58" xfId="22" applyFont="true" applyBorder="true" applyAlignment="true" applyProtection="true">
      <alignment horizontal="right" vertical="bottom" textRotation="0" wrapText="false" indent="0" shrinkToFit="false"/>
      <protection locked="true" hidden="false"/>
    </xf>
    <xf numFmtId="164" fontId="12" fillId="0" borderId="67" xfId="25" applyFont="true" applyBorder="true" applyAlignment="false" applyProtection="true">
      <alignment horizontal="general" vertical="bottom" textRotation="0" wrapText="false" indent="0" shrinkToFit="false"/>
      <protection locked="true" hidden="false"/>
    </xf>
    <xf numFmtId="183" fontId="12" fillId="2" borderId="11" xfId="25" applyFont="true" applyBorder="true" applyAlignment="true" applyProtection="true">
      <alignment horizontal="right" vertical="bottom" textRotation="0" wrapText="false" indent="0" shrinkToFit="false"/>
      <protection locked="true" hidden="false"/>
    </xf>
    <xf numFmtId="172" fontId="12" fillId="2" borderId="11" xfId="25" applyFont="true" applyBorder="true" applyAlignment="true" applyProtection="true">
      <alignment horizontal="right" vertical="bottom" textRotation="0" wrapText="false" indent="0" shrinkToFit="false"/>
      <protection locked="true" hidden="false"/>
    </xf>
    <xf numFmtId="172" fontId="12" fillId="2" borderId="60" xfId="25" applyFont="true" applyBorder="true" applyAlignment="true" applyProtection="true">
      <alignment horizontal="right" vertical="bottom" textRotation="0" wrapText="false" indent="0" shrinkToFit="false"/>
      <protection locked="true" hidden="false"/>
    </xf>
    <xf numFmtId="194" fontId="12" fillId="0" borderId="66" xfId="25" applyFont="true" applyBorder="true" applyAlignment="true" applyProtection="true">
      <alignment horizontal="left" vertical="bottom" textRotation="0" wrapText="false" indent="0" shrinkToFit="false"/>
      <protection locked="true" hidden="false"/>
    </xf>
    <xf numFmtId="183" fontId="12" fillId="2" borderId="14" xfId="25" applyFont="true" applyBorder="true" applyAlignment="true" applyProtection="true">
      <alignment horizontal="right" vertical="bottom" textRotation="0" wrapText="false" indent="0" shrinkToFit="false"/>
      <protection locked="true" hidden="false"/>
    </xf>
    <xf numFmtId="172" fontId="12" fillId="2" borderId="14" xfId="25" applyFont="true" applyBorder="true" applyAlignment="true" applyProtection="true">
      <alignment horizontal="right" vertical="bottom" textRotation="0" wrapText="false" indent="0" shrinkToFit="false"/>
      <protection locked="true" hidden="false"/>
    </xf>
    <xf numFmtId="194" fontId="12" fillId="0" borderId="68" xfId="25" applyFont="true" applyBorder="true" applyAlignment="true" applyProtection="true">
      <alignment horizontal="left" vertical="bottom" textRotation="0" wrapText="false" indent="0" shrinkToFit="false"/>
      <protection locked="true" hidden="false"/>
    </xf>
    <xf numFmtId="183" fontId="12" fillId="2" borderId="69" xfId="25" applyFont="true" applyBorder="true" applyAlignment="true" applyProtection="true">
      <alignment horizontal="right" vertical="bottom" textRotation="0" wrapText="false" indent="0" shrinkToFit="false"/>
      <protection locked="true" hidden="false"/>
    </xf>
    <xf numFmtId="172" fontId="12" fillId="2" borderId="69" xfId="25" applyFont="true" applyBorder="true" applyAlignment="true" applyProtection="true">
      <alignment horizontal="right" vertical="bottom" textRotation="0" wrapText="false" indent="0" shrinkToFit="false"/>
      <protection locked="true" hidden="false"/>
    </xf>
    <xf numFmtId="172" fontId="12" fillId="2" borderId="70" xfId="22" applyFont="true" applyBorder="true" applyAlignment="true" applyProtection="true">
      <alignment horizontal="right" vertical="bottom" textRotation="0" wrapText="false" indent="0" shrinkToFit="false"/>
      <protection locked="true" hidden="false"/>
    </xf>
    <xf numFmtId="194" fontId="6" fillId="0" borderId="0" xfId="25" applyFont="true" applyBorder="true" applyAlignment="true" applyProtection="true">
      <alignment horizontal="left" vertical="bottom" textRotation="0" wrapText="false" indent="0" shrinkToFit="false"/>
      <protection locked="true" hidden="false"/>
    </xf>
    <xf numFmtId="183" fontId="6" fillId="0" borderId="0" xfId="25" applyFont="true" applyBorder="true" applyAlignment="true" applyProtection="true">
      <alignment horizontal="right" vertical="bottom" textRotation="0" wrapText="false" indent="0" shrinkToFit="false"/>
      <protection locked="true" hidden="false"/>
    </xf>
    <xf numFmtId="172" fontId="6" fillId="0" borderId="0" xfId="25" applyFont="true" applyBorder="true" applyAlignment="true" applyProtection="true">
      <alignment horizontal="right" vertical="bottom" textRotation="0" wrapText="false" indent="0" shrinkToFit="false"/>
      <protection locked="true" hidden="false"/>
    </xf>
    <xf numFmtId="172" fontId="6" fillId="0" borderId="0" xfId="22" applyFont="true" applyBorder="true" applyAlignment="true" applyProtection="true">
      <alignment horizontal="right" vertical="bottom" textRotation="0" wrapText="false" indent="0" shrinkToFit="false"/>
      <protection locked="true" hidden="false"/>
    </xf>
    <xf numFmtId="164" fontId="5" fillId="0" borderId="0" xfId="32" applyFont="false" applyBorder="true" applyAlignment="true" applyProtection="true">
      <alignment horizontal="general" vertical="bottom" textRotation="0" wrapText="false" indent="0" shrinkToFit="false"/>
      <protection locked="true" hidden="false"/>
    </xf>
    <xf numFmtId="164" fontId="7" fillId="0" borderId="0" xfId="32" applyFont="true" applyBorder="true" applyAlignment="true" applyProtection="true">
      <alignment horizontal="general" vertical="bottom" textRotation="0" wrapText="true" indent="0" shrinkToFit="false"/>
      <protection locked="true" hidden="false"/>
    </xf>
    <xf numFmtId="164" fontId="8" fillId="0" borderId="0" xfId="32" applyFont="true" applyBorder="true" applyAlignment="true" applyProtection="true">
      <alignment horizontal="general" vertical="bottom" textRotation="0" wrapText="true" indent="0" shrinkToFit="false"/>
      <protection locked="true" hidden="false"/>
    </xf>
    <xf numFmtId="172" fontId="5" fillId="0" borderId="0" xfId="32" applyFont="false" applyBorder="true" applyAlignment="false" applyProtection="true">
      <alignment horizontal="general" vertical="bottom" textRotation="0" wrapText="false" indent="0" shrinkToFit="false"/>
      <protection locked="true" hidden="false"/>
    </xf>
    <xf numFmtId="164" fontId="7" fillId="0" borderId="0" xfId="32" applyFont="true" applyBorder="true" applyAlignment="false" applyProtection="true">
      <alignment horizontal="general" vertical="bottom" textRotation="0" wrapText="false" indent="0" shrinkToFit="false"/>
      <protection locked="true" hidden="false"/>
    </xf>
    <xf numFmtId="164" fontId="10" fillId="2" borderId="31" xfId="23" applyFont="true" applyBorder="true" applyAlignment="true" applyProtection="true">
      <alignment horizontal="general" vertical="center" textRotation="0" wrapText="true" indent="0" shrinkToFit="false"/>
      <protection locked="true" hidden="false"/>
    </xf>
    <xf numFmtId="164" fontId="10" fillId="2" borderId="71" xfId="23" applyFont="true" applyBorder="true" applyAlignment="true" applyProtection="true">
      <alignment horizontal="center" vertical="center" textRotation="0" wrapText="true" indent="0" shrinkToFit="false"/>
      <protection locked="true" hidden="false"/>
    </xf>
    <xf numFmtId="164" fontId="10" fillId="2" borderId="72" xfId="23" applyFont="true" applyBorder="true" applyAlignment="true" applyProtection="true">
      <alignment horizontal="center" vertical="center" textRotation="0" wrapText="true" indent="0" shrinkToFit="false"/>
      <protection locked="true" hidden="false"/>
    </xf>
    <xf numFmtId="164" fontId="10" fillId="2" borderId="39" xfId="23" applyFont="true" applyBorder="true" applyAlignment="true" applyProtection="true">
      <alignment horizontal="center" vertical="center" textRotation="0" wrapText="true" indent="0" shrinkToFit="false"/>
      <protection locked="true" hidden="false"/>
    </xf>
    <xf numFmtId="164" fontId="10" fillId="2" borderId="41" xfId="23" applyFont="true" applyBorder="true" applyAlignment="true" applyProtection="true">
      <alignment horizontal="center" vertical="center" textRotation="0" wrapText="true" indent="0" shrinkToFit="false"/>
      <protection locked="true" hidden="false"/>
    </xf>
    <xf numFmtId="164" fontId="10" fillId="2" borderId="55" xfId="23" applyFont="true" applyBorder="true" applyAlignment="true" applyProtection="true">
      <alignment horizontal="left" vertical="bottom" textRotation="0" wrapText="false" indent="2" shrinkToFit="false"/>
      <protection locked="true" hidden="false"/>
    </xf>
    <xf numFmtId="194" fontId="12" fillId="2" borderId="0" xfId="23" applyFont="true" applyBorder="true" applyAlignment="true" applyProtection="true">
      <alignment horizontal="center" vertical="bottom" textRotation="0" wrapText="false" indent="0" shrinkToFit="false"/>
      <protection locked="true" hidden="false"/>
    </xf>
    <xf numFmtId="194" fontId="12" fillId="2" borderId="73" xfId="19" applyFont="true" applyBorder="true" applyAlignment="true" applyProtection="true">
      <alignment horizontal="center" vertical="bottom" textRotation="0" wrapText="false" indent="0" shrinkToFit="false"/>
      <protection locked="true" hidden="false"/>
    </xf>
    <xf numFmtId="194" fontId="12" fillId="2" borderId="73" xfId="23" applyFont="true" applyBorder="true" applyAlignment="true" applyProtection="true">
      <alignment horizontal="center" vertical="bottom" textRotation="0" wrapText="false" indent="0" shrinkToFit="false"/>
      <protection locked="true" hidden="false"/>
    </xf>
    <xf numFmtId="164" fontId="10" fillId="2" borderId="74" xfId="23" applyFont="true" applyBorder="true" applyAlignment="true" applyProtection="true">
      <alignment horizontal="left" vertical="bottom" textRotation="0" wrapText="false" indent="2" shrinkToFit="false"/>
      <protection locked="true" hidden="false"/>
    </xf>
    <xf numFmtId="194" fontId="12" fillId="2" borderId="75" xfId="23" applyFont="true" applyBorder="true" applyAlignment="true" applyProtection="true">
      <alignment horizontal="center" vertical="bottom" textRotation="0" wrapText="false" indent="0" shrinkToFit="false"/>
      <protection locked="true" hidden="false"/>
    </xf>
    <xf numFmtId="194" fontId="12" fillId="2" borderId="76" xfId="23" applyFont="true" applyBorder="true" applyAlignment="true" applyProtection="true">
      <alignment horizontal="center" vertical="bottom" textRotation="0" wrapText="false" indent="0" shrinkToFit="false"/>
      <protection locked="true" hidden="false"/>
    </xf>
    <xf numFmtId="164" fontId="41" fillId="0" borderId="0" xfId="35" applyFont="true" applyBorder="false" applyAlignment="false" applyProtection="false">
      <alignment horizontal="general" vertical="bottom" textRotation="0" wrapText="false" indent="0" shrinkToFit="false"/>
      <protection locked="true" hidden="false"/>
    </xf>
    <xf numFmtId="164" fontId="9" fillId="0" borderId="0" xfId="32" applyFont="true" applyBorder="true" applyAlignment="true" applyProtection="true">
      <alignment horizontal="left" vertical="bottom" textRotation="0" wrapText="true" indent="0" shrinkToFit="false"/>
      <protection locked="true" hidden="false"/>
    </xf>
    <xf numFmtId="164" fontId="6" fillId="0" borderId="20" xfId="32" applyFont="true" applyBorder="true" applyAlignment="true" applyProtection="true">
      <alignment horizontal="general" vertical="bottom" textRotation="0" wrapText="true" indent="0" shrinkToFit="false"/>
      <protection locked="true" hidden="false"/>
    </xf>
    <xf numFmtId="172" fontId="6" fillId="0" borderId="20" xfId="32" applyFont="true" applyBorder="true" applyAlignment="true" applyProtection="true">
      <alignment horizontal="right" vertical="bottom" textRotation="0" wrapText="false" indent="0" shrinkToFit="false"/>
      <protection locked="true" hidden="false"/>
    </xf>
    <xf numFmtId="167" fontId="5" fillId="0" borderId="0" xfId="22" applyFont="true" applyBorder="true" applyAlignment="true" applyProtection="true">
      <alignment horizontal="general" vertical="bottom" textRotation="0" wrapText="false" indent="0" shrinkToFit="false"/>
      <protection locked="true" hidden="false"/>
    </xf>
    <xf numFmtId="164" fontId="25" fillId="0" borderId="0" xfId="32" applyFont="true" applyBorder="true" applyAlignment="false" applyProtection="true">
      <alignment horizontal="general" vertical="bottom" textRotation="0" wrapText="false" indent="0" shrinkToFit="false"/>
      <protection locked="true" hidden="false"/>
    </xf>
    <xf numFmtId="164" fontId="6" fillId="0" borderId="20" xfId="32" applyFont="true" applyBorder="true" applyAlignment="false" applyProtection="true">
      <alignment horizontal="general" vertical="bottom" textRotation="0" wrapText="false" indent="0" shrinkToFit="false"/>
      <protection locked="true" hidden="false"/>
    </xf>
    <xf numFmtId="164" fontId="14" fillId="0" borderId="0" xfId="32" applyFont="true" applyBorder="true" applyAlignment="true" applyProtection="true">
      <alignment horizontal="general" vertical="bottom" textRotation="0" wrapText="true" indent="0" shrinkToFit="false"/>
      <protection locked="true" hidden="false"/>
    </xf>
    <xf numFmtId="164" fontId="6" fillId="0" borderId="0" xfId="32" applyFont="true" applyBorder="true" applyAlignment="false" applyProtection="true">
      <alignment horizontal="general" vertical="bottom" textRotation="0" wrapText="false" indent="0" shrinkToFit="false"/>
      <protection locked="true" hidden="false"/>
    </xf>
    <xf numFmtId="164" fontId="12" fillId="2" borderId="1" xfId="24" applyFont="true" applyBorder="true" applyAlignment="true" applyProtection="true">
      <alignment horizontal="general" vertical="bottom" textRotation="0" wrapText="true" indent="0" shrinkToFit="false"/>
      <protection locked="true" hidden="false"/>
    </xf>
    <xf numFmtId="164" fontId="13" fillId="2" borderId="1" xfId="24" applyFont="true" applyBorder="true" applyAlignment="true" applyProtection="true">
      <alignment horizontal="left" vertical="bottom" textRotation="0" wrapText="true" indent="0" shrinkToFit="false"/>
      <protection locked="true" hidden="false"/>
    </xf>
    <xf numFmtId="164" fontId="12" fillId="2" borderId="1" xfId="24" applyFont="true" applyBorder="true" applyAlignment="true" applyProtection="true">
      <alignment horizontal="general" vertical="center" textRotation="0" wrapText="true" indent="0" shrinkToFit="false"/>
      <protection locked="true" hidden="false"/>
    </xf>
  </cellXfs>
  <cellStyles count="34">
    <cellStyle name="Normal" xfId="0" builtinId="0"/>
    <cellStyle name="Comma" xfId="15" builtinId="3"/>
    <cellStyle name="Comma [0]" xfId="16" builtinId="6"/>
    <cellStyle name="Currency" xfId="17" builtinId="4"/>
    <cellStyle name="Currency [0]" xfId="18" builtinId="7"/>
    <cellStyle name="Percent" xfId="19" builtinId="5"/>
    <cellStyle name="Lien hypertexte 3 3" xfId="20"/>
    <cellStyle name="Milliers 2" xfId="21"/>
    <cellStyle name="Milliers 3" xfId="22"/>
    <cellStyle name="Motif 10" xfId="23"/>
    <cellStyle name="Motif 2" xfId="24"/>
    <cellStyle name="Motif 2 2" xfId="25"/>
    <cellStyle name="Motif 2 2 2 4" xfId="26"/>
    <cellStyle name="Motif 2 3" xfId="27"/>
    <cellStyle name="Motif 2 6" xfId="28"/>
    <cellStyle name="Motif 2 6 2" xfId="29"/>
    <cellStyle name="Motif 4 2" xfId="30"/>
    <cellStyle name="Normal 118 4" xfId="31"/>
    <cellStyle name="Normal 119" xfId="32"/>
    <cellStyle name="Normal 124" xfId="33"/>
    <cellStyle name="Normal 125" xfId="34"/>
    <cellStyle name="Normal 132" xfId="35"/>
    <cellStyle name="Normal 136" xfId="36"/>
    <cellStyle name="Normal 138" xfId="37"/>
    <cellStyle name="Normal 140" xfId="38"/>
    <cellStyle name="Normal 2" xfId="39"/>
    <cellStyle name="Normal 2 4" xfId="40"/>
    <cellStyle name="Normal 2 4 2" xfId="41"/>
    <cellStyle name="Normal 2 4 2 2" xfId="42"/>
    <cellStyle name="Normal_sashtml99 2" xfId="43"/>
    <cellStyle name="Pourcentage 10" xfId="44"/>
    <cellStyle name="Pourcentage 12 2" xfId="45"/>
    <cellStyle name="Pourcentage 2" xfId="46"/>
    <cellStyle name="Pourcentage 3" xfId="47"/>
  </cellStyles>
  <colors>
    <indexedColors>
      <rgbColor rgb="FF000000"/>
      <rgbColor rgb="FFFFFFFF"/>
      <rgbColor rgb="FFFF0000"/>
      <rgbColor rgb="FF00FF00"/>
      <rgbColor rgb="FF0000FF"/>
      <rgbColor rgb="FFFFFF00"/>
      <rgbColor rgb="FFFF00FF"/>
      <rgbColor rgb="FF00FFFF"/>
      <rgbColor rgb="FFC00000"/>
      <rgbColor rgb="FF008000"/>
      <rgbColor rgb="FF000080"/>
      <rgbColor rgb="FF548235"/>
      <rgbColor rgb="FF800080"/>
      <rgbColor rgb="FF0070C0"/>
      <rgbColor rgb="FFD9D9D9"/>
      <rgbColor rgb="FF808080"/>
      <rgbColor rgb="FFA5A5A5"/>
      <rgbColor rgb="FF993366"/>
      <rgbColor rgb="FFFFFFCC"/>
      <rgbColor rgb="FFCCFFFF"/>
      <rgbColor rgb="FF660066"/>
      <rgbColor rgb="FFED7D31"/>
      <rgbColor rgb="FF0563C1"/>
      <rgbColor rgb="FFCCCCFF"/>
      <rgbColor rgb="FF000080"/>
      <rgbColor rgb="FFFF00FF"/>
      <rgbColor rgb="FFFFC0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5B9BD5"/>
      <rgbColor rgb="FF92D050"/>
      <rgbColor rgb="FFFFCC00"/>
      <rgbColor rgb="FFFF9900"/>
      <rgbColor rgb="FFFF6600"/>
      <rgbColor rgb="FF595959"/>
      <rgbColor rgb="FF8B8B8B"/>
      <rgbColor rgb="FF003366"/>
      <rgbColor rgb="FF70AD47"/>
      <rgbColor rgb="FF003300"/>
      <rgbColor rgb="FF333300"/>
      <rgbColor rgb="FF993300"/>
      <rgbColor rgb="FF7030A0"/>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externalLink" Target="externalLinks/externalLink1.xml"/><Relationship Id="rId28" Type="http://schemas.openxmlformats.org/officeDocument/2006/relationships/externalLink" Target="externalLinks/externalLink2.xml"/><Relationship Id="rId29" Type="http://schemas.openxmlformats.org/officeDocument/2006/relationships/externalLink" Target="externalLinks/externalLink3.xml"/><Relationship Id="rId30" Type="http://schemas.openxmlformats.org/officeDocument/2006/relationships/externalLink" Target="externalLinks/externalLink4.xml"/><Relationship Id="rId31" Type="http://schemas.openxmlformats.org/officeDocument/2006/relationships/externalLink" Target="externalLinks/externalLink5.xml"/><Relationship Id="rId32" Type="http://schemas.openxmlformats.org/officeDocument/2006/relationships/externalLink" Target="externalLinks/externalLink6.xml"/><Relationship Id="rId3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ffcc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0</c:f>
              <c:numCache>
                <c:formatCode>General</c:formatCode>
                <c:ptCount val="1"/>
                <c:pt idx="0">
                  <c:v>1</c:v>
                </c:pt>
              </c:numCache>
            </c:numRef>
          </c:val>
        </c:ser>
        <c:ser>
          <c:idx val="1"/>
          <c:order val="1"/>
          <c:spPr>
            <a:pattFill prst="wdUpDiag">
              <a:fgClr>
                <a:srgbClr val="ffffff"/>
              </a:fgClr>
              <a:bgClr>
                <a:srgbClr val="ffcc00"/>
              </a:bgClr>
            </a:pattFill>
            <a:ln w="25560">
              <a:noFill/>
            </a:ln>
          </c:spPr>
          <c:invertIfNegative val="0"/>
          <c:dPt>
            <c:idx val="0"/>
            <c:invertIfNegative val="0"/>
            <c:spPr>
              <a:pattFill prst="wdUpDiag">
                <a:fgClr>
                  <a:srgbClr val="ffffff"/>
                </a:fgClr>
                <a:bgClr>
                  <a:srgbClr val="ffcc00"/>
                </a:bgClr>
              </a:pattFill>
              <a:ln w="25560">
                <a:noFill/>
              </a:ln>
            </c:spPr>
          </c:dPt>
          <c:dLbls>
            <c:numFmt formatCode="General" sourceLinked="0"/>
            <c:dLbl>
              <c:idx val="0"/>
              <c:numFmt formatCode="General" sourceLinked="0"/>
              <c:txPr>
                <a:bodyPr wrap="square"/>
                <a:lstStyle/>
                <a:p>
                  <a:pPr>
                    <a:defRPr b="0" sz="100" spc="-1" strike="noStrike">
                      <a:solidFill>
                        <a:srgbClr val="000000"/>
                      </a:solidFill>
                      <a:latin typeface="Arial"/>
                    </a:defRPr>
                  </a:pPr>
                </a:p>
              </c:txPr>
              <c:dLblPos val="outEnd"/>
              <c:showLegendKey val="0"/>
              <c:showVal val="1"/>
              <c:showCatName val="0"/>
              <c:showSerName val="0"/>
              <c:showPercent val="0"/>
              <c:separator>; </c:separator>
            </c:dLbl>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1</c:f>
              <c:numCache>
                <c:formatCode>General</c:formatCode>
                <c:ptCount val="1"/>
                <c:pt idx="0">
                  <c:v>1</c:v>
                </c:pt>
              </c:numCache>
            </c:numRef>
          </c:val>
        </c:ser>
        <c:ser>
          <c:idx val="2"/>
          <c:order val="2"/>
          <c:spPr>
            <a:solidFill>
              <a:srgbClr val="ff99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2</c:f>
              <c:numCache>
                <c:formatCode>General</c:formatCode>
                <c:ptCount val="1"/>
                <c:pt idx="0">
                  <c:v>1</c:v>
                </c:pt>
              </c:numCache>
            </c:numRef>
          </c:val>
        </c:ser>
        <c:ser>
          <c:idx val="3"/>
          <c:order val="3"/>
          <c:spPr>
            <a:pattFill prst="openDmnd">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3</c:f>
              <c:numCache>
                <c:formatCode>General</c:formatCode>
                <c:ptCount val="1"/>
                <c:pt idx="0">
                  <c:v>1</c:v>
                </c:pt>
              </c:numCache>
            </c:numRef>
          </c:val>
        </c:ser>
        <c:ser>
          <c:idx val="4"/>
          <c:order val="4"/>
          <c:spPr>
            <a:pattFill prst="lgGrid">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4</c:f>
              <c:numCache>
                <c:formatCode>General</c:formatCode>
                <c:ptCount val="1"/>
                <c:pt idx="0">
                  <c:v>1</c:v>
                </c:pt>
              </c:numCache>
            </c:numRef>
          </c:val>
        </c:ser>
        <c:ser>
          <c:idx val="5"/>
          <c:order val="5"/>
          <c:spPr>
            <a:pattFill prst="lgGrid">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5</c:f>
              <c:numCache>
                <c:formatCode>General</c:formatCode>
                <c:ptCount val="1"/>
                <c:pt idx="0">
                  <c:v>1</c:v>
                </c:pt>
              </c:numCache>
            </c:numRef>
          </c:val>
        </c:ser>
        <c:ser>
          <c:idx val="6"/>
          <c:order val="6"/>
          <c:spPr>
            <a:pattFill prst="ltHorz">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6</c:f>
              <c:numCache>
                <c:formatCode>General</c:formatCode>
                <c:ptCount val="1"/>
                <c:pt idx="0">
                  <c:v>1</c:v>
                </c:pt>
              </c:numCache>
            </c:numRef>
          </c:val>
        </c:ser>
        <c:ser>
          <c:idx val="7"/>
          <c:order val="7"/>
          <c:spPr>
            <a:pattFill prst="dkVert">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7</c:f>
              <c:numCache>
                <c:formatCode>General</c:formatCode>
                <c:ptCount val="1"/>
                <c:pt idx="0">
                  <c:v>1</c:v>
                </c:pt>
              </c:numCache>
            </c:numRef>
          </c:val>
        </c:ser>
        <c:ser>
          <c:idx val="8"/>
          <c:order val="8"/>
          <c:spPr>
            <a:pattFill prst="wdUpDiag">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8</c:f>
              <c:numCache>
                <c:formatCode>General</c:formatCode>
                <c:ptCount val="1"/>
                <c:pt idx="0">
                  <c:v>1</c:v>
                </c:pt>
              </c:numCache>
            </c:numRef>
          </c:val>
        </c:ser>
        <c:ser>
          <c:idx val="9"/>
          <c:order val="9"/>
          <c:spPr>
            <a:solidFill>
              <a:srgbClr val="ff66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9</c:f>
              <c:numCache>
                <c:formatCode>General</c:formatCode>
                <c:ptCount val="1"/>
                <c:pt idx="0">
                  <c:v>1</c:v>
                </c:pt>
              </c:numCache>
            </c:numRef>
          </c:val>
        </c:ser>
        <c:ser>
          <c:idx val="10"/>
          <c:order val="10"/>
          <c:spPr>
            <a:solidFill>
              <a:srgbClr val="9933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10</c:f>
              <c:numCache>
                <c:formatCode>General</c:formatCode>
                <c:ptCount val="1"/>
                <c:pt idx="0">
                  <c:v>1</c:v>
                </c:pt>
              </c:numCache>
            </c:numRef>
          </c:val>
        </c:ser>
        <c:gapWidth val="150"/>
        <c:overlap val="0"/>
        <c:axId val="98723341"/>
        <c:axId val="66293482"/>
      </c:barChart>
      <c:catAx>
        <c:axId val="98723341"/>
        <c:scaling>
          <c:orientation val="minMax"/>
        </c:scaling>
        <c:delete val="0"/>
        <c:axPos val="b"/>
        <c:numFmt formatCode="General" sourceLinked="0"/>
        <c:majorTickMark val="out"/>
        <c:minorTickMark val="none"/>
        <c:tickLblPos val="nextTo"/>
        <c:spPr>
          <a:ln w="3240">
            <a:solidFill>
              <a:srgbClr val="000000"/>
            </a:solidFill>
            <a:round/>
          </a:ln>
        </c:spPr>
        <c:txPr>
          <a:bodyPr rot="-5400000"/>
          <a:lstStyle/>
          <a:p>
            <a:pPr>
              <a:defRPr b="1" sz="100" spc="-1" strike="noStrike">
                <a:solidFill>
                  <a:srgbClr val="000000"/>
                </a:solidFill>
                <a:latin typeface="Arial"/>
                <a:ea typeface="Arial"/>
              </a:defRPr>
            </a:pPr>
          </a:p>
        </c:txPr>
        <c:crossAx val="66293482"/>
        <c:crosses val="autoZero"/>
        <c:auto val="1"/>
        <c:lblAlgn val="ctr"/>
        <c:lblOffset val="100"/>
        <c:noMultiLvlLbl val="0"/>
      </c:catAx>
      <c:valAx>
        <c:axId val="66293482"/>
        <c:scaling>
          <c:orientation val="minMax"/>
        </c:scaling>
        <c:delete val="0"/>
        <c:axPos val="l"/>
        <c:majorGridlines>
          <c:spPr>
            <a:ln w="3240">
              <a:solidFill>
                <a:srgbClr val="000000"/>
              </a:solidFill>
              <a:round/>
            </a:ln>
          </c:spPr>
        </c:majorGridlines>
        <c:numFmt formatCode="General" sourceLinked="0"/>
        <c:majorTickMark val="out"/>
        <c:minorTickMark val="none"/>
        <c:tickLblPos val="nextTo"/>
        <c:spPr>
          <a:ln w="3240">
            <a:solidFill>
              <a:srgbClr val="000000"/>
            </a:solidFill>
            <a:round/>
          </a:ln>
        </c:spPr>
        <c:txPr>
          <a:bodyPr/>
          <a:lstStyle/>
          <a:p>
            <a:pPr>
              <a:defRPr b="0" sz="100" spc="-1" strike="noStrike">
                <a:solidFill>
                  <a:srgbClr val="000000"/>
                </a:solidFill>
                <a:latin typeface="Arial"/>
                <a:ea typeface="Arial"/>
              </a:defRPr>
            </a:pPr>
          </a:p>
        </c:txPr>
        <c:crossAx val="98723341"/>
        <c:crosses val="autoZero"/>
        <c:crossBetween val="between"/>
        <c:majorUnit val="1000"/>
      </c:valAx>
      <c:spPr>
        <a:noFill/>
        <a:ln w="12600">
          <a:solidFill>
            <a:srgbClr val="808080"/>
          </a:solidFill>
          <a:round/>
        </a:ln>
      </c:spPr>
    </c:plotArea>
    <c:legend>
      <c:legendPos val="r"/>
      <c:overlay val="0"/>
      <c:spPr>
        <a:solidFill>
          <a:srgbClr val="ffffff"/>
        </a:solidFill>
        <a:ln w="3240">
          <a:solidFill>
            <a:srgbClr val="000000"/>
          </a:solidFill>
          <a:round/>
        </a:ln>
      </c:spPr>
      <c:txPr>
        <a:bodyPr/>
        <a:lstStyle/>
        <a:p>
          <a:pPr>
            <a:defRPr b="0" sz="230"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75806977502445"/>
          <c:y val="0.0420209556201657"/>
          <c:w val="0.923606129768503"/>
          <c:h val="0.806187942289758"/>
        </c:manualLayout>
      </c:layout>
      <c:barChart>
        <c:barDir val="col"/>
        <c:grouping val="clustered"/>
        <c:varyColors val="0"/>
        <c:ser>
          <c:idx val="0"/>
          <c:order val="0"/>
          <c:tx>
            <c:strRef>
              <c:f>'Source V3.1-2 Sn CS 3vFP'!$C$3</c:f>
              <c:strCache>
                <c:ptCount val="1"/>
                <c:pt idx="0">
                  <c:v>Moy</c:v>
                </c:pt>
              </c:strCache>
            </c:strRef>
          </c:tx>
          <c:spPr>
            <a:solidFill>
              <a:srgbClr val="5b9bd5"/>
            </a:solidFill>
            <a:ln w="0">
              <a:noFill/>
            </a:ln>
          </c:spPr>
          <c:invertIfNegative val="0"/>
          <c:dPt>
            <c:idx val="0"/>
            <c:invertIfNegative val="0"/>
            <c:spPr>
              <a:solidFill>
                <a:srgbClr val="00b0f0"/>
              </a:solidFill>
              <a:ln w="0">
                <a:noFill/>
              </a:ln>
            </c:spPr>
          </c:dPt>
          <c:dPt>
            <c:idx val="1"/>
            <c:invertIfNegative val="0"/>
            <c:spPr>
              <a:solidFill>
                <a:srgbClr val="92d050"/>
              </a:solidFill>
              <a:ln w="0">
                <a:noFill/>
              </a:ln>
            </c:spPr>
          </c:dPt>
          <c:dPt>
            <c:idx val="2"/>
            <c:invertIfNegative val="0"/>
            <c:spPr>
              <a:solidFill>
                <a:srgbClr val="7030a0"/>
              </a:solidFill>
              <a:ln w="0">
                <a:noFill/>
              </a:ln>
            </c:spPr>
          </c:dPt>
          <c:dPt>
            <c:idx val="3"/>
            <c:invertIfNegative val="0"/>
            <c:spPr>
              <a:solidFill>
                <a:srgbClr val="808080"/>
              </a:solidFill>
              <a:ln w="0">
                <a:noFill/>
              </a:ln>
            </c:spPr>
          </c:dPt>
          <c:dPt>
            <c:idx val="4"/>
            <c:invertIfNegative val="0"/>
            <c:spPr>
              <a:solidFill>
                <a:srgbClr val="00b0f0"/>
              </a:solidFill>
              <a:ln w="0">
                <a:noFill/>
              </a:ln>
            </c:spPr>
          </c:dPt>
          <c:dPt>
            <c:idx val="5"/>
            <c:invertIfNegative val="0"/>
            <c:spPr>
              <a:solidFill>
                <a:srgbClr val="92d050"/>
              </a:solidFill>
              <a:ln w="0">
                <a:noFill/>
              </a:ln>
            </c:spPr>
          </c:dPt>
          <c:dPt>
            <c:idx val="6"/>
            <c:invertIfNegative val="0"/>
            <c:spPr>
              <a:solidFill>
                <a:srgbClr val="7030a0"/>
              </a:solidFill>
              <a:ln w="0">
                <a:noFill/>
              </a:ln>
            </c:spPr>
          </c:dPt>
          <c:dPt>
            <c:idx val="7"/>
            <c:invertIfNegative val="0"/>
            <c:spPr>
              <a:solidFill>
                <a:srgbClr val="808080"/>
              </a:solidFill>
              <a:ln w="0">
                <a:noFill/>
              </a:ln>
            </c:spPr>
          </c:dPt>
          <c:dPt>
            <c:idx val="8"/>
            <c:invertIfNegative val="0"/>
            <c:spPr>
              <a:solidFill>
                <a:srgbClr val="00b0f0"/>
              </a:solidFill>
              <a:ln w="0">
                <a:noFill/>
              </a:ln>
            </c:spPr>
          </c:dPt>
          <c:dPt>
            <c:idx val="9"/>
            <c:invertIfNegative val="0"/>
            <c:spPr>
              <a:solidFill>
                <a:srgbClr val="92d050"/>
              </a:solidFill>
              <a:ln w="0">
                <a:noFill/>
              </a:ln>
            </c:spPr>
          </c:dPt>
          <c:dPt>
            <c:idx val="10"/>
            <c:invertIfNegative val="0"/>
            <c:spPr>
              <a:solidFill>
                <a:srgbClr val="7030a0"/>
              </a:solidFill>
              <a:ln w="0">
                <a:noFill/>
              </a:ln>
            </c:spPr>
          </c:dPt>
          <c:dPt>
            <c:idx val="11"/>
            <c:invertIfNegative val="0"/>
            <c:spPr>
              <a:solidFill>
                <a:srgbClr val="808080"/>
              </a:solidFill>
              <a:ln w="0">
                <a:noFill/>
              </a:ln>
            </c:spPr>
          </c:dPt>
          <c:dPt>
            <c:idx val="12"/>
            <c:invertIfNegative val="0"/>
            <c:spPr>
              <a:solidFill>
                <a:srgbClr val="00b0f0"/>
              </a:solidFill>
              <a:ln w="0">
                <a:noFill/>
              </a:ln>
            </c:spPr>
          </c:dPt>
          <c:dPt>
            <c:idx val="13"/>
            <c:invertIfNegative val="0"/>
            <c:spPr>
              <a:solidFill>
                <a:srgbClr val="92d050"/>
              </a:solidFill>
              <a:ln w="0">
                <a:noFill/>
              </a:ln>
            </c:spPr>
          </c:dPt>
          <c:dPt>
            <c:idx val="14"/>
            <c:invertIfNegative val="0"/>
            <c:spPr>
              <a:solidFill>
                <a:srgbClr val="7030a0"/>
              </a:solidFill>
              <a:ln w="0">
                <a:noFill/>
              </a:ln>
            </c:spPr>
          </c:dPt>
          <c:dPt>
            <c:idx val="15"/>
            <c:invertIfNegative val="0"/>
            <c:spPr>
              <a:solidFill>
                <a:srgbClr val="808080"/>
              </a:solidFill>
              <a:ln w="0">
                <a:noFill/>
              </a:ln>
            </c:spPr>
          </c:dPt>
          <c:dPt>
            <c:idx val="16"/>
            <c:invertIfNegative val="0"/>
            <c:spPr>
              <a:solidFill>
                <a:srgbClr val="00b0f0"/>
              </a:solidFill>
              <a:ln w="0">
                <a:noFill/>
              </a:ln>
            </c:spPr>
          </c:dPt>
          <c:dPt>
            <c:idx val="17"/>
            <c:invertIfNegative val="0"/>
            <c:spPr>
              <a:solidFill>
                <a:srgbClr val="92d050"/>
              </a:solidFill>
              <a:ln w="0">
                <a:noFill/>
              </a:ln>
            </c:spPr>
          </c:dPt>
          <c:dPt>
            <c:idx val="18"/>
            <c:invertIfNegative val="0"/>
            <c:spPr>
              <a:solidFill>
                <a:srgbClr val="7030a0"/>
              </a:solidFill>
              <a:ln w="0">
                <a:noFill/>
              </a:ln>
            </c:spPr>
          </c:dPt>
          <c:dPt>
            <c:idx val="19"/>
            <c:invertIfNegative val="0"/>
            <c:spPr>
              <a:solidFill>
                <a:srgbClr val="808080"/>
              </a:solidFill>
              <a:ln w="0">
                <a:noFill/>
              </a:ln>
            </c:spPr>
          </c:dPt>
          <c:dPt>
            <c:idx val="20"/>
            <c:invertIfNegative val="0"/>
            <c:spPr>
              <a:solidFill>
                <a:srgbClr val="00b0f0"/>
              </a:solidFill>
              <a:ln w="0">
                <a:noFill/>
              </a:ln>
            </c:spPr>
          </c:dPt>
          <c:dPt>
            <c:idx val="21"/>
            <c:invertIfNegative val="0"/>
            <c:spPr>
              <a:solidFill>
                <a:srgbClr val="92d050"/>
              </a:solidFill>
              <a:ln w="0">
                <a:noFill/>
              </a:ln>
            </c:spPr>
          </c:dPt>
          <c:dPt>
            <c:idx val="22"/>
            <c:invertIfNegative val="0"/>
            <c:spPr>
              <a:solidFill>
                <a:srgbClr val="7030a0"/>
              </a:solidFill>
              <a:ln w="0">
                <a:noFill/>
              </a:ln>
            </c:spPr>
          </c:dPt>
          <c:dPt>
            <c:idx val="23"/>
            <c:invertIfNegative val="0"/>
            <c:spPr>
              <a:solidFill>
                <a:srgbClr val="808080"/>
              </a:solidFill>
              <a:ln w="0">
                <a:noFill/>
              </a:ln>
            </c:spPr>
          </c:dPt>
          <c:dLbls>
            <c:numFmt formatCode="#,##0" sourceLinked="1"/>
            <c:dLbl>
              <c:idx val="0"/>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2"/>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3"/>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4"/>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5"/>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6"/>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7"/>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8"/>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9"/>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0"/>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1"/>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2"/>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3"/>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4"/>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5"/>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6"/>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7"/>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8"/>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9"/>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20"/>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21"/>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22"/>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23"/>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txPr>
              <a:bodyPr wrap="square"/>
              <a:lstStyle/>
              <a:p>
                <a:pPr>
                  <a:defRPr b="0" sz="1000" spc="-1" strike="noStrike">
                    <a:solidFill>
                      <a:srgbClr val="000000"/>
                    </a:solidFill>
                    <a:latin typeface="Arial"/>
                    <a:ea typeface="Arial"/>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multiLvlStrRef>
              <c:f>'Source V3.1-2 Sn CS 3vFP'!$A$4:$B$27</c:f>
              <c:multiLvlStrCache>
                <c:ptCount val="24"/>
                <c:lvl>
                  <c:pt idx="0">
                    <c:v>FPE</c:v>
                  </c:pt>
                  <c:pt idx="1">
                    <c:v>FPT</c:v>
                  </c:pt>
                  <c:pt idx="2">
                    <c:v>FPH</c:v>
                  </c:pt>
                  <c:pt idx="3">
                    <c:v>Fonction publique</c:v>
                  </c:pt>
                  <c:pt idx="4">
                    <c:v>FPE</c:v>
                  </c:pt>
                  <c:pt idx="5">
                    <c:v>FPT</c:v>
                  </c:pt>
                  <c:pt idx="6">
                    <c:v>FPH</c:v>
                  </c:pt>
                  <c:pt idx="7">
                    <c:v>Fonction publique</c:v>
                  </c:pt>
                  <c:pt idx="8">
                    <c:v>FPE</c:v>
                  </c:pt>
                  <c:pt idx="9">
                    <c:v>FPT</c:v>
                  </c:pt>
                  <c:pt idx="10">
                    <c:v>FPH</c:v>
                  </c:pt>
                  <c:pt idx="11">
                    <c:v>Fonction publique</c:v>
                  </c:pt>
                  <c:pt idx="12">
                    <c:v>FPE</c:v>
                  </c:pt>
                  <c:pt idx="13">
                    <c:v>FPT</c:v>
                  </c:pt>
                  <c:pt idx="14">
                    <c:v>FPH</c:v>
                  </c:pt>
                  <c:pt idx="15">
                    <c:v>Fonction publique</c:v>
                  </c:pt>
                  <c:pt idx="16">
                    <c:v>FPE</c:v>
                  </c:pt>
                  <c:pt idx="17">
                    <c:v>FPT</c:v>
                  </c:pt>
                  <c:pt idx="18">
                    <c:v>FPH</c:v>
                  </c:pt>
                  <c:pt idx="19">
                    <c:v>Fonction publique</c:v>
                  </c:pt>
                  <c:pt idx="20">
                    <c:v>FPE</c:v>
                  </c:pt>
                  <c:pt idx="21">
                    <c:v>FPT</c:v>
                  </c:pt>
                  <c:pt idx="22">
                    <c:v>FPH</c:v>
                  </c:pt>
                  <c:pt idx="23">
                    <c:v>Fonction publique</c:v>
                  </c:pt>
                </c:lvl>
                <c:lvl>
                  <c:pt idx="0">
                    <c:v>Ensemble</c:v>
                  </c:pt>
                  <c:pt idx="4">
                    <c:v>Fonctionnaires A</c:v>
                  </c:pt>
                  <c:pt idx="8">
                    <c:v>Fonctionnaires B</c:v>
                  </c:pt>
                  <c:pt idx="12">
                    <c:v>Fonctionnaires C</c:v>
                  </c:pt>
                  <c:pt idx="16">
                    <c:v>Contractuels</c:v>
                  </c:pt>
                  <c:pt idx="20">
                    <c:v>Autres catégories et statuts</c:v>
                  </c:pt>
                </c:lvl>
              </c:multiLvlStrCache>
            </c:multiLvlStrRef>
          </c:cat>
          <c:val>
            <c:numRef>
              <c:f>'Source V3.1-2 Sn CS 3vFP'!$C$4:$C$27</c:f>
              <c:numCache>
                <c:formatCode>General</c:formatCode>
                <c:ptCount val="24"/>
                <c:pt idx="0">
                  <c:v>2573</c:v>
                </c:pt>
                <c:pt idx="1">
                  <c:v>1963</c:v>
                </c:pt>
                <c:pt idx="2">
                  <c:v>2308</c:v>
                </c:pt>
                <c:pt idx="3">
                  <c:v>2295.16</c:v>
                </c:pt>
                <c:pt idx="4">
                  <c:v>2988</c:v>
                </c:pt>
                <c:pt idx="5">
                  <c:v>3410</c:v>
                </c:pt>
                <c:pt idx="6">
                  <c:v>2597</c:v>
                </c:pt>
                <c:pt idx="7">
                  <c:v>2965.41</c:v>
                </c:pt>
                <c:pt idx="8">
                  <c:v>2456</c:v>
                </c:pt>
                <c:pt idx="9">
                  <c:v>2369</c:v>
                </c:pt>
                <c:pt idx="10">
                  <c:v>2371</c:v>
                </c:pt>
                <c:pt idx="11">
                  <c:v>2408.02</c:v>
                </c:pt>
                <c:pt idx="12">
                  <c:v>1997</c:v>
                </c:pt>
                <c:pt idx="13">
                  <c:v>1801</c:v>
                </c:pt>
                <c:pt idx="14">
                  <c:v>1830</c:v>
                </c:pt>
                <c:pt idx="15">
                  <c:v>1833.28</c:v>
                </c:pt>
                <c:pt idx="16">
                  <c:v>2041</c:v>
                </c:pt>
                <c:pt idx="17">
                  <c:v>1696</c:v>
                </c:pt>
                <c:pt idx="18">
                  <c:v>1670</c:v>
                </c:pt>
                <c:pt idx="19">
                  <c:v>1828.92</c:v>
                </c:pt>
                <c:pt idx="20">
                  <c:v>2360</c:v>
                </c:pt>
                <c:pt idx="21">
                  <c:v>3652</c:v>
                </c:pt>
                <c:pt idx="22">
                  <c:v>5655</c:v>
                </c:pt>
                <c:pt idx="23">
                  <c:v>3427.63</c:v>
                </c:pt>
              </c:numCache>
            </c:numRef>
          </c:val>
        </c:ser>
        <c:gapWidth val="9"/>
        <c:overlap val="0"/>
        <c:axId val="14689740"/>
        <c:axId val="20464934"/>
      </c:barChart>
      <c:lineChart>
        <c:grouping val="standard"/>
        <c:varyColors val="0"/>
        <c:ser>
          <c:idx val="1"/>
          <c:order val="1"/>
          <c:tx>
            <c:strRef>
              <c:f>'Source V3.1-2 Sn CS 3vFP'!$D$3</c:f>
              <c:strCache>
                <c:ptCount val="1"/>
                <c:pt idx="0">
                  <c:v>D1</c:v>
                </c:pt>
              </c:strCache>
            </c:strRef>
          </c:tx>
          <c:spPr>
            <a:solidFill>
              <a:srgbClr val="000000"/>
            </a:solidFill>
            <a:ln w="19080">
              <a:noFill/>
            </a:ln>
          </c:spPr>
          <c:marker>
            <c:symbol val="circle"/>
            <c:size val="7"/>
            <c:spPr>
              <a:solidFill>
                <a:srgbClr val="000000"/>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'Source V3.1-2 Sn CS 3vFP'!$A$4:$B$27</c:f>
              <c:multiLvlStrCache>
                <c:ptCount val="24"/>
                <c:lvl>
                  <c:pt idx="0">
                    <c:v>FPE</c:v>
                  </c:pt>
                  <c:pt idx="1">
                    <c:v>FPT</c:v>
                  </c:pt>
                  <c:pt idx="2">
                    <c:v>FPH</c:v>
                  </c:pt>
                  <c:pt idx="3">
                    <c:v>Fonction publique</c:v>
                  </c:pt>
                  <c:pt idx="4">
                    <c:v>FPE</c:v>
                  </c:pt>
                  <c:pt idx="5">
                    <c:v>FPT</c:v>
                  </c:pt>
                  <c:pt idx="6">
                    <c:v>FPH</c:v>
                  </c:pt>
                  <c:pt idx="7">
                    <c:v>Fonction publique</c:v>
                  </c:pt>
                  <c:pt idx="8">
                    <c:v>FPE</c:v>
                  </c:pt>
                  <c:pt idx="9">
                    <c:v>FPT</c:v>
                  </c:pt>
                  <c:pt idx="10">
                    <c:v>FPH</c:v>
                  </c:pt>
                  <c:pt idx="11">
                    <c:v>Fonction publique</c:v>
                  </c:pt>
                  <c:pt idx="12">
                    <c:v>FPE</c:v>
                  </c:pt>
                  <c:pt idx="13">
                    <c:v>FPT</c:v>
                  </c:pt>
                  <c:pt idx="14">
                    <c:v>FPH</c:v>
                  </c:pt>
                  <c:pt idx="15">
                    <c:v>Fonction publique</c:v>
                  </c:pt>
                  <c:pt idx="16">
                    <c:v>FPE</c:v>
                  </c:pt>
                  <c:pt idx="17">
                    <c:v>FPT</c:v>
                  </c:pt>
                  <c:pt idx="18">
                    <c:v>FPH</c:v>
                  </c:pt>
                  <c:pt idx="19">
                    <c:v>Fonction publique</c:v>
                  </c:pt>
                  <c:pt idx="20">
                    <c:v>FPE</c:v>
                  </c:pt>
                  <c:pt idx="21">
                    <c:v>FPT</c:v>
                  </c:pt>
                  <c:pt idx="22">
                    <c:v>FPH</c:v>
                  </c:pt>
                  <c:pt idx="23">
                    <c:v>Fonction publique</c:v>
                  </c:pt>
                </c:lvl>
                <c:lvl>
                  <c:pt idx="0">
                    <c:v>Ensemble</c:v>
                  </c:pt>
                  <c:pt idx="4">
                    <c:v>Fonctionnaires A</c:v>
                  </c:pt>
                  <c:pt idx="8">
                    <c:v>Fonctionnaires B</c:v>
                  </c:pt>
                  <c:pt idx="12">
                    <c:v>Fonctionnaires C</c:v>
                  </c:pt>
                  <c:pt idx="16">
                    <c:v>Contractuels</c:v>
                  </c:pt>
                  <c:pt idx="20">
                    <c:v>Autres catégories et statuts</c:v>
                  </c:pt>
                </c:lvl>
              </c:multiLvlStrCache>
            </c:multiLvlStrRef>
          </c:cat>
          <c:val>
            <c:numRef>
              <c:f>'Source V3.1-2 Sn CS 3vFP'!$D$4:$D$27</c:f>
              <c:numCache>
                <c:formatCode>General</c:formatCode>
                <c:ptCount val="24"/>
                <c:pt idx="0">
                  <c:v>1538</c:v>
                </c:pt>
                <c:pt idx="1">
                  <c:v>1370</c:v>
                </c:pt>
                <c:pt idx="2">
                  <c:v>1474</c:v>
                </c:pt>
                <c:pt idx="3">
                  <c:v>1429.67</c:v>
                </c:pt>
                <c:pt idx="4">
                  <c:v>2001</c:v>
                </c:pt>
                <c:pt idx="5">
                  <c:v>2340</c:v>
                </c:pt>
                <c:pt idx="6">
                  <c:v>1902</c:v>
                </c:pt>
                <c:pt idx="7">
                  <c:v>1985.92</c:v>
                </c:pt>
                <c:pt idx="8">
                  <c:v>1897</c:v>
                </c:pt>
                <c:pt idx="9">
                  <c:v>1824</c:v>
                </c:pt>
                <c:pt idx="10">
                  <c:v>1805</c:v>
                </c:pt>
                <c:pt idx="11">
                  <c:v>1845.94</c:v>
                </c:pt>
                <c:pt idx="12">
                  <c:v>1579</c:v>
                </c:pt>
                <c:pt idx="13">
                  <c:v>1438</c:v>
                </c:pt>
                <c:pt idx="14">
                  <c:v>1512</c:v>
                </c:pt>
                <c:pt idx="15">
                  <c:v>1470.08</c:v>
                </c:pt>
                <c:pt idx="16">
                  <c:v>1218</c:v>
                </c:pt>
                <c:pt idx="17">
                  <c:v>1259</c:v>
                </c:pt>
                <c:pt idx="18">
                  <c:v>1342</c:v>
                </c:pt>
                <c:pt idx="19">
                  <c:v>1248.12</c:v>
                </c:pt>
                <c:pt idx="20">
                  <c:v>1669</c:v>
                </c:pt>
                <c:pt idx="21">
                  <c:v>2163</c:v>
                </c:pt>
                <c:pt idx="22">
                  <c:v>3085</c:v>
                </c:pt>
                <c:pt idx="23">
                  <c:v>1757.33</c:v>
                </c:pt>
              </c:numCache>
            </c:numRef>
          </c:val>
          <c:smooth val="0"/>
        </c:ser>
        <c:ser>
          <c:idx val="2"/>
          <c:order val="2"/>
          <c:tx>
            <c:strRef>
              <c:f>'Source V3.1-2 Sn CS 3vFP'!$F$3</c:f>
              <c:strCache>
                <c:ptCount val="1"/>
                <c:pt idx="0">
                  <c:v>D5</c:v>
                </c:pt>
              </c:strCache>
            </c:strRef>
          </c:tx>
          <c:spPr>
            <a:solidFill>
              <a:srgbClr val="000000"/>
            </a:solidFill>
            <a:ln w="19080">
              <a:noFill/>
            </a:ln>
          </c:spPr>
          <c:marker>
            <c:symbol val="square"/>
            <c:size val="7"/>
            <c:spPr>
              <a:solidFill>
                <a:srgbClr val="000000"/>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'Source V3.1-2 Sn CS 3vFP'!$A$4:$B$27</c:f>
              <c:multiLvlStrCache>
                <c:ptCount val="24"/>
                <c:lvl>
                  <c:pt idx="0">
                    <c:v>FPE</c:v>
                  </c:pt>
                  <c:pt idx="1">
                    <c:v>FPT</c:v>
                  </c:pt>
                  <c:pt idx="2">
                    <c:v>FPH</c:v>
                  </c:pt>
                  <c:pt idx="3">
                    <c:v>Fonction publique</c:v>
                  </c:pt>
                  <c:pt idx="4">
                    <c:v>FPE</c:v>
                  </c:pt>
                  <c:pt idx="5">
                    <c:v>FPT</c:v>
                  </c:pt>
                  <c:pt idx="6">
                    <c:v>FPH</c:v>
                  </c:pt>
                  <c:pt idx="7">
                    <c:v>Fonction publique</c:v>
                  </c:pt>
                  <c:pt idx="8">
                    <c:v>FPE</c:v>
                  </c:pt>
                  <c:pt idx="9">
                    <c:v>FPT</c:v>
                  </c:pt>
                  <c:pt idx="10">
                    <c:v>FPH</c:v>
                  </c:pt>
                  <c:pt idx="11">
                    <c:v>Fonction publique</c:v>
                  </c:pt>
                  <c:pt idx="12">
                    <c:v>FPE</c:v>
                  </c:pt>
                  <c:pt idx="13">
                    <c:v>FPT</c:v>
                  </c:pt>
                  <c:pt idx="14">
                    <c:v>FPH</c:v>
                  </c:pt>
                  <c:pt idx="15">
                    <c:v>Fonction publique</c:v>
                  </c:pt>
                  <c:pt idx="16">
                    <c:v>FPE</c:v>
                  </c:pt>
                  <c:pt idx="17">
                    <c:v>FPT</c:v>
                  </c:pt>
                  <c:pt idx="18">
                    <c:v>FPH</c:v>
                  </c:pt>
                  <c:pt idx="19">
                    <c:v>Fonction publique</c:v>
                  </c:pt>
                  <c:pt idx="20">
                    <c:v>FPE</c:v>
                  </c:pt>
                  <c:pt idx="21">
                    <c:v>FPT</c:v>
                  </c:pt>
                  <c:pt idx="22">
                    <c:v>FPH</c:v>
                  </c:pt>
                  <c:pt idx="23">
                    <c:v>Fonction publique</c:v>
                  </c:pt>
                </c:lvl>
                <c:lvl>
                  <c:pt idx="0">
                    <c:v>Ensemble</c:v>
                  </c:pt>
                  <c:pt idx="4">
                    <c:v>Fonctionnaires A</c:v>
                  </c:pt>
                  <c:pt idx="8">
                    <c:v>Fonctionnaires B</c:v>
                  </c:pt>
                  <c:pt idx="12">
                    <c:v>Fonctionnaires C</c:v>
                  </c:pt>
                  <c:pt idx="16">
                    <c:v>Contractuels</c:v>
                  </c:pt>
                  <c:pt idx="20">
                    <c:v>Autres catégories et statuts</c:v>
                  </c:pt>
                </c:lvl>
              </c:multiLvlStrCache>
            </c:multiLvlStrRef>
          </c:cat>
          <c:val>
            <c:numRef>
              <c:f>'Source V3.1-2 Sn CS 3vFP'!$F$4:$F$27</c:f>
              <c:numCache>
                <c:formatCode>General</c:formatCode>
                <c:ptCount val="24"/>
                <c:pt idx="0">
                  <c:v>2378</c:v>
                </c:pt>
                <c:pt idx="1">
                  <c:v>1777</c:v>
                </c:pt>
                <c:pt idx="2">
                  <c:v>1947</c:v>
                </c:pt>
                <c:pt idx="3">
                  <c:v>2038.25</c:v>
                </c:pt>
                <c:pt idx="4">
                  <c:v>2705</c:v>
                </c:pt>
                <c:pt idx="5">
                  <c:v>3190</c:v>
                </c:pt>
                <c:pt idx="6">
                  <c:v>2404</c:v>
                </c:pt>
                <c:pt idx="7">
                  <c:v>2699.42</c:v>
                </c:pt>
                <c:pt idx="8">
                  <c:v>2409</c:v>
                </c:pt>
                <c:pt idx="9">
                  <c:v>2314</c:v>
                </c:pt>
                <c:pt idx="10">
                  <c:v>2369</c:v>
                </c:pt>
                <c:pt idx="11">
                  <c:v>2367.92</c:v>
                </c:pt>
                <c:pt idx="12">
                  <c:v>1904</c:v>
                </c:pt>
                <c:pt idx="13">
                  <c:v>1739</c:v>
                </c:pt>
                <c:pt idx="14">
                  <c:v>1795</c:v>
                </c:pt>
                <c:pt idx="15">
                  <c:v>1773.33</c:v>
                </c:pt>
                <c:pt idx="16">
                  <c:v>1777</c:v>
                </c:pt>
                <c:pt idx="17">
                  <c:v>1493</c:v>
                </c:pt>
                <c:pt idx="18">
                  <c:v>1560</c:v>
                </c:pt>
                <c:pt idx="19">
                  <c:v>1569.98</c:v>
                </c:pt>
                <c:pt idx="20">
                  <c:v>2260</c:v>
                </c:pt>
                <c:pt idx="21">
                  <c:v>3400</c:v>
                </c:pt>
                <c:pt idx="22">
                  <c:v>5520</c:v>
                </c:pt>
                <c:pt idx="23">
                  <c:v>2589.17</c:v>
                </c:pt>
              </c:numCache>
            </c:numRef>
          </c:val>
          <c:smooth val="0"/>
        </c:ser>
        <c:ser>
          <c:idx val="3"/>
          <c:order val="3"/>
          <c:tx>
            <c:strRef>
              <c:f>'Source V3.1-2 Sn CS 3vFP'!$H$3</c:f>
              <c:strCache>
                <c:ptCount val="1"/>
                <c:pt idx="0">
                  <c:v>D9</c:v>
                </c:pt>
              </c:strCache>
            </c:strRef>
          </c:tx>
          <c:spPr>
            <a:solidFill>
              <a:srgbClr val="7030a0"/>
            </a:solidFill>
            <a:ln w="19080">
              <a:noFill/>
            </a:ln>
          </c:spPr>
          <c:marker>
            <c:symbol val="triangle"/>
            <c:size val="7"/>
            <c:spPr>
              <a:solidFill>
                <a:srgbClr val="7030a0"/>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'Source V3.1-2 Sn CS 3vFP'!$A$4:$B$27</c:f>
              <c:multiLvlStrCache>
                <c:ptCount val="24"/>
                <c:lvl>
                  <c:pt idx="0">
                    <c:v>FPE</c:v>
                  </c:pt>
                  <c:pt idx="1">
                    <c:v>FPT</c:v>
                  </c:pt>
                  <c:pt idx="2">
                    <c:v>FPH</c:v>
                  </c:pt>
                  <c:pt idx="3">
                    <c:v>Fonction publique</c:v>
                  </c:pt>
                  <c:pt idx="4">
                    <c:v>FPE</c:v>
                  </c:pt>
                  <c:pt idx="5">
                    <c:v>FPT</c:v>
                  </c:pt>
                  <c:pt idx="6">
                    <c:v>FPH</c:v>
                  </c:pt>
                  <c:pt idx="7">
                    <c:v>Fonction publique</c:v>
                  </c:pt>
                  <c:pt idx="8">
                    <c:v>FPE</c:v>
                  </c:pt>
                  <c:pt idx="9">
                    <c:v>FPT</c:v>
                  </c:pt>
                  <c:pt idx="10">
                    <c:v>FPH</c:v>
                  </c:pt>
                  <c:pt idx="11">
                    <c:v>Fonction publique</c:v>
                  </c:pt>
                  <c:pt idx="12">
                    <c:v>FPE</c:v>
                  </c:pt>
                  <c:pt idx="13">
                    <c:v>FPT</c:v>
                  </c:pt>
                  <c:pt idx="14">
                    <c:v>FPH</c:v>
                  </c:pt>
                  <c:pt idx="15">
                    <c:v>Fonction publique</c:v>
                  </c:pt>
                  <c:pt idx="16">
                    <c:v>FPE</c:v>
                  </c:pt>
                  <c:pt idx="17">
                    <c:v>FPT</c:v>
                  </c:pt>
                  <c:pt idx="18">
                    <c:v>FPH</c:v>
                  </c:pt>
                  <c:pt idx="19">
                    <c:v>Fonction publique</c:v>
                  </c:pt>
                  <c:pt idx="20">
                    <c:v>FPE</c:v>
                  </c:pt>
                  <c:pt idx="21">
                    <c:v>FPT</c:v>
                  </c:pt>
                  <c:pt idx="22">
                    <c:v>FPH</c:v>
                  </c:pt>
                  <c:pt idx="23">
                    <c:v>Fonction publique</c:v>
                  </c:pt>
                </c:lvl>
                <c:lvl>
                  <c:pt idx="0">
                    <c:v>Ensemble</c:v>
                  </c:pt>
                  <c:pt idx="4">
                    <c:v>Fonctionnaires A</c:v>
                  </c:pt>
                  <c:pt idx="8">
                    <c:v>Fonctionnaires B</c:v>
                  </c:pt>
                  <c:pt idx="12">
                    <c:v>Fonctionnaires C</c:v>
                  </c:pt>
                  <c:pt idx="16">
                    <c:v>Contractuels</c:v>
                  </c:pt>
                  <c:pt idx="20">
                    <c:v>Autres catégories et statuts</c:v>
                  </c:pt>
                </c:lvl>
              </c:multiLvlStrCache>
            </c:multiLvlStrRef>
          </c:cat>
          <c:val>
            <c:numRef>
              <c:f>'Source V3.1-2 Sn CS 3vFP'!$H$4:$H$27</c:f>
              <c:numCache>
                <c:formatCode>General</c:formatCode>
                <c:ptCount val="24"/>
                <c:pt idx="0">
                  <c:v>3704</c:v>
                </c:pt>
                <c:pt idx="1">
                  <c:v>2745</c:v>
                </c:pt>
                <c:pt idx="2">
                  <c:v>3242</c:v>
                </c:pt>
                <c:pt idx="3">
                  <c:v>3353.5</c:v>
                </c:pt>
                <c:pt idx="4">
                  <c:v>4238</c:v>
                </c:pt>
                <c:pt idx="5">
                  <c:v>4719</c:v>
                </c:pt>
                <c:pt idx="6">
                  <c:v>3403</c:v>
                </c:pt>
                <c:pt idx="7">
                  <c:v>4195.83</c:v>
                </c:pt>
                <c:pt idx="8">
                  <c:v>3040</c:v>
                </c:pt>
                <c:pt idx="9">
                  <c:v>2942</c:v>
                </c:pt>
                <c:pt idx="10">
                  <c:v>2887</c:v>
                </c:pt>
                <c:pt idx="11">
                  <c:v>2976.67</c:v>
                </c:pt>
                <c:pt idx="12">
                  <c:v>2498</c:v>
                </c:pt>
                <c:pt idx="13">
                  <c:v>2237</c:v>
                </c:pt>
                <c:pt idx="14">
                  <c:v>2189</c:v>
                </c:pt>
                <c:pt idx="15">
                  <c:v>2260.67</c:v>
                </c:pt>
                <c:pt idx="16">
                  <c:v>3161</c:v>
                </c:pt>
                <c:pt idx="17">
                  <c:v>2326</c:v>
                </c:pt>
                <c:pt idx="18">
                  <c:v>2074</c:v>
                </c:pt>
                <c:pt idx="19">
                  <c:v>2671.57</c:v>
                </c:pt>
                <c:pt idx="20">
                  <c:v>3161</c:v>
                </c:pt>
                <c:pt idx="21">
                  <c:v>5546</c:v>
                </c:pt>
                <c:pt idx="22">
                  <c:v>8164</c:v>
                </c:pt>
                <c:pt idx="23">
                  <c:v>6666.58</c:v>
                </c:pt>
              </c:numCache>
            </c:numRef>
          </c:val>
          <c:smooth val="0"/>
        </c:ser>
        <c:hiLowLines>
          <c:spPr>
            <a:ln w="0">
              <a:noFill/>
            </a:ln>
          </c:spPr>
        </c:hiLowLines>
        <c:marker val="1"/>
        <c:axId val="14689740"/>
        <c:axId val="20464934"/>
      </c:lineChart>
      <c:catAx>
        <c:axId val="14689740"/>
        <c:scaling>
          <c:orientation val="minMax"/>
        </c:scaling>
        <c:delete val="0"/>
        <c:axPos val="b"/>
        <c:numFmt formatCode="General" sourceLinked="0"/>
        <c:majorTickMark val="out"/>
        <c:minorTickMark val="none"/>
        <c:tickLblPos val="nextTo"/>
        <c:spPr>
          <a:ln w="6480">
            <a:solidFill>
              <a:srgbClr val="8b8b8b"/>
            </a:solidFill>
            <a:round/>
          </a:ln>
        </c:spPr>
        <c:txPr>
          <a:bodyPr rot="-5400000"/>
          <a:lstStyle/>
          <a:p>
            <a:pPr>
              <a:defRPr b="0" sz="1000" spc="-1" strike="noStrike">
                <a:solidFill>
                  <a:srgbClr val="000000"/>
                </a:solidFill>
                <a:latin typeface="Arial"/>
                <a:ea typeface="Arial"/>
              </a:defRPr>
            </a:pPr>
          </a:p>
        </c:txPr>
        <c:crossAx val="20464934"/>
        <c:crosses val="autoZero"/>
        <c:auto val="1"/>
        <c:lblAlgn val="ctr"/>
        <c:lblOffset val="100"/>
        <c:noMultiLvlLbl val="0"/>
      </c:catAx>
      <c:valAx>
        <c:axId val="20464934"/>
        <c:scaling>
          <c:orientation val="minMax"/>
          <c:max val="8200"/>
          <c:min val="0"/>
        </c:scaling>
        <c:delete val="0"/>
        <c:axPos val="l"/>
        <c:majorGridlines>
          <c:spPr>
            <a:ln w="6480">
              <a:solidFill>
                <a:srgbClr val="8b8b8b"/>
              </a:solidFill>
              <a:round/>
            </a:ln>
          </c:spPr>
        </c:majorGridlines>
        <c:numFmt formatCode="#,##0"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14689740"/>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ffcc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0</c:f>
              <c:numCache>
                <c:formatCode>General</c:formatCode>
                <c:ptCount val="1"/>
                <c:pt idx="0">
                  <c:v>1</c:v>
                </c:pt>
              </c:numCache>
            </c:numRef>
          </c:val>
        </c:ser>
        <c:ser>
          <c:idx val="1"/>
          <c:order val="1"/>
          <c:spPr>
            <a:pattFill prst="wdUpDiag">
              <a:fgClr>
                <a:srgbClr val="ffffff"/>
              </a:fgClr>
              <a:bgClr>
                <a:srgbClr val="ffcc00"/>
              </a:bgClr>
            </a:pattFill>
            <a:ln w="25560">
              <a:noFill/>
            </a:ln>
          </c:spPr>
          <c:invertIfNegative val="0"/>
          <c:dPt>
            <c:idx val="0"/>
            <c:invertIfNegative val="0"/>
            <c:spPr>
              <a:pattFill prst="wdUpDiag">
                <a:fgClr>
                  <a:srgbClr val="ffffff"/>
                </a:fgClr>
                <a:bgClr>
                  <a:srgbClr val="ffcc00"/>
                </a:bgClr>
              </a:pattFill>
              <a:ln w="25560">
                <a:noFill/>
              </a:ln>
            </c:spPr>
          </c:dPt>
          <c:dLbls>
            <c:numFmt formatCode="General" sourceLinked="0"/>
            <c:dLbl>
              <c:idx val="0"/>
              <c:numFmt formatCode="General" sourceLinked="0"/>
              <c:txPr>
                <a:bodyPr wrap="square"/>
                <a:lstStyle/>
                <a:p>
                  <a:pPr>
                    <a:defRPr b="0" sz="100" spc="-1" strike="noStrike">
                      <a:solidFill>
                        <a:srgbClr val="000000"/>
                      </a:solidFill>
                      <a:latin typeface="Arial"/>
                    </a:defRPr>
                  </a:pPr>
                </a:p>
              </c:txPr>
              <c:dLblPos val="outEnd"/>
              <c:showLegendKey val="0"/>
              <c:showVal val="1"/>
              <c:showCatName val="0"/>
              <c:showSerName val="0"/>
              <c:showPercent val="0"/>
              <c:separator>; </c:separator>
            </c:dLbl>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1</c:f>
              <c:numCache>
                <c:formatCode>General</c:formatCode>
                <c:ptCount val="1"/>
                <c:pt idx="0">
                  <c:v>1</c:v>
                </c:pt>
              </c:numCache>
            </c:numRef>
          </c:val>
        </c:ser>
        <c:ser>
          <c:idx val="2"/>
          <c:order val="2"/>
          <c:spPr>
            <a:solidFill>
              <a:srgbClr val="ff99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2</c:f>
              <c:numCache>
                <c:formatCode>General</c:formatCode>
                <c:ptCount val="1"/>
                <c:pt idx="0">
                  <c:v>1</c:v>
                </c:pt>
              </c:numCache>
            </c:numRef>
          </c:val>
        </c:ser>
        <c:ser>
          <c:idx val="3"/>
          <c:order val="3"/>
          <c:spPr>
            <a:pattFill prst="openDmnd">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3</c:f>
              <c:numCache>
                <c:formatCode>General</c:formatCode>
                <c:ptCount val="1"/>
                <c:pt idx="0">
                  <c:v>1</c:v>
                </c:pt>
              </c:numCache>
            </c:numRef>
          </c:val>
        </c:ser>
        <c:ser>
          <c:idx val="4"/>
          <c:order val="4"/>
          <c:spPr>
            <a:pattFill prst="lgGrid">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4</c:f>
              <c:numCache>
                <c:formatCode>General</c:formatCode>
                <c:ptCount val="1"/>
                <c:pt idx="0">
                  <c:v>1</c:v>
                </c:pt>
              </c:numCache>
            </c:numRef>
          </c:val>
        </c:ser>
        <c:ser>
          <c:idx val="5"/>
          <c:order val="5"/>
          <c:spPr>
            <a:pattFill prst="lgGrid">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5</c:f>
              <c:numCache>
                <c:formatCode>General</c:formatCode>
                <c:ptCount val="1"/>
                <c:pt idx="0">
                  <c:v>1</c:v>
                </c:pt>
              </c:numCache>
            </c:numRef>
          </c:val>
        </c:ser>
        <c:ser>
          <c:idx val="6"/>
          <c:order val="6"/>
          <c:spPr>
            <a:pattFill prst="ltHorz">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6</c:f>
              <c:numCache>
                <c:formatCode>General</c:formatCode>
                <c:ptCount val="1"/>
                <c:pt idx="0">
                  <c:v>1</c:v>
                </c:pt>
              </c:numCache>
            </c:numRef>
          </c:val>
        </c:ser>
        <c:ser>
          <c:idx val="7"/>
          <c:order val="7"/>
          <c:spPr>
            <a:pattFill prst="dkVert">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7</c:f>
              <c:numCache>
                <c:formatCode>General</c:formatCode>
                <c:ptCount val="1"/>
                <c:pt idx="0">
                  <c:v>1</c:v>
                </c:pt>
              </c:numCache>
            </c:numRef>
          </c:val>
        </c:ser>
        <c:ser>
          <c:idx val="8"/>
          <c:order val="8"/>
          <c:spPr>
            <a:pattFill prst="wdUpDiag">
              <a:fgClr>
                <a:srgbClr val="ff6600"/>
              </a:fgClr>
              <a:bgClr>
                <a:srgbClr val="ffffff"/>
              </a:bgClr>
            </a:patt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8</c:f>
              <c:numCache>
                <c:formatCode>General</c:formatCode>
                <c:ptCount val="1"/>
                <c:pt idx="0">
                  <c:v>1</c:v>
                </c:pt>
              </c:numCache>
            </c:numRef>
          </c:val>
        </c:ser>
        <c:ser>
          <c:idx val="9"/>
          <c:order val="9"/>
          <c:spPr>
            <a:solidFill>
              <a:srgbClr val="ff66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9</c:f>
              <c:numCache>
                <c:formatCode>General</c:formatCode>
                <c:ptCount val="1"/>
                <c:pt idx="0">
                  <c:v>1</c:v>
                </c:pt>
              </c:numCache>
            </c:numRef>
          </c:val>
        </c:ser>
        <c:ser>
          <c:idx val="10"/>
          <c:order val="10"/>
          <c:spPr>
            <a:solidFill>
              <a:srgbClr val="993300"/>
            </a:solidFill>
            <a:ln w="25560">
              <a:noFill/>
            </a:ln>
          </c:spPr>
          <c:invertIfNegative val="0"/>
          <c:dLbls>
            <c:numFmt formatCode="General" sourceLinked="0"/>
            <c:txPr>
              <a:bodyPr wrap="square"/>
              <a:lstStyle/>
              <a:p>
                <a:pPr>
                  <a:defRPr b="0" sz="1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10</c:f>
              <c:numCache>
                <c:formatCode>General</c:formatCode>
                <c:ptCount val="1"/>
                <c:pt idx="0">
                  <c:v>1</c:v>
                </c:pt>
              </c:numCache>
            </c:numRef>
          </c:val>
        </c:ser>
        <c:gapWidth val="150"/>
        <c:overlap val="0"/>
        <c:axId val="87538809"/>
        <c:axId val="96607453"/>
      </c:barChart>
      <c:catAx>
        <c:axId val="87538809"/>
        <c:scaling>
          <c:orientation val="minMax"/>
        </c:scaling>
        <c:delete val="0"/>
        <c:axPos val="b"/>
        <c:numFmt formatCode="General" sourceLinked="0"/>
        <c:majorTickMark val="out"/>
        <c:minorTickMark val="none"/>
        <c:tickLblPos val="nextTo"/>
        <c:spPr>
          <a:ln w="3240">
            <a:solidFill>
              <a:srgbClr val="000000"/>
            </a:solidFill>
            <a:round/>
          </a:ln>
        </c:spPr>
        <c:txPr>
          <a:bodyPr rot="-5400000"/>
          <a:lstStyle/>
          <a:p>
            <a:pPr>
              <a:defRPr b="1" sz="100" spc="-1" strike="noStrike">
                <a:solidFill>
                  <a:srgbClr val="000000"/>
                </a:solidFill>
                <a:latin typeface="Arial"/>
                <a:ea typeface="Arial"/>
              </a:defRPr>
            </a:pPr>
          </a:p>
        </c:txPr>
        <c:crossAx val="96607453"/>
        <c:crosses val="autoZero"/>
        <c:auto val="1"/>
        <c:lblAlgn val="ctr"/>
        <c:lblOffset val="100"/>
        <c:noMultiLvlLbl val="0"/>
      </c:catAx>
      <c:valAx>
        <c:axId val="96607453"/>
        <c:scaling>
          <c:orientation val="minMax"/>
        </c:scaling>
        <c:delete val="0"/>
        <c:axPos val="l"/>
        <c:majorGridlines>
          <c:spPr>
            <a:ln w="3240">
              <a:solidFill>
                <a:srgbClr val="000000"/>
              </a:solidFill>
              <a:round/>
            </a:ln>
          </c:spPr>
        </c:majorGridlines>
        <c:numFmt formatCode="General" sourceLinked="0"/>
        <c:majorTickMark val="out"/>
        <c:minorTickMark val="none"/>
        <c:tickLblPos val="nextTo"/>
        <c:spPr>
          <a:ln w="3240">
            <a:solidFill>
              <a:srgbClr val="000000"/>
            </a:solidFill>
            <a:round/>
          </a:ln>
        </c:spPr>
        <c:txPr>
          <a:bodyPr/>
          <a:lstStyle/>
          <a:p>
            <a:pPr>
              <a:defRPr b="0" sz="100" spc="-1" strike="noStrike">
                <a:solidFill>
                  <a:srgbClr val="000000"/>
                </a:solidFill>
                <a:latin typeface="Arial"/>
                <a:ea typeface="Arial"/>
              </a:defRPr>
            </a:pPr>
          </a:p>
        </c:txPr>
        <c:crossAx val="87538809"/>
        <c:crosses val="autoZero"/>
        <c:crossBetween val="between"/>
        <c:majorUnit val="1000"/>
      </c:valAx>
      <c:spPr>
        <a:noFill/>
        <a:ln w="12600">
          <a:solidFill>
            <a:srgbClr val="808080"/>
          </a:solidFill>
          <a:round/>
        </a:ln>
      </c:spPr>
    </c:plotArea>
    <c:legend>
      <c:legendPos val="r"/>
      <c:overlay val="0"/>
      <c:spPr>
        <a:solidFill>
          <a:srgbClr val="ffffff"/>
        </a:solidFill>
        <a:ln w="3240">
          <a:solidFill>
            <a:srgbClr val="000000"/>
          </a:solidFill>
          <a:round/>
        </a:ln>
      </c:spPr>
      <c:txPr>
        <a:bodyPr/>
        <a:lstStyle/>
        <a:p>
          <a:pPr>
            <a:defRPr b="0" sz="230"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75946403486655"/>
          <c:y val="0.0420209556201657"/>
          <c:w val="0.923603356985917"/>
          <c:h val="0.806187942289758"/>
        </c:manualLayout>
      </c:layout>
      <c:barChart>
        <c:barDir val="col"/>
        <c:grouping val="clustered"/>
        <c:varyColors val="0"/>
        <c:ser>
          <c:idx val="0"/>
          <c:order val="0"/>
          <c:tx>
            <c:strRef>
              <c:f>'V 3.1-E2-1 source'!$C$3</c:f>
              <c:strCache>
                <c:ptCount val="1"/>
                <c:pt idx="0">
                  <c:v>Moy</c:v>
                </c:pt>
              </c:strCache>
            </c:strRef>
          </c:tx>
          <c:spPr>
            <a:solidFill>
              <a:srgbClr val="ffff00"/>
            </a:solidFill>
            <a:ln w="0">
              <a:noFill/>
            </a:ln>
          </c:spPr>
          <c:invertIfNegative val="0"/>
          <c:dPt>
            <c:idx val="0"/>
            <c:invertIfNegative val="0"/>
            <c:spPr>
              <a:solidFill>
                <a:srgbClr val="00b0f0"/>
              </a:solidFill>
              <a:ln w="0">
                <a:noFill/>
              </a:ln>
            </c:spPr>
          </c:dPt>
          <c:dPt>
            <c:idx val="1"/>
            <c:invertIfNegative val="0"/>
            <c:spPr>
              <a:solidFill>
                <a:srgbClr val="92d050"/>
              </a:solidFill>
              <a:ln w="0">
                <a:noFill/>
              </a:ln>
            </c:spPr>
          </c:dPt>
          <c:dPt>
            <c:idx val="2"/>
            <c:invertIfNegative val="0"/>
            <c:spPr>
              <a:solidFill>
                <a:srgbClr val="7030a0"/>
              </a:solidFill>
              <a:ln w="0">
                <a:noFill/>
              </a:ln>
            </c:spPr>
          </c:dPt>
          <c:dPt>
            <c:idx val="3"/>
            <c:invertIfNegative val="0"/>
            <c:spPr>
              <a:solidFill>
                <a:srgbClr val="548235"/>
              </a:solidFill>
              <a:ln w="0">
                <a:noFill/>
              </a:ln>
            </c:spPr>
          </c:dPt>
          <c:dPt>
            <c:idx val="4"/>
            <c:invertIfNegative val="0"/>
            <c:spPr>
              <a:solidFill>
                <a:srgbClr val="808080"/>
              </a:solidFill>
              <a:ln w="0">
                <a:noFill/>
              </a:ln>
            </c:spPr>
          </c:dPt>
          <c:dPt>
            <c:idx val="5"/>
            <c:invertIfNegative val="0"/>
            <c:spPr>
              <a:solidFill>
                <a:srgbClr val="00b0f0"/>
              </a:solidFill>
              <a:ln w="0">
                <a:noFill/>
              </a:ln>
            </c:spPr>
          </c:dPt>
          <c:dPt>
            <c:idx val="6"/>
            <c:invertIfNegative val="0"/>
            <c:spPr>
              <a:solidFill>
                <a:srgbClr val="92d050"/>
              </a:solidFill>
              <a:ln w="0">
                <a:noFill/>
              </a:ln>
            </c:spPr>
          </c:dPt>
          <c:dPt>
            <c:idx val="7"/>
            <c:invertIfNegative val="0"/>
            <c:spPr>
              <a:solidFill>
                <a:srgbClr val="7030a0"/>
              </a:solidFill>
              <a:ln w="0">
                <a:noFill/>
              </a:ln>
            </c:spPr>
          </c:dPt>
          <c:dPt>
            <c:idx val="8"/>
            <c:invertIfNegative val="0"/>
            <c:spPr>
              <a:solidFill>
                <a:srgbClr val="548235"/>
              </a:solidFill>
              <a:ln w="0">
                <a:noFill/>
              </a:ln>
            </c:spPr>
          </c:dPt>
          <c:dPt>
            <c:idx val="9"/>
            <c:invertIfNegative val="0"/>
            <c:spPr>
              <a:solidFill>
                <a:srgbClr val="808080"/>
              </a:solidFill>
              <a:ln w="0">
                <a:noFill/>
              </a:ln>
            </c:spPr>
          </c:dPt>
          <c:dPt>
            <c:idx val="10"/>
            <c:invertIfNegative val="0"/>
            <c:spPr>
              <a:solidFill>
                <a:srgbClr val="00b0f0"/>
              </a:solidFill>
              <a:ln w="0">
                <a:noFill/>
              </a:ln>
            </c:spPr>
          </c:dPt>
          <c:dPt>
            <c:idx val="11"/>
            <c:invertIfNegative val="0"/>
            <c:spPr>
              <a:solidFill>
                <a:srgbClr val="92d050"/>
              </a:solidFill>
              <a:ln w="0">
                <a:noFill/>
              </a:ln>
            </c:spPr>
          </c:dPt>
          <c:dPt>
            <c:idx val="12"/>
            <c:invertIfNegative val="0"/>
            <c:spPr>
              <a:solidFill>
                <a:srgbClr val="7030a0"/>
              </a:solidFill>
              <a:ln w="0">
                <a:noFill/>
              </a:ln>
            </c:spPr>
          </c:dPt>
          <c:dPt>
            <c:idx val="13"/>
            <c:invertIfNegative val="0"/>
            <c:spPr>
              <a:solidFill>
                <a:srgbClr val="548235"/>
              </a:solidFill>
              <a:ln w="0">
                <a:noFill/>
              </a:ln>
            </c:spPr>
          </c:dPt>
          <c:dPt>
            <c:idx val="14"/>
            <c:invertIfNegative val="0"/>
            <c:spPr>
              <a:solidFill>
                <a:srgbClr val="808080"/>
              </a:solidFill>
              <a:ln w="0">
                <a:noFill/>
              </a:ln>
            </c:spPr>
          </c:dPt>
          <c:dPt>
            <c:idx val="15"/>
            <c:invertIfNegative val="0"/>
            <c:spPr>
              <a:solidFill>
                <a:srgbClr val="00b0f0"/>
              </a:solidFill>
              <a:ln w="0">
                <a:noFill/>
              </a:ln>
            </c:spPr>
          </c:dPt>
          <c:dPt>
            <c:idx val="16"/>
            <c:invertIfNegative val="0"/>
            <c:spPr>
              <a:solidFill>
                <a:srgbClr val="92d050"/>
              </a:solidFill>
              <a:ln w="0">
                <a:noFill/>
              </a:ln>
            </c:spPr>
          </c:dPt>
          <c:dPt>
            <c:idx val="17"/>
            <c:invertIfNegative val="0"/>
            <c:spPr>
              <a:solidFill>
                <a:srgbClr val="7030a0"/>
              </a:solidFill>
              <a:ln w="0">
                <a:noFill/>
              </a:ln>
            </c:spPr>
          </c:dPt>
          <c:dPt>
            <c:idx val="18"/>
            <c:invertIfNegative val="0"/>
            <c:spPr>
              <a:solidFill>
                <a:srgbClr val="548235"/>
              </a:solidFill>
              <a:ln w="0">
                <a:noFill/>
              </a:ln>
            </c:spPr>
          </c:dPt>
          <c:dPt>
            <c:idx val="19"/>
            <c:invertIfNegative val="0"/>
            <c:spPr>
              <a:solidFill>
                <a:srgbClr val="808080"/>
              </a:solidFill>
              <a:ln w="0">
                <a:noFill/>
              </a:ln>
            </c:spPr>
          </c:dPt>
          <c:dLbls>
            <c:numFmt formatCode="#,##0" sourceLinked="1"/>
            <c:dLbl>
              <c:idx val="0"/>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2"/>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3"/>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4"/>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5"/>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6"/>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7"/>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8"/>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9"/>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0"/>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1"/>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2"/>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3"/>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4"/>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5"/>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6"/>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7"/>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8"/>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dLbl>
              <c:idx val="19"/>
              <c:numFmt formatCode="#,##0" sourceLinked="1"/>
              <c:txPr>
                <a:bodyPr wrap="square"/>
                <a:lstStyle/>
                <a:p>
                  <a:pPr>
                    <a:defRPr b="0" sz="1000" spc="-1" strike="noStrike">
                      <a:solidFill>
                        <a:srgbClr val="000000"/>
                      </a:solidFill>
                      <a:latin typeface="Arial"/>
                    </a:defRPr>
                  </a:pPr>
                </a:p>
              </c:txPr>
              <c:dLblPos val="outEnd"/>
              <c:showLegendKey val="0"/>
              <c:showVal val="1"/>
              <c:showCatName val="0"/>
              <c:showSerName val="0"/>
              <c:showPercent val="0"/>
              <c:separator>; </c:separator>
            </c:dLbl>
            <c:txPr>
              <a:bodyPr wrap="square"/>
              <a:lstStyle/>
              <a:p>
                <a:pPr>
                  <a:defRPr b="0" sz="1000"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multiLvlStrRef>
              <c:f>'V 3.1-E2-1 source'!$A$4:$B$23</c:f>
              <c:multiLvlStrCache>
                <c:ptCount val="20"/>
                <c:lvl>
                  <c:pt idx="0">
                    <c:v>FPE</c:v>
                  </c:pt>
                  <c:pt idx="1">
                    <c:v>FPT</c:v>
                  </c:pt>
                  <c:pt idx="2">
                    <c:v>FPH</c:v>
                  </c:pt>
                  <c:pt idx="3">
                    <c:v>Privé (2017)</c:v>
                  </c:pt>
                  <c:pt idx="4">
                    <c:v>Fonction publique</c:v>
                  </c:pt>
                  <c:pt idx="5">
                    <c:v>FPE</c:v>
                  </c:pt>
                  <c:pt idx="6">
                    <c:v>FPT</c:v>
                  </c:pt>
                  <c:pt idx="7">
                    <c:v>FPH</c:v>
                  </c:pt>
                  <c:pt idx="8">
                    <c:v>Privé (2017)</c:v>
                  </c:pt>
                  <c:pt idx="9">
                    <c:v>Fonction publique</c:v>
                  </c:pt>
                  <c:pt idx="10">
                    <c:v>FPE</c:v>
                  </c:pt>
                  <c:pt idx="11">
                    <c:v>FPT</c:v>
                  </c:pt>
                  <c:pt idx="12">
                    <c:v>FPH</c:v>
                  </c:pt>
                  <c:pt idx="13">
                    <c:v>Privé (2017)</c:v>
                  </c:pt>
                  <c:pt idx="14">
                    <c:v>Fonction publique</c:v>
                  </c:pt>
                  <c:pt idx="15">
                    <c:v>FPE</c:v>
                  </c:pt>
                  <c:pt idx="16">
                    <c:v>FPT</c:v>
                  </c:pt>
                  <c:pt idx="17">
                    <c:v>FPH</c:v>
                  </c:pt>
                  <c:pt idx="18">
                    <c:v>Privé (2017)</c:v>
                  </c:pt>
                  <c:pt idx="19">
                    <c:v>Fonction publique</c:v>
                  </c:pt>
                </c:lvl>
                <c:lvl>
                  <c:pt idx="0">
                    <c:v>Ensemble</c:v>
                  </c:pt>
                  <c:pt idx="5">
                    <c:v>Cadres</c:v>
                  </c:pt>
                  <c:pt idx="10">
                    <c:v>Professions intermédiaires</c:v>
                  </c:pt>
                  <c:pt idx="15">
                    <c:v>Employés et ouvriers</c:v>
                  </c:pt>
                </c:lvl>
              </c:multiLvlStrCache>
            </c:multiLvlStrRef>
          </c:cat>
          <c:val>
            <c:numRef>
              <c:f>'V 3.1-E2-1 source'!$C$4:$C$23</c:f>
              <c:numCache>
                <c:formatCode>General</c:formatCode>
                <c:ptCount val="20"/>
                <c:pt idx="0">
                  <c:v>2572.71</c:v>
                </c:pt>
                <c:pt idx="1">
                  <c:v>1962.78</c:v>
                </c:pt>
                <c:pt idx="2">
                  <c:v>2307.8</c:v>
                </c:pt>
                <c:pt idx="3">
                  <c:v>2314</c:v>
                </c:pt>
                <c:pt idx="4">
                  <c:v>2295.15</c:v>
                </c:pt>
                <c:pt idx="5">
                  <c:v>3182.88</c:v>
                </c:pt>
                <c:pt idx="6">
                  <c:v>3381.34</c:v>
                </c:pt>
                <c:pt idx="7">
                  <c:v>4953.47</c:v>
                </c:pt>
                <c:pt idx="8">
                  <c:v>4103</c:v>
                </c:pt>
                <c:pt idx="9">
                  <c:v>3405.4</c:v>
                </c:pt>
                <c:pt idx="10">
                  <c:v>2314.81</c:v>
                </c:pt>
                <c:pt idx="11">
                  <c:v>2294.49</c:v>
                </c:pt>
                <c:pt idx="12">
                  <c:v>2339.22</c:v>
                </c:pt>
                <c:pt idx="13">
                  <c:v>2311</c:v>
                </c:pt>
                <c:pt idx="14">
                  <c:v>2317.69</c:v>
                </c:pt>
                <c:pt idx="15">
                  <c:v>2095.49</c:v>
                </c:pt>
                <c:pt idx="16">
                  <c:v>1729.77</c:v>
                </c:pt>
                <c:pt idx="17">
                  <c:v>1748.8</c:v>
                </c:pt>
                <c:pt idx="18">
                  <c:v>1703</c:v>
                </c:pt>
                <c:pt idx="19">
                  <c:v>1806.15</c:v>
                </c:pt>
              </c:numCache>
            </c:numRef>
          </c:val>
        </c:ser>
        <c:gapWidth val="9"/>
        <c:overlap val="0"/>
        <c:axId val="7520933"/>
        <c:axId val="85395698"/>
      </c:barChart>
      <c:lineChart>
        <c:grouping val="standard"/>
        <c:varyColors val="0"/>
        <c:ser>
          <c:idx val="1"/>
          <c:order val="1"/>
          <c:tx>
            <c:strRef>
              <c:f>'V 3.1-E2-1 source'!$D$3</c:f>
              <c:strCache>
                <c:ptCount val="1"/>
                <c:pt idx="0">
                  <c:v>D1</c:v>
                </c:pt>
              </c:strCache>
            </c:strRef>
          </c:tx>
          <c:spPr>
            <a:solidFill>
              <a:srgbClr val="000000"/>
            </a:solidFill>
            <a:ln w="19080">
              <a:noFill/>
            </a:ln>
          </c:spPr>
          <c:marker>
            <c:symbol val="circle"/>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'V 3.1-E2-1 source'!$A$4:$B$23</c:f>
              <c:multiLvlStrCache>
                <c:ptCount val="20"/>
                <c:lvl>
                  <c:pt idx="0">
                    <c:v>FPE</c:v>
                  </c:pt>
                  <c:pt idx="1">
                    <c:v>FPT</c:v>
                  </c:pt>
                  <c:pt idx="2">
                    <c:v>FPH</c:v>
                  </c:pt>
                  <c:pt idx="3">
                    <c:v>Privé (2017)</c:v>
                  </c:pt>
                  <c:pt idx="4">
                    <c:v>Fonction publique</c:v>
                  </c:pt>
                  <c:pt idx="5">
                    <c:v>FPE</c:v>
                  </c:pt>
                  <c:pt idx="6">
                    <c:v>FPT</c:v>
                  </c:pt>
                  <c:pt idx="7">
                    <c:v>FPH</c:v>
                  </c:pt>
                  <c:pt idx="8">
                    <c:v>Privé (2017)</c:v>
                  </c:pt>
                  <c:pt idx="9">
                    <c:v>Fonction publique</c:v>
                  </c:pt>
                  <c:pt idx="10">
                    <c:v>FPE</c:v>
                  </c:pt>
                  <c:pt idx="11">
                    <c:v>FPT</c:v>
                  </c:pt>
                  <c:pt idx="12">
                    <c:v>FPH</c:v>
                  </c:pt>
                  <c:pt idx="13">
                    <c:v>Privé (2017)</c:v>
                  </c:pt>
                  <c:pt idx="14">
                    <c:v>Fonction publique</c:v>
                  </c:pt>
                  <c:pt idx="15">
                    <c:v>FPE</c:v>
                  </c:pt>
                  <c:pt idx="16">
                    <c:v>FPT</c:v>
                  </c:pt>
                  <c:pt idx="17">
                    <c:v>FPH</c:v>
                  </c:pt>
                  <c:pt idx="18">
                    <c:v>Privé (2017)</c:v>
                  </c:pt>
                  <c:pt idx="19">
                    <c:v>Fonction publique</c:v>
                  </c:pt>
                </c:lvl>
                <c:lvl>
                  <c:pt idx="0">
                    <c:v>Ensemble</c:v>
                  </c:pt>
                  <c:pt idx="5">
                    <c:v>Cadres</c:v>
                  </c:pt>
                  <c:pt idx="10">
                    <c:v>Professions intermédiaires</c:v>
                  </c:pt>
                  <c:pt idx="15">
                    <c:v>Employés et ouvriers</c:v>
                  </c:pt>
                </c:lvl>
              </c:multiLvlStrCache>
            </c:multiLvlStrRef>
          </c:cat>
          <c:val>
            <c:numRef>
              <c:f>'V 3.1-E2-1 source'!$D$4:$D$23</c:f>
              <c:numCache>
                <c:formatCode>General</c:formatCode>
                <c:ptCount val="20"/>
                <c:pt idx="0">
                  <c:v>1538.32</c:v>
                </c:pt>
                <c:pt idx="1">
                  <c:v>1369.6</c:v>
                </c:pt>
                <c:pt idx="2">
                  <c:v>1473.58</c:v>
                </c:pt>
                <c:pt idx="3">
                  <c:v>1274</c:v>
                </c:pt>
                <c:pt idx="4">
                  <c:v>1429.67</c:v>
                </c:pt>
                <c:pt idx="5">
                  <c:v>1953.75</c:v>
                </c:pt>
                <c:pt idx="6">
                  <c:v>2167.75</c:v>
                </c:pt>
                <c:pt idx="7">
                  <c:v>2153.24</c:v>
                </c:pt>
                <c:pt idx="8">
                  <c:v>2054</c:v>
                </c:pt>
                <c:pt idx="9">
                  <c:v>1989.78</c:v>
                </c:pt>
                <c:pt idx="10">
                  <c:v>1395.17</c:v>
                </c:pt>
                <c:pt idx="11">
                  <c:v>1654.58</c:v>
                </c:pt>
                <c:pt idx="12">
                  <c:v>1682.92</c:v>
                </c:pt>
                <c:pt idx="13">
                  <c:v>1462</c:v>
                </c:pt>
                <c:pt idx="14">
                  <c:v>1568.31</c:v>
                </c:pt>
                <c:pt idx="15">
                  <c:v>1411.88</c:v>
                </c:pt>
                <c:pt idx="16">
                  <c:v>1338.92</c:v>
                </c:pt>
                <c:pt idx="17">
                  <c:v>1403.89</c:v>
                </c:pt>
                <c:pt idx="18">
                  <c:v>1223</c:v>
                </c:pt>
                <c:pt idx="19">
                  <c:v>1361.08</c:v>
                </c:pt>
              </c:numCache>
            </c:numRef>
          </c:val>
          <c:smooth val="0"/>
        </c:ser>
        <c:ser>
          <c:idx val="2"/>
          <c:order val="2"/>
          <c:tx>
            <c:strRef>
              <c:f>'V 3.1-E2-1 source'!$F$3</c:f>
              <c:strCache>
                <c:ptCount val="1"/>
                <c:pt idx="0">
                  <c:v>D5</c:v>
                </c:pt>
              </c:strCache>
            </c:strRef>
          </c:tx>
          <c:spPr>
            <a:solidFill>
              <a:srgbClr val="000000"/>
            </a:solidFill>
            <a:ln w="19080">
              <a:noFill/>
            </a:ln>
          </c:spPr>
          <c:marker>
            <c:symbol val="square"/>
            <c:size val="7"/>
            <c:spPr>
              <a:solidFill>
                <a:srgbClr val="000000"/>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'V 3.1-E2-1 source'!$A$4:$B$23</c:f>
              <c:multiLvlStrCache>
                <c:ptCount val="20"/>
                <c:lvl>
                  <c:pt idx="0">
                    <c:v>FPE</c:v>
                  </c:pt>
                  <c:pt idx="1">
                    <c:v>FPT</c:v>
                  </c:pt>
                  <c:pt idx="2">
                    <c:v>FPH</c:v>
                  </c:pt>
                  <c:pt idx="3">
                    <c:v>Privé (2017)</c:v>
                  </c:pt>
                  <c:pt idx="4">
                    <c:v>Fonction publique</c:v>
                  </c:pt>
                  <c:pt idx="5">
                    <c:v>FPE</c:v>
                  </c:pt>
                  <c:pt idx="6">
                    <c:v>FPT</c:v>
                  </c:pt>
                  <c:pt idx="7">
                    <c:v>FPH</c:v>
                  </c:pt>
                  <c:pt idx="8">
                    <c:v>Privé (2017)</c:v>
                  </c:pt>
                  <c:pt idx="9">
                    <c:v>Fonction publique</c:v>
                  </c:pt>
                  <c:pt idx="10">
                    <c:v>FPE</c:v>
                  </c:pt>
                  <c:pt idx="11">
                    <c:v>FPT</c:v>
                  </c:pt>
                  <c:pt idx="12">
                    <c:v>FPH</c:v>
                  </c:pt>
                  <c:pt idx="13">
                    <c:v>Privé (2017)</c:v>
                  </c:pt>
                  <c:pt idx="14">
                    <c:v>Fonction publique</c:v>
                  </c:pt>
                  <c:pt idx="15">
                    <c:v>FPE</c:v>
                  </c:pt>
                  <c:pt idx="16">
                    <c:v>FPT</c:v>
                  </c:pt>
                  <c:pt idx="17">
                    <c:v>FPH</c:v>
                  </c:pt>
                  <c:pt idx="18">
                    <c:v>Privé (2017)</c:v>
                  </c:pt>
                  <c:pt idx="19">
                    <c:v>Fonction publique</c:v>
                  </c:pt>
                </c:lvl>
                <c:lvl>
                  <c:pt idx="0">
                    <c:v>Ensemble</c:v>
                  </c:pt>
                  <c:pt idx="5">
                    <c:v>Cadres</c:v>
                  </c:pt>
                  <c:pt idx="10">
                    <c:v>Professions intermédiaires</c:v>
                  </c:pt>
                  <c:pt idx="15">
                    <c:v>Employés et ouvriers</c:v>
                  </c:pt>
                </c:lvl>
              </c:multiLvlStrCache>
            </c:multiLvlStrRef>
          </c:cat>
          <c:val>
            <c:numRef>
              <c:f>'V 3.1-E2-1 source'!$F$4:$F$23</c:f>
              <c:numCache>
                <c:formatCode>General</c:formatCode>
                <c:ptCount val="20"/>
                <c:pt idx="0">
                  <c:v>2378.08</c:v>
                </c:pt>
                <c:pt idx="1">
                  <c:v>1776.67</c:v>
                </c:pt>
                <c:pt idx="2">
                  <c:v>1946.5</c:v>
                </c:pt>
                <c:pt idx="3">
                  <c:v>1845</c:v>
                </c:pt>
                <c:pt idx="4">
                  <c:v>2038.25</c:v>
                </c:pt>
                <c:pt idx="5">
                  <c:v>2964</c:v>
                </c:pt>
                <c:pt idx="6">
                  <c:v>3189.75</c:v>
                </c:pt>
                <c:pt idx="7">
                  <c:v>4732.99</c:v>
                </c:pt>
                <c:pt idx="8">
                  <c:v>3318</c:v>
                </c:pt>
                <c:pt idx="9">
                  <c:v>3081.75</c:v>
                </c:pt>
                <c:pt idx="10">
                  <c:v>2274.42</c:v>
                </c:pt>
                <c:pt idx="11">
                  <c:v>2248.12</c:v>
                </c:pt>
                <c:pt idx="12">
                  <c:v>2252.92</c:v>
                </c:pt>
                <c:pt idx="13">
                  <c:v>2132</c:v>
                </c:pt>
                <c:pt idx="14">
                  <c:v>2263.92</c:v>
                </c:pt>
                <c:pt idx="15">
                  <c:v>2012.08</c:v>
                </c:pt>
                <c:pt idx="16">
                  <c:v>1671.5</c:v>
                </c:pt>
                <c:pt idx="17">
                  <c:v>1707.75</c:v>
                </c:pt>
                <c:pt idx="18">
                  <c:v>1582</c:v>
                </c:pt>
                <c:pt idx="19">
                  <c:v>1723.5</c:v>
                </c:pt>
              </c:numCache>
            </c:numRef>
          </c:val>
          <c:smooth val="0"/>
        </c:ser>
        <c:ser>
          <c:idx val="3"/>
          <c:order val="3"/>
          <c:tx>
            <c:strRef>
              <c:f>'V 3.1-E2-1 source'!$H$3</c:f>
              <c:strCache>
                <c:ptCount val="1"/>
                <c:pt idx="0">
                  <c:v>D9</c:v>
                </c:pt>
              </c:strCache>
            </c:strRef>
          </c:tx>
          <c:spPr>
            <a:solidFill>
              <a:srgbClr val="99ccff"/>
            </a:solidFill>
            <a:ln w="28440">
              <a:noFill/>
            </a:ln>
          </c:spPr>
          <c:marker>
            <c:symbol val="triangle"/>
            <c:size val="7"/>
            <c:spPr>
              <a:solidFill>
                <a:srgbClr val="99ccff"/>
              </a:solidFill>
            </c:spPr>
          </c:marker>
          <c:dLbls>
            <c:txPr>
              <a:bodyPr wrap="square"/>
              <a:lstStyle/>
              <a:p>
                <a:pPr>
                  <a:defRPr b="0" sz="100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'V 3.1-E2-1 source'!$A$4:$B$23</c:f>
              <c:multiLvlStrCache>
                <c:ptCount val="20"/>
                <c:lvl>
                  <c:pt idx="0">
                    <c:v>FPE</c:v>
                  </c:pt>
                  <c:pt idx="1">
                    <c:v>FPT</c:v>
                  </c:pt>
                  <c:pt idx="2">
                    <c:v>FPH</c:v>
                  </c:pt>
                  <c:pt idx="3">
                    <c:v>Privé (2017)</c:v>
                  </c:pt>
                  <c:pt idx="4">
                    <c:v>Fonction publique</c:v>
                  </c:pt>
                  <c:pt idx="5">
                    <c:v>FPE</c:v>
                  </c:pt>
                  <c:pt idx="6">
                    <c:v>FPT</c:v>
                  </c:pt>
                  <c:pt idx="7">
                    <c:v>FPH</c:v>
                  </c:pt>
                  <c:pt idx="8">
                    <c:v>Privé (2017)</c:v>
                  </c:pt>
                  <c:pt idx="9">
                    <c:v>Fonction publique</c:v>
                  </c:pt>
                  <c:pt idx="10">
                    <c:v>FPE</c:v>
                  </c:pt>
                  <c:pt idx="11">
                    <c:v>FPT</c:v>
                  </c:pt>
                  <c:pt idx="12">
                    <c:v>FPH</c:v>
                  </c:pt>
                  <c:pt idx="13">
                    <c:v>Privé (2017)</c:v>
                  </c:pt>
                  <c:pt idx="14">
                    <c:v>Fonction publique</c:v>
                  </c:pt>
                  <c:pt idx="15">
                    <c:v>FPE</c:v>
                  </c:pt>
                  <c:pt idx="16">
                    <c:v>FPT</c:v>
                  </c:pt>
                  <c:pt idx="17">
                    <c:v>FPH</c:v>
                  </c:pt>
                  <c:pt idx="18">
                    <c:v>Privé (2017)</c:v>
                  </c:pt>
                  <c:pt idx="19">
                    <c:v>Fonction publique</c:v>
                  </c:pt>
                </c:lvl>
                <c:lvl>
                  <c:pt idx="0">
                    <c:v>Ensemble</c:v>
                  </c:pt>
                  <c:pt idx="5">
                    <c:v>Cadres</c:v>
                  </c:pt>
                  <c:pt idx="10">
                    <c:v>Professions intermédiaires</c:v>
                  </c:pt>
                  <c:pt idx="15">
                    <c:v>Employés et ouvriers</c:v>
                  </c:pt>
                </c:lvl>
              </c:multiLvlStrCache>
            </c:multiLvlStrRef>
          </c:cat>
          <c:val>
            <c:numRef>
              <c:f>'V 3.1-E2-1 source'!$H$4:$H$23</c:f>
              <c:numCache>
                <c:formatCode>General</c:formatCode>
                <c:ptCount val="20"/>
                <c:pt idx="0">
                  <c:v>3704.42</c:v>
                </c:pt>
                <c:pt idx="1">
                  <c:v>2744.92</c:v>
                </c:pt>
                <c:pt idx="2">
                  <c:v>3242.25</c:v>
                </c:pt>
                <c:pt idx="3">
                  <c:v>3654</c:v>
                </c:pt>
                <c:pt idx="4">
                  <c:v>3354</c:v>
                </c:pt>
                <c:pt idx="5">
                  <c:v>4639.92</c:v>
                </c:pt>
                <c:pt idx="6">
                  <c:v>4798.23</c:v>
                </c:pt>
                <c:pt idx="7">
                  <c:v>7828.58</c:v>
                </c:pt>
                <c:pt idx="8">
                  <c:v>6432</c:v>
                </c:pt>
                <c:pt idx="9">
                  <c:v>5232.42</c:v>
                </c:pt>
                <c:pt idx="10">
                  <c:v>3084.67</c:v>
                </c:pt>
                <c:pt idx="11">
                  <c:v>2949.33</c:v>
                </c:pt>
                <c:pt idx="12">
                  <c:v>3038.33</c:v>
                </c:pt>
                <c:pt idx="13">
                  <c:v>3251</c:v>
                </c:pt>
                <c:pt idx="14">
                  <c:v>3047.58</c:v>
                </c:pt>
                <c:pt idx="15">
                  <c:v>2835.42</c:v>
                </c:pt>
                <c:pt idx="16">
                  <c:v>2181.67</c:v>
                </c:pt>
                <c:pt idx="17">
                  <c:v>2135.67</c:v>
                </c:pt>
                <c:pt idx="18">
                  <c:v>2311</c:v>
                </c:pt>
                <c:pt idx="19">
                  <c:v>2331.17</c:v>
                </c:pt>
              </c:numCache>
            </c:numRef>
          </c:val>
          <c:smooth val="0"/>
        </c:ser>
        <c:hiLowLines>
          <c:spPr>
            <a:ln w="0">
              <a:noFill/>
            </a:ln>
          </c:spPr>
        </c:hiLowLines>
        <c:marker val="1"/>
        <c:axId val="7520933"/>
        <c:axId val="85395698"/>
      </c:lineChart>
      <c:catAx>
        <c:axId val="7520933"/>
        <c:scaling>
          <c:orientation val="minMax"/>
        </c:scaling>
        <c:delete val="0"/>
        <c:axPos val="b"/>
        <c:numFmt formatCode="General" sourceLinked="0"/>
        <c:majorTickMark val="out"/>
        <c:minorTickMark val="none"/>
        <c:tickLblPos val="nextTo"/>
        <c:spPr>
          <a:ln w="6480">
            <a:solidFill>
              <a:srgbClr val="8b8b8b"/>
            </a:solidFill>
            <a:round/>
          </a:ln>
        </c:spPr>
        <c:txPr>
          <a:bodyPr rot="-5400000"/>
          <a:lstStyle/>
          <a:p>
            <a:pPr>
              <a:defRPr b="0" sz="1000" spc="-1" strike="noStrike">
                <a:solidFill>
                  <a:srgbClr val="000000"/>
                </a:solidFill>
                <a:latin typeface="Arial"/>
                <a:ea typeface="Arial"/>
              </a:defRPr>
            </a:pPr>
          </a:p>
        </c:txPr>
        <c:crossAx val="85395698"/>
        <c:crosses val="autoZero"/>
        <c:auto val="1"/>
        <c:lblAlgn val="ctr"/>
        <c:lblOffset val="100"/>
        <c:noMultiLvlLbl val="0"/>
      </c:catAx>
      <c:valAx>
        <c:axId val="85395698"/>
        <c:scaling>
          <c:orientation val="minMax"/>
          <c:max val="8000"/>
          <c:min val="0"/>
        </c:scaling>
        <c:delete val="0"/>
        <c:axPos val="l"/>
        <c:majorGridlines>
          <c:spPr>
            <a:ln w="6480">
              <a:solidFill>
                <a:srgbClr val="8b8b8b"/>
              </a:solidFill>
              <a:round/>
            </a:ln>
          </c:spPr>
        </c:majorGridlines>
        <c:numFmt formatCode="#,##0"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7520933"/>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tx>
            <c:strRef>
              <c:f>'Source V3.1-3 distrib sn 3vFP'!$I$3</c:f>
              <c:strCache>
                <c:ptCount val="1"/>
                <c:pt idx="0">
                  <c:v>Fonction publique</c:v>
                </c:pt>
              </c:strCache>
            </c:strRef>
          </c:tx>
          <c:spPr>
            <a:solidFill>
              <a:srgbClr val="92d050"/>
            </a:solidFill>
            <a:ln w="0">
              <a:noFill/>
            </a:ln>
          </c:spPr>
          <c:invertIfNegative val="0"/>
          <c:dPt>
            <c:idx val="0"/>
            <c:invertIfNegative val="0"/>
            <c:spPr>
              <a:solidFill>
                <a:srgbClr val="92d050"/>
              </a:solidFill>
              <a:ln w="0">
                <a:noFill/>
              </a:ln>
            </c:spPr>
          </c:dPt>
          <c:dPt>
            <c:idx val="1"/>
            <c:invertIfNegative val="0"/>
            <c:spPr>
              <a:solidFill>
                <a:srgbClr val="92d050"/>
              </a:solidFill>
              <a:ln w="0">
                <a:noFill/>
              </a:ln>
            </c:spPr>
          </c:dPt>
          <c:dPt>
            <c:idx val="2"/>
            <c:invertIfNegative val="0"/>
            <c:spPr>
              <a:solidFill>
                <a:srgbClr val="92d050"/>
              </a:solidFill>
              <a:ln w="0">
                <a:noFill/>
              </a:ln>
            </c:spPr>
          </c:dPt>
          <c:dPt>
            <c:idx val="3"/>
            <c:invertIfNegative val="0"/>
            <c:spPr>
              <a:solidFill>
                <a:srgbClr val="92d050"/>
              </a:solidFill>
              <a:ln w="0">
                <a:noFill/>
              </a:ln>
            </c:spPr>
          </c:dPt>
          <c:dPt>
            <c:idx val="4"/>
            <c:invertIfNegative val="0"/>
            <c:spPr>
              <a:solidFill>
                <a:srgbClr val="92d050"/>
              </a:solidFill>
              <a:ln w="0">
                <a:noFill/>
              </a:ln>
            </c:spPr>
          </c:dPt>
          <c:dPt>
            <c:idx val="5"/>
            <c:invertIfNegative val="0"/>
            <c:spPr>
              <a:solidFill>
                <a:srgbClr val="92d050"/>
              </a:solidFill>
              <a:ln w="0">
                <a:noFill/>
              </a:ln>
            </c:spPr>
          </c:dPt>
          <c:dPt>
            <c:idx val="6"/>
            <c:invertIfNegative val="0"/>
            <c:spPr>
              <a:solidFill>
                <a:srgbClr val="92d050"/>
              </a:solidFill>
              <a:ln w="0">
                <a:noFill/>
              </a:ln>
            </c:spPr>
          </c:dPt>
          <c:dPt>
            <c:idx val="7"/>
            <c:invertIfNegative val="0"/>
            <c:spPr>
              <a:solidFill>
                <a:srgbClr val="92d050"/>
              </a:solidFill>
              <a:ln w="0">
                <a:noFill/>
              </a:ln>
            </c:spPr>
          </c:dPt>
          <c:dPt>
            <c:idx val="8"/>
            <c:invertIfNegative val="0"/>
            <c:spPr>
              <a:solidFill>
                <a:srgbClr val="92d050"/>
              </a:solidFill>
              <a:ln w="0">
                <a:noFill/>
              </a:ln>
            </c:spPr>
          </c:dPt>
          <c:dPt>
            <c:idx val="9"/>
            <c:invertIfNegative val="0"/>
            <c:spPr>
              <a:solidFill>
                <a:srgbClr val="92d050"/>
              </a:solidFill>
              <a:ln w="0">
                <a:noFill/>
              </a:ln>
            </c:spPr>
          </c:dPt>
          <c:dLbls>
            <c:numFmt formatCode="#,##0" sourceLinked="1"/>
            <c:dLbl>
              <c:idx val="0"/>
              <c:layout>
                <c:manualLayout>
                  <c:x val="-0.00354938267291991"/>
                  <c:y val="-3.56735957980977E-017"/>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layout>
                <c:manualLayout>
                  <c:x val="0"/>
                  <c:y val="0"/>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layout>
                <c:manualLayout>
                  <c:x val="0"/>
                  <c:y val="0.0116751298590067"/>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layout>
                <c:manualLayout>
                  <c:x val="-6.50712639614044E-017"/>
                  <c:y val="0.015566839812009"/>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layout>
                <c:manualLayout>
                  <c:x val="0"/>
                  <c:y val="0.0155668398120089"/>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layout>
                <c:manualLayout>
                  <c:x val="-0.00177469133645996"/>
                  <c:y val="-3.56735957980977E-017"/>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6"/>
              <c:layout>
                <c:manualLayout>
                  <c:x val="-0.00177469133645996"/>
                  <c:y val="0.0116751298590067"/>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7"/>
              <c:layout>
                <c:manualLayout>
                  <c:x val="-1.30142527922809E-016"/>
                  <c:y val="0.0116751298590067"/>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8"/>
              <c:layout>
                <c:manualLayout>
                  <c:x val="0"/>
                  <c:y val="0.00778341990600448"/>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layout>
                <c:manualLayout>
                  <c:x val="-0.00354938267291991"/>
                  <c:y val="0.00778341990600447"/>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'Source V3.1-3 distrib sn 3vFP'!$B$4:$B$13</c:f>
              <c:strCache>
                <c:ptCount val="10"/>
                <c:pt idx="0">
                  <c:v>Moyenne</c:v>
                </c:pt>
                <c:pt idx="1">
                  <c:v>D1</c:v>
                </c:pt>
                <c:pt idx="2">
                  <c:v>D2</c:v>
                </c:pt>
                <c:pt idx="3">
                  <c:v>D3</c:v>
                </c:pt>
                <c:pt idx="4">
                  <c:v>D4</c:v>
                </c:pt>
                <c:pt idx="5">
                  <c:v>D5</c:v>
                </c:pt>
                <c:pt idx="6">
                  <c:v>D6</c:v>
                </c:pt>
                <c:pt idx="7">
                  <c:v>D7</c:v>
                </c:pt>
                <c:pt idx="8">
                  <c:v>D8</c:v>
                </c:pt>
                <c:pt idx="9">
                  <c:v>D9</c:v>
                </c:pt>
              </c:strCache>
            </c:strRef>
          </c:cat>
          <c:val>
            <c:numRef>
              <c:f>'Source V3.1-3 distrib sn 3vFP'!$I$4:$I$13</c:f>
              <c:numCache>
                <c:formatCode>General</c:formatCode>
                <c:ptCount val="10"/>
                <c:pt idx="0">
                  <c:v>2295.15</c:v>
                </c:pt>
                <c:pt idx="1">
                  <c:v>1429.67</c:v>
                </c:pt>
                <c:pt idx="2">
                  <c:v>1588.32</c:v>
                </c:pt>
                <c:pt idx="3">
                  <c:v>1732.42</c:v>
                </c:pt>
                <c:pt idx="4">
                  <c:v>1879.25</c:v>
                </c:pt>
                <c:pt idx="5">
                  <c:v>2038.25</c:v>
                </c:pt>
                <c:pt idx="6">
                  <c:v>2228.75</c:v>
                </c:pt>
                <c:pt idx="7">
                  <c:v>2460.78</c:v>
                </c:pt>
                <c:pt idx="8">
                  <c:v>2773.95</c:v>
                </c:pt>
                <c:pt idx="9">
                  <c:v>3353.5</c:v>
                </c:pt>
              </c:numCache>
            </c:numRef>
          </c:val>
        </c:ser>
        <c:ser>
          <c:idx val="1"/>
          <c:order val="1"/>
          <c:tx>
            <c:strRef>
              <c:f>'Source V3.1-3 distrib sn 3vFP'!$C$3</c:f>
              <c:strCache>
                <c:ptCount val="1"/>
                <c:pt idx="0">
                  <c:v>FPE (ministères et établissements publics)</c:v>
                </c:pt>
              </c:strCache>
            </c:strRef>
          </c:tx>
          <c:spPr>
            <a:solidFill>
              <a:srgbClr val="ffc000"/>
            </a:solidFill>
            <a:ln w="0">
              <a:noFill/>
            </a:ln>
          </c:spPr>
          <c:invertIfNegative val="0"/>
          <c:dPt>
            <c:idx val="0"/>
            <c:invertIfNegative val="0"/>
            <c:spPr>
              <a:solidFill>
                <a:srgbClr val="ffc000"/>
              </a:solidFill>
              <a:ln w="0">
                <a:noFill/>
              </a:ln>
            </c:spPr>
          </c:dPt>
          <c:dPt>
            <c:idx val="1"/>
            <c:invertIfNegative val="0"/>
            <c:spPr>
              <a:solidFill>
                <a:srgbClr val="ffc000"/>
              </a:solidFill>
              <a:ln w="0">
                <a:noFill/>
              </a:ln>
            </c:spPr>
          </c:dPt>
          <c:dPt>
            <c:idx val="5"/>
            <c:invertIfNegative val="0"/>
            <c:spPr>
              <a:solidFill>
                <a:srgbClr val="ffc000"/>
              </a:solidFill>
              <a:ln w="0">
                <a:noFill/>
              </a:ln>
            </c:spPr>
          </c:dPt>
          <c:dPt>
            <c:idx val="9"/>
            <c:invertIfNegative val="0"/>
            <c:spPr>
              <a:solidFill>
                <a:srgbClr val="ffc000"/>
              </a:solidFill>
              <a:ln w="0">
                <a:noFill/>
              </a:ln>
            </c:spPr>
          </c:dPt>
          <c:dLbls>
            <c:dLbl>
              <c:idx val="0"/>
              <c:layout>
                <c:manualLayout>
                  <c:x val="-0.00177469133645997"/>
                  <c:y val="0.00778341990600448"/>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layout>
                <c:manualLayout>
                  <c:x val="-0.00177469133645996"/>
                  <c:y val="0.00778341990600444"/>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V3.1-3 distrib sn 3vFP'!$B$4:$B$13</c:f>
              <c:strCache>
                <c:ptCount val="10"/>
                <c:pt idx="0">
                  <c:v>Moyenne</c:v>
                </c:pt>
                <c:pt idx="1">
                  <c:v>D1</c:v>
                </c:pt>
                <c:pt idx="2">
                  <c:v>D2</c:v>
                </c:pt>
                <c:pt idx="3">
                  <c:v>D3</c:v>
                </c:pt>
                <c:pt idx="4">
                  <c:v>D4</c:v>
                </c:pt>
                <c:pt idx="5">
                  <c:v>D5</c:v>
                </c:pt>
                <c:pt idx="6">
                  <c:v>D6</c:v>
                </c:pt>
                <c:pt idx="7">
                  <c:v>D7</c:v>
                </c:pt>
                <c:pt idx="8">
                  <c:v>D8</c:v>
                </c:pt>
                <c:pt idx="9">
                  <c:v>D9</c:v>
                </c:pt>
              </c:strCache>
            </c:strRef>
          </c:cat>
          <c:val>
            <c:numRef>
              <c:f>'Source V3.1-3 distrib sn 3vFP'!$C$4:$C$13</c:f>
              <c:numCache>
                <c:formatCode>General</c:formatCode>
                <c:ptCount val="10"/>
                <c:pt idx="0">
                  <c:v>2572.71</c:v>
                </c:pt>
                <c:pt idx="1">
                  <c:v>1538.32</c:v>
                </c:pt>
                <c:pt idx="2">
                  <c:v>1842.19</c:v>
                </c:pt>
                <c:pt idx="3">
                  <c:v>2035.42</c:v>
                </c:pt>
                <c:pt idx="4">
                  <c:v>2207.25</c:v>
                </c:pt>
                <c:pt idx="5">
                  <c:v>2378.08</c:v>
                </c:pt>
                <c:pt idx="6">
                  <c:v>2555.92</c:v>
                </c:pt>
                <c:pt idx="7">
                  <c:v>2800.17</c:v>
                </c:pt>
                <c:pt idx="8">
                  <c:v>3138.42</c:v>
                </c:pt>
                <c:pt idx="9">
                  <c:v>3704.42</c:v>
                </c:pt>
              </c:numCache>
            </c:numRef>
          </c:val>
        </c:ser>
        <c:ser>
          <c:idx val="2"/>
          <c:order val="2"/>
          <c:tx>
            <c:strRef>
              <c:f>'Source V3.1-3 distrib sn 3vFP'!$D$3</c:f>
              <c:strCache>
                <c:ptCount val="1"/>
                <c:pt idx="0">
                  <c:v>FPT</c:v>
                </c:pt>
              </c:strCache>
            </c:strRef>
          </c:tx>
          <c:spPr>
            <a:solidFill>
              <a:srgbClr val="ed7d31"/>
            </a:solidFill>
            <a:ln w="0">
              <a:noFill/>
            </a:ln>
          </c:spPr>
          <c:invertIfNegative val="0"/>
          <c:dPt>
            <c:idx val="1"/>
            <c:invertIfNegative val="0"/>
            <c:spPr>
              <a:solidFill>
                <a:srgbClr val="ed7d31"/>
              </a:solidFill>
              <a:ln w="0">
                <a:noFill/>
              </a:ln>
            </c:spPr>
          </c:dPt>
          <c:dPt>
            <c:idx val="2"/>
            <c:invertIfNegative val="0"/>
            <c:spPr>
              <a:solidFill>
                <a:srgbClr val="ed7d31"/>
              </a:solidFill>
              <a:ln w="0">
                <a:noFill/>
              </a:ln>
            </c:spPr>
          </c:dPt>
          <c:dPt>
            <c:idx val="3"/>
            <c:invertIfNegative val="0"/>
            <c:spPr>
              <a:solidFill>
                <a:srgbClr val="ed7d31"/>
              </a:solidFill>
              <a:ln w="0">
                <a:noFill/>
              </a:ln>
            </c:spPr>
          </c:dPt>
          <c:dPt>
            <c:idx val="4"/>
            <c:invertIfNegative val="0"/>
            <c:spPr>
              <a:solidFill>
                <a:srgbClr val="ed7d31"/>
              </a:solidFill>
              <a:ln w="0">
                <a:noFill/>
              </a:ln>
            </c:spPr>
          </c:dPt>
          <c:dPt>
            <c:idx val="6"/>
            <c:invertIfNegative val="0"/>
            <c:spPr>
              <a:solidFill>
                <a:srgbClr val="ed7d31"/>
              </a:solidFill>
              <a:ln w="0">
                <a:noFill/>
              </a:ln>
            </c:spPr>
          </c:dPt>
          <c:dPt>
            <c:idx val="7"/>
            <c:invertIfNegative val="0"/>
            <c:spPr>
              <a:solidFill>
                <a:srgbClr val="ed7d31"/>
              </a:solidFill>
              <a:ln w="0">
                <a:noFill/>
              </a:ln>
            </c:spPr>
          </c:dPt>
          <c:dPt>
            <c:idx val="8"/>
            <c:invertIfNegative val="0"/>
            <c:spPr>
              <a:solidFill>
                <a:srgbClr val="ed7d31"/>
              </a:solidFill>
              <a:ln w="0">
                <a:noFill/>
              </a:ln>
            </c:spPr>
          </c:dPt>
          <c:dLbls>
            <c:numFmt formatCode="#,##0" sourceLinked="1"/>
            <c:dLbl>
              <c:idx val="1"/>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3"/>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4"/>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6"/>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7"/>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8"/>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'Source V3.1-3 distrib sn 3vFP'!$B$4:$B$13</c:f>
              <c:strCache>
                <c:ptCount val="10"/>
                <c:pt idx="0">
                  <c:v>Moyenne</c:v>
                </c:pt>
                <c:pt idx="1">
                  <c:v>D1</c:v>
                </c:pt>
                <c:pt idx="2">
                  <c:v>D2</c:v>
                </c:pt>
                <c:pt idx="3">
                  <c:v>D3</c:v>
                </c:pt>
                <c:pt idx="4">
                  <c:v>D4</c:v>
                </c:pt>
                <c:pt idx="5">
                  <c:v>D5</c:v>
                </c:pt>
                <c:pt idx="6">
                  <c:v>D6</c:v>
                </c:pt>
                <c:pt idx="7">
                  <c:v>D7</c:v>
                </c:pt>
                <c:pt idx="8">
                  <c:v>D8</c:v>
                </c:pt>
                <c:pt idx="9">
                  <c:v>D9</c:v>
                </c:pt>
              </c:strCache>
            </c:strRef>
          </c:cat>
          <c:val>
            <c:numRef>
              <c:f>'Source V3.1-3 distrib sn 3vFP'!$D$4:$D$13</c:f>
              <c:numCache>
                <c:formatCode>General</c:formatCode>
                <c:ptCount val="10"/>
                <c:pt idx="0">
                  <c:v>1962.78</c:v>
                </c:pt>
                <c:pt idx="1">
                  <c:v>1369.6</c:v>
                </c:pt>
                <c:pt idx="2">
                  <c:v>1486.31</c:v>
                </c:pt>
                <c:pt idx="3">
                  <c:v>1582.08</c:v>
                </c:pt>
                <c:pt idx="4">
                  <c:v>1675.33</c:v>
                </c:pt>
                <c:pt idx="5">
                  <c:v>1776.67</c:v>
                </c:pt>
                <c:pt idx="6">
                  <c:v>1898.42</c:v>
                </c:pt>
                <c:pt idx="7">
                  <c:v>2055.5</c:v>
                </c:pt>
                <c:pt idx="8">
                  <c:v>2297.58</c:v>
                </c:pt>
                <c:pt idx="9">
                  <c:v>2744.92</c:v>
                </c:pt>
              </c:numCache>
            </c:numRef>
          </c:val>
        </c:ser>
        <c:ser>
          <c:idx val="3"/>
          <c:order val="3"/>
          <c:tx>
            <c:strRef>
              <c:f>'Source V3.1-3 distrib sn 3vFP'!$E$3</c:f>
              <c:strCache>
                <c:ptCount val="1"/>
                <c:pt idx="0">
                  <c:v>FPH</c:v>
                </c:pt>
              </c:strCache>
            </c:strRef>
          </c:tx>
          <c:spPr>
            <a:solidFill>
              <a:srgbClr val="c00000"/>
            </a:solidFill>
            <a:ln w="0">
              <a:noFill/>
            </a:ln>
          </c:spPr>
          <c:invertIfNegative val="0"/>
          <c:dPt>
            <c:idx val="1"/>
            <c:invertIfNegative val="0"/>
            <c:spPr>
              <a:solidFill>
                <a:srgbClr val="c00000"/>
              </a:solidFill>
              <a:ln w="0">
                <a:noFill/>
              </a:ln>
            </c:spPr>
          </c:dPt>
          <c:dPt>
            <c:idx val="2"/>
            <c:invertIfNegative val="0"/>
            <c:spPr>
              <a:solidFill>
                <a:srgbClr val="c00000"/>
              </a:solidFill>
              <a:ln w="0">
                <a:noFill/>
              </a:ln>
            </c:spPr>
          </c:dPt>
          <c:dPt>
            <c:idx val="3"/>
            <c:invertIfNegative val="0"/>
            <c:spPr>
              <a:solidFill>
                <a:srgbClr val="c00000"/>
              </a:solidFill>
              <a:ln w="0">
                <a:noFill/>
              </a:ln>
            </c:spPr>
          </c:dPt>
          <c:dPt>
            <c:idx val="4"/>
            <c:invertIfNegative val="0"/>
            <c:spPr>
              <a:solidFill>
                <a:srgbClr val="c00000"/>
              </a:solidFill>
              <a:ln w="0">
                <a:noFill/>
              </a:ln>
            </c:spPr>
          </c:dPt>
          <c:dPt>
            <c:idx val="6"/>
            <c:invertIfNegative val="0"/>
            <c:spPr>
              <a:solidFill>
                <a:srgbClr val="c00000"/>
              </a:solidFill>
              <a:ln w="0">
                <a:noFill/>
              </a:ln>
            </c:spPr>
          </c:dPt>
          <c:dPt>
            <c:idx val="7"/>
            <c:invertIfNegative val="0"/>
            <c:spPr>
              <a:solidFill>
                <a:srgbClr val="c00000"/>
              </a:solidFill>
              <a:ln w="0">
                <a:noFill/>
              </a:ln>
            </c:spPr>
          </c:dPt>
          <c:dPt>
            <c:idx val="8"/>
            <c:invertIfNegative val="0"/>
            <c:spPr>
              <a:solidFill>
                <a:srgbClr val="c00000"/>
              </a:solidFill>
              <a:ln w="0">
                <a:noFill/>
              </a:ln>
            </c:spPr>
          </c:dPt>
          <c:dPt>
            <c:idx val="9"/>
            <c:invertIfNegative val="0"/>
            <c:spPr>
              <a:solidFill>
                <a:srgbClr val="c00000"/>
              </a:solidFill>
              <a:ln w="0">
                <a:noFill/>
              </a:ln>
            </c:spPr>
          </c:dPt>
          <c:dLbls>
            <c:numFmt formatCode="#,##0" sourceLinked="1"/>
            <c:dLbl>
              <c:idx val="1"/>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3"/>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4"/>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6"/>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7"/>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8"/>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9"/>
              <c:layout>
                <c:manualLayout>
                  <c:x val="-0.00354938267291978"/>
                  <c:y val="0.00389170995300224"/>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'Source V3.1-3 distrib sn 3vFP'!$B$4:$B$13</c:f>
              <c:strCache>
                <c:ptCount val="10"/>
                <c:pt idx="0">
                  <c:v>Moyenne</c:v>
                </c:pt>
                <c:pt idx="1">
                  <c:v>D1</c:v>
                </c:pt>
                <c:pt idx="2">
                  <c:v>D2</c:v>
                </c:pt>
                <c:pt idx="3">
                  <c:v>D3</c:v>
                </c:pt>
                <c:pt idx="4">
                  <c:v>D4</c:v>
                </c:pt>
                <c:pt idx="5">
                  <c:v>D5</c:v>
                </c:pt>
                <c:pt idx="6">
                  <c:v>D6</c:v>
                </c:pt>
                <c:pt idx="7">
                  <c:v>D7</c:v>
                </c:pt>
                <c:pt idx="8">
                  <c:v>D8</c:v>
                </c:pt>
                <c:pt idx="9">
                  <c:v>D9</c:v>
                </c:pt>
              </c:strCache>
            </c:strRef>
          </c:cat>
          <c:val>
            <c:numRef>
              <c:f>'Source V3.1-3 distrib sn 3vFP'!$E$4:$E$13</c:f>
              <c:numCache>
                <c:formatCode>General</c:formatCode>
                <c:ptCount val="10"/>
                <c:pt idx="0">
                  <c:v>2307.8</c:v>
                </c:pt>
                <c:pt idx="1">
                  <c:v>1473.58</c:v>
                </c:pt>
                <c:pt idx="2">
                  <c:v>1594.25</c:v>
                </c:pt>
                <c:pt idx="3">
                  <c:v>1709.69</c:v>
                </c:pt>
                <c:pt idx="4">
                  <c:v>1826.42</c:v>
                </c:pt>
                <c:pt idx="5">
                  <c:v>1946.5</c:v>
                </c:pt>
                <c:pt idx="6">
                  <c:v>2086.77</c:v>
                </c:pt>
                <c:pt idx="7">
                  <c:v>2299.48</c:v>
                </c:pt>
                <c:pt idx="8">
                  <c:v>2630.36</c:v>
                </c:pt>
                <c:pt idx="9">
                  <c:v>3242.25</c:v>
                </c:pt>
              </c:numCache>
            </c:numRef>
          </c:val>
        </c:ser>
        <c:ser>
          <c:idx val="4"/>
          <c:order val="4"/>
          <c:tx>
            <c:strRef>
              <c:f>'Source V3.1-3 distrib sn 3vFP'!$H$3</c:f>
              <c:strCache>
                <c:ptCount val="1"/>
                <c:pt idx="0">
                  <c:v>Secteur privé et semi-public (2017)</c:v>
                </c:pt>
              </c:strCache>
            </c:strRef>
          </c:tx>
          <c:spPr>
            <a:solidFill>
              <a:srgbClr val="00b0f0"/>
            </a:solidFill>
            <a:ln w="0">
              <a:noFill/>
            </a:ln>
          </c:spPr>
          <c:invertIfNegative val="0"/>
          <c:dPt>
            <c:idx val="0"/>
            <c:invertIfNegative val="0"/>
            <c:spPr>
              <a:solidFill>
                <a:srgbClr val="00b0f0"/>
              </a:solidFill>
              <a:ln w="0">
                <a:noFill/>
              </a:ln>
            </c:spPr>
          </c:dPt>
          <c:dPt>
            <c:idx val="2"/>
            <c:invertIfNegative val="0"/>
            <c:spPr>
              <a:solidFill>
                <a:srgbClr val="00b0f0"/>
              </a:solidFill>
              <a:ln w="0">
                <a:noFill/>
              </a:ln>
            </c:spPr>
          </c:dPt>
          <c:dPt>
            <c:idx val="3"/>
            <c:invertIfNegative val="0"/>
            <c:spPr>
              <a:solidFill>
                <a:srgbClr val="00b0f0"/>
              </a:solidFill>
              <a:ln w="0">
                <a:noFill/>
              </a:ln>
            </c:spPr>
          </c:dPt>
          <c:dPt>
            <c:idx val="4"/>
            <c:invertIfNegative val="0"/>
            <c:spPr>
              <a:solidFill>
                <a:srgbClr val="00b0f0"/>
              </a:solidFill>
              <a:ln w="0">
                <a:noFill/>
              </a:ln>
            </c:spPr>
          </c:dPt>
          <c:dPt>
            <c:idx val="6"/>
            <c:invertIfNegative val="0"/>
            <c:spPr>
              <a:solidFill>
                <a:srgbClr val="00b0f0"/>
              </a:solidFill>
              <a:ln w="0">
                <a:noFill/>
              </a:ln>
            </c:spPr>
          </c:dPt>
          <c:dPt>
            <c:idx val="7"/>
            <c:invertIfNegative val="0"/>
            <c:spPr>
              <a:solidFill>
                <a:srgbClr val="00b0f0"/>
              </a:solidFill>
              <a:ln w="0">
                <a:noFill/>
              </a:ln>
            </c:spPr>
          </c:dPt>
          <c:dPt>
            <c:idx val="8"/>
            <c:invertIfNegative val="0"/>
            <c:spPr>
              <a:solidFill>
                <a:srgbClr val="00b0f0"/>
              </a:solidFill>
              <a:ln w="0">
                <a:noFill/>
              </a:ln>
            </c:spPr>
          </c:dPt>
          <c:dLbls>
            <c:numFmt formatCode="#,##0" sourceLinked="1"/>
            <c:dLbl>
              <c:idx val="0"/>
              <c:layout>
                <c:manualLayout>
                  <c:x val="0.00354938267291991"/>
                  <c:y val="-0.00389170995300224"/>
                </c:manualLayout>
              </c:layout>
              <c:numFmt formatCode="#,##0" sourceLinked="1"/>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3"/>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4"/>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6"/>
              <c:numFmt formatCode="#,##0" sourceLinked="1"/>
              <c:txPr>
                <a:bodyPr wrap="square"/>
                <a:lstStyle/>
                <a:p>
                  <a:pPr>
                    <a:defRPr b="0" sz="900" spc="-1" strike="noStrike">
                      <a:solidFill>
                        <a:srgbClr val="404040"/>
                      </a:solidFill>
                      <a:latin typeface="Calibri"/>
                    </a:defRPr>
                  </a:pPr>
                </a:p>
              </c:txPr>
              <c:tx>
                <c:rich>
                  <a:bodyPr/>
                  <a:p/>
                  <a:p/>
                </c:rich>
              </c:tx>
              <c:dLblPos val="outEnd"/>
              <c:showLegendKey val="0"/>
              <c:showVal val="1"/>
              <c:showCatName val="0"/>
              <c:showSerName val="0"/>
              <c:showPercent val="0"/>
              <c:separator>; </c:separator>
            </c:dLbl>
            <c:dLbl>
              <c:idx val="7"/>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dLbl>
              <c:idx val="8"/>
              <c:txPr>
                <a:bodyPr rot="-5400000" wrap="square"/>
                <a:lstStyle/>
                <a:p>
                  <a:pPr>
                    <a:defRPr b="0" sz="900" spc="-1" strike="noStrike">
                      <a:solidFill>
                        <a:srgbClr val="404040"/>
                      </a:solidFill>
                      <a:latin typeface="Calibri"/>
                    </a:defRPr>
                  </a:pPr>
                </a:p>
              </c:txPr>
              <c:dLblPos val="outEnd"/>
              <c:showLegendKey val="0"/>
              <c:showVal val="0"/>
              <c:showCatName val="0"/>
              <c:showSerName val="0"/>
              <c:showPercent val="0"/>
              <c:separator>; </c:separator>
            </c:dLbl>
            <c:txPr>
              <a:bodyPr rot="-5400000"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'Source V3.1-3 distrib sn 3vFP'!$B$4:$B$13</c:f>
              <c:strCache>
                <c:ptCount val="10"/>
                <c:pt idx="0">
                  <c:v>Moyenne</c:v>
                </c:pt>
                <c:pt idx="1">
                  <c:v>D1</c:v>
                </c:pt>
                <c:pt idx="2">
                  <c:v>D2</c:v>
                </c:pt>
                <c:pt idx="3">
                  <c:v>D3</c:v>
                </c:pt>
                <c:pt idx="4">
                  <c:v>D4</c:v>
                </c:pt>
                <c:pt idx="5">
                  <c:v>D5</c:v>
                </c:pt>
                <c:pt idx="6">
                  <c:v>D6</c:v>
                </c:pt>
                <c:pt idx="7">
                  <c:v>D7</c:v>
                </c:pt>
                <c:pt idx="8">
                  <c:v>D8</c:v>
                </c:pt>
                <c:pt idx="9">
                  <c:v>D9</c:v>
                </c:pt>
              </c:strCache>
            </c:strRef>
          </c:cat>
          <c:val>
            <c:numRef>
              <c:f>'Source V3.1-3 distrib sn 3vFP'!$H$4:$H$13</c:f>
              <c:numCache>
                <c:formatCode>General</c:formatCode>
                <c:ptCount val="10"/>
                <c:pt idx="0">
                  <c:v>2314</c:v>
                </c:pt>
                <c:pt idx="1">
                  <c:v>1274</c:v>
                </c:pt>
                <c:pt idx="2">
                  <c:v>1408</c:v>
                </c:pt>
                <c:pt idx="3">
                  <c:v>1534</c:v>
                </c:pt>
                <c:pt idx="4">
                  <c:v>1676</c:v>
                </c:pt>
                <c:pt idx="5">
                  <c:v>1845</c:v>
                </c:pt>
                <c:pt idx="6">
                  <c:v>2056</c:v>
                </c:pt>
                <c:pt idx="7">
                  <c:v>2340</c:v>
                </c:pt>
                <c:pt idx="8">
                  <c:v>2784</c:v>
                </c:pt>
                <c:pt idx="9">
                  <c:v>3654</c:v>
                </c:pt>
              </c:numCache>
            </c:numRef>
          </c:val>
        </c:ser>
        <c:gapWidth val="219"/>
        <c:overlap val="0"/>
        <c:axId val="44658133"/>
        <c:axId val="84292327"/>
      </c:barChart>
      <c:catAx>
        <c:axId val="44658133"/>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84292327"/>
        <c:crosses val="autoZero"/>
        <c:auto val="1"/>
        <c:lblAlgn val="ctr"/>
        <c:lblOffset val="100"/>
        <c:noMultiLvlLbl val="0"/>
      </c:catAx>
      <c:valAx>
        <c:axId val="84292327"/>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4658133"/>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ffff00"/>
            </a:solidFill>
            <a:ln w="25560">
              <a:noFill/>
            </a:ln>
          </c:spPr>
          <c:invertIfNegative val="0"/>
          <c:dPt>
            <c:idx val="0"/>
            <c:invertIfNegative val="0"/>
            <c:spPr>
              <a:solidFill>
                <a:srgbClr val="ffff00"/>
              </a:solidFill>
              <a:ln w="25560">
                <a:noFill/>
              </a:ln>
            </c:spPr>
          </c:dPt>
          <c:dLbls>
            <c:numFmt formatCode="General" sourceLinked="0"/>
            <c:dLbl>
              <c:idx val="0"/>
              <c:txPr>
                <a:bodyPr wrap="square"/>
                <a:lstStyle/>
                <a:p>
                  <a:pPr>
                    <a:defRPr b="0" sz="175" spc="-1" strike="noStrike">
                      <a:solidFill>
                        <a:srgbClr val="000000"/>
                      </a:solidFill>
                      <a:latin typeface="Arial"/>
                    </a:defRPr>
                  </a:pPr>
                </a:p>
              </c:txPr>
              <c:dLblPos val="outEnd"/>
              <c:showLegendKey val="0"/>
              <c:showVal val="0"/>
              <c:showCatName val="0"/>
              <c:showSerName val="0"/>
              <c:showPercent val="0"/>
              <c:separator>; </c:separator>
            </c:dLbl>
            <c:txPr>
              <a:bodyPr wrap="square"/>
              <a:lstStyle/>
              <a:p>
                <a:pPr>
                  <a:defRPr b="0" sz="175"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0</c:f>
              <c:numCache>
                <c:formatCode>General</c:formatCode>
                <c:ptCount val="1"/>
                <c:pt idx="0">
                  <c:v>1</c:v>
                </c:pt>
              </c:numCache>
            </c:numRef>
          </c:val>
        </c:ser>
        <c:ser>
          <c:idx val="1"/>
          <c:order val="1"/>
          <c:spPr>
            <a:solidFill>
              <a:srgbClr val="ff9900"/>
            </a:solidFill>
            <a:ln w="25560">
              <a:noFill/>
            </a:ln>
          </c:spPr>
          <c:invertIfNegative val="0"/>
          <c:dPt>
            <c:idx val="0"/>
            <c:invertIfNegative val="0"/>
            <c:spPr>
              <a:solidFill>
                <a:srgbClr val="ff9900"/>
              </a:solidFill>
              <a:ln w="25560">
                <a:noFill/>
              </a:ln>
            </c:spPr>
          </c:dPt>
          <c:dLbls>
            <c:numFmt formatCode="General" sourceLinked="0"/>
            <c:dLbl>
              <c:idx val="0"/>
              <c:txPr>
                <a:bodyPr wrap="square"/>
                <a:lstStyle/>
                <a:p>
                  <a:pPr>
                    <a:defRPr b="0" sz="175" spc="-1" strike="noStrike">
                      <a:solidFill>
                        <a:srgbClr val="000000"/>
                      </a:solidFill>
                      <a:latin typeface="Arial"/>
                    </a:defRPr>
                  </a:pPr>
                </a:p>
              </c:txPr>
              <c:dLblPos val="outEnd"/>
              <c:showLegendKey val="0"/>
              <c:showVal val="0"/>
              <c:showCatName val="0"/>
              <c:showSerName val="0"/>
              <c:showPercent val="0"/>
              <c:separator>; </c:separator>
            </c:dLbl>
            <c:txPr>
              <a:bodyPr wrap="square"/>
              <a:lstStyle/>
              <a:p>
                <a:pPr>
                  <a:defRPr b="0" sz="175"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1</c:f>
              <c:numCache>
                <c:formatCode>General</c:formatCode>
                <c:ptCount val="1"/>
                <c:pt idx="0">
                  <c:v>1</c:v>
                </c:pt>
              </c:numCache>
            </c:numRef>
          </c:val>
        </c:ser>
        <c:ser>
          <c:idx val="2"/>
          <c:order val="2"/>
          <c:spPr>
            <a:solidFill>
              <a:srgbClr val="ff6600"/>
            </a:solidFill>
            <a:ln w="25560">
              <a:noFill/>
            </a:ln>
          </c:spPr>
          <c:invertIfNegative val="0"/>
          <c:dPt>
            <c:idx val="0"/>
            <c:invertIfNegative val="0"/>
            <c:spPr>
              <a:solidFill>
                <a:srgbClr val="ff6600"/>
              </a:solidFill>
              <a:ln w="25560">
                <a:noFill/>
              </a:ln>
            </c:spPr>
          </c:dPt>
          <c:dLbls>
            <c:numFmt formatCode="General" sourceLinked="0"/>
            <c:dLbl>
              <c:idx val="0"/>
              <c:txPr>
                <a:bodyPr wrap="square"/>
                <a:lstStyle/>
                <a:p>
                  <a:pPr>
                    <a:defRPr b="0" sz="175" spc="-1" strike="noStrike">
                      <a:solidFill>
                        <a:srgbClr val="000000"/>
                      </a:solidFill>
                      <a:latin typeface="Arial"/>
                    </a:defRPr>
                  </a:pPr>
                </a:p>
              </c:txPr>
              <c:dLblPos val="outEnd"/>
              <c:showLegendKey val="0"/>
              <c:showVal val="0"/>
              <c:showCatName val="0"/>
              <c:showSerName val="0"/>
              <c:showPercent val="0"/>
              <c:separator>; </c:separator>
            </c:dLbl>
            <c:txPr>
              <a:bodyPr wrap="square"/>
              <a:lstStyle/>
              <a:p>
                <a:pPr>
                  <a:defRPr b="0" sz="175"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2</c:f>
              <c:numCache>
                <c:formatCode>General</c:formatCode>
                <c:ptCount val="1"/>
                <c:pt idx="0">
                  <c:v>1</c:v>
                </c:pt>
              </c:numCache>
            </c:numRef>
          </c:val>
        </c:ser>
        <c:ser>
          <c:idx val="3"/>
          <c:order val="3"/>
          <c:spPr>
            <a:solidFill>
              <a:srgbClr val="993300"/>
            </a:solidFill>
            <a:ln w="25560">
              <a:noFill/>
            </a:ln>
          </c:spPr>
          <c:invertIfNegative val="0"/>
          <c:dPt>
            <c:idx val="0"/>
            <c:invertIfNegative val="0"/>
            <c:spPr>
              <a:solidFill>
                <a:srgbClr val="993300"/>
              </a:solidFill>
              <a:ln w="25560">
                <a:noFill/>
              </a:ln>
            </c:spPr>
          </c:dPt>
          <c:dLbls>
            <c:numFmt formatCode="General" sourceLinked="0"/>
            <c:dLbl>
              <c:idx val="0"/>
              <c:txPr>
                <a:bodyPr wrap="square"/>
                <a:lstStyle/>
                <a:p>
                  <a:pPr>
                    <a:defRPr b="0" sz="175" spc="-1" strike="noStrike">
                      <a:solidFill>
                        <a:srgbClr val="000000"/>
                      </a:solidFill>
                      <a:latin typeface="Arial"/>
                    </a:defRPr>
                  </a:pPr>
                </a:p>
              </c:txPr>
              <c:dLblPos val="outEnd"/>
              <c:showLegendKey val="0"/>
              <c:showVal val="0"/>
              <c:showCatName val="0"/>
              <c:showSerName val="0"/>
              <c:showPercent val="0"/>
              <c:separator>; </c:separator>
            </c:dLbl>
            <c:txPr>
              <a:bodyPr wrap="square"/>
              <a:lstStyle/>
              <a:p>
                <a:pPr>
                  <a:defRPr b="0" sz="175" spc="-1" strike="noStrike">
                    <a:solidFill>
                      <a:srgbClr val="000000"/>
                    </a:solidFill>
                    <a:latin typeface="Arial"/>
                    <a:ea typeface="Arial"/>
                  </a:defRPr>
                </a:pPr>
              </a:p>
            </c:txPr>
            <c:dLblPos val="outEnd"/>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categories</c:f>
              <c:strCache>
                <c:ptCount val="1"/>
                <c:pt idx="0">
                  <c:v>1</c:v>
                </c:pt>
              </c:strCache>
            </c:strRef>
          </c:cat>
          <c:val>
            <c:numRef>
              <c:f>3</c:f>
              <c:numCache>
                <c:formatCode>General</c:formatCode>
                <c:ptCount val="1"/>
                <c:pt idx="0">
                  <c:v>1</c:v>
                </c:pt>
              </c:numCache>
            </c:numRef>
          </c:val>
        </c:ser>
        <c:gapWidth val="150"/>
        <c:overlap val="0"/>
        <c:axId val="58896145"/>
        <c:axId val="79663622"/>
      </c:barChart>
      <c:catAx>
        <c:axId val="58896145"/>
        <c:scaling>
          <c:orientation val="minMax"/>
        </c:scaling>
        <c:delete val="0"/>
        <c:axPos val="b"/>
        <c:numFmt formatCode="General" sourceLinked="0"/>
        <c:majorTickMark val="out"/>
        <c:minorTickMark val="none"/>
        <c:tickLblPos val="nextTo"/>
        <c:spPr>
          <a:ln w="3240">
            <a:solidFill>
              <a:srgbClr val="000000"/>
            </a:solidFill>
            <a:round/>
          </a:ln>
        </c:spPr>
        <c:txPr>
          <a:bodyPr/>
          <a:lstStyle/>
          <a:p>
            <a:pPr>
              <a:defRPr b="0" sz="175" spc="-1" strike="noStrike">
                <a:solidFill>
                  <a:srgbClr val="000000"/>
                </a:solidFill>
                <a:latin typeface="Arial"/>
                <a:ea typeface="Arial"/>
              </a:defRPr>
            </a:pPr>
          </a:p>
        </c:txPr>
        <c:crossAx val="79663622"/>
        <c:crosses val="autoZero"/>
        <c:auto val="1"/>
        <c:lblAlgn val="ctr"/>
        <c:lblOffset val="100"/>
        <c:noMultiLvlLbl val="0"/>
      </c:catAx>
      <c:valAx>
        <c:axId val="79663622"/>
        <c:scaling>
          <c:orientation val="minMax"/>
          <c:max val="3500"/>
        </c:scaling>
        <c:delete val="0"/>
        <c:axPos val="l"/>
        <c:majorGridlines>
          <c:spPr>
            <a:ln w="3240">
              <a:solidFill>
                <a:srgbClr val="000000"/>
              </a:solidFill>
              <a:round/>
            </a:ln>
          </c:spPr>
        </c:majorGridlines>
        <c:numFmt formatCode="General" sourceLinked="0"/>
        <c:majorTickMark val="out"/>
        <c:minorTickMark val="none"/>
        <c:tickLblPos val="nextTo"/>
        <c:spPr>
          <a:ln w="3240">
            <a:solidFill>
              <a:srgbClr val="000000"/>
            </a:solidFill>
            <a:round/>
          </a:ln>
        </c:spPr>
        <c:txPr>
          <a:bodyPr/>
          <a:lstStyle/>
          <a:p>
            <a:pPr>
              <a:defRPr b="0" sz="175" spc="-1" strike="noStrike">
                <a:solidFill>
                  <a:srgbClr val="000000"/>
                </a:solidFill>
                <a:latin typeface="Arial"/>
                <a:ea typeface="Arial"/>
              </a:defRPr>
            </a:pPr>
          </a:p>
        </c:txPr>
        <c:crossAx val="58896145"/>
        <c:crosses val="autoZero"/>
        <c:crossBetween val="between"/>
      </c:valAx>
      <c:spPr>
        <a:noFill/>
        <a:ln w="12600">
          <a:solidFill>
            <a:srgbClr val="808080"/>
          </a:solidFill>
          <a:round/>
        </a:ln>
      </c:spPr>
    </c:plotArea>
    <c:legend>
      <c:legendPos val="r"/>
      <c:overlay val="0"/>
      <c:spPr>
        <a:solidFill>
          <a:srgbClr val="ffffff"/>
        </a:solidFill>
        <a:ln w="3240">
          <a:solidFill>
            <a:srgbClr val="000000"/>
          </a:solidFill>
          <a:round/>
        </a:ln>
      </c:spPr>
      <c:txPr>
        <a:bodyPr/>
        <a:lstStyle/>
        <a:p>
          <a:pPr>
            <a:defRPr b="0" sz="104" spc="-1" strike="noStrike">
              <a:solidFill>
                <a:srgbClr val="000000"/>
              </a:solidFill>
              <a:latin typeface="Arial"/>
              <a:ea typeface="Arial"/>
            </a:defRPr>
          </a:pPr>
        </a:p>
      </c:txPr>
    </c:legend>
    <c:plotVisOnly val="1"/>
    <c:dispBlanksAs val="gap"/>
  </c:chart>
  <c:spPr>
    <a:solidFill>
      <a:srgbClr val="ffffff"/>
    </a:solidFill>
    <a:ln w="936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stacked"/>
        <c:varyColors val="0"/>
        <c:ser>
          <c:idx val="0"/>
          <c:order val="0"/>
          <c:tx>
            <c:strRef>
              <c:f>'Source V 3-A1-2 GIPA '!$A$4</c:f>
              <c:strCache>
                <c:ptCount val="1"/>
                <c:pt idx="0">
                  <c:v>Fonctionnaires A</c:v>
                </c:pt>
              </c:strCache>
            </c:strRef>
          </c:tx>
          <c:spPr>
            <a:solidFill>
              <a:srgbClr val="5b9bd5"/>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3-A1-2 GIPA '!$B$3:$L$3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3-A1-2 GIPA '!$B$4:$L$4</c:f>
              <c:numCache>
                <c:formatCode>General</c:formatCode>
                <c:ptCount val="11"/>
                <c:pt idx="0">
                  <c:v>0.381</c:v>
                </c:pt>
                <c:pt idx="1">
                  <c:v>0.454</c:v>
                </c:pt>
                <c:pt idx="2">
                  <c:v>0.513</c:v>
                </c:pt>
                <c:pt idx="3">
                  <c:v>0.296</c:v>
                </c:pt>
                <c:pt idx="4">
                  <c:v>0.351</c:v>
                </c:pt>
                <c:pt idx="5">
                  <c:v>0.364</c:v>
                </c:pt>
                <c:pt idx="6">
                  <c:v>0.532</c:v>
                </c:pt>
                <c:pt idx="7">
                  <c:v>0.698</c:v>
                </c:pt>
                <c:pt idx="8">
                  <c:v>0.841</c:v>
                </c:pt>
                <c:pt idx="9">
                  <c:v>0.758</c:v>
                </c:pt>
                <c:pt idx="10">
                  <c:v>0.674</c:v>
                </c:pt>
              </c:numCache>
            </c:numRef>
          </c:val>
        </c:ser>
        <c:ser>
          <c:idx val="1"/>
          <c:order val="1"/>
          <c:tx>
            <c:strRef>
              <c:f>'Source V 3-A1-2 GIPA '!$A$5</c:f>
              <c:strCache>
                <c:ptCount val="1"/>
                <c:pt idx="0">
                  <c:v>Fonctionnaires B</c:v>
                </c:pt>
              </c:strCache>
            </c:strRef>
          </c:tx>
          <c:spPr>
            <a:solidFill>
              <a:srgbClr val="ed7d31"/>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3-A1-2 GIPA '!$B$3:$L$3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3-A1-2 GIPA '!$B$5:$L$5</c:f>
              <c:numCache>
                <c:formatCode>General</c:formatCode>
                <c:ptCount val="11"/>
                <c:pt idx="0">
                  <c:v>0.195</c:v>
                </c:pt>
                <c:pt idx="1">
                  <c:v>0.414</c:v>
                </c:pt>
                <c:pt idx="2">
                  <c:v>0.241</c:v>
                </c:pt>
                <c:pt idx="3">
                  <c:v>0.214</c:v>
                </c:pt>
                <c:pt idx="4">
                  <c:v>0.126</c:v>
                </c:pt>
                <c:pt idx="5">
                  <c:v>0.134</c:v>
                </c:pt>
                <c:pt idx="6">
                  <c:v>0.125</c:v>
                </c:pt>
                <c:pt idx="7">
                  <c:v>0.104</c:v>
                </c:pt>
                <c:pt idx="8">
                  <c:v>0.048</c:v>
                </c:pt>
                <c:pt idx="9">
                  <c:v>0.033</c:v>
                </c:pt>
                <c:pt idx="10">
                  <c:v>0.119</c:v>
                </c:pt>
              </c:numCache>
            </c:numRef>
          </c:val>
        </c:ser>
        <c:ser>
          <c:idx val="2"/>
          <c:order val="2"/>
          <c:tx>
            <c:strRef>
              <c:f>'Source V 3-A1-2 GIPA '!$A$6</c:f>
              <c:strCache>
                <c:ptCount val="1"/>
                <c:pt idx="0">
                  <c:v>Fonctionnaires C</c:v>
                </c:pt>
              </c:strCache>
            </c:strRef>
          </c:tx>
          <c:spPr>
            <a:solidFill>
              <a:srgbClr val="a5a5a5"/>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3-A1-2 GIPA '!$B$3:$L$3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3-A1-2 GIPA '!$B$6:$L$6</c:f>
              <c:numCache>
                <c:formatCode>General</c:formatCode>
                <c:ptCount val="11"/>
                <c:pt idx="0">
                  <c:v>0.326</c:v>
                </c:pt>
                <c:pt idx="1">
                  <c:v>0.043</c:v>
                </c:pt>
                <c:pt idx="2">
                  <c:v>0.123</c:v>
                </c:pt>
                <c:pt idx="3">
                  <c:v>0.404</c:v>
                </c:pt>
                <c:pt idx="4">
                  <c:v>0.423</c:v>
                </c:pt>
                <c:pt idx="5">
                  <c:v>0.403</c:v>
                </c:pt>
                <c:pt idx="6">
                  <c:v>0.25</c:v>
                </c:pt>
                <c:pt idx="7">
                  <c:v>0.035</c:v>
                </c:pt>
                <c:pt idx="8">
                  <c:v>0.007</c:v>
                </c:pt>
                <c:pt idx="9">
                  <c:v>0.007</c:v>
                </c:pt>
                <c:pt idx="10">
                  <c:v>0.01</c:v>
                </c:pt>
              </c:numCache>
            </c:numRef>
          </c:val>
        </c:ser>
        <c:ser>
          <c:idx val="3"/>
          <c:order val="3"/>
          <c:tx>
            <c:strRef>
              <c:f>'Source V 3-A1-2 GIPA '!$A$7</c:f>
              <c:strCache>
                <c:ptCount val="1"/>
                <c:pt idx="0">
                  <c:v>Fonctionnaires catégorie indéterminée</c:v>
                </c:pt>
              </c:strCache>
            </c:strRef>
          </c:tx>
          <c:spPr>
            <a:solidFill>
              <a:srgbClr val="ffc000"/>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3-A1-2 GIPA '!$B$3:$L$3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3-A1-2 GIPA '!$B$7:$L$7</c:f>
              <c:numCache>
                <c:formatCode>General</c:formatCode>
                <c:ptCount val="11"/>
                <c:pt idx="0">
                  <c:v>0.052</c:v>
                </c:pt>
                <c:pt idx="1">
                  <c:v>0.068</c:v>
                </c:pt>
                <c:pt idx="2">
                  <c:v>0.072</c:v>
                </c:pt>
                <c:pt idx="3">
                  <c:v>0.042</c:v>
                </c:pt>
                <c:pt idx="4">
                  <c:v>0.05</c:v>
                </c:pt>
                <c:pt idx="5">
                  <c:v>0.047</c:v>
                </c:pt>
                <c:pt idx="6">
                  <c:v>0.05</c:v>
                </c:pt>
                <c:pt idx="7">
                  <c:v>0.089</c:v>
                </c:pt>
                <c:pt idx="8">
                  <c:v>0.051</c:v>
                </c:pt>
                <c:pt idx="9">
                  <c:v>0.041</c:v>
                </c:pt>
                <c:pt idx="10">
                  <c:v>0.035</c:v>
                </c:pt>
              </c:numCache>
            </c:numRef>
          </c:val>
        </c:ser>
        <c:ser>
          <c:idx val="4"/>
          <c:order val="4"/>
          <c:tx>
            <c:strRef>
              <c:f>'Source V 3-A1-2 GIPA '!$A$8</c:f>
              <c:strCache>
                <c:ptCount val="1"/>
                <c:pt idx="0">
                  <c:v>Contractuels</c:v>
                </c:pt>
              </c:strCache>
            </c:strRef>
          </c:tx>
          <c:spPr>
            <a:solidFill>
              <a:srgbClr val="4472c4"/>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3-A1-2 GIPA '!$B$3:$L$3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3-A1-2 GIPA '!$B$8:$L$8</c:f>
              <c:numCache>
                <c:formatCode>General</c:formatCode>
                <c:ptCount val="11"/>
                <c:pt idx="0">
                  <c:v>0.043</c:v>
                </c:pt>
                <c:pt idx="1">
                  <c:v>0.017</c:v>
                </c:pt>
                <c:pt idx="2">
                  <c:v>0.049</c:v>
                </c:pt>
                <c:pt idx="3">
                  <c:v>0.041</c:v>
                </c:pt>
                <c:pt idx="4">
                  <c:v>0.047</c:v>
                </c:pt>
                <c:pt idx="5">
                  <c:v>0.048</c:v>
                </c:pt>
                <c:pt idx="6">
                  <c:v>0.037</c:v>
                </c:pt>
                <c:pt idx="7">
                  <c:v>0.033</c:v>
                </c:pt>
                <c:pt idx="8">
                  <c:v>0.028</c:v>
                </c:pt>
                <c:pt idx="9">
                  <c:v>0.057</c:v>
                </c:pt>
                <c:pt idx="10">
                  <c:v>0.062</c:v>
                </c:pt>
              </c:numCache>
            </c:numRef>
          </c:val>
        </c:ser>
        <c:ser>
          <c:idx val="5"/>
          <c:order val="5"/>
          <c:tx>
            <c:strRef>
              <c:f>'Source V 3-A1-2 GIPA '!$A$9</c:f>
              <c:strCache>
                <c:ptCount val="1"/>
                <c:pt idx="0">
                  <c:v>Autres</c:v>
                </c:pt>
              </c:strCache>
            </c:strRef>
          </c:tx>
          <c:spPr>
            <a:solidFill>
              <a:srgbClr val="70ad47"/>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3-A1-2 GIPA '!$B$3:$L$3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3-A1-2 GIPA '!$B$9:$L$9</c:f>
              <c:numCache>
                <c:formatCode>General</c:formatCode>
                <c:ptCount val="11"/>
                <c:pt idx="0">
                  <c:v>0.003</c:v>
                </c:pt>
                <c:pt idx="1">
                  <c:v>0.003</c:v>
                </c:pt>
                <c:pt idx="2">
                  <c:v>0.002</c:v>
                </c:pt>
                <c:pt idx="3">
                  <c:v>0.003</c:v>
                </c:pt>
                <c:pt idx="4">
                  <c:v>0.003</c:v>
                </c:pt>
                <c:pt idx="5">
                  <c:v>0.004</c:v>
                </c:pt>
                <c:pt idx="6">
                  <c:v>0.005</c:v>
                </c:pt>
                <c:pt idx="7">
                  <c:v>0.042</c:v>
                </c:pt>
                <c:pt idx="8">
                  <c:v>0.026</c:v>
                </c:pt>
                <c:pt idx="9">
                  <c:v>0.103</c:v>
                </c:pt>
                <c:pt idx="10">
                  <c:v>0.1</c:v>
                </c:pt>
              </c:numCache>
            </c:numRef>
          </c:val>
        </c:ser>
        <c:gapWidth val="150"/>
        <c:overlap val="100"/>
        <c:axId val="8075517"/>
        <c:axId val="60729288"/>
      </c:barChart>
      <c:catAx>
        <c:axId val="8075517"/>
        <c:scaling>
          <c:orientation val="minMax"/>
        </c:scaling>
        <c:delete val="0"/>
        <c:axPos val="b"/>
        <c:numFmt formatCode="General"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Calibri"/>
                <a:ea typeface="Calibri"/>
              </a:defRPr>
            </a:pPr>
          </a:p>
        </c:txPr>
        <c:crossAx val="60729288"/>
        <c:crosses val="autoZero"/>
        <c:auto val="1"/>
        <c:lblAlgn val="ctr"/>
        <c:lblOffset val="100"/>
        <c:noMultiLvlLbl val="0"/>
      </c:catAx>
      <c:valAx>
        <c:axId val="60729288"/>
        <c:scaling>
          <c:orientation val="minMax"/>
          <c:max val="1"/>
        </c:scaling>
        <c:delete val="0"/>
        <c:axPos val="l"/>
        <c:majorGridlines>
          <c:spPr>
            <a:ln w="6480">
              <a:solidFill>
                <a:srgbClr val="8b8b8b"/>
              </a:solidFill>
              <a:round/>
            </a:ln>
          </c:spPr>
        </c:majorGridlines>
        <c:numFmt formatCode="0%"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Calibri"/>
                <a:ea typeface="Calibri"/>
              </a:defRPr>
            </a:pPr>
          </a:p>
        </c:txPr>
        <c:crossAx val="8075517"/>
        <c:crosses val="autoZero"/>
        <c:crossBetween val="between"/>
      </c:valAx>
      <c:spPr>
        <a:noFill/>
        <a:ln w="0">
          <a:noFill/>
        </a:ln>
      </c:spPr>
    </c:plotArea>
    <c:legend>
      <c:legendPos val="r"/>
      <c:layout>
        <c:manualLayout>
          <c:xMode val="edge"/>
          <c:yMode val="edge"/>
          <c:x val="0.750001531058618"/>
          <c:y val="0.0771389360643645"/>
          <c:w val="0.231250437445319"/>
          <c:h val="0.790033794795258"/>
        </c:manualLayout>
      </c:layout>
      <c:overlay val="0"/>
      <c:spPr>
        <a:noFill/>
        <a:ln w="0">
          <a:noFill/>
        </a:ln>
      </c:spPr>
      <c:txPr>
        <a:bodyPr/>
        <a:lstStyle/>
        <a:p>
          <a:pPr>
            <a:defRPr b="0" sz="419" spc="-1" strike="noStrike">
              <a:solidFill>
                <a:srgbClr val="000000"/>
              </a:solidFill>
              <a:latin typeface="Calibri"/>
              <a:ea typeface="Calibri"/>
            </a:defRPr>
          </a:pPr>
        </a:p>
      </c:txPr>
    </c:legend>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27971382414032"/>
          <c:y val="0.0443691513391417"/>
          <c:w val="0.81323563351027"/>
          <c:h val="0.830993868989997"/>
        </c:manualLayout>
      </c:layout>
      <c:barChart>
        <c:barDir val="bar"/>
        <c:grouping val="clustered"/>
        <c:varyColors val="0"/>
        <c:ser>
          <c:idx val="0"/>
          <c:order val="0"/>
          <c:tx>
            <c:strRef>
              <c:f>'V3.1-A1-3'!$B$2</c:f>
              <c:strCache>
                <c:ptCount val="1"/>
                <c:pt idx="0">
                  <c:v>2014-2018</c:v>
                </c:pt>
              </c:strCache>
            </c:strRef>
          </c:tx>
          <c:spPr>
            <a:solidFill>
              <a:srgbClr val="ed7d31"/>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'V3.1-A1-3'!$A$3:$A$11</c:f>
              <c:strCache>
                <c:ptCount val="9"/>
                <c:pt idx="0">
                  <c:v>9ème décile</c:v>
                </c:pt>
                <c:pt idx="1">
                  <c:v>8ème décile</c:v>
                </c:pt>
                <c:pt idx="2">
                  <c:v>7ème décile</c:v>
                </c:pt>
                <c:pt idx="3">
                  <c:v>6ème décile</c:v>
                </c:pt>
                <c:pt idx="4">
                  <c:v>5ème décile</c:v>
                </c:pt>
                <c:pt idx="5">
                  <c:v>4ème décile</c:v>
                </c:pt>
                <c:pt idx="6">
                  <c:v>3ème décile</c:v>
                </c:pt>
                <c:pt idx="7">
                  <c:v>2ème décile</c:v>
                </c:pt>
                <c:pt idx="8">
                  <c:v>1er décile</c:v>
                </c:pt>
              </c:strCache>
            </c:strRef>
          </c:cat>
          <c:val>
            <c:numRef>
              <c:f>'V3.1-A1-3'!$B$3:$B$11</c:f>
              <c:numCache>
                <c:formatCode>General</c:formatCode>
                <c:ptCount val="9"/>
                <c:pt idx="0">
                  <c:v>0.044</c:v>
                </c:pt>
                <c:pt idx="1">
                  <c:v>0.039</c:v>
                </c:pt>
                <c:pt idx="2">
                  <c:v>0.033</c:v>
                </c:pt>
                <c:pt idx="3">
                  <c:v>0.027</c:v>
                </c:pt>
                <c:pt idx="4">
                  <c:v>0.026</c:v>
                </c:pt>
                <c:pt idx="5">
                  <c:v>0.025</c:v>
                </c:pt>
                <c:pt idx="6">
                  <c:v>0.023</c:v>
                </c:pt>
                <c:pt idx="7">
                  <c:v>0.02</c:v>
                </c:pt>
                <c:pt idx="8">
                  <c:v>0.014</c:v>
                </c:pt>
              </c:numCache>
            </c:numRef>
          </c:val>
        </c:ser>
        <c:ser>
          <c:idx val="1"/>
          <c:order val="1"/>
          <c:tx>
            <c:strRef>
              <c:f>'V3.1-A1-3'!$C$2</c:f>
              <c:strCache>
                <c:ptCount val="1"/>
                <c:pt idx="0">
                  <c:v>2015-2019</c:v>
                </c:pt>
              </c:strCache>
            </c:strRef>
          </c:tx>
          <c:spPr>
            <a:solidFill>
              <a:srgbClr val="5b9bd5"/>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'V3.1-A1-3'!$A$3:$A$11</c:f>
              <c:strCache>
                <c:ptCount val="9"/>
                <c:pt idx="0">
                  <c:v>9ème décile</c:v>
                </c:pt>
                <c:pt idx="1">
                  <c:v>8ème décile</c:v>
                </c:pt>
                <c:pt idx="2">
                  <c:v>7ème décile</c:v>
                </c:pt>
                <c:pt idx="3">
                  <c:v>6ème décile</c:v>
                </c:pt>
                <c:pt idx="4">
                  <c:v>5ème décile</c:v>
                </c:pt>
                <c:pt idx="5">
                  <c:v>4ème décile</c:v>
                </c:pt>
                <c:pt idx="6">
                  <c:v>3ème décile</c:v>
                </c:pt>
                <c:pt idx="7">
                  <c:v>2ème décile</c:v>
                </c:pt>
                <c:pt idx="8">
                  <c:v>1er décile</c:v>
                </c:pt>
              </c:strCache>
            </c:strRef>
          </c:cat>
          <c:val>
            <c:numRef>
              <c:f>'V3.1-A1-3'!$C$3:$C$11</c:f>
              <c:numCache>
                <c:formatCode>General</c:formatCode>
                <c:ptCount val="9"/>
                <c:pt idx="0">
                  <c:v>0.0480165769494141</c:v>
                </c:pt>
                <c:pt idx="1">
                  <c:v>0.0409402690120593</c:v>
                </c:pt>
                <c:pt idx="2">
                  <c:v>0.0340080160600622</c:v>
                </c:pt>
                <c:pt idx="3">
                  <c:v>0.0285607146350153</c:v>
                </c:pt>
                <c:pt idx="4">
                  <c:v>0.0277165036579845</c:v>
                </c:pt>
                <c:pt idx="5">
                  <c:v>0.026697693502721</c:v>
                </c:pt>
                <c:pt idx="6">
                  <c:v>0.024314495950732</c:v>
                </c:pt>
                <c:pt idx="7">
                  <c:v>0.0213256966706614</c:v>
                </c:pt>
                <c:pt idx="8">
                  <c:v>0.0164112910915086</c:v>
                </c:pt>
              </c:numCache>
            </c:numRef>
          </c:val>
        </c:ser>
        <c:gapWidth val="182"/>
        <c:overlap val="0"/>
        <c:axId val="54406253"/>
        <c:axId val="10593379"/>
      </c:barChart>
      <c:catAx>
        <c:axId val="54406253"/>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0593379"/>
        <c:crosses val="autoZero"/>
        <c:auto val="1"/>
        <c:lblAlgn val="ctr"/>
        <c:lblOffset val="100"/>
        <c:noMultiLvlLbl val="0"/>
      </c:catAx>
      <c:valAx>
        <c:axId val="10593379"/>
        <c:scaling>
          <c:orientation val="minMax"/>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4406253"/>
        <c:crosses val="autoZero"/>
        <c:crossBetween val="between"/>
        <c:majorUnit val="0.01"/>
      </c:valAx>
      <c:spPr>
        <a:noFill/>
        <a:ln w="0">
          <a:noFill/>
        </a:ln>
      </c:spPr>
    </c:plotArea>
    <c:legend>
      <c:legendPos val="b"/>
      <c:layout>
        <c:manualLayout>
          <c:xMode val="edge"/>
          <c:yMode val="edge"/>
          <c:x val="0.452259679929389"/>
          <c:y val="0.910340772600602"/>
          <c:w val="0.489848698116275"/>
          <c:h val="0.0630370816781302"/>
        </c:manualLayout>
      </c:layout>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stacked"/>
        <c:varyColors val="0"/>
        <c:ser>
          <c:idx val="0"/>
          <c:order val="0"/>
          <c:tx>
            <c:strRef>
              <c:f>'Source V 3.1-A2-2 CET min FPE'!$A$5</c:f>
              <c:strCache>
                <c:ptCount val="1"/>
                <c:pt idx="0">
                  <c:v>Fonctionnaires A</c:v>
                </c:pt>
              </c:strCache>
            </c:strRef>
          </c:tx>
          <c:spPr>
            <a:solidFill>
              <a:srgbClr val="5b9bd5"/>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3.1-A2-2 CET min FPE'!$B$4:$L$4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3.1-A2-2 CET min FPE'!$B$5:$L$5</c:f>
              <c:numCache>
                <c:formatCode>General</c:formatCode>
                <c:ptCount val="11"/>
                <c:pt idx="0">
                  <c:v>0.457</c:v>
                </c:pt>
                <c:pt idx="1">
                  <c:v>0.42</c:v>
                </c:pt>
                <c:pt idx="2">
                  <c:v>0.414</c:v>
                </c:pt>
                <c:pt idx="3">
                  <c:v>0.382</c:v>
                </c:pt>
                <c:pt idx="4">
                  <c:v>0.366</c:v>
                </c:pt>
                <c:pt idx="5">
                  <c:v>0.345</c:v>
                </c:pt>
                <c:pt idx="6">
                  <c:v>0.333</c:v>
                </c:pt>
                <c:pt idx="7">
                  <c:v>0.315</c:v>
                </c:pt>
                <c:pt idx="8">
                  <c:v>0.322</c:v>
                </c:pt>
                <c:pt idx="9">
                  <c:v>0.322</c:v>
                </c:pt>
                <c:pt idx="10">
                  <c:v>0.322</c:v>
                </c:pt>
              </c:numCache>
            </c:numRef>
          </c:val>
        </c:ser>
        <c:ser>
          <c:idx val="1"/>
          <c:order val="1"/>
          <c:tx>
            <c:strRef>
              <c:f>'Source V 3.1-A2-2 CET min FPE'!$A$6</c:f>
              <c:strCache>
                <c:ptCount val="1"/>
                <c:pt idx="0">
                  <c:v>Fonctionnaires B</c:v>
                </c:pt>
              </c:strCache>
            </c:strRef>
          </c:tx>
          <c:spPr>
            <a:solidFill>
              <a:srgbClr val="ed7d31"/>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3.1-A2-2 CET min FPE'!$B$4:$L$4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3.1-A2-2 CET min FPE'!$B$6:$L$6</c:f>
              <c:numCache>
                <c:formatCode>General</c:formatCode>
                <c:ptCount val="11"/>
                <c:pt idx="0">
                  <c:v>0.265</c:v>
                </c:pt>
                <c:pt idx="1">
                  <c:v>0.287</c:v>
                </c:pt>
                <c:pt idx="2">
                  <c:v>0.309</c:v>
                </c:pt>
                <c:pt idx="3">
                  <c:v>0.34</c:v>
                </c:pt>
                <c:pt idx="4">
                  <c:v>0.375</c:v>
                </c:pt>
                <c:pt idx="5">
                  <c:v>0.393</c:v>
                </c:pt>
                <c:pt idx="6">
                  <c:v>0.409</c:v>
                </c:pt>
                <c:pt idx="7">
                  <c:v>0.408</c:v>
                </c:pt>
                <c:pt idx="8">
                  <c:v>0.439</c:v>
                </c:pt>
                <c:pt idx="9">
                  <c:v>0.447</c:v>
                </c:pt>
                <c:pt idx="10">
                  <c:v>0.455</c:v>
                </c:pt>
              </c:numCache>
            </c:numRef>
          </c:val>
        </c:ser>
        <c:ser>
          <c:idx val="2"/>
          <c:order val="2"/>
          <c:tx>
            <c:strRef>
              <c:f>'Source V 3.1-A2-2 CET min FPE'!$A$7</c:f>
              <c:strCache>
                <c:ptCount val="1"/>
                <c:pt idx="0">
                  <c:v>Fonctionnaires C</c:v>
                </c:pt>
              </c:strCache>
            </c:strRef>
          </c:tx>
          <c:spPr>
            <a:solidFill>
              <a:srgbClr val="a5a5a5"/>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3.1-A2-2 CET min FPE'!$B$4:$L$4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3.1-A2-2 CET min FPE'!$B$7:$L$7</c:f>
              <c:numCache>
                <c:formatCode>General</c:formatCode>
                <c:ptCount val="11"/>
                <c:pt idx="0">
                  <c:v>0.169</c:v>
                </c:pt>
                <c:pt idx="1">
                  <c:v>0.184</c:v>
                </c:pt>
                <c:pt idx="2">
                  <c:v>0.153</c:v>
                </c:pt>
                <c:pt idx="3">
                  <c:v>0.143</c:v>
                </c:pt>
                <c:pt idx="4">
                  <c:v>0.14</c:v>
                </c:pt>
                <c:pt idx="5">
                  <c:v>0.145</c:v>
                </c:pt>
                <c:pt idx="6">
                  <c:v>0.148</c:v>
                </c:pt>
                <c:pt idx="7">
                  <c:v>0.145</c:v>
                </c:pt>
                <c:pt idx="8">
                  <c:v>0.141</c:v>
                </c:pt>
                <c:pt idx="9">
                  <c:v>0.136</c:v>
                </c:pt>
                <c:pt idx="10">
                  <c:v>0.147</c:v>
                </c:pt>
              </c:numCache>
            </c:numRef>
          </c:val>
        </c:ser>
        <c:ser>
          <c:idx val="3"/>
          <c:order val="3"/>
          <c:tx>
            <c:strRef>
              <c:f>'Source V 3.1-A2-2 CET min FPE'!$A$8</c:f>
              <c:strCache>
                <c:ptCount val="1"/>
                <c:pt idx="0">
                  <c:v>Fonctionnaires catégorie indéterminée</c:v>
                </c:pt>
              </c:strCache>
            </c:strRef>
          </c:tx>
          <c:spPr>
            <a:solidFill>
              <a:srgbClr val="ffc000"/>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3.1-A2-2 CET min FPE'!$B$4:$L$4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3.1-A2-2 CET min FPE'!$B$8:$L$8</c:f>
              <c:numCache>
                <c:formatCode>General</c:formatCode>
                <c:ptCount val="11"/>
                <c:pt idx="0">
                  <c:v>0.055</c:v>
                </c:pt>
                <c:pt idx="1">
                  <c:v>0.052</c:v>
                </c:pt>
                <c:pt idx="2">
                  <c:v>0.067</c:v>
                </c:pt>
                <c:pt idx="3">
                  <c:v>0.077</c:v>
                </c:pt>
                <c:pt idx="4">
                  <c:v>0.063</c:v>
                </c:pt>
                <c:pt idx="5">
                  <c:v>0.062</c:v>
                </c:pt>
                <c:pt idx="6">
                  <c:v>0.06</c:v>
                </c:pt>
                <c:pt idx="7">
                  <c:v>0.081</c:v>
                </c:pt>
                <c:pt idx="8">
                  <c:v>0.05</c:v>
                </c:pt>
                <c:pt idx="9">
                  <c:v>0.039</c:v>
                </c:pt>
                <c:pt idx="10">
                  <c:v>0.017</c:v>
                </c:pt>
              </c:numCache>
            </c:numRef>
          </c:val>
        </c:ser>
        <c:ser>
          <c:idx val="4"/>
          <c:order val="4"/>
          <c:tx>
            <c:strRef>
              <c:f>'Source V 3.1-A2-2 CET min FPE'!$A$9</c:f>
              <c:strCache>
                <c:ptCount val="1"/>
                <c:pt idx="0">
                  <c:v>Contractuels</c:v>
                </c:pt>
              </c:strCache>
            </c:strRef>
          </c:tx>
          <c:spPr>
            <a:solidFill>
              <a:srgbClr val="4472c4"/>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3.1-A2-2 CET min FPE'!$B$4:$L$4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3.1-A2-2 CET min FPE'!$B$9:$L$9</c:f>
              <c:numCache>
                <c:formatCode>General</c:formatCode>
                <c:ptCount val="11"/>
                <c:pt idx="0">
                  <c:v>0.035</c:v>
                </c:pt>
                <c:pt idx="1">
                  <c:v>0.038</c:v>
                </c:pt>
                <c:pt idx="2">
                  <c:v>0.041</c:v>
                </c:pt>
                <c:pt idx="3">
                  <c:v>0.041</c:v>
                </c:pt>
                <c:pt idx="4">
                  <c:v>0.039</c:v>
                </c:pt>
                <c:pt idx="5">
                  <c:v>0.042</c:v>
                </c:pt>
                <c:pt idx="6">
                  <c:v>0.033</c:v>
                </c:pt>
                <c:pt idx="7">
                  <c:v>0.022</c:v>
                </c:pt>
                <c:pt idx="8">
                  <c:v>0.018</c:v>
                </c:pt>
                <c:pt idx="9">
                  <c:v>0.016</c:v>
                </c:pt>
                <c:pt idx="10">
                  <c:v>0.015945829868504</c:v>
                </c:pt>
              </c:numCache>
            </c:numRef>
          </c:val>
        </c:ser>
        <c:ser>
          <c:idx val="5"/>
          <c:order val="5"/>
          <c:tx>
            <c:strRef>
              <c:f>'Source V 3.1-A2-2 CET min FPE'!$A$10</c:f>
              <c:strCache>
                <c:ptCount val="1"/>
                <c:pt idx="0">
                  <c:v>Autres</c:v>
                </c:pt>
              </c:strCache>
            </c:strRef>
          </c:tx>
          <c:spPr>
            <a:solidFill>
              <a:srgbClr val="70ad47"/>
            </a:solidFill>
            <a:ln w="0">
              <a:noFill/>
            </a:ln>
          </c:spPr>
          <c:invertIfNegative val="0"/>
          <c:dLbls>
            <c:txPr>
              <a:bodyPr wrap="square"/>
              <a:lstStyle/>
              <a:p>
                <a:pPr>
                  <a:defRPr b="0" sz="1000" spc="-1" strike="noStrike">
                    <a:solidFill>
                      <a:srgbClr val="000000"/>
                    </a:solidFill>
                    <a:latin typeface="Calibri"/>
                    <a:ea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'Source V 3.1-A2-2 CET min FPE'!$B$4:$L$4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'Source V 3.1-A2-2 CET min FPE'!$B$10:$L$10</c:f>
              <c:numCache>
                <c:formatCode>General</c:formatCode>
                <c:ptCount val="11"/>
                <c:pt idx="0">
                  <c:v>0.019</c:v>
                </c:pt>
                <c:pt idx="1">
                  <c:v>0.019</c:v>
                </c:pt>
                <c:pt idx="2">
                  <c:v>0.016</c:v>
                </c:pt>
                <c:pt idx="3">
                  <c:v>0.017</c:v>
                </c:pt>
                <c:pt idx="4">
                  <c:v>0.016</c:v>
                </c:pt>
                <c:pt idx="5">
                  <c:v>0.014</c:v>
                </c:pt>
                <c:pt idx="6">
                  <c:v>0.017</c:v>
                </c:pt>
                <c:pt idx="7">
                  <c:v>0.029</c:v>
                </c:pt>
                <c:pt idx="8">
                  <c:v>0.03</c:v>
                </c:pt>
                <c:pt idx="9">
                  <c:v>0.04</c:v>
                </c:pt>
                <c:pt idx="10">
                  <c:v>0.044</c:v>
                </c:pt>
              </c:numCache>
            </c:numRef>
          </c:val>
        </c:ser>
        <c:gapWidth val="150"/>
        <c:overlap val="100"/>
        <c:axId val="16929219"/>
        <c:axId val="46432682"/>
      </c:barChart>
      <c:catAx>
        <c:axId val="16929219"/>
        <c:scaling>
          <c:orientation val="minMax"/>
        </c:scaling>
        <c:delete val="0"/>
        <c:axPos val="b"/>
        <c:numFmt formatCode="General"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Calibri"/>
                <a:ea typeface="Calibri"/>
              </a:defRPr>
            </a:pPr>
          </a:p>
        </c:txPr>
        <c:crossAx val="46432682"/>
        <c:crosses val="autoZero"/>
        <c:auto val="1"/>
        <c:lblAlgn val="ctr"/>
        <c:lblOffset val="100"/>
        <c:noMultiLvlLbl val="0"/>
      </c:catAx>
      <c:valAx>
        <c:axId val="46432682"/>
        <c:scaling>
          <c:orientation val="minMax"/>
          <c:max val="1"/>
        </c:scaling>
        <c:delete val="0"/>
        <c:axPos val="l"/>
        <c:majorGridlines>
          <c:spPr>
            <a:ln w="6480">
              <a:solidFill>
                <a:srgbClr val="8b8b8b"/>
              </a:solidFill>
              <a:round/>
            </a:ln>
          </c:spPr>
        </c:majorGridlines>
        <c:numFmt formatCode="0%" sourceLinked="0"/>
        <c:majorTickMark val="out"/>
        <c:minorTickMark val="none"/>
        <c:tickLblPos val="nextTo"/>
        <c:spPr>
          <a:ln w="6480">
            <a:solidFill>
              <a:srgbClr val="8b8b8b"/>
            </a:solidFill>
            <a:round/>
          </a:ln>
        </c:spPr>
        <c:txPr>
          <a:bodyPr/>
          <a:lstStyle/>
          <a:p>
            <a:pPr>
              <a:defRPr b="0" sz="1000" spc="-1" strike="noStrike">
                <a:solidFill>
                  <a:srgbClr val="000000"/>
                </a:solidFill>
                <a:latin typeface="Calibri"/>
                <a:ea typeface="Calibri"/>
              </a:defRPr>
            </a:pPr>
          </a:p>
        </c:txPr>
        <c:crossAx val="16929219"/>
        <c:crosses val="autoZero"/>
        <c:crossBetween val="between"/>
      </c:valAx>
      <c:spPr>
        <a:noFill/>
        <a:ln w="0">
          <a:noFill/>
        </a:ln>
      </c:spPr>
    </c:plotArea>
    <c:legend>
      <c:legendPos val="r"/>
      <c:layout>
        <c:manualLayout>
          <c:xMode val="edge"/>
          <c:yMode val="edge"/>
          <c:x val="0.750001531058618"/>
          <c:y val="0.103282726914038"/>
          <c:w val="0.231250437445319"/>
          <c:h val="0.772604600895476"/>
        </c:manualLayout>
      </c:layout>
      <c:overlay val="0"/>
      <c:spPr>
        <a:noFill/>
        <a:ln w="0">
          <a:noFill/>
        </a:ln>
      </c:spPr>
      <c:txPr>
        <a:bodyPr/>
        <a:lstStyle/>
        <a:p>
          <a:pPr>
            <a:defRPr b="0" sz="419" spc="-1" strike="noStrike">
              <a:solidFill>
                <a:srgbClr val="000000"/>
              </a:solidFill>
              <a:latin typeface="Calibri"/>
              <a:ea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3.xml.rels><?xml version="1.0" encoding="UTF-8"?>
<Relationships xmlns="http://schemas.openxmlformats.org/package/2006/relationships"><Relationship Id="rId1" Type="http://schemas.openxmlformats.org/officeDocument/2006/relationships/chart" Target="../charts/chart5.xml"/>
</Relationships>
</file>

<file path=xl/drawings/_rels/drawing4.xml.rels><?xml version="1.0" encoding="UTF-8"?>
<Relationships xmlns="http://schemas.openxmlformats.org/package/2006/relationships"><Relationship Id="rId1" Type="http://schemas.openxmlformats.org/officeDocument/2006/relationships/chart" Target="../charts/chart6.xml"/>
</Relationships>
</file>

<file path=xl/drawings/_rels/drawing5.xml.rels><?xml version="1.0" encoding="UTF-8"?>
<Relationships xmlns="http://schemas.openxmlformats.org/package/2006/relationships"><Relationship Id="rId1" Type="http://schemas.openxmlformats.org/officeDocument/2006/relationships/chart" Target="../charts/chart7.xml"/>
</Relationships>
</file>

<file path=xl/drawings/_rels/drawing6.xml.rels><?xml version="1.0" encoding="UTF-8"?>
<Relationships xmlns="http://schemas.openxmlformats.org/package/2006/relationships"><Relationship Id="rId1" Type="http://schemas.openxmlformats.org/officeDocument/2006/relationships/chart" Target="../charts/chart8.xml"/>
</Relationships>
</file>

<file path=xl/drawings/_rels/drawing7.xml.rels><?xml version="1.0" encoding="UTF-8"?>
<Relationships xmlns="http://schemas.openxmlformats.org/package/2006/relationships"><Relationship Id="rId1" Type="http://schemas.openxmlformats.org/officeDocument/2006/relationships/chart" Target="../charts/chart9.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142920</xdr:rowOff>
    </xdr:from>
    <xdr:to>
      <xdr:col>0</xdr:col>
      <xdr:colOff>0</xdr:colOff>
      <xdr:row>38</xdr:row>
      <xdr:rowOff>161640</xdr:rowOff>
    </xdr:to>
    <xdr:graphicFrame>
      <xdr:nvGraphicFramePr>
        <xdr:cNvPr id="0" name="Graphique 1"/>
        <xdr:cNvGraphicFramePr/>
      </xdr:nvGraphicFramePr>
      <xdr:xfrm>
        <a:off x="0" y="333360"/>
        <a:ext cx="0" cy="6009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19080</xdr:colOff>
      <xdr:row>1</xdr:row>
      <xdr:rowOff>57240</xdr:rowOff>
    </xdr:from>
    <xdr:to>
      <xdr:col>12</xdr:col>
      <xdr:colOff>456840</xdr:colOff>
      <xdr:row>41</xdr:row>
      <xdr:rowOff>142560</xdr:rowOff>
    </xdr:to>
    <xdr:graphicFrame>
      <xdr:nvGraphicFramePr>
        <xdr:cNvPr id="1" name="Graphique 2"/>
        <xdr:cNvGraphicFramePr/>
      </xdr:nvGraphicFramePr>
      <xdr:xfrm>
        <a:off x="19080" y="247680"/>
        <a:ext cx="11040840" cy="65620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142920</xdr:rowOff>
    </xdr:from>
    <xdr:to>
      <xdr:col>0</xdr:col>
      <xdr:colOff>0</xdr:colOff>
      <xdr:row>38</xdr:row>
      <xdr:rowOff>161640</xdr:rowOff>
    </xdr:to>
    <xdr:graphicFrame>
      <xdr:nvGraphicFramePr>
        <xdr:cNvPr id="2" name="Graphique 1"/>
        <xdr:cNvGraphicFramePr/>
      </xdr:nvGraphicFramePr>
      <xdr:xfrm>
        <a:off x="0" y="333360"/>
        <a:ext cx="0" cy="6009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19080</xdr:colOff>
      <xdr:row>1</xdr:row>
      <xdr:rowOff>57240</xdr:rowOff>
    </xdr:from>
    <xdr:to>
      <xdr:col>11</xdr:col>
      <xdr:colOff>294840</xdr:colOff>
      <xdr:row>41</xdr:row>
      <xdr:rowOff>142560</xdr:rowOff>
    </xdr:to>
    <xdr:graphicFrame>
      <xdr:nvGraphicFramePr>
        <xdr:cNvPr id="3" name="Graphique 2"/>
        <xdr:cNvGraphicFramePr/>
      </xdr:nvGraphicFramePr>
      <xdr:xfrm>
        <a:off x="19080" y="247680"/>
        <a:ext cx="9994320" cy="65620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695880</xdr:colOff>
      <xdr:row>1</xdr:row>
      <xdr:rowOff>115920</xdr:rowOff>
    </xdr:from>
    <xdr:to>
      <xdr:col>9</xdr:col>
      <xdr:colOff>678960</xdr:colOff>
      <xdr:row>21</xdr:row>
      <xdr:rowOff>65880</xdr:rowOff>
    </xdr:to>
    <xdr:graphicFrame>
      <xdr:nvGraphicFramePr>
        <xdr:cNvPr id="4" name="Graphique 1"/>
        <xdr:cNvGraphicFramePr/>
      </xdr:nvGraphicFramePr>
      <xdr:xfrm>
        <a:off x="695880" y="353880"/>
        <a:ext cx="8308440" cy="3188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2</xdr:row>
      <xdr:rowOff>0</xdr:rowOff>
    </xdr:from>
    <xdr:to>
      <xdr:col>10</xdr:col>
      <xdr:colOff>884160</xdr:colOff>
      <xdr:row>2</xdr:row>
      <xdr:rowOff>0</xdr:rowOff>
    </xdr:to>
    <xdr:graphicFrame>
      <xdr:nvGraphicFramePr>
        <xdr:cNvPr id="5" name="Graphique 1"/>
        <xdr:cNvGraphicFramePr/>
      </xdr:nvGraphicFramePr>
      <xdr:xfrm>
        <a:off x="57240" y="495000"/>
        <a:ext cx="1105344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19080</xdr:colOff>
      <xdr:row>1</xdr:row>
      <xdr:rowOff>95400</xdr:rowOff>
    </xdr:from>
    <xdr:to>
      <xdr:col>6</xdr:col>
      <xdr:colOff>533160</xdr:colOff>
      <xdr:row>21</xdr:row>
      <xdr:rowOff>28440</xdr:rowOff>
    </xdr:to>
    <xdr:graphicFrame>
      <xdr:nvGraphicFramePr>
        <xdr:cNvPr id="6" name="Graphique 1"/>
        <xdr:cNvGraphicFramePr/>
      </xdr:nvGraphicFramePr>
      <xdr:xfrm>
        <a:off x="19080" y="466560"/>
        <a:ext cx="5821200" cy="3371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571320</xdr:colOff>
      <xdr:row>2</xdr:row>
      <xdr:rowOff>33480</xdr:rowOff>
    </xdr:from>
    <xdr:to>
      <xdr:col>11</xdr:col>
      <xdr:colOff>618480</xdr:colOff>
      <xdr:row>28</xdr:row>
      <xdr:rowOff>28440</xdr:rowOff>
    </xdr:to>
    <xdr:graphicFrame>
      <xdr:nvGraphicFramePr>
        <xdr:cNvPr id="7" name="Graphique 1"/>
        <xdr:cNvGraphicFramePr/>
      </xdr:nvGraphicFramePr>
      <xdr:xfrm>
        <a:off x="4473720" y="966600"/>
        <a:ext cx="6239160" cy="4462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247680</xdr:colOff>
      <xdr:row>2</xdr:row>
      <xdr:rowOff>142920</xdr:rowOff>
    </xdr:from>
    <xdr:to>
      <xdr:col>7</xdr:col>
      <xdr:colOff>256680</xdr:colOff>
      <xdr:row>20</xdr:row>
      <xdr:rowOff>142560</xdr:rowOff>
    </xdr:to>
    <xdr:graphicFrame>
      <xdr:nvGraphicFramePr>
        <xdr:cNvPr id="8" name="Graphique 1"/>
        <xdr:cNvGraphicFramePr/>
      </xdr:nvGraphicFramePr>
      <xdr:xfrm>
        <a:off x="247680" y="666720"/>
        <a:ext cx="6200640" cy="2914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Publications%20DES%20r&#233;alisation/RAPPORT%20ANNUEL/rapportannuel%202020/3-Valid&#233;/Vue%20r&#233;muneration/tableaux%20hautes%20r&#233;mus%20vue%203.1-AF-20200921.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Travaux%20B3%20par%20th&#232;mes/R&#233;mun&#233;rations/Marronniers/Expertise%20SIASP/SIASP%202018/v7/sorties%20SAS/VueRA2020_1_FPTH.xls"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Travaux%20B3%20par%20th&#232;mes/R&#233;mun&#233;rations/Marronniers/Expertise%20SIASP/SIASP%202018/v7/sorties%20SAS/VueRA2020_1.xls"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Travaux%20B3%20par%20th&#232;mes/R&#233;mun&#233;rations/Marronniers/RA/2020/Vue/Annexe%20GIPA/Vue_Gipa_annexe1.xlsx" TargetMode="External"/>
</Relationships>
</file>

<file path=xl/externalLinks/_rels/externalLink5.xml.rels><?xml version="1.0" encoding="UTF-8"?>
<Relationships xmlns="http://schemas.openxmlformats.org/package/2006/relationships"><Relationship Id="rId1" Type="http://schemas.openxmlformats.org/officeDocument/2006/relationships/externalLinkPath" Target="../../../../Travaux%20B3%20par%20th&#232;mes/R&#233;mun&#233;rations/Marronniers/RA/2020/Vue/Annexe%20CET/vue_cet_annexe2.xlsx" TargetMode="External"/>
</Relationships>
</file>

<file path=xl/externalLinks/_rels/externalLink6.xml.rels><?xml version="1.0" encoding="UTF-8"?>
<Relationships xmlns="http://schemas.openxmlformats.org/package/2006/relationships"><Relationship Id="rId1" Type="http://schemas.openxmlformats.org/officeDocument/2006/relationships/externalLinkPath" Target="../../../../Users/fgodet-adc/AppData/Local/Microsoft/Windows/INetCache/Content.Outlook/C5TYFRHV/CET_2019_PB_corrections_universit&#233;s_ages_situation%20(002).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V3.1-E3-5"/>
      <sheetName val="V3.1-E3-compl"/>
      <sheetName val="DEPMIN _Monde"/>
      <sheetName val="DEPMIN_France"/>
      <sheetName val="V3.1-E3-5-EDL"/>
    </sheetNames>
    <sheetDataSet>
      <sheetData sheetId="0"/>
      <sheetData sheetId="1">
        <row r="366">
          <cell r="M366">
            <v>0.348</v>
          </cell>
          <cell r="N366">
            <v>200</v>
          </cell>
          <cell r="O366">
            <v>878163.530547413</v>
          </cell>
        </row>
        <row r="377">
          <cell r="N377">
            <v>2341166.03</v>
          </cell>
        </row>
        <row r="456">
          <cell r="M456">
            <v>0.187179487179487</v>
          </cell>
          <cell r="N456">
            <v>39</v>
          </cell>
          <cell r="O456">
            <v>1444242.81723031</v>
          </cell>
        </row>
      </sheetData>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V 3-5"/>
      <sheetName val="V 3-5_empl"/>
      <sheetName val="V 3-6"/>
      <sheetName val="V 3-6_suite"/>
    </sheetNames>
    <sheetDataSet>
      <sheetData sheetId="0"/>
      <sheetData sheetId="1"/>
      <sheetData sheetId="2">
        <row r="2">
          <cell r="C2">
            <v>2314.18</v>
          </cell>
          <cell r="D2">
            <v>42.7</v>
          </cell>
          <cell r="E2">
            <v>1041841.37</v>
          </cell>
        </row>
        <row r="3">
          <cell r="C3">
            <v>2058.66</v>
          </cell>
          <cell r="D3">
            <v>45.4</v>
          </cell>
          <cell r="E3">
            <v>103591.74</v>
          </cell>
        </row>
        <row r="4">
          <cell r="C4">
            <v>2066.58</v>
          </cell>
          <cell r="D4">
            <v>41.6</v>
          </cell>
          <cell r="E4">
            <v>677650.43</v>
          </cell>
        </row>
        <row r="5">
          <cell r="C5">
            <v>2302.82</v>
          </cell>
          <cell r="D5">
            <v>41.2</v>
          </cell>
          <cell r="E5">
            <v>41297.58</v>
          </cell>
        </row>
        <row r="6">
          <cell r="C6">
            <v>2018.83</v>
          </cell>
          <cell r="D6">
            <v>42.6</v>
          </cell>
          <cell r="E6">
            <v>24930.52</v>
          </cell>
        </row>
        <row r="7">
          <cell r="C7">
            <v>1912.52</v>
          </cell>
          <cell r="D7">
            <v>45.2</v>
          </cell>
          <cell r="E7">
            <v>115904.79</v>
          </cell>
        </row>
        <row r="8">
          <cell r="C8">
            <v>1688.53</v>
          </cell>
          <cell r="D8">
            <v>42.6</v>
          </cell>
          <cell r="E8">
            <v>3410.59</v>
          </cell>
        </row>
        <row r="9">
          <cell r="C9">
            <v>5655.31</v>
          </cell>
          <cell r="D9">
            <v>46.6</v>
          </cell>
          <cell r="E9">
            <v>75055.72</v>
          </cell>
        </row>
        <row r="10">
          <cell r="C10">
            <v>1873.03</v>
          </cell>
          <cell r="D10">
            <v>43.2</v>
          </cell>
          <cell r="E10">
            <v>129852.29</v>
          </cell>
        </row>
        <row r="11">
          <cell r="C11">
            <v>2392.84</v>
          </cell>
          <cell r="D11">
            <v>46.3</v>
          </cell>
          <cell r="E11">
            <v>8039.75</v>
          </cell>
        </row>
        <row r="12">
          <cell r="C12">
            <v>1809.79</v>
          </cell>
          <cell r="D12">
            <v>42.3</v>
          </cell>
          <cell r="E12">
            <v>90900.84</v>
          </cell>
        </row>
        <row r="13">
          <cell r="C13">
            <v>2069.3</v>
          </cell>
          <cell r="D13">
            <v>41.8</v>
          </cell>
          <cell r="E13">
            <v>338.38</v>
          </cell>
        </row>
        <row r="14">
          <cell r="C14">
            <v>2033.4</v>
          </cell>
          <cell r="D14">
            <v>43</v>
          </cell>
          <cell r="E14">
            <v>10990.31</v>
          </cell>
        </row>
        <row r="15">
          <cell r="C15">
            <v>1701.81</v>
          </cell>
          <cell r="D15">
            <v>46.5</v>
          </cell>
          <cell r="E15">
            <v>15540.66</v>
          </cell>
        </row>
        <row r="16">
          <cell r="C16">
            <v>1563.37</v>
          </cell>
          <cell r="D16">
            <v>41.1</v>
          </cell>
          <cell r="E16">
            <v>2918.72</v>
          </cell>
        </row>
        <row r="17">
          <cell r="C17">
            <v>4814.57</v>
          </cell>
          <cell r="D17">
            <v>54.2</v>
          </cell>
          <cell r="E17">
            <v>1123.63</v>
          </cell>
        </row>
        <row r="18">
          <cell r="C18">
            <v>2376.99</v>
          </cell>
          <cell r="D18">
            <v>42.7</v>
          </cell>
          <cell r="E18">
            <v>911989.07</v>
          </cell>
        </row>
        <row r="19">
          <cell r="C19">
            <v>2030.55</v>
          </cell>
          <cell r="D19">
            <v>45.3</v>
          </cell>
          <cell r="E19">
            <v>95551.99</v>
          </cell>
        </row>
        <row r="20">
          <cell r="C20">
            <v>2106.37</v>
          </cell>
          <cell r="D20">
            <v>41.4</v>
          </cell>
          <cell r="E20">
            <v>586749.58</v>
          </cell>
        </row>
        <row r="21">
          <cell r="C21">
            <v>2304.75</v>
          </cell>
          <cell r="D21">
            <v>41.2</v>
          </cell>
          <cell r="E21">
            <v>40959.19</v>
          </cell>
        </row>
        <row r="22">
          <cell r="C22">
            <v>2007.34</v>
          </cell>
          <cell r="D22">
            <v>42.3</v>
          </cell>
          <cell r="E22">
            <v>13940.21</v>
          </cell>
        </row>
        <row r="23">
          <cell r="C23">
            <v>1945.14</v>
          </cell>
          <cell r="D23">
            <v>45</v>
          </cell>
          <cell r="E23">
            <v>100364.13</v>
          </cell>
        </row>
        <row r="24">
          <cell r="C24">
            <v>2431.24</v>
          </cell>
          <cell r="D24">
            <v>51.3</v>
          </cell>
          <cell r="E24">
            <v>491.88</v>
          </cell>
        </row>
        <row r="25">
          <cell r="C25">
            <v>5668.09</v>
          </cell>
          <cell r="D25">
            <v>46.5</v>
          </cell>
          <cell r="E25">
            <v>73932.09</v>
          </cell>
        </row>
      </sheetData>
      <sheetData sheetId="3">
        <row r="2">
          <cell r="B2">
            <v>1481.5</v>
          </cell>
          <cell r="C2">
            <v>1950.39</v>
          </cell>
          <cell r="D2">
            <v>3250.5</v>
          </cell>
        </row>
        <row r="3">
          <cell r="B3">
            <v>1374.33</v>
          </cell>
          <cell r="C3">
            <v>1742.78</v>
          </cell>
          <cell r="D3">
            <v>2688.92</v>
          </cell>
        </row>
        <row r="4">
          <cell r="B4">
            <v>1515.92</v>
          </cell>
          <cell r="C4">
            <v>1942.83</v>
          </cell>
          <cell r="D4">
            <v>2799.25</v>
          </cell>
        </row>
        <row r="5">
          <cell r="B5">
            <v>1557.83</v>
          </cell>
          <cell r="C5">
            <v>2267.83</v>
          </cell>
          <cell r="D5">
            <v>2948.75</v>
          </cell>
        </row>
        <row r="6">
          <cell r="B6">
            <v>1439.75</v>
          </cell>
          <cell r="C6">
            <v>1944.17</v>
          </cell>
          <cell r="D6">
            <v>2627.67</v>
          </cell>
        </row>
        <row r="7">
          <cell r="B7">
            <v>1407.17</v>
          </cell>
          <cell r="C7">
            <v>1730.33</v>
          </cell>
          <cell r="D7">
            <v>2603.82</v>
          </cell>
        </row>
        <row r="8">
          <cell r="B8">
            <v>1238.5</v>
          </cell>
          <cell r="C8">
            <v>1591.98</v>
          </cell>
          <cell r="D8">
            <v>2170.67</v>
          </cell>
        </row>
        <row r="9">
          <cell r="B9">
            <v>3088.08</v>
          </cell>
          <cell r="C9">
            <v>5520.79</v>
          </cell>
          <cell r="D9">
            <v>8163.89</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V 3-1"/>
      <sheetName val="V 3-1 encadre"/>
      <sheetName val="V 3-1 encadreenseignant"/>
      <sheetName val="V 3-2"/>
      <sheetName val="V 3-3"/>
      <sheetName val="V 3-4"/>
      <sheetName val="V 3-7"/>
      <sheetName val="V 3-7_A"/>
      <sheetName val="V 3-7_B"/>
      <sheetName val="V 3-7_C"/>
    </sheetNames>
    <sheetDataSet>
      <sheetData sheetId="0"/>
      <sheetData sheetId="1"/>
      <sheetData sheetId="2"/>
      <sheetData sheetId="3"/>
      <sheetData sheetId="4"/>
      <sheetData sheetId="5"/>
      <sheetData sheetId="6">
        <row r="2">
          <cell r="D2">
            <v>2653.35</v>
          </cell>
          <cell r="E2">
            <v>2683.7</v>
          </cell>
          <cell r="F2">
            <v>2419.95</v>
          </cell>
          <cell r="G2">
            <v>2896.82</v>
          </cell>
        </row>
        <row r="3">
          <cell r="D3">
            <v>1991.06</v>
          </cell>
          <cell r="E3">
            <v>2014.79</v>
          </cell>
          <cell r="F3">
            <v>1808.58</v>
          </cell>
          <cell r="G3">
            <v>2214.24</v>
          </cell>
        </row>
        <row r="4">
          <cell r="D4">
            <v>662.29</v>
          </cell>
          <cell r="E4">
            <v>668.91</v>
          </cell>
          <cell r="F4">
            <v>611.37</v>
          </cell>
          <cell r="G4">
            <v>682.58</v>
          </cell>
        </row>
        <row r="9">
          <cell r="D9">
            <v>24.96</v>
          </cell>
          <cell r="E9">
            <v>24.92</v>
          </cell>
          <cell r="F9">
            <v>25.26</v>
          </cell>
          <cell r="G9">
            <v>23.56</v>
          </cell>
        </row>
        <row r="10">
          <cell r="D10">
            <v>495.33</v>
          </cell>
          <cell r="E10">
            <v>501.01</v>
          </cell>
          <cell r="F10">
            <v>451.6</v>
          </cell>
          <cell r="G10">
            <v>542.37</v>
          </cell>
        </row>
        <row r="11">
          <cell r="D11">
            <v>242.79</v>
          </cell>
          <cell r="E11">
            <v>245.61</v>
          </cell>
          <cell r="F11">
            <v>221.11</v>
          </cell>
          <cell r="G11">
            <v>266.74</v>
          </cell>
        </row>
        <row r="12">
          <cell r="D12">
            <v>252.54</v>
          </cell>
          <cell r="E12">
            <v>255.41</v>
          </cell>
          <cell r="F12">
            <v>230.49</v>
          </cell>
          <cell r="G12">
            <v>275.63</v>
          </cell>
        </row>
        <row r="13">
          <cell r="D13">
            <v>2158.03</v>
          </cell>
          <cell r="E13">
            <v>2182.69</v>
          </cell>
          <cell r="F13">
            <v>1968.34</v>
          </cell>
          <cell r="G13">
            <v>2354.45</v>
          </cell>
        </row>
      </sheetData>
      <sheetData sheetId="7">
        <row r="2">
          <cell r="D2">
            <v>3178.7</v>
          </cell>
          <cell r="E2">
            <v>3166.97</v>
          </cell>
          <cell r="F2">
            <v>3431.93</v>
          </cell>
          <cell r="G2">
            <v>3642.19</v>
          </cell>
        </row>
        <row r="3">
          <cell r="D3">
            <v>2353.39</v>
          </cell>
          <cell r="E3">
            <v>2350.21</v>
          </cell>
          <cell r="F3">
            <v>2422.1</v>
          </cell>
          <cell r="G3">
            <v>2845.48</v>
          </cell>
        </row>
        <row r="4">
          <cell r="D4">
            <v>825.31</v>
          </cell>
          <cell r="E4">
            <v>816.76</v>
          </cell>
          <cell r="F4">
            <v>1009.83</v>
          </cell>
          <cell r="G4">
            <v>796.71</v>
          </cell>
        </row>
        <row r="9">
          <cell r="D9">
            <v>25.96</v>
          </cell>
          <cell r="E9">
            <v>25.79</v>
          </cell>
          <cell r="F9">
            <v>29.42</v>
          </cell>
          <cell r="G9">
            <v>21.87</v>
          </cell>
        </row>
        <row r="10">
          <cell r="D10">
            <v>581.64</v>
          </cell>
          <cell r="E10">
            <v>580.28</v>
          </cell>
          <cell r="F10">
            <v>610.88</v>
          </cell>
          <cell r="G10">
            <v>676.78</v>
          </cell>
        </row>
        <row r="11">
          <cell r="D11">
            <v>279.06</v>
          </cell>
          <cell r="E11">
            <v>278.82</v>
          </cell>
          <cell r="F11">
            <v>284.08</v>
          </cell>
          <cell r="G11">
            <v>330.32</v>
          </cell>
        </row>
        <row r="12">
          <cell r="D12">
            <v>302.58</v>
          </cell>
          <cell r="E12">
            <v>301.46</v>
          </cell>
          <cell r="F12">
            <v>326.8</v>
          </cell>
          <cell r="G12">
            <v>346.46</v>
          </cell>
        </row>
        <row r="13">
          <cell r="D13">
            <v>2597.06</v>
          </cell>
          <cell r="E13">
            <v>2586.68</v>
          </cell>
          <cell r="F13">
            <v>2821.05</v>
          </cell>
          <cell r="G13">
            <v>2965.4</v>
          </cell>
        </row>
      </sheetData>
      <sheetData sheetId="8">
        <row r="2">
          <cell r="D2">
            <v>2919.41</v>
          </cell>
          <cell r="E2">
            <v>2937.06</v>
          </cell>
          <cell r="F2">
            <v>2719.67</v>
          </cell>
          <cell r="G2">
            <v>2968.69</v>
          </cell>
        </row>
        <row r="3">
          <cell r="D3">
            <v>2260.83</v>
          </cell>
          <cell r="E3">
            <v>2272.4</v>
          </cell>
          <cell r="F3">
            <v>2129.81</v>
          </cell>
          <cell r="G3">
            <v>2164.26</v>
          </cell>
        </row>
        <row r="4">
          <cell r="D4">
            <v>658.59</v>
          </cell>
          <cell r="E4">
            <v>664.66</v>
          </cell>
          <cell r="F4">
            <v>589.86</v>
          </cell>
          <cell r="G4">
            <v>804.42</v>
          </cell>
        </row>
        <row r="9">
          <cell r="D9">
            <v>22.56</v>
          </cell>
          <cell r="E9">
            <v>22.63</v>
          </cell>
          <cell r="F9">
            <v>21.69</v>
          </cell>
          <cell r="G9">
            <v>27.1</v>
          </cell>
        </row>
        <row r="10">
          <cell r="D10">
            <v>548.17</v>
          </cell>
          <cell r="E10">
            <v>551.35</v>
          </cell>
          <cell r="F10">
            <v>512.22</v>
          </cell>
          <cell r="G10">
            <v>560.64</v>
          </cell>
        </row>
        <row r="11">
          <cell r="D11">
            <v>270.41</v>
          </cell>
          <cell r="E11">
            <v>271.92</v>
          </cell>
          <cell r="F11">
            <v>253.34</v>
          </cell>
          <cell r="G11">
            <v>278.14</v>
          </cell>
        </row>
        <row r="12">
          <cell r="D12">
            <v>277.76</v>
          </cell>
          <cell r="E12">
            <v>279.43</v>
          </cell>
          <cell r="F12">
            <v>258.88</v>
          </cell>
          <cell r="G12">
            <v>282.49</v>
          </cell>
        </row>
        <row r="13">
          <cell r="D13">
            <v>2371.24</v>
          </cell>
          <cell r="E13">
            <v>2385.71</v>
          </cell>
          <cell r="F13">
            <v>2207.46</v>
          </cell>
          <cell r="G13">
            <v>2408.05</v>
          </cell>
        </row>
      </sheetData>
      <sheetData sheetId="9">
        <row r="2">
          <cell r="D2">
            <v>2257.03</v>
          </cell>
          <cell r="E2">
            <v>2265.56</v>
          </cell>
          <cell r="F2">
            <v>2214.72</v>
          </cell>
          <cell r="G2">
            <v>2258.82</v>
          </cell>
        </row>
        <row r="3">
          <cell r="D3">
            <v>1684.73</v>
          </cell>
          <cell r="E3">
            <v>1690.05</v>
          </cell>
          <cell r="F3">
            <v>1658.34</v>
          </cell>
          <cell r="G3">
            <v>1719.25</v>
          </cell>
        </row>
        <row r="4">
          <cell r="D4">
            <v>572.3</v>
          </cell>
          <cell r="E4">
            <v>575.51</v>
          </cell>
          <cell r="F4">
            <v>556.38</v>
          </cell>
          <cell r="G4">
            <v>539.58</v>
          </cell>
        </row>
        <row r="9">
          <cell r="D9">
            <v>25.36</v>
          </cell>
          <cell r="E9">
            <v>25.4</v>
          </cell>
          <cell r="F9">
            <v>25.12</v>
          </cell>
          <cell r="G9">
            <v>23.89</v>
          </cell>
        </row>
        <row r="10">
          <cell r="D10">
            <v>426.72</v>
          </cell>
          <cell r="E10">
            <v>428.72</v>
          </cell>
          <cell r="F10">
            <v>416.82</v>
          </cell>
          <cell r="G10">
            <v>425.54</v>
          </cell>
        </row>
        <row r="11">
          <cell r="D11">
            <v>211.89</v>
          </cell>
          <cell r="E11">
            <v>213.11</v>
          </cell>
          <cell r="F11">
            <v>205.83</v>
          </cell>
          <cell r="G11">
            <v>210.56</v>
          </cell>
        </row>
        <row r="12">
          <cell r="D12">
            <v>214.83</v>
          </cell>
          <cell r="E12">
            <v>215.61</v>
          </cell>
          <cell r="F12">
            <v>210.99</v>
          </cell>
          <cell r="G12">
            <v>214.99</v>
          </cell>
        </row>
        <row r="13">
          <cell r="D13">
            <v>1830.31</v>
          </cell>
          <cell r="E13">
            <v>1836.84</v>
          </cell>
          <cell r="F13">
            <v>1797.9</v>
          </cell>
          <cell r="G13">
            <v>1833.28</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V 3-A1-1 bilan GIPA 2018"/>
      <sheetName val="V 3.A1-2 GIPA"/>
      <sheetName val="Source V 3-A1-2 GIPA "/>
      <sheetName val="V3-A1-3"/>
      <sheetName val="V 4-A1-4 Gipa FPT"/>
      <sheetName val="V 4-A1-5 Gipa FPH"/>
    </sheetNames>
    <sheetDataSet>
      <sheetData sheetId="0">
        <row r="4">
          <cell r="B4">
            <v>100</v>
          </cell>
          <cell r="C4">
            <v>4.2</v>
          </cell>
          <cell r="D4">
            <v>246</v>
          </cell>
          <cell r="E4">
            <v>36</v>
          </cell>
          <cell r="F4">
            <v>212</v>
          </cell>
          <cell r="G4">
            <v>526</v>
          </cell>
        </row>
        <row r="5">
          <cell r="C5">
            <v>3</v>
          </cell>
          <cell r="D5">
            <v>264</v>
          </cell>
          <cell r="E5">
            <v>36</v>
          </cell>
          <cell r="F5">
            <v>265</v>
          </cell>
          <cell r="G5">
            <v>526</v>
          </cell>
        </row>
        <row r="6">
          <cell r="B6">
            <v>11.9</v>
          </cell>
          <cell r="C6">
            <v>0.2</v>
          </cell>
          <cell r="D6">
            <v>108</v>
          </cell>
          <cell r="E6">
            <v>83</v>
          </cell>
          <cell r="F6">
            <v>83</v>
          </cell>
          <cell r="G6">
            <v>83</v>
          </cell>
        </row>
        <row r="7">
          <cell r="B7">
            <v>1</v>
          </cell>
          <cell r="C7">
            <v>0.1</v>
          </cell>
          <cell r="D7">
            <v>208</v>
          </cell>
          <cell r="E7">
            <v>72</v>
          </cell>
          <cell r="F7">
            <v>168</v>
          </cell>
          <cell r="G7">
            <v>393</v>
          </cell>
        </row>
        <row r="8">
          <cell r="C8">
            <v>0.2</v>
          </cell>
        </row>
        <row r="8">
          <cell r="E8">
            <v>36</v>
          </cell>
        </row>
        <row r="8">
          <cell r="G8">
            <v>512</v>
          </cell>
        </row>
        <row r="9">
          <cell r="B9">
            <v>6.2</v>
          </cell>
          <cell r="C9">
            <v>0.2</v>
          </cell>
          <cell r="D9">
            <v>222</v>
          </cell>
          <cell r="E9">
            <v>52</v>
          </cell>
          <cell r="F9">
            <v>123</v>
          </cell>
          <cell r="G9">
            <v>470</v>
          </cell>
        </row>
        <row r="10">
          <cell r="B10">
            <v>10</v>
          </cell>
          <cell r="C10">
            <v>0.5</v>
          </cell>
          <cell r="D10">
            <v>281</v>
          </cell>
          <cell r="E10">
            <v>58</v>
          </cell>
          <cell r="F10">
            <v>175</v>
          </cell>
          <cell r="G10">
            <v>560</v>
          </cell>
        </row>
        <row r="11">
          <cell r="B11">
            <v>0.2</v>
          </cell>
          <cell r="C11">
            <v>0</v>
          </cell>
          <cell r="D11">
            <v>158</v>
          </cell>
          <cell r="E11">
            <v>11</v>
          </cell>
          <cell r="F11">
            <v>91</v>
          </cell>
          <cell r="G11">
            <v>311</v>
          </cell>
        </row>
        <row r="12">
          <cell r="B12">
            <v>0.8</v>
          </cell>
        </row>
        <row r="12">
          <cell r="D12">
            <v>311</v>
          </cell>
          <cell r="E12">
            <v>79</v>
          </cell>
          <cell r="F12">
            <v>130</v>
          </cell>
          <cell r="G12">
            <v>481</v>
          </cell>
        </row>
        <row r="13">
          <cell r="B13">
            <v>1.6</v>
          </cell>
          <cell r="C13">
            <v>0.1</v>
          </cell>
          <cell r="D13">
            <v>251</v>
          </cell>
          <cell r="E13">
            <v>42</v>
          </cell>
          <cell r="F13">
            <v>144</v>
          </cell>
          <cell r="G13">
            <v>481</v>
          </cell>
        </row>
        <row r="14">
          <cell r="B14">
            <v>2.2</v>
          </cell>
          <cell r="C14">
            <v>0.1</v>
          </cell>
          <cell r="D14">
            <v>273</v>
          </cell>
          <cell r="E14">
            <v>49</v>
          </cell>
          <cell r="F14">
            <v>167</v>
          </cell>
          <cell r="G14">
            <v>526</v>
          </cell>
        </row>
        <row r="15">
          <cell r="B15">
            <v>5.4</v>
          </cell>
          <cell r="C15">
            <v>0.3</v>
          </cell>
          <cell r="D15">
            <v>313</v>
          </cell>
          <cell r="E15">
            <v>83</v>
          </cell>
          <cell r="F15">
            <v>265</v>
          </cell>
          <cell r="G15">
            <v>526</v>
          </cell>
        </row>
        <row r="16">
          <cell r="B16">
            <v>18.1</v>
          </cell>
          <cell r="C16">
            <v>0.7</v>
          </cell>
          <cell r="D16">
            <v>243</v>
          </cell>
          <cell r="E16">
            <v>83</v>
          </cell>
          <cell r="F16">
            <v>171</v>
          </cell>
          <cell r="G16">
            <v>526</v>
          </cell>
        </row>
        <row r="17">
          <cell r="B17">
            <v>71.7</v>
          </cell>
          <cell r="C17">
            <v>2.9</v>
          </cell>
          <cell r="D17">
            <v>240</v>
          </cell>
          <cell r="E17">
            <v>36</v>
          </cell>
          <cell r="F17">
            <v>212</v>
          </cell>
          <cell r="G17">
            <v>526</v>
          </cell>
        </row>
        <row r="18">
          <cell r="B18">
            <v>60.7</v>
          </cell>
          <cell r="C18">
            <v>2.5</v>
          </cell>
          <cell r="D18">
            <v>242</v>
          </cell>
          <cell r="E18">
            <v>36</v>
          </cell>
          <cell r="F18">
            <v>178</v>
          </cell>
          <cell r="G18">
            <v>526</v>
          </cell>
        </row>
        <row r="19">
          <cell r="B19">
            <v>39.3</v>
          </cell>
          <cell r="C19">
            <v>1.7</v>
          </cell>
          <cell r="D19">
            <v>252</v>
          </cell>
          <cell r="E19">
            <v>36</v>
          </cell>
          <cell r="F19">
            <v>222</v>
          </cell>
          <cell r="G19">
            <v>526</v>
          </cell>
        </row>
      </sheetData>
      <sheetData sheetId="1"/>
      <sheetData sheetId="2">
        <row r="4">
          <cell r="B4">
            <v>0.381</v>
          </cell>
          <cell r="C4">
            <v>0.454</v>
          </cell>
          <cell r="D4">
            <v>0.513</v>
          </cell>
          <cell r="E4">
            <v>0.296</v>
          </cell>
          <cell r="F4">
            <v>0.351</v>
          </cell>
          <cell r="G4">
            <v>0.364</v>
          </cell>
          <cell r="H4">
            <v>0.532</v>
          </cell>
          <cell r="I4">
            <v>0.698</v>
          </cell>
          <cell r="J4">
            <v>0.841</v>
          </cell>
          <cell r="K4">
            <v>0.758</v>
          </cell>
        </row>
        <row r="5">
          <cell r="B5">
            <v>0.195</v>
          </cell>
          <cell r="C5">
            <v>0.414</v>
          </cell>
          <cell r="D5">
            <v>0.241</v>
          </cell>
          <cell r="E5">
            <v>0.214</v>
          </cell>
          <cell r="F5">
            <v>0.126</v>
          </cell>
          <cell r="G5">
            <v>0.134</v>
          </cell>
          <cell r="H5">
            <v>0.125</v>
          </cell>
          <cell r="I5">
            <v>0.104</v>
          </cell>
          <cell r="J5">
            <v>0.048</v>
          </cell>
          <cell r="K5">
            <v>0.033</v>
          </cell>
        </row>
        <row r="6">
          <cell r="B6">
            <v>0.326</v>
          </cell>
          <cell r="C6">
            <v>0.043</v>
          </cell>
          <cell r="D6">
            <v>0.123</v>
          </cell>
          <cell r="E6">
            <v>0.404</v>
          </cell>
          <cell r="F6">
            <v>0.423</v>
          </cell>
          <cell r="G6">
            <v>0.403</v>
          </cell>
          <cell r="H6">
            <v>0.25</v>
          </cell>
          <cell r="I6">
            <v>0.035</v>
          </cell>
          <cell r="J6">
            <v>0.007</v>
          </cell>
          <cell r="K6">
            <v>0.007</v>
          </cell>
        </row>
        <row r="7">
          <cell r="B7">
            <v>0.052</v>
          </cell>
          <cell r="C7">
            <v>0.068</v>
          </cell>
          <cell r="D7">
            <v>0.072</v>
          </cell>
          <cell r="E7">
            <v>0.042</v>
          </cell>
          <cell r="F7">
            <v>0.05</v>
          </cell>
          <cell r="G7">
            <v>0.047</v>
          </cell>
          <cell r="H7">
            <v>0.05</v>
          </cell>
          <cell r="I7">
            <v>0.089</v>
          </cell>
          <cell r="J7">
            <v>0.051</v>
          </cell>
          <cell r="K7">
            <v>0.041</v>
          </cell>
        </row>
        <row r="8">
          <cell r="B8">
            <v>0.043</v>
          </cell>
          <cell r="C8">
            <v>0.017</v>
          </cell>
          <cell r="D8">
            <v>0.049</v>
          </cell>
          <cell r="E8">
            <v>0.041</v>
          </cell>
          <cell r="F8">
            <v>0.047</v>
          </cell>
          <cell r="G8">
            <v>0.048</v>
          </cell>
          <cell r="H8">
            <v>0.037</v>
          </cell>
          <cell r="I8">
            <v>0.033</v>
          </cell>
          <cell r="J8">
            <v>0.028</v>
          </cell>
          <cell r="K8">
            <v>0.057</v>
          </cell>
        </row>
        <row r="9">
          <cell r="B9">
            <v>0.003</v>
          </cell>
          <cell r="C9">
            <v>0.003</v>
          </cell>
          <cell r="D9">
            <v>0.002</v>
          </cell>
          <cell r="E9">
            <v>0.003</v>
          </cell>
          <cell r="F9">
            <v>0.003</v>
          </cell>
          <cell r="G9">
            <v>0.004</v>
          </cell>
          <cell r="H9">
            <v>0.005</v>
          </cell>
          <cell r="I9">
            <v>0.042</v>
          </cell>
          <cell r="J9">
            <v>0.026</v>
          </cell>
          <cell r="K9">
            <v>0.103</v>
          </cell>
          <cell r="L9">
            <v>0.1</v>
          </cell>
        </row>
      </sheetData>
      <sheetData sheetId="3">
        <row r="3">
          <cell r="B3">
            <v>0.044</v>
          </cell>
          <cell r="C3">
            <v>0.0480165769494141</v>
          </cell>
        </row>
        <row r="4">
          <cell r="B4">
            <v>0.039</v>
          </cell>
          <cell r="C4">
            <v>0.0409402690120593</v>
          </cell>
        </row>
        <row r="5">
          <cell r="B5">
            <v>0.033</v>
          </cell>
          <cell r="C5">
            <v>0.0340080160600622</v>
          </cell>
        </row>
        <row r="6">
          <cell r="B6">
            <v>0.027</v>
          </cell>
          <cell r="C6">
            <v>0.0285607146350153</v>
          </cell>
        </row>
        <row r="7">
          <cell r="B7">
            <v>0.026</v>
          </cell>
          <cell r="C7">
            <v>0.0277165036579845</v>
          </cell>
        </row>
        <row r="8">
          <cell r="B8">
            <v>0.025</v>
          </cell>
          <cell r="C8">
            <v>0.026697693502721</v>
          </cell>
        </row>
        <row r="9">
          <cell r="B9">
            <v>0.023</v>
          </cell>
          <cell r="C9">
            <v>0.024314495950732</v>
          </cell>
        </row>
        <row r="10">
          <cell r="B10">
            <v>0.02</v>
          </cell>
          <cell r="C10">
            <v>0.0213256966706614</v>
          </cell>
        </row>
      </sheetData>
      <sheetData sheetId="4"/>
      <sheetData sheetId="5"/>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V 3-A2-1 rachat RTT"/>
      <sheetName val="V 3-A2-2 CET min FPE"/>
      <sheetName val="Source V 3-A2-2 CET min FPE"/>
      <sheetName val="V 3-A2-3 CET FPT 2015"/>
      <sheetName val="CET FPT nouveau format dads bru"/>
      <sheetName val="CET FPT nouveau format BS"/>
      <sheetName val="V 3-A2-4 détail CET FPT 2015"/>
      <sheetName val="V 3-A2-5 CET FPH nouveau format"/>
    </sheetNames>
    <sheetDataSet>
      <sheetData sheetId="0">
        <row r="3">
          <cell r="B3">
            <v>100</v>
          </cell>
        </row>
        <row r="3">
          <cell r="D3">
            <v>1299</v>
          </cell>
          <cell r="E3">
            <v>338</v>
          </cell>
          <cell r="F3">
            <v>1050</v>
          </cell>
          <cell r="G3">
            <v>2610</v>
          </cell>
        </row>
        <row r="4">
          <cell r="E4">
            <v>405</v>
          </cell>
          <cell r="F4">
            <v>1350</v>
          </cell>
          <cell r="G4">
            <v>3240</v>
          </cell>
        </row>
        <row r="5">
          <cell r="E5">
            <v>360</v>
          </cell>
          <cell r="F5">
            <v>900</v>
          </cell>
          <cell r="G5">
            <v>2340</v>
          </cell>
        </row>
        <row r="6">
          <cell r="E6">
            <v>225</v>
          </cell>
          <cell r="F6">
            <v>750</v>
          </cell>
        </row>
        <row r="7">
          <cell r="F7">
            <v>1350</v>
          </cell>
        </row>
        <row r="8">
          <cell r="C8">
            <v>1.2</v>
          </cell>
          <cell r="D8">
            <v>1141</v>
          </cell>
          <cell r="E8">
            <v>270</v>
          </cell>
          <cell r="F8">
            <v>900</v>
          </cell>
          <cell r="G8">
            <v>2325</v>
          </cell>
        </row>
        <row r="9">
          <cell r="B9">
            <v>1.6</v>
          </cell>
        </row>
        <row r="9">
          <cell r="E9">
            <v>270</v>
          </cell>
          <cell r="F9">
            <v>1200</v>
          </cell>
          <cell r="G9">
            <v>2970</v>
          </cell>
        </row>
        <row r="10">
          <cell r="E10">
            <v>375</v>
          </cell>
          <cell r="F10">
            <v>1350</v>
          </cell>
          <cell r="G10">
            <v>3500</v>
          </cell>
        </row>
        <row r="11">
          <cell r="B11">
            <v>3</v>
          </cell>
          <cell r="C11">
            <v>3.3</v>
          </cell>
          <cell r="D11">
            <v>996</v>
          </cell>
          <cell r="E11">
            <v>262</v>
          </cell>
          <cell r="F11">
            <v>810</v>
          </cell>
          <cell r="G11">
            <v>1980</v>
          </cell>
        </row>
        <row r="12">
          <cell r="B12">
            <v>7.8</v>
          </cell>
        </row>
        <row r="12">
          <cell r="D12">
            <v>1185</v>
          </cell>
          <cell r="E12">
            <v>300</v>
          </cell>
          <cell r="F12">
            <v>900</v>
          </cell>
          <cell r="G12">
            <v>2340</v>
          </cell>
        </row>
        <row r="13">
          <cell r="B13">
            <v>12.1</v>
          </cell>
        </row>
        <row r="13">
          <cell r="D13">
            <v>1238</v>
          </cell>
          <cell r="E13">
            <v>360</v>
          </cell>
          <cell r="F13">
            <v>990</v>
          </cell>
          <cell r="G13">
            <v>2430</v>
          </cell>
        </row>
        <row r="14">
          <cell r="B14">
            <v>16.7</v>
          </cell>
        </row>
        <row r="14">
          <cell r="D14">
            <v>1277</v>
          </cell>
          <cell r="E14">
            <v>360</v>
          </cell>
          <cell r="F14">
            <v>1050</v>
          </cell>
          <cell r="G14">
            <v>2520</v>
          </cell>
        </row>
        <row r="15">
          <cell r="B15">
            <v>19</v>
          </cell>
        </row>
        <row r="15">
          <cell r="D15">
            <v>1314</v>
          </cell>
          <cell r="E15">
            <v>360</v>
          </cell>
          <cell r="F15">
            <v>1080</v>
          </cell>
          <cell r="G15">
            <v>2700</v>
          </cell>
        </row>
        <row r="16">
          <cell r="B16">
            <v>15.2</v>
          </cell>
          <cell r="C16">
            <v>22.2</v>
          </cell>
          <cell r="D16">
            <v>1324</v>
          </cell>
          <cell r="E16">
            <v>360</v>
          </cell>
          <cell r="F16">
            <v>1080</v>
          </cell>
          <cell r="G16">
            <v>2700</v>
          </cell>
        </row>
        <row r="17">
          <cell r="B17">
            <v>26.4</v>
          </cell>
        </row>
        <row r="17">
          <cell r="D17">
            <v>1382</v>
          </cell>
          <cell r="E17">
            <v>270</v>
          </cell>
          <cell r="F17">
            <v>1080</v>
          </cell>
          <cell r="G17">
            <v>2835</v>
          </cell>
        </row>
        <row r="18">
          <cell r="D18">
            <v>1422</v>
          </cell>
          <cell r="E18">
            <v>375</v>
          </cell>
          <cell r="F18">
            <v>1170</v>
          </cell>
          <cell r="G18">
            <v>2790</v>
          </cell>
        </row>
        <row r="19">
          <cell r="D19">
            <v>1103</v>
          </cell>
          <cell r="E19">
            <v>270</v>
          </cell>
          <cell r="F19">
            <v>900</v>
          </cell>
          <cell r="G19">
            <v>2250</v>
          </cell>
        </row>
      </sheetData>
      <sheetData sheetId="1"/>
      <sheetData sheetId="2">
        <row r="5">
          <cell r="B5">
            <v>0.457</v>
          </cell>
          <cell r="C5">
            <v>0.42</v>
          </cell>
          <cell r="D5">
            <v>0.414</v>
          </cell>
          <cell r="E5">
            <v>0.382</v>
          </cell>
          <cell r="F5">
            <v>0.366</v>
          </cell>
          <cell r="G5">
            <v>0.345</v>
          </cell>
          <cell r="H5">
            <v>0.333</v>
          </cell>
          <cell r="I5">
            <v>0.315</v>
          </cell>
          <cell r="J5">
            <v>0.322</v>
          </cell>
          <cell r="K5">
            <v>0.322</v>
          </cell>
        </row>
        <row r="6">
          <cell r="B6">
            <v>0.265</v>
          </cell>
          <cell r="C6">
            <v>0.287</v>
          </cell>
          <cell r="D6">
            <v>0.309</v>
          </cell>
          <cell r="E6">
            <v>0.34</v>
          </cell>
          <cell r="F6">
            <v>0.375</v>
          </cell>
          <cell r="G6">
            <v>0.393</v>
          </cell>
          <cell r="H6">
            <v>0.409</v>
          </cell>
          <cell r="I6">
            <v>0.408</v>
          </cell>
          <cell r="J6">
            <v>0.439</v>
          </cell>
          <cell r="K6">
            <v>0.447</v>
          </cell>
        </row>
        <row r="7">
          <cell r="B7">
            <v>0.169</v>
          </cell>
          <cell r="C7">
            <v>0.184</v>
          </cell>
          <cell r="D7">
            <v>0.153</v>
          </cell>
          <cell r="E7">
            <v>0.143</v>
          </cell>
          <cell r="F7">
            <v>0.14</v>
          </cell>
          <cell r="G7">
            <v>0.145</v>
          </cell>
          <cell r="H7">
            <v>0.148</v>
          </cell>
          <cell r="I7">
            <v>0.145</v>
          </cell>
          <cell r="J7">
            <v>0.141</v>
          </cell>
          <cell r="K7">
            <v>0.136</v>
          </cell>
        </row>
        <row r="8">
          <cell r="B8">
            <v>0.055</v>
          </cell>
          <cell r="C8">
            <v>0.052</v>
          </cell>
          <cell r="D8">
            <v>0.067</v>
          </cell>
          <cell r="E8">
            <v>0.077</v>
          </cell>
          <cell r="F8">
            <v>0.063</v>
          </cell>
          <cell r="G8">
            <v>0.062</v>
          </cell>
          <cell r="H8">
            <v>0.06</v>
          </cell>
          <cell r="I8">
            <v>0.081</v>
          </cell>
          <cell r="J8">
            <v>0.05</v>
          </cell>
          <cell r="K8">
            <v>0.039</v>
          </cell>
        </row>
        <row r="9">
          <cell r="B9">
            <v>0.035</v>
          </cell>
          <cell r="C9">
            <v>0.038</v>
          </cell>
          <cell r="D9">
            <v>0.041</v>
          </cell>
          <cell r="E9">
            <v>0.041</v>
          </cell>
          <cell r="F9">
            <v>0.039</v>
          </cell>
          <cell r="G9">
            <v>0.042</v>
          </cell>
          <cell r="H9">
            <v>0.033</v>
          </cell>
          <cell r="I9">
            <v>0.022</v>
          </cell>
          <cell r="J9">
            <v>0.018</v>
          </cell>
          <cell r="K9">
            <v>0.016</v>
          </cell>
          <cell r="L9">
            <v>0.015945829868504</v>
          </cell>
        </row>
        <row r="10">
          <cell r="B10">
            <v>0.019</v>
          </cell>
          <cell r="C10">
            <v>0.019</v>
          </cell>
          <cell r="D10">
            <v>0.016</v>
          </cell>
          <cell r="E10">
            <v>0.017</v>
          </cell>
          <cell r="F10">
            <v>0.016</v>
          </cell>
          <cell r="G10">
            <v>0.014</v>
          </cell>
          <cell r="H10">
            <v>0.017</v>
          </cell>
          <cell r="I10">
            <v>0.029</v>
          </cell>
          <cell r="J10">
            <v>0.03</v>
          </cell>
          <cell r="K10">
            <v>0.04</v>
          </cell>
        </row>
      </sheetData>
      <sheetData sheetId="3">
        <row r="7">
          <cell r="B7">
            <v>193300</v>
          </cell>
        </row>
        <row r="8">
          <cell r="B8">
            <v>11400</v>
          </cell>
        </row>
      </sheetData>
      <sheetData sheetId="4"/>
      <sheetData sheetId="5"/>
      <sheetData sheetId="6"/>
      <sheetData sheetId="7"/>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CET"/>
      <sheetName val="graphiques"/>
    </sheetNames>
    <sheetDataSet>
      <sheetData sheetId="0">
        <row r="8">
          <cell r="D8">
            <v>0.613259768288168</v>
          </cell>
        </row>
        <row r="9">
          <cell r="D9">
            <v>0.386740231711832</v>
          </cell>
        </row>
        <row r="23">
          <cell r="H23">
            <v>1461.88</v>
          </cell>
        </row>
        <row r="24">
          <cell r="H24">
            <v>1609.38</v>
          </cell>
        </row>
      </sheetData>
      <sheetData sheetId="1"/>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17.xml.rels><?xml version="1.0" encoding="UTF-8"?>
<Relationships xmlns="http://schemas.openxmlformats.org/package/2006/relationships"><Relationship Id="rId1" Type="http://schemas.openxmlformats.org/officeDocument/2006/relationships/drawing" Target="../drawings/drawing5.xml"/>
</Relationships>
</file>

<file path=xl/worksheets/_rels/sheet19.xml.rels><?xml version="1.0" encoding="UTF-8"?>
<Relationships xmlns="http://schemas.openxmlformats.org/package/2006/relationships"><Relationship Id="rId1" Type="http://schemas.openxmlformats.org/officeDocument/2006/relationships/drawing" Target="../drawings/drawing6.xml"/>
</Relationships>
</file>

<file path=xl/worksheets/_rels/sheet21.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AC7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2" activeCellId="1" sqref="E4:E13 A22"/>
    </sheetView>
  </sheetViews>
  <sheetFormatPr defaultColWidth="11.421875" defaultRowHeight="12.75" zeroHeight="false" outlineLevelRow="0" outlineLevelCol="0"/>
  <cols>
    <col collapsed="false" customWidth="true" hidden="false" outlineLevel="0" max="1" min="1" style="1" width="43.86"/>
    <col collapsed="false" customWidth="true" hidden="false" outlineLevel="0" max="2" min="2" style="1" width="21.43"/>
    <col collapsed="false" customWidth="true" hidden="false" outlineLevel="0" max="8" min="3" style="1" width="7.71"/>
    <col collapsed="false" customWidth="true" hidden="false" outlineLevel="0" max="9" min="9" style="1" width="14.43"/>
    <col collapsed="false" customWidth="true" hidden="false" outlineLevel="0" max="15" min="10" style="1" width="7.71"/>
    <col collapsed="false" customWidth="true" hidden="false" outlineLevel="0" max="16" min="16" style="1" width="13.71"/>
    <col collapsed="false" customWidth="true" hidden="false" outlineLevel="0" max="22" min="17" style="1" width="7.71"/>
    <col collapsed="false" customWidth="true" hidden="false" outlineLevel="0" max="23" min="23" style="1" width="13.14"/>
    <col collapsed="false" customWidth="true" hidden="false" outlineLevel="0" max="29" min="24" style="1" width="7.71"/>
    <col collapsed="false" customWidth="false" hidden="false" outlineLevel="0" max="1024" min="30" style="1" width="11.43"/>
  </cols>
  <sheetData>
    <row r="1" s="5" customFormat="true" ht="18.75" hidden="false" customHeight="true" outlineLevel="0" collapsed="false">
      <c r="A1" s="2" t="s">
        <v>0</v>
      </c>
      <c r="B1" s="2"/>
      <c r="C1" s="2"/>
      <c r="D1" s="2"/>
      <c r="E1" s="2"/>
      <c r="F1" s="2"/>
      <c r="G1" s="2"/>
      <c r="H1" s="3"/>
      <c r="I1" s="3"/>
      <c r="J1" s="3"/>
      <c r="K1" s="3"/>
      <c r="L1" s="3"/>
      <c r="M1" s="3"/>
      <c r="N1" s="3"/>
      <c r="O1" s="4"/>
    </row>
    <row r="2" s="5" customFormat="true" ht="1.5" hidden="false" customHeight="true" outlineLevel="0" collapsed="false">
      <c r="A2" s="3"/>
      <c r="B2" s="3"/>
      <c r="C2" s="3"/>
      <c r="D2" s="3"/>
      <c r="E2" s="3"/>
      <c r="F2" s="3"/>
      <c r="G2" s="3"/>
      <c r="H2" s="3"/>
      <c r="I2" s="3"/>
      <c r="J2" s="3"/>
      <c r="K2" s="3"/>
      <c r="L2" s="3"/>
      <c r="M2" s="3"/>
      <c r="N2" s="3"/>
      <c r="O2" s="4"/>
    </row>
    <row r="3" customFormat="false" ht="18" hidden="false" customHeight="true" outlineLevel="0" collapsed="false">
      <c r="A3" s="6" t="s">
        <v>1</v>
      </c>
      <c r="B3" s="7"/>
      <c r="C3" s="7"/>
    </row>
    <row r="4" customFormat="false" ht="35.25" hidden="false" customHeight="true" outlineLevel="0" collapsed="false">
      <c r="A4" s="8" t="s">
        <v>2</v>
      </c>
      <c r="B4" s="9" t="s">
        <v>3</v>
      </c>
      <c r="C4" s="10" t="s">
        <v>4</v>
      </c>
      <c r="D4" s="10" t="s">
        <v>5</v>
      </c>
      <c r="E4" s="10" t="s">
        <v>6</v>
      </c>
      <c r="F4" s="10" t="s">
        <v>7</v>
      </c>
      <c r="G4" s="10" t="s">
        <v>8</v>
      </c>
      <c r="H4" s="11" t="s">
        <v>9</v>
      </c>
    </row>
    <row r="5" customFormat="false" ht="14.25" hidden="false" customHeight="true" outlineLevel="0" collapsed="false">
      <c r="A5" s="12" t="s">
        <v>10</v>
      </c>
      <c r="B5" s="13" t="n">
        <v>100</v>
      </c>
      <c r="C5" s="14" t="n">
        <v>2295.16</v>
      </c>
      <c r="D5" s="14" t="n">
        <v>2038.25</v>
      </c>
      <c r="E5" s="14" t="n">
        <v>1429.67</v>
      </c>
      <c r="F5" s="14" t="n">
        <v>1659.92</v>
      </c>
      <c r="G5" s="14" t="n">
        <v>2602.08</v>
      </c>
      <c r="H5" s="15" t="n">
        <v>3353.5</v>
      </c>
      <c r="J5" s="16"/>
    </row>
    <row r="6" customFormat="false" ht="14.25" hidden="false" customHeight="true" outlineLevel="0" collapsed="false">
      <c r="A6" s="17" t="s">
        <v>11</v>
      </c>
      <c r="B6" s="18" t="n">
        <v>75.579576363272</v>
      </c>
      <c r="C6" s="19" t="n">
        <v>2354.46</v>
      </c>
      <c r="D6" s="19" t="n">
        <v>2130.5</v>
      </c>
      <c r="E6" s="19" t="n">
        <v>1560.25</v>
      </c>
      <c r="F6" s="19" t="n">
        <v>1774.58</v>
      </c>
      <c r="G6" s="19" t="n">
        <v>2664.75</v>
      </c>
      <c r="H6" s="20" t="n">
        <v>3348.83</v>
      </c>
      <c r="J6" s="16"/>
    </row>
    <row r="7" customFormat="false" ht="14.25" hidden="false" customHeight="true" outlineLevel="0" collapsed="false">
      <c r="A7" s="21" t="s">
        <v>12</v>
      </c>
      <c r="B7" s="22" t="n">
        <v>27.9885233389302</v>
      </c>
      <c r="C7" s="23" t="n">
        <v>2965.41</v>
      </c>
      <c r="D7" s="23" t="n">
        <v>2699.42</v>
      </c>
      <c r="E7" s="23" t="n">
        <v>1985.92</v>
      </c>
      <c r="F7" s="23" t="n">
        <v>2264.33</v>
      </c>
      <c r="G7" s="23" t="n">
        <v>3343.08</v>
      </c>
      <c r="H7" s="24" t="n">
        <v>4195.83</v>
      </c>
      <c r="J7" s="16"/>
    </row>
    <row r="8" customFormat="false" ht="14.25" hidden="false" customHeight="true" outlineLevel="0" collapsed="false">
      <c r="A8" s="21" t="s">
        <v>13</v>
      </c>
      <c r="B8" s="22" t="n">
        <v>13.3459140763109</v>
      </c>
      <c r="C8" s="23" t="n">
        <v>2408.02</v>
      </c>
      <c r="D8" s="23" t="n">
        <v>2367.92</v>
      </c>
      <c r="E8" s="23" t="n">
        <v>1845.94</v>
      </c>
      <c r="F8" s="23" t="n">
        <v>2066.27</v>
      </c>
      <c r="G8" s="23" t="n">
        <v>2682.47</v>
      </c>
      <c r="H8" s="24" t="n">
        <v>2976.67</v>
      </c>
      <c r="J8" s="16"/>
    </row>
    <row r="9" customFormat="false" ht="14.25" hidden="false" customHeight="true" outlineLevel="0" collapsed="false">
      <c r="A9" s="21" t="s">
        <v>14</v>
      </c>
      <c r="B9" s="22" t="n">
        <v>34.1620687352162</v>
      </c>
      <c r="C9" s="23" t="n">
        <v>1833.28</v>
      </c>
      <c r="D9" s="23" t="n">
        <v>1773.33</v>
      </c>
      <c r="E9" s="23" t="n">
        <v>1470.08</v>
      </c>
      <c r="F9" s="23" t="n">
        <v>1595.78</v>
      </c>
      <c r="G9" s="23" t="n">
        <v>1998.33</v>
      </c>
      <c r="H9" s="24" t="n">
        <v>2260.67</v>
      </c>
      <c r="J9" s="16"/>
    </row>
    <row r="10" customFormat="false" ht="14.25" hidden="false" customHeight="true" outlineLevel="0" collapsed="false">
      <c r="A10" s="25" t="s">
        <v>15</v>
      </c>
      <c r="B10" s="26" t="n">
        <v>18.1780982151336</v>
      </c>
      <c r="C10" s="19" t="n">
        <v>1828.92</v>
      </c>
      <c r="D10" s="19" t="n">
        <v>1569.98</v>
      </c>
      <c r="E10" s="19" t="n">
        <v>1248.12</v>
      </c>
      <c r="F10" s="19" t="n">
        <v>1371.98</v>
      </c>
      <c r="G10" s="19" t="n">
        <v>1956.67</v>
      </c>
      <c r="H10" s="20" t="n">
        <v>2671.57</v>
      </c>
      <c r="J10" s="16"/>
    </row>
    <row r="11" customFormat="false" ht="14.25" hidden="false" customHeight="true" outlineLevel="0" collapsed="false">
      <c r="A11" s="25" t="s">
        <v>16</v>
      </c>
      <c r="B11" s="26" t="n">
        <v>4.84082207507753</v>
      </c>
      <c r="C11" s="19" t="n">
        <v>3427.63</v>
      </c>
      <c r="D11" s="19" t="n">
        <v>2589.17</v>
      </c>
      <c r="E11" s="19" t="n">
        <v>1757.33</v>
      </c>
      <c r="F11" s="19" t="n">
        <v>2081.58</v>
      </c>
      <c r="G11" s="19" t="n">
        <v>4123.33</v>
      </c>
      <c r="H11" s="20" t="n">
        <v>6666.58</v>
      </c>
      <c r="J11" s="16"/>
    </row>
    <row r="12" customFormat="false" ht="14.25" hidden="false" customHeight="true" outlineLevel="0" collapsed="false">
      <c r="A12" s="27" t="s">
        <v>17</v>
      </c>
      <c r="B12" s="13" t="n">
        <v>98.5984966534832</v>
      </c>
      <c r="C12" s="14" t="n">
        <v>2310.26</v>
      </c>
      <c r="D12" s="14" t="n">
        <v>2050.02</v>
      </c>
      <c r="E12" s="14" t="n">
        <v>1452.54</v>
      </c>
      <c r="F12" s="14" t="n">
        <v>1674.82</v>
      </c>
      <c r="G12" s="14" t="n">
        <v>2612.93</v>
      </c>
      <c r="H12" s="15" t="n">
        <v>3365.83</v>
      </c>
      <c r="J12" s="16"/>
    </row>
    <row r="13" customFormat="false" ht="14.25" hidden="false" customHeight="true" outlineLevel="0" collapsed="false">
      <c r="A13" s="28" t="s">
        <v>18</v>
      </c>
      <c r="B13" s="29" t="n">
        <v>1.40150334651684</v>
      </c>
      <c r="C13" s="30" t="n">
        <v>1232.86</v>
      </c>
      <c r="D13" s="30" t="n">
        <v>1205.45</v>
      </c>
      <c r="E13" s="30" t="n">
        <v>1166.25</v>
      </c>
      <c r="F13" s="30" t="n">
        <v>1204.29</v>
      </c>
      <c r="G13" s="30" t="n">
        <v>1238.08</v>
      </c>
      <c r="H13" s="31" t="n">
        <v>1325.75</v>
      </c>
      <c r="J13" s="16"/>
    </row>
    <row r="14" customFormat="false" ht="14.25" hidden="false" customHeight="true" outlineLevel="0" collapsed="false">
      <c r="A14" s="32" t="s">
        <v>19</v>
      </c>
      <c r="B14" s="33" t="n">
        <v>63.8470700063933</v>
      </c>
      <c r="C14" s="34" t="n">
        <v>2180.81</v>
      </c>
      <c r="D14" s="34" t="n">
        <v>1975.59</v>
      </c>
      <c r="E14" s="34" t="n">
        <v>1413.15</v>
      </c>
      <c r="F14" s="34" t="n">
        <v>1623.87</v>
      </c>
      <c r="G14" s="34" t="n">
        <v>2486.5</v>
      </c>
      <c r="H14" s="35" t="n">
        <v>3115.92</v>
      </c>
      <c r="J14" s="16"/>
    </row>
    <row r="15" customFormat="false" ht="14.25" hidden="false" customHeight="true" outlineLevel="0" collapsed="false">
      <c r="A15" s="36" t="s">
        <v>20</v>
      </c>
      <c r="B15" s="26" t="n">
        <v>36.1529299936067</v>
      </c>
      <c r="C15" s="19" t="n">
        <v>2497.1</v>
      </c>
      <c r="D15" s="19" t="n">
        <v>2166.83</v>
      </c>
      <c r="E15" s="19" t="n">
        <v>1469.5</v>
      </c>
      <c r="F15" s="19" t="n">
        <v>1739.08</v>
      </c>
      <c r="G15" s="19" t="n">
        <v>2843.42</v>
      </c>
      <c r="H15" s="20" t="n">
        <v>3801.33</v>
      </c>
      <c r="J15" s="16"/>
    </row>
    <row r="16" customFormat="false" ht="14.25" hidden="false" customHeight="true" outlineLevel="0" collapsed="false">
      <c r="A16" s="32" t="s">
        <v>21</v>
      </c>
      <c r="B16" s="33" t="n">
        <v>11.1606803161526</v>
      </c>
      <c r="C16" s="34" t="n">
        <v>1675.02</v>
      </c>
      <c r="D16" s="34" t="n">
        <v>1594.46</v>
      </c>
      <c r="E16" s="34" t="n">
        <v>1246.65</v>
      </c>
      <c r="F16" s="34" t="n">
        <v>1394.08</v>
      </c>
      <c r="G16" s="34" t="n">
        <v>1875.61</v>
      </c>
      <c r="H16" s="35" t="n">
        <v>2126.99</v>
      </c>
      <c r="J16" s="16"/>
    </row>
    <row r="17" customFormat="false" ht="14.25" hidden="false" customHeight="true" outlineLevel="0" collapsed="false">
      <c r="A17" s="36" t="s">
        <v>22</v>
      </c>
      <c r="B17" s="26" t="n">
        <v>21.8878237312832</v>
      </c>
      <c r="C17" s="19" t="n">
        <v>2078.5</v>
      </c>
      <c r="D17" s="19" t="n">
        <v>1945.42</v>
      </c>
      <c r="E17" s="19" t="n">
        <v>1432.41</v>
      </c>
      <c r="F17" s="19" t="n">
        <v>1635.56</v>
      </c>
      <c r="G17" s="19" t="n">
        <v>2284.33</v>
      </c>
      <c r="H17" s="20" t="n">
        <v>2768.33</v>
      </c>
      <c r="J17" s="16"/>
    </row>
    <row r="18" customFormat="false" ht="14.25" hidden="false" customHeight="true" outlineLevel="0" collapsed="false">
      <c r="A18" s="36" t="s">
        <v>23</v>
      </c>
      <c r="B18" s="26" t="n">
        <v>29.9398585731903</v>
      </c>
      <c r="C18" s="19" t="n">
        <v>2343.97</v>
      </c>
      <c r="D18" s="19" t="n">
        <v>2173.08</v>
      </c>
      <c r="E18" s="19" t="n">
        <v>1501.71</v>
      </c>
      <c r="F18" s="19" t="n">
        <v>1742.25</v>
      </c>
      <c r="G18" s="19" t="n">
        <v>2655.67</v>
      </c>
      <c r="H18" s="20" t="n">
        <v>3315.17</v>
      </c>
      <c r="J18" s="16"/>
    </row>
    <row r="19" customFormat="false" ht="14.25" hidden="false" customHeight="true" outlineLevel="0" collapsed="false">
      <c r="A19" s="36" t="s">
        <v>24</v>
      </c>
      <c r="B19" s="26" t="n">
        <v>29.5450403796565</v>
      </c>
      <c r="C19" s="19" t="n">
        <v>2488.37</v>
      </c>
      <c r="D19" s="19" t="n">
        <v>2211.17</v>
      </c>
      <c r="E19" s="19" t="n">
        <v>1497.92</v>
      </c>
      <c r="F19" s="19" t="n">
        <v>1751.5</v>
      </c>
      <c r="G19" s="19" t="n">
        <v>2883.5</v>
      </c>
      <c r="H19" s="20" t="n">
        <v>3679.75</v>
      </c>
      <c r="J19" s="16"/>
    </row>
    <row r="20" customFormat="false" ht="14.25" hidden="false" customHeight="true" outlineLevel="0" collapsed="false">
      <c r="A20" s="37" t="s">
        <v>25</v>
      </c>
      <c r="B20" s="38" t="n">
        <v>7.46655105655046</v>
      </c>
      <c r="C20" s="39" t="n">
        <v>2896.96</v>
      </c>
      <c r="D20" s="39" t="n">
        <v>2484.25</v>
      </c>
      <c r="E20" s="39" t="n">
        <v>1533.91</v>
      </c>
      <c r="F20" s="39" t="n">
        <v>1846.75</v>
      </c>
      <c r="G20" s="39" t="n">
        <v>3358.73</v>
      </c>
      <c r="H20" s="40" t="n">
        <v>4734.33</v>
      </c>
      <c r="J20" s="16"/>
    </row>
    <row r="21" customFormat="false" ht="35.25" hidden="false" customHeight="true" outlineLevel="0" collapsed="false"/>
    <row r="22" customFormat="false" ht="14.25" hidden="false" customHeight="true" outlineLevel="0" collapsed="false">
      <c r="A22" s="41" t="s">
        <v>26</v>
      </c>
      <c r="B22" s="41"/>
      <c r="C22" s="41"/>
      <c r="D22" s="41"/>
      <c r="E22" s="41"/>
      <c r="F22" s="41"/>
      <c r="G22" s="41"/>
      <c r="H22" s="42"/>
    </row>
    <row r="23" customFormat="false" ht="26.25" hidden="false" customHeight="true" outlineLevel="0" collapsed="false">
      <c r="A23" s="43" t="s">
        <v>27</v>
      </c>
      <c r="B23" s="43"/>
      <c r="C23" s="43"/>
      <c r="D23" s="43"/>
      <c r="E23" s="43"/>
      <c r="F23" s="43"/>
      <c r="G23" s="43"/>
      <c r="H23" s="42"/>
    </row>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35.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c r="I47" s="44"/>
    </row>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35.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3" customFormat="false" ht="27.75" hidden="false" customHeight="true" outlineLevel="0" collapsed="false">
      <c r="I73" s="45"/>
      <c r="J73" s="42"/>
      <c r="K73" s="42"/>
      <c r="L73" s="46"/>
      <c r="M73" s="46"/>
      <c r="N73" s="42"/>
      <c r="O73" s="42"/>
      <c r="P73" s="45"/>
      <c r="Q73" s="47"/>
      <c r="R73" s="47"/>
      <c r="S73" s="47"/>
      <c r="T73" s="47"/>
      <c r="U73" s="47"/>
      <c r="V73" s="47"/>
      <c r="W73" s="48"/>
      <c r="X73" s="49"/>
      <c r="Y73" s="49"/>
      <c r="AA73" s="49"/>
      <c r="AB73" s="49"/>
    </row>
    <row r="74" customFormat="false" ht="44.25" hidden="false" customHeight="true" outlineLevel="0" collapsed="false">
      <c r="I74" s="45"/>
      <c r="J74" s="42"/>
      <c r="K74" s="42"/>
      <c r="L74" s="49"/>
      <c r="M74" s="49"/>
      <c r="N74" s="42"/>
      <c r="O74" s="42"/>
      <c r="P74" s="45"/>
      <c r="Q74" s="47"/>
      <c r="R74" s="47"/>
      <c r="S74" s="47"/>
      <c r="T74" s="47"/>
      <c r="U74" s="47"/>
      <c r="V74" s="47"/>
      <c r="X74" s="49"/>
      <c r="Y74" s="49"/>
      <c r="Z74" s="46"/>
      <c r="AA74" s="49"/>
      <c r="AB74" s="49"/>
      <c r="AC74" s="46"/>
    </row>
  </sheetData>
  <mergeCells count="2">
    <mergeCell ref="A22:G22"/>
    <mergeCell ref="A23:G23"/>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L4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3" activeCellId="1" sqref="E4:E13 A43"/>
    </sheetView>
  </sheetViews>
  <sheetFormatPr defaultColWidth="11.421875" defaultRowHeight="12.75" zeroHeight="false" outlineLevelRow="0" outlineLevelCol="0"/>
  <cols>
    <col collapsed="false" customWidth="true" hidden="false" outlineLevel="0" max="1" min="1" style="1" width="11.28"/>
    <col collapsed="false" customWidth="false" hidden="false" outlineLevel="0" max="1024" min="2" style="1" width="11.43"/>
  </cols>
  <sheetData>
    <row r="1" customFormat="false" ht="15" hidden="false" customHeight="false" outlineLevel="0" collapsed="false">
      <c r="A1" s="50" t="s">
        <v>28</v>
      </c>
      <c r="B1" s="51"/>
      <c r="C1" s="51"/>
      <c r="D1" s="51"/>
      <c r="E1" s="51"/>
      <c r="F1" s="51"/>
      <c r="G1" s="51"/>
      <c r="H1" s="51"/>
      <c r="I1" s="51"/>
      <c r="J1" s="51"/>
      <c r="K1" s="51"/>
      <c r="L1" s="51"/>
    </row>
    <row r="2" customFormat="false" ht="12.75" hidden="false" customHeight="false" outlineLevel="0" collapsed="false">
      <c r="A2" s="52" t="s">
        <v>1</v>
      </c>
      <c r="J2" s="53"/>
    </row>
    <row r="43" customFormat="false" ht="53.25" hidden="false" customHeight="true" outlineLevel="0" collapsed="false">
      <c r="A43" s="41" t="s">
        <v>29</v>
      </c>
      <c r="B43" s="41"/>
      <c r="C43" s="41"/>
      <c r="D43" s="41"/>
      <c r="E43" s="41"/>
    </row>
    <row r="44" customFormat="false" ht="46.5" hidden="false" customHeight="true" outlineLevel="0" collapsed="false">
      <c r="A44" s="43" t="s">
        <v>30</v>
      </c>
      <c r="B44" s="43"/>
      <c r="C44" s="43"/>
      <c r="D44" s="43"/>
      <c r="E44" s="43"/>
    </row>
    <row r="45" customFormat="false" ht="90" hidden="false" customHeight="true" outlineLevel="0" collapsed="false">
      <c r="A45" s="43"/>
      <c r="B45" s="43"/>
      <c r="C45" s="43"/>
      <c r="D45" s="43"/>
      <c r="E45" s="43"/>
    </row>
    <row r="46" customFormat="false" ht="48" hidden="false" customHeight="true" outlineLevel="0" collapsed="false">
      <c r="A46" s="43"/>
      <c r="B46" s="43"/>
      <c r="C46" s="43"/>
      <c r="D46" s="43"/>
      <c r="E46" s="43"/>
    </row>
    <row r="47" customFormat="false" ht="23.25" hidden="false" customHeight="true" outlineLevel="0" collapsed="false">
      <c r="A47" s="54"/>
      <c r="B47" s="55"/>
      <c r="C47" s="55"/>
      <c r="D47" s="55"/>
      <c r="E47" s="55"/>
    </row>
    <row r="48" customFormat="false" ht="81.75" hidden="false" customHeight="true" outlineLevel="0" collapsed="false">
      <c r="A48" s="56"/>
      <c r="B48" s="56"/>
      <c r="C48" s="56"/>
      <c r="D48" s="56"/>
      <c r="E48" s="56"/>
    </row>
  </sheetData>
  <mergeCells count="5">
    <mergeCell ref="A43:E43"/>
    <mergeCell ref="A44:E44"/>
    <mergeCell ref="A45:E45"/>
    <mergeCell ref="A46:E46"/>
    <mergeCell ref="A48:E48"/>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A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1" sqref="E4:E13 A43"/>
    </sheetView>
  </sheetViews>
  <sheetFormatPr defaultColWidth="11.421875" defaultRowHeight="11.25" zeroHeight="false" outlineLevelRow="0" outlineLevelCol="0"/>
  <cols>
    <col collapsed="false" customWidth="true" hidden="false" outlineLevel="0" max="1" min="1" style="57" width="23.13"/>
    <col collapsed="false" customWidth="true" hidden="false" outlineLevel="0" max="2" min="2" style="57" width="15.43"/>
    <col collapsed="false" customWidth="false" hidden="false" outlineLevel="0" max="10" min="3" style="57" width="11.43"/>
    <col collapsed="false" customWidth="true" hidden="false" outlineLevel="0" max="11" min="11" style="57" width="22.43"/>
    <col collapsed="false" customWidth="true" hidden="false" outlineLevel="0" max="12" min="12" style="57" width="15"/>
    <col collapsed="false" customWidth="false" hidden="false" outlineLevel="0" max="1024" min="13" style="57" width="11.43"/>
  </cols>
  <sheetData>
    <row r="1" s="59" customFormat="true" ht="15" hidden="false" customHeight="false" outlineLevel="0" collapsed="false">
      <c r="A1" s="58" t="s">
        <v>31</v>
      </c>
      <c r="B1" s="58"/>
      <c r="C1" s="58"/>
      <c r="D1" s="58"/>
      <c r="E1" s="58"/>
      <c r="F1" s="58"/>
      <c r="G1" s="58"/>
      <c r="H1" s="58"/>
      <c r="I1" s="58"/>
      <c r="J1" s="58"/>
      <c r="K1" s="58"/>
      <c r="L1" s="58"/>
    </row>
    <row r="3" customFormat="false" ht="12" hidden="false" customHeight="false" outlineLevel="0" collapsed="false">
      <c r="A3" s="60"/>
      <c r="B3" s="61"/>
      <c r="C3" s="62" t="s">
        <v>32</v>
      </c>
      <c r="D3" s="62" t="s">
        <v>33</v>
      </c>
      <c r="E3" s="62" t="s">
        <v>34</v>
      </c>
      <c r="F3" s="62" t="s">
        <v>35</v>
      </c>
      <c r="G3" s="62" t="s">
        <v>36</v>
      </c>
      <c r="H3" s="62" t="s">
        <v>37</v>
      </c>
    </row>
    <row r="4" customFormat="false" ht="17.25" hidden="false" customHeight="true" outlineLevel="0" collapsed="false">
      <c r="A4" s="60" t="s">
        <v>10</v>
      </c>
      <c r="B4" s="61" t="s">
        <v>38</v>
      </c>
      <c r="C4" s="63" t="n">
        <v>2573</v>
      </c>
      <c r="D4" s="63" t="n">
        <v>1538</v>
      </c>
      <c r="E4" s="63" t="n">
        <v>1945</v>
      </c>
      <c r="F4" s="63" t="n">
        <v>2378</v>
      </c>
      <c r="G4" s="63" t="n">
        <v>2955</v>
      </c>
      <c r="H4" s="63" t="n">
        <v>3704</v>
      </c>
    </row>
    <row r="5" customFormat="false" ht="17.25" hidden="false" customHeight="true" outlineLevel="0" collapsed="false">
      <c r="A5" s="64"/>
      <c r="B5" s="61" t="s">
        <v>39</v>
      </c>
      <c r="C5" s="63" t="n">
        <v>1963</v>
      </c>
      <c r="D5" s="63" t="n">
        <v>1370</v>
      </c>
      <c r="E5" s="63" t="n">
        <v>1535</v>
      </c>
      <c r="F5" s="63" t="n">
        <v>1777</v>
      </c>
      <c r="G5" s="63" t="n">
        <v>2161</v>
      </c>
      <c r="H5" s="63" t="n">
        <v>2745</v>
      </c>
    </row>
    <row r="6" customFormat="false" ht="13.5" hidden="false" customHeight="true" outlineLevel="0" collapsed="false">
      <c r="A6" s="64"/>
      <c r="B6" s="61" t="s">
        <v>40</v>
      </c>
      <c r="C6" s="65" t="n">
        <v>2308</v>
      </c>
      <c r="D6" s="65" t="n">
        <v>1474</v>
      </c>
      <c r="E6" s="65" t="n">
        <v>1650</v>
      </c>
      <c r="F6" s="65" t="n">
        <v>1947</v>
      </c>
      <c r="G6" s="65" t="n">
        <v>2456</v>
      </c>
      <c r="H6" s="66" t="n">
        <v>3242</v>
      </c>
    </row>
    <row r="7" customFormat="false" ht="16.5" hidden="false" customHeight="true" outlineLevel="0" collapsed="false">
      <c r="A7" s="64"/>
      <c r="B7" s="61" t="s">
        <v>41</v>
      </c>
      <c r="C7" s="63" t="n">
        <v>2295.16</v>
      </c>
      <c r="D7" s="63" t="n">
        <v>1429.67</v>
      </c>
      <c r="E7" s="63" t="n">
        <v>1659.92</v>
      </c>
      <c r="F7" s="63" t="n">
        <v>2038.25</v>
      </c>
      <c r="G7" s="63" t="n">
        <v>2602.08</v>
      </c>
      <c r="H7" s="63" t="n">
        <v>3353.5</v>
      </c>
    </row>
    <row r="8" customFormat="false" ht="15" hidden="false" customHeight="true" outlineLevel="0" collapsed="false">
      <c r="A8" s="60" t="s">
        <v>42</v>
      </c>
      <c r="B8" s="61" t="s">
        <v>38</v>
      </c>
      <c r="C8" s="63" t="n">
        <v>2988</v>
      </c>
      <c r="D8" s="63" t="n">
        <v>2001</v>
      </c>
      <c r="E8" s="63" t="n">
        <v>2288</v>
      </c>
      <c r="F8" s="63" t="n">
        <v>2705</v>
      </c>
      <c r="G8" s="63" t="n">
        <v>3364</v>
      </c>
      <c r="H8" s="63" t="n">
        <v>4238</v>
      </c>
    </row>
    <row r="9" customFormat="false" ht="15" hidden="false" customHeight="true" outlineLevel="0" collapsed="false">
      <c r="A9" s="60"/>
      <c r="B9" s="61" t="s">
        <v>39</v>
      </c>
      <c r="C9" s="63" t="n">
        <v>3410</v>
      </c>
      <c r="D9" s="63" t="n">
        <v>2340</v>
      </c>
      <c r="E9" s="63" t="n">
        <v>2702</v>
      </c>
      <c r="F9" s="63" t="n">
        <v>3190</v>
      </c>
      <c r="G9" s="63" t="n">
        <v>3883</v>
      </c>
      <c r="H9" s="63" t="n">
        <v>4719</v>
      </c>
    </row>
    <row r="10" customFormat="false" ht="15" hidden="false" customHeight="true" outlineLevel="0" collapsed="false">
      <c r="A10" s="67"/>
      <c r="B10" s="61" t="s">
        <v>40</v>
      </c>
      <c r="C10" s="68" t="n">
        <v>2597</v>
      </c>
      <c r="D10" s="68" t="n">
        <v>1902</v>
      </c>
      <c r="E10" s="68" t="n">
        <v>2056</v>
      </c>
      <c r="F10" s="68" t="n">
        <v>2404</v>
      </c>
      <c r="G10" s="68" t="n">
        <v>2879</v>
      </c>
      <c r="H10" s="68" t="n">
        <v>3403</v>
      </c>
    </row>
    <row r="11" customFormat="false" ht="14.25" hidden="false" customHeight="true" outlineLevel="0" collapsed="false">
      <c r="A11" s="60"/>
      <c r="B11" s="61" t="s">
        <v>41</v>
      </c>
      <c r="C11" s="63" t="n">
        <v>2965.41</v>
      </c>
      <c r="D11" s="63" t="n">
        <v>1985.92</v>
      </c>
      <c r="E11" s="63" t="n">
        <v>2264.33</v>
      </c>
      <c r="F11" s="63" t="n">
        <v>2699.42</v>
      </c>
      <c r="G11" s="63" t="n">
        <v>3343.08</v>
      </c>
      <c r="H11" s="63" t="n">
        <v>4195.83</v>
      </c>
    </row>
    <row r="12" customFormat="false" ht="15" hidden="false" customHeight="true" outlineLevel="0" collapsed="false">
      <c r="A12" s="69" t="s">
        <v>43</v>
      </c>
      <c r="B12" s="70" t="s">
        <v>38</v>
      </c>
      <c r="C12" s="63" t="n">
        <v>2456</v>
      </c>
      <c r="D12" s="63" t="n">
        <v>1897</v>
      </c>
      <c r="E12" s="63" t="n">
        <v>2115</v>
      </c>
      <c r="F12" s="63" t="n">
        <v>2409</v>
      </c>
      <c r="G12" s="63" t="n">
        <v>2735</v>
      </c>
      <c r="H12" s="63" t="n">
        <v>3040</v>
      </c>
    </row>
    <row r="13" customFormat="false" ht="16.5" hidden="false" customHeight="true" outlineLevel="0" collapsed="false">
      <c r="A13" s="60"/>
      <c r="B13" s="61" t="s">
        <v>39</v>
      </c>
      <c r="C13" s="63" t="n">
        <v>2369</v>
      </c>
      <c r="D13" s="63" t="n">
        <v>1824</v>
      </c>
      <c r="E13" s="63" t="n">
        <v>2034</v>
      </c>
      <c r="F13" s="63" t="n">
        <v>2314</v>
      </c>
      <c r="G13" s="63" t="n">
        <v>2621</v>
      </c>
      <c r="H13" s="63" t="n">
        <v>2942</v>
      </c>
    </row>
    <row r="14" s="71" customFormat="true" ht="15" hidden="false" customHeight="true" outlineLevel="0" collapsed="false">
      <c r="A14" s="60"/>
      <c r="B14" s="61" t="s">
        <v>40</v>
      </c>
      <c r="C14" s="68" t="n">
        <v>2371</v>
      </c>
      <c r="D14" s="68" t="n">
        <v>1805</v>
      </c>
      <c r="E14" s="68" t="n">
        <v>2014</v>
      </c>
      <c r="F14" s="68" t="n">
        <v>2369</v>
      </c>
      <c r="G14" s="68" t="n">
        <v>2675</v>
      </c>
      <c r="H14" s="68" t="n">
        <v>2887</v>
      </c>
      <c r="I14" s="57"/>
      <c r="J14" s="57"/>
      <c r="K14" s="57"/>
      <c r="L14" s="57"/>
      <c r="W14" s="57"/>
      <c r="X14" s="57"/>
      <c r="Y14" s="57"/>
      <c r="Z14" s="57"/>
      <c r="AA14" s="57"/>
      <c r="AB14" s="57"/>
      <c r="AC14" s="57"/>
      <c r="AD14" s="57"/>
    </row>
    <row r="15" customFormat="false" ht="14.25" hidden="false" customHeight="true" outlineLevel="0" collapsed="false">
      <c r="A15" s="60"/>
      <c r="B15" s="61" t="s">
        <v>41</v>
      </c>
      <c r="C15" s="63" t="n">
        <v>2408.02</v>
      </c>
      <c r="D15" s="63" t="n">
        <v>1845.94</v>
      </c>
      <c r="E15" s="63" t="n">
        <v>2066.27</v>
      </c>
      <c r="F15" s="63" t="n">
        <v>2367.92</v>
      </c>
      <c r="G15" s="63" t="n">
        <v>2682.47</v>
      </c>
      <c r="H15" s="63" t="n">
        <v>2976.67</v>
      </c>
      <c r="I15" s="54"/>
      <c r="J15" s="54"/>
      <c r="K15" s="54"/>
      <c r="L15" s="54"/>
    </row>
    <row r="16" customFormat="false" ht="14.25" hidden="false" customHeight="true" outlineLevel="0" collapsed="false">
      <c r="A16" s="60" t="s">
        <v>44</v>
      </c>
      <c r="B16" s="61" t="s">
        <v>38</v>
      </c>
      <c r="C16" s="63" t="n">
        <v>1997</v>
      </c>
      <c r="D16" s="63" t="n">
        <v>1579</v>
      </c>
      <c r="E16" s="63" t="n">
        <v>1708</v>
      </c>
      <c r="F16" s="63" t="n">
        <v>1904</v>
      </c>
      <c r="G16" s="63" t="n">
        <v>2170</v>
      </c>
      <c r="H16" s="63" t="n">
        <v>2498</v>
      </c>
      <c r="I16" s="54"/>
      <c r="J16" s="54"/>
      <c r="K16" s="54"/>
      <c r="L16" s="54"/>
    </row>
    <row r="17" customFormat="false" ht="14.25" hidden="false" customHeight="true" outlineLevel="0" collapsed="false">
      <c r="A17" s="60"/>
      <c r="B17" s="61" t="s">
        <v>39</v>
      </c>
      <c r="C17" s="63" t="n">
        <v>1801</v>
      </c>
      <c r="D17" s="63" t="n">
        <v>1438</v>
      </c>
      <c r="E17" s="63" t="n">
        <v>1565</v>
      </c>
      <c r="F17" s="63" t="n">
        <v>1739</v>
      </c>
      <c r="G17" s="63" t="n">
        <v>1967</v>
      </c>
      <c r="H17" s="63" t="n">
        <v>2237</v>
      </c>
      <c r="I17" s="54"/>
      <c r="J17" s="54"/>
      <c r="K17" s="54"/>
      <c r="L17" s="54"/>
    </row>
    <row r="18" customFormat="false" ht="15" hidden="false" customHeight="true" outlineLevel="0" collapsed="false">
      <c r="A18" s="60"/>
      <c r="B18" s="61" t="s">
        <v>40</v>
      </c>
      <c r="C18" s="68" t="n">
        <v>1830</v>
      </c>
      <c r="D18" s="68" t="n">
        <v>1512</v>
      </c>
      <c r="E18" s="68" t="n">
        <v>1625</v>
      </c>
      <c r="F18" s="68" t="n">
        <v>1795</v>
      </c>
      <c r="G18" s="68" t="n">
        <v>1983</v>
      </c>
      <c r="H18" s="68" t="n">
        <v>2189</v>
      </c>
      <c r="I18" s="54"/>
      <c r="J18" s="54"/>
      <c r="K18" s="54"/>
      <c r="L18" s="54"/>
    </row>
    <row r="19" customFormat="false" ht="14.25" hidden="false" customHeight="true" outlineLevel="0" collapsed="false">
      <c r="A19" s="60"/>
      <c r="B19" s="61" t="s">
        <v>41</v>
      </c>
      <c r="C19" s="63" t="n">
        <v>1833.28</v>
      </c>
      <c r="D19" s="63" t="n">
        <v>1470.08</v>
      </c>
      <c r="E19" s="63" t="n">
        <v>1595.78</v>
      </c>
      <c r="F19" s="63" t="n">
        <v>1773.33</v>
      </c>
      <c r="G19" s="63" t="n">
        <v>1998.33</v>
      </c>
      <c r="H19" s="63" t="n">
        <v>2260.67</v>
      </c>
      <c r="I19" s="54"/>
      <c r="J19" s="54"/>
      <c r="K19" s="54"/>
      <c r="L19" s="54"/>
    </row>
    <row r="20" customFormat="false" ht="17.25" hidden="false" customHeight="true" outlineLevel="0" collapsed="false">
      <c r="A20" s="69" t="s">
        <v>15</v>
      </c>
      <c r="B20" s="70" t="s">
        <v>38</v>
      </c>
      <c r="C20" s="63" t="n">
        <v>2041</v>
      </c>
      <c r="D20" s="63" t="n">
        <v>1218</v>
      </c>
      <c r="E20" s="63" t="n">
        <v>1338</v>
      </c>
      <c r="F20" s="63" t="n">
        <v>1777</v>
      </c>
      <c r="G20" s="63" t="n">
        <v>2311</v>
      </c>
      <c r="H20" s="63" t="n">
        <v>3161</v>
      </c>
      <c r="I20" s="54"/>
      <c r="J20" s="54"/>
      <c r="K20" s="54"/>
      <c r="L20" s="54"/>
    </row>
    <row r="21" customFormat="false" ht="15.75" hidden="false" customHeight="true" outlineLevel="0" collapsed="false">
      <c r="A21" s="60"/>
      <c r="B21" s="61" t="s">
        <v>39</v>
      </c>
      <c r="C21" s="63" t="n">
        <v>1696</v>
      </c>
      <c r="D21" s="63" t="n">
        <v>1259</v>
      </c>
      <c r="E21" s="63" t="n">
        <v>1353</v>
      </c>
      <c r="F21" s="63" t="n">
        <v>1493</v>
      </c>
      <c r="G21" s="63" t="n">
        <v>1740</v>
      </c>
      <c r="H21" s="63" t="n">
        <v>2326</v>
      </c>
    </row>
    <row r="22" customFormat="false" ht="15.75" hidden="false" customHeight="true" outlineLevel="0" collapsed="false">
      <c r="A22" s="60"/>
      <c r="B22" s="61" t="s">
        <v>40</v>
      </c>
      <c r="C22" s="68" t="n">
        <v>1670</v>
      </c>
      <c r="D22" s="68" t="n">
        <v>1342</v>
      </c>
      <c r="E22" s="68" t="n">
        <v>1422</v>
      </c>
      <c r="F22" s="68" t="n">
        <v>1560</v>
      </c>
      <c r="G22" s="68" t="n">
        <v>1719</v>
      </c>
      <c r="H22" s="68" t="n">
        <v>2074</v>
      </c>
    </row>
    <row r="23" customFormat="false" ht="12" hidden="false" customHeight="false" outlineLevel="0" collapsed="false">
      <c r="A23" s="60"/>
      <c r="B23" s="61" t="s">
        <v>41</v>
      </c>
      <c r="C23" s="63" t="n">
        <v>1828.92</v>
      </c>
      <c r="D23" s="63" t="n">
        <v>1248.12</v>
      </c>
      <c r="E23" s="63" t="n">
        <v>1371.98</v>
      </c>
      <c r="F23" s="63" t="n">
        <v>1569.98</v>
      </c>
      <c r="G23" s="63" t="n">
        <v>1956.67</v>
      </c>
      <c r="H23" s="63" t="n">
        <v>2671.57</v>
      </c>
    </row>
    <row r="24" s="54" customFormat="true" ht="12" hidden="false" customHeight="false" outlineLevel="0" collapsed="false">
      <c r="A24" s="60" t="s">
        <v>16</v>
      </c>
      <c r="B24" s="61" t="s">
        <v>38</v>
      </c>
      <c r="C24" s="63" t="n">
        <v>2360</v>
      </c>
      <c r="D24" s="63" t="n">
        <v>1669</v>
      </c>
      <c r="E24" s="63" t="n">
        <v>1920</v>
      </c>
      <c r="F24" s="63" t="n">
        <v>2260</v>
      </c>
      <c r="G24" s="63" t="n">
        <v>2670</v>
      </c>
      <c r="H24" s="63" t="n">
        <v>3161</v>
      </c>
      <c r="I24" s="57"/>
      <c r="J24" s="57"/>
      <c r="K24" s="57"/>
      <c r="L24" s="57"/>
    </row>
    <row r="25" s="54" customFormat="true" ht="12" hidden="false" customHeight="false" outlineLevel="0" collapsed="false">
      <c r="A25" s="60"/>
      <c r="B25" s="61" t="s">
        <v>39</v>
      </c>
      <c r="C25" s="63" t="n">
        <v>3652</v>
      </c>
      <c r="D25" s="63" t="n">
        <v>2163</v>
      </c>
      <c r="E25" s="63" t="n">
        <v>2638</v>
      </c>
      <c r="F25" s="63" t="n">
        <v>3400</v>
      </c>
      <c r="G25" s="63" t="n">
        <v>4313</v>
      </c>
      <c r="H25" s="63" t="n">
        <v>5546</v>
      </c>
      <c r="I25" s="57"/>
      <c r="J25" s="57"/>
      <c r="K25" s="57"/>
      <c r="L25" s="57"/>
    </row>
    <row r="26" s="54" customFormat="true" ht="12" hidden="false" customHeight="false" outlineLevel="0" collapsed="false">
      <c r="A26" s="60"/>
      <c r="B26" s="61" t="s">
        <v>40</v>
      </c>
      <c r="C26" s="68" t="n">
        <v>5655</v>
      </c>
      <c r="D26" s="68" t="n">
        <v>3085</v>
      </c>
      <c r="E26" s="68" t="n">
        <v>4054</v>
      </c>
      <c r="F26" s="68" t="n">
        <v>5520</v>
      </c>
      <c r="G26" s="68" t="n">
        <v>6947</v>
      </c>
      <c r="H26" s="68" t="n">
        <v>8164</v>
      </c>
      <c r="I26" s="57"/>
      <c r="J26" s="57"/>
      <c r="K26" s="57"/>
      <c r="L26" s="57"/>
    </row>
    <row r="27" s="54" customFormat="true" ht="12" hidden="false" customHeight="false" outlineLevel="0" collapsed="false">
      <c r="A27" s="60"/>
      <c r="B27" s="61" t="s">
        <v>41</v>
      </c>
      <c r="C27" s="63" t="n">
        <v>3427.63</v>
      </c>
      <c r="D27" s="63" t="n">
        <v>1757.33</v>
      </c>
      <c r="E27" s="63" t="n">
        <v>2081.58</v>
      </c>
      <c r="F27" s="63" t="n">
        <v>2589.17</v>
      </c>
      <c r="G27" s="63" t="n">
        <v>4123.33</v>
      </c>
      <c r="H27" s="63" t="n">
        <v>6666.58</v>
      </c>
      <c r="I27" s="57"/>
      <c r="J27" s="57"/>
      <c r="K27" s="57"/>
      <c r="L27" s="57"/>
    </row>
    <row r="29" customFormat="false" ht="11.25" hidden="false" customHeight="true" outlineLevel="0" collapsed="false">
      <c r="A29" s="41" t="s">
        <v>45</v>
      </c>
      <c r="B29" s="41"/>
      <c r="C29" s="41"/>
      <c r="D29" s="41"/>
      <c r="E29" s="41"/>
      <c r="F29" s="72"/>
    </row>
    <row r="30" customFormat="false" ht="24" hidden="false" customHeight="true" outlineLevel="0" collapsed="false">
      <c r="A30" s="43" t="s">
        <v>46</v>
      </c>
      <c r="B30" s="43"/>
      <c r="C30" s="43"/>
      <c r="D30" s="43"/>
      <c r="E30" s="43"/>
      <c r="F30" s="73"/>
    </row>
    <row r="31" customFormat="false" ht="22.5" hidden="false" customHeight="true" outlineLevel="0" collapsed="false">
      <c r="A31" s="43" t="s">
        <v>47</v>
      </c>
      <c r="B31" s="43"/>
      <c r="C31" s="43"/>
      <c r="D31" s="43"/>
      <c r="E31" s="43"/>
      <c r="F31" s="43"/>
    </row>
    <row r="32" customFormat="false" ht="25.5" hidden="false" customHeight="true" outlineLevel="0" collapsed="false">
      <c r="A32" s="43" t="s">
        <v>48</v>
      </c>
      <c r="B32" s="43"/>
      <c r="C32" s="43"/>
      <c r="D32" s="43"/>
      <c r="E32" s="43"/>
      <c r="F32" s="43"/>
    </row>
    <row r="33" customFormat="false" ht="12.75" hidden="false" customHeight="false" outlineLevel="0" collapsed="false">
      <c r="A33" s="54" t="s">
        <v>49</v>
      </c>
      <c r="B33" s="55"/>
      <c r="C33" s="55"/>
      <c r="D33" s="55"/>
      <c r="E33" s="55"/>
      <c r="F33" s="74"/>
    </row>
  </sheetData>
  <mergeCells count="4">
    <mergeCell ref="A29:E29"/>
    <mergeCell ref="A30:E30"/>
    <mergeCell ref="A31:F31"/>
    <mergeCell ref="A32:F32"/>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1" sqref="E4:E13 A43"/>
    </sheetView>
  </sheetViews>
  <sheetFormatPr defaultColWidth="11.421875" defaultRowHeight="12.75" zeroHeight="false" outlineLevelRow="0" outlineLevelCol="0"/>
  <cols>
    <col collapsed="false" customWidth="true" hidden="false" outlineLevel="0" max="1" min="1" style="1" width="11.28"/>
    <col collapsed="false" customWidth="false" hidden="false" outlineLevel="0" max="1024" min="2" style="1" width="11.43"/>
  </cols>
  <sheetData>
    <row r="1" customFormat="false" ht="15" hidden="false" customHeight="false" outlineLevel="0" collapsed="false">
      <c r="A1" s="75" t="s">
        <v>50</v>
      </c>
      <c r="B1" s="51"/>
      <c r="C1" s="51"/>
      <c r="D1" s="51"/>
      <c r="E1" s="51"/>
      <c r="F1" s="51"/>
      <c r="G1" s="51"/>
      <c r="H1" s="51"/>
      <c r="I1" s="51"/>
      <c r="J1" s="51"/>
      <c r="K1" s="51"/>
      <c r="L1" s="51"/>
    </row>
    <row r="2" customFormat="false" ht="12.75" hidden="false" customHeight="false" outlineLevel="0" collapsed="false">
      <c r="A2" s="76" t="s">
        <v>1</v>
      </c>
      <c r="J2" s="77"/>
    </row>
    <row r="43" customFormat="false" ht="53.25" hidden="false" customHeight="true" outlineLevel="0" collapsed="false">
      <c r="A43" s="78" t="s">
        <v>51</v>
      </c>
      <c r="B43" s="78"/>
      <c r="C43" s="78"/>
      <c r="D43" s="78"/>
      <c r="E43" s="78"/>
    </row>
    <row r="44" customFormat="false" ht="46.5" hidden="false" customHeight="true" outlineLevel="0" collapsed="false">
      <c r="A44" s="79" t="s">
        <v>46</v>
      </c>
      <c r="B44" s="79"/>
      <c r="C44" s="79"/>
      <c r="D44" s="79"/>
      <c r="E44" s="79"/>
    </row>
    <row r="45" customFormat="false" ht="90" hidden="false" customHeight="true" outlineLevel="0" collapsed="false">
      <c r="A45" s="79" t="s">
        <v>52</v>
      </c>
      <c r="B45" s="79"/>
      <c r="C45" s="79"/>
      <c r="D45" s="79"/>
      <c r="E45" s="79"/>
    </row>
    <row r="46" customFormat="false" ht="48" hidden="false" customHeight="true" outlineLevel="0" collapsed="false">
      <c r="A46" s="79" t="s">
        <v>48</v>
      </c>
      <c r="B46" s="79"/>
      <c r="C46" s="79"/>
      <c r="D46" s="79"/>
      <c r="E46" s="79"/>
    </row>
    <row r="47" customFormat="false" ht="23.25" hidden="false" customHeight="true" outlineLevel="0" collapsed="false">
      <c r="A47" s="80" t="s">
        <v>49</v>
      </c>
      <c r="B47" s="55"/>
      <c r="C47" s="55"/>
      <c r="D47" s="55"/>
      <c r="E47" s="55"/>
    </row>
    <row r="48" customFormat="false" ht="12.75" hidden="false" customHeight="true" outlineLevel="0" collapsed="false">
      <c r="A48" s="81" t="s">
        <v>53</v>
      </c>
      <c r="B48" s="81"/>
      <c r="C48" s="81"/>
      <c r="D48" s="81"/>
      <c r="E48" s="81"/>
    </row>
  </sheetData>
  <mergeCells count="5">
    <mergeCell ref="A43:E43"/>
    <mergeCell ref="A44:E44"/>
    <mergeCell ref="A45:E45"/>
    <mergeCell ref="A46:E46"/>
    <mergeCell ref="A48:E48"/>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1" sqref="E4:E13 A24"/>
    </sheetView>
  </sheetViews>
  <sheetFormatPr defaultColWidth="11.421875" defaultRowHeight="11.25" zeroHeight="false" outlineLevelRow="0" outlineLevelCol="0"/>
  <cols>
    <col collapsed="false" customWidth="true" hidden="false" outlineLevel="0" max="1" min="1" style="80" width="23.13"/>
    <col collapsed="false" customWidth="true" hidden="false" outlineLevel="0" max="2" min="2" style="80" width="15.43"/>
    <col collapsed="false" customWidth="false" hidden="false" outlineLevel="0" max="1024" min="3" style="80" width="11.43"/>
  </cols>
  <sheetData>
    <row r="1" s="82" customFormat="true" ht="15" hidden="false" customHeight="false" outlineLevel="0" collapsed="false">
      <c r="A1" s="82" t="s">
        <v>54</v>
      </c>
    </row>
    <row r="3" customFormat="false" ht="12" hidden="false" customHeight="false" outlineLevel="0" collapsed="false">
      <c r="A3" s="83"/>
      <c r="B3" s="84"/>
      <c r="C3" s="85" t="s">
        <v>32</v>
      </c>
      <c r="D3" s="85" t="s">
        <v>33</v>
      </c>
      <c r="E3" s="85" t="s">
        <v>34</v>
      </c>
      <c r="F3" s="85" t="s">
        <v>35</v>
      </c>
      <c r="G3" s="85" t="s">
        <v>36</v>
      </c>
      <c r="H3" s="85" t="s">
        <v>37</v>
      </c>
      <c r="I3" s="86"/>
      <c r="J3" s="86"/>
    </row>
    <row r="4" customFormat="false" ht="17.25" hidden="false" customHeight="true" outlineLevel="0" collapsed="false">
      <c r="A4" s="83" t="s">
        <v>10</v>
      </c>
      <c r="B4" s="84" t="s">
        <v>38</v>
      </c>
      <c r="C4" s="87" t="n">
        <v>2572.71</v>
      </c>
      <c r="D4" s="87" t="n">
        <v>1538.32</v>
      </c>
      <c r="E4" s="87" t="n">
        <v>1944.5</v>
      </c>
      <c r="F4" s="87" t="n">
        <v>2378.08</v>
      </c>
      <c r="G4" s="87" t="n">
        <v>2955.17</v>
      </c>
      <c r="H4" s="87" t="n">
        <v>3704.42</v>
      </c>
      <c r="I4" s="88"/>
      <c r="J4" s="89"/>
      <c r="K4" s="90"/>
    </row>
    <row r="5" customFormat="false" ht="17.25" hidden="false" customHeight="true" outlineLevel="0" collapsed="false">
      <c r="A5" s="64"/>
      <c r="B5" s="84" t="s">
        <v>39</v>
      </c>
      <c r="C5" s="87" t="n">
        <v>1962.78</v>
      </c>
      <c r="D5" s="87" t="n">
        <v>1369.6</v>
      </c>
      <c r="E5" s="87" t="n">
        <v>1534.92</v>
      </c>
      <c r="F5" s="87" t="n">
        <v>1776.67</v>
      </c>
      <c r="G5" s="87" t="n">
        <v>2160.83</v>
      </c>
      <c r="H5" s="87" t="n">
        <v>2744.92</v>
      </c>
      <c r="I5" s="88"/>
      <c r="J5" s="89"/>
    </row>
    <row r="6" customFormat="false" ht="13.5" hidden="false" customHeight="true" outlineLevel="0" collapsed="false">
      <c r="A6" s="64"/>
      <c r="B6" s="84" t="s">
        <v>40</v>
      </c>
      <c r="C6" s="91" t="n">
        <v>2307.8</v>
      </c>
      <c r="D6" s="91" t="n">
        <v>1473.58</v>
      </c>
      <c r="E6" s="91" t="n">
        <v>1649.6</v>
      </c>
      <c r="F6" s="91" t="n">
        <v>1946.5</v>
      </c>
      <c r="G6" s="91" t="n">
        <v>2455.58</v>
      </c>
      <c r="H6" s="91" t="n">
        <v>3242.25</v>
      </c>
      <c r="I6" s="88"/>
      <c r="J6" s="89"/>
    </row>
    <row r="7" customFormat="false" ht="16.5" hidden="false" customHeight="true" outlineLevel="0" collapsed="false">
      <c r="A7" s="64"/>
      <c r="B7" s="84" t="s">
        <v>55</v>
      </c>
      <c r="C7" s="87" t="n">
        <v>2314</v>
      </c>
      <c r="D7" s="87" t="n">
        <v>1274</v>
      </c>
      <c r="E7" s="87" t="n">
        <v>1470</v>
      </c>
      <c r="F7" s="87" t="n">
        <v>1845</v>
      </c>
      <c r="G7" s="87" t="n">
        <v>2530</v>
      </c>
      <c r="H7" s="87" t="n">
        <v>3654</v>
      </c>
      <c r="I7" s="88"/>
      <c r="J7" s="89"/>
    </row>
    <row r="8" customFormat="false" ht="15" hidden="false" customHeight="true" outlineLevel="0" collapsed="false">
      <c r="A8" s="64"/>
      <c r="B8" s="84" t="s">
        <v>41</v>
      </c>
      <c r="C8" s="87" t="n">
        <v>2295.15</v>
      </c>
      <c r="D8" s="87" t="n">
        <v>1429.67</v>
      </c>
      <c r="E8" s="87" t="n">
        <v>1659.92</v>
      </c>
      <c r="F8" s="87" t="n">
        <v>2038.25</v>
      </c>
      <c r="G8" s="87" t="n">
        <v>2602.08</v>
      </c>
      <c r="H8" s="87" t="n">
        <v>3354</v>
      </c>
      <c r="I8" s="88"/>
      <c r="J8" s="89"/>
    </row>
    <row r="9" customFormat="false" ht="15" hidden="false" customHeight="true" outlineLevel="0" collapsed="false">
      <c r="A9" s="83" t="s">
        <v>56</v>
      </c>
      <c r="B9" s="84" t="s">
        <v>38</v>
      </c>
      <c r="C9" s="87" t="n">
        <v>3182.88</v>
      </c>
      <c r="D9" s="87" t="n">
        <v>1953.75</v>
      </c>
      <c r="E9" s="87" t="n">
        <v>2362.83</v>
      </c>
      <c r="F9" s="87" t="n">
        <v>2964</v>
      </c>
      <c r="G9" s="87" t="n">
        <v>3657.5</v>
      </c>
      <c r="H9" s="87" t="n">
        <v>4639.92</v>
      </c>
      <c r="I9" s="89"/>
      <c r="J9" s="89"/>
    </row>
    <row r="10" customFormat="false" ht="15" hidden="false" customHeight="true" outlineLevel="0" collapsed="false">
      <c r="A10" s="83"/>
      <c r="B10" s="84" t="s">
        <v>39</v>
      </c>
      <c r="C10" s="87" t="n">
        <v>3381.34</v>
      </c>
      <c r="D10" s="87" t="n">
        <v>2167.75</v>
      </c>
      <c r="E10" s="87" t="n">
        <v>2614.33</v>
      </c>
      <c r="F10" s="87" t="n">
        <v>3189.75</v>
      </c>
      <c r="G10" s="87" t="n">
        <v>3927.08</v>
      </c>
      <c r="H10" s="87" t="n">
        <v>4798.23</v>
      </c>
      <c r="I10" s="89"/>
      <c r="J10" s="89"/>
    </row>
    <row r="11" customFormat="false" ht="14.25" hidden="false" customHeight="true" outlineLevel="0" collapsed="false">
      <c r="A11" s="92"/>
      <c r="B11" s="84" t="s">
        <v>40</v>
      </c>
      <c r="C11" s="91" t="n">
        <v>4953.47</v>
      </c>
      <c r="D11" s="91" t="n">
        <v>2153.24</v>
      </c>
      <c r="E11" s="91" t="n">
        <v>3129.95</v>
      </c>
      <c r="F11" s="91" t="n">
        <v>4732.99</v>
      </c>
      <c r="G11" s="91" t="n">
        <v>6558.67</v>
      </c>
      <c r="H11" s="91" t="n">
        <v>7828.58</v>
      </c>
      <c r="I11" s="89"/>
      <c r="J11" s="89"/>
    </row>
    <row r="12" customFormat="false" ht="15" hidden="false" customHeight="true" outlineLevel="0" collapsed="false">
      <c r="A12" s="83"/>
      <c r="B12" s="84" t="s">
        <v>55</v>
      </c>
      <c r="C12" s="87" t="n">
        <v>4103</v>
      </c>
      <c r="D12" s="87" t="n">
        <v>2054</v>
      </c>
      <c r="E12" s="87" t="n">
        <v>2570</v>
      </c>
      <c r="F12" s="87" t="n">
        <v>3318</v>
      </c>
      <c r="G12" s="87" t="n">
        <v>4505</v>
      </c>
      <c r="H12" s="87" t="n">
        <v>6432</v>
      </c>
      <c r="I12" s="89"/>
      <c r="J12" s="89"/>
    </row>
    <row r="13" customFormat="false" ht="16.5" hidden="false" customHeight="true" outlineLevel="0" collapsed="false">
      <c r="A13" s="83"/>
      <c r="B13" s="84" t="s">
        <v>41</v>
      </c>
      <c r="C13" s="87" t="n">
        <v>3405.4</v>
      </c>
      <c r="D13" s="87" t="n">
        <v>1989.78</v>
      </c>
      <c r="E13" s="87" t="n">
        <v>2431.17</v>
      </c>
      <c r="F13" s="87" t="n">
        <v>3081.75</v>
      </c>
      <c r="G13" s="87" t="n">
        <v>3915.61</v>
      </c>
      <c r="H13" s="87" t="n">
        <v>5232.42</v>
      </c>
      <c r="I13" s="89"/>
      <c r="J13" s="89"/>
    </row>
    <row r="14" s="95" customFormat="true" ht="15" hidden="false" customHeight="true" outlineLevel="0" collapsed="false">
      <c r="A14" s="93" t="s">
        <v>57</v>
      </c>
      <c r="B14" s="94" t="s">
        <v>38</v>
      </c>
      <c r="C14" s="87" t="n">
        <v>2314.81</v>
      </c>
      <c r="D14" s="87" t="n">
        <v>1395.17</v>
      </c>
      <c r="E14" s="87" t="n">
        <v>1904.25</v>
      </c>
      <c r="F14" s="87" t="n">
        <v>2274.42</v>
      </c>
      <c r="G14" s="87" t="n">
        <v>2638.67</v>
      </c>
      <c r="H14" s="87" t="n">
        <v>3084.67</v>
      </c>
      <c r="I14" s="89"/>
      <c r="J14" s="89"/>
      <c r="K14" s="80"/>
      <c r="L14" s="80"/>
      <c r="M14" s="80"/>
      <c r="N14" s="80"/>
      <c r="O14" s="80"/>
      <c r="P14" s="80"/>
      <c r="Q14" s="80"/>
      <c r="R14" s="80"/>
      <c r="S14" s="80"/>
      <c r="T14" s="80"/>
      <c r="U14" s="80"/>
      <c r="V14" s="80"/>
      <c r="W14" s="80"/>
      <c r="X14" s="80"/>
      <c r="Y14" s="80"/>
      <c r="Z14" s="80"/>
      <c r="AA14" s="80"/>
      <c r="AB14" s="80"/>
      <c r="AC14" s="80"/>
      <c r="AD14" s="80"/>
    </row>
    <row r="15" customFormat="false" ht="14.25" hidden="false" customHeight="true" outlineLevel="0" collapsed="false">
      <c r="A15" s="83"/>
      <c r="B15" s="84" t="s">
        <v>39</v>
      </c>
      <c r="C15" s="87" t="n">
        <v>2294.49</v>
      </c>
      <c r="D15" s="87" t="n">
        <v>1654.58</v>
      </c>
      <c r="E15" s="87" t="n">
        <v>1919.33</v>
      </c>
      <c r="F15" s="87" t="n">
        <v>2248.12</v>
      </c>
      <c r="G15" s="87" t="n">
        <v>2599.25</v>
      </c>
      <c r="H15" s="87" t="n">
        <v>2949.33</v>
      </c>
      <c r="I15" s="89"/>
      <c r="J15" s="89"/>
    </row>
    <row r="16" customFormat="false" ht="14.25" hidden="false" customHeight="true" outlineLevel="0" collapsed="false">
      <c r="A16" s="83"/>
      <c r="B16" s="84" t="s">
        <v>40</v>
      </c>
      <c r="C16" s="91" t="n">
        <v>2339.22</v>
      </c>
      <c r="D16" s="91" t="n">
        <v>1682.92</v>
      </c>
      <c r="E16" s="91" t="n">
        <v>1930.5</v>
      </c>
      <c r="F16" s="91" t="n">
        <v>2252.92</v>
      </c>
      <c r="G16" s="91" t="n">
        <v>2676.48</v>
      </c>
      <c r="H16" s="91" t="n">
        <v>3038.33</v>
      </c>
      <c r="I16" s="89"/>
      <c r="J16" s="89"/>
    </row>
    <row r="17" customFormat="false" ht="14.25" hidden="false" customHeight="true" outlineLevel="0" collapsed="false">
      <c r="A17" s="83"/>
      <c r="B17" s="84" t="s">
        <v>55</v>
      </c>
      <c r="C17" s="87" t="n">
        <v>2311</v>
      </c>
      <c r="D17" s="87" t="n">
        <v>1462</v>
      </c>
      <c r="E17" s="87" t="n">
        <v>1751</v>
      </c>
      <c r="F17" s="87" t="n">
        <v>2132</v>
      </c>
      <c r="G17" s="87" t="n">
        <v>2619</v>
      </c>
      <c r="H17" s="87" t="n">
        <v>3251</v>
      </c>
      <c r="I17" s="89"/>
      <c r="J17" s="89"/>
    </row>
    <row r="18" customFormat="false" ht="15" hidden="false" customHeight="true" outlineLevel="0" collapsed="false">
      <c r="A18" s="83"/>
      <c r="B18" s="84" t="s">
        <v>41</v>
      </c>
      <c r="C18" s="87" t="n">
        <v>2317.69</v>
      </c>
      <c r="D18" s="87" t="n">
        <v>1568.31</v>
      </c>
      <c r="E18" s="87" t="n">
        <v>1916.5</v>
      </c>
      <c r="F18" s="87" t="n">
        <v>2263.92</v>
      </c>
      <c r="G18" s="87" t="n">
        <v>2643</v>
      </c>
      <c r="H18" s="87" t="n">
        <v>3047.58</v>
      </c>
      <c r="I18" s="89"/>
      <c r="J18" s="89"/>
    </row>
    <row r="19" customFormat="false" ht="14.25" hidden="false" customHeight="true" outlineLevel="0" collapsed="false">
      <c r="A19" s="83" t="s">
        <v>58</v>
      </c>
      <c r="B19" s="84" t="s">
        <v>38</v>
      </c>
      <c r="C19" s="87" t="n">
        <v>2095.49</v>
      </c>
      <c r="D19" s="87" t="n">
        <v>1411.88</v>
      </c>
      <c r="E19" s="87" t="n">
        <v>1674.17</v>
      </c>
      <c r="F19" s="87" t="n">
        <v>2012.08</v>
      </c>
      <c r="G19" s="87" t="n">
        <v>2402.5</v>
      </c>
      <c r="H19" s="87" t="n">
        <v>2835.42</v>
      </c>
      <c r="I19" s="89"/>
      <c r="J19" s="89"/>
    </row>
    <row r="20" customFormat="false" ht="17.25" hidden="false" customHeight="true" outlineLevel="0" collapsed="false">
      <c r="A20" s="83"/>
      <c r="B20" s="84" t="s">
        <v>39</v>
      </c>
      <c r="C20" s="87" t="n">
        <v>1729.77</v>
      </c>
      <c r="D20" s="87" t="n">
        <v>1338.92</v>
      </c>
      <c r="E20" s="87" t="n">
        <v>1482.67</v>
      </c>
      <c r="F20" s="87" t="n">
        <v>1671.5</v>
      </c>
      <c r="G20" s="87" t="n">
        <v>1908.94</v>
      </c>
      <c r="H20" s="87" t="n">
        <v>2181.67</v>
      </c>
      <c r="I20" s="89"/>
      <c r="J20" s="89"/>
    </row>
    <row r="21" customFormat="false" ht="15.75" hidden="false" customHeight="true" outlineLevel="0" collapsed="false">
      <c r="A21" s="83"/>
      <c r="B21" s="84" t="s">
        <v>40</v>
      </c>
      <c r="C21" s="91" t="n">
        <v>1748.8</v>
      </c>
      <c r="D21" s="91" t="n">
        <v>1403.89</v>
      </c>
      <c r="E21" s="91" t="n">
        <v>1533.25</v>
      </c>
      <c r="F21" s="91" t="n">
        <v>1707.75</v>
      </c>
      <c r="G21" s="91" t="n">
        <v>1918.92</v>
      </c>
      <c r="H21" s="91" t="n">
        <v>2135.67</v>
      </c>
      <c r="I21" s="89"/>
      <c r="J21" s="89"/>
    </row>
    <row r="22" customFormat="false" ht="15.75" hidden="false" customHeight="true" outlineLevel="0" collapsed="false">
      <c r="A22" s="83"/>
      <c r="B22" s="84" t="s">
        <v>55</v>
      </c>
      <c r="C22" s="87" t="n">
        <v>1703</v>
      </c>
      <c r="D22" s="87" t="n">
        <v>1223</v>
      </c>
      <c r="E22" s="87" t="n">
        <v>1366</v>
      </c>
      <c r="F22" s="87" t="n">
        <v>1582</v>
      </c>
      <c r="G22" s="87" t="n">
        <v>1906</v>
      </c>
      <c r="H22" s="87" t="n">
        <v>2311</v>
      </c>
      <c r="I22" s="89"/>
      <c r="J22" s="89"/>
    </row>
    <row r="23" customFormat="false" ht="16.5" hidden="false" customHeight="true" outlineLevel="0" collapsed="false">
      <c r="A23" s="83"/>
      <c r="B23" s="84" t="s">
        <v>41</v>
      </c>
      <c r="C23" s="87" t="n">
        <v>1806.15</v>
      </c>
      <c r="D23" s="87" t="n">
        <v>1361.08</v>
      </c>
      <c r="E23" s="87" t="n">
        <v>1517</v>
      </c>
      <c r="F23" s="87" t="n">
        <v>1723.5</v>
      </c>
      <c r="G23" s="87" t="n">
        <v>1997.02</v>
      </c>
      <c r="H23" s="87" t="n">
        <v>2331.17</v>
      </c>
      <c r="I23" s="89"/>
      <c r="J23" s="89"/>
    </row>
    <row r="24" customFormat="false" ht="39.75" hidden="false" customHeight="true" outlineLevel="0" collapsed="false">
      <c r="A24" s="78" t="s">
        <v>51</v>
      </c>
      <c r="B24" s="78"/>
      <c r="C24" s="78"/>
      <c r="D24" s="78"/>
      <c r="E24" s="78"/>
      <c r="F24" s="96"/>
      <c r="G24" s="96"/>
      <c r="H24" s="97"/>
      <c r="I24" s="98"/>
      <c r="J24" s="99"/>
      <c r="K24" s="100"/>
      <c r="L24" s="100"/>
    </row>
    <row r="25" customFormat="false" ht="24.75" hidden="false" customHeight="true" outlineLevel="0" collapsed="false">
      <c r="A25" s="79" t="s">
        <v>46</v>
      </c>
      <c r="B25" s="79"/>
      <c r="C25" s="79"/>
      <c r="D25" s="79"/>
      <c r="E25" s="79"/>
      <c r="F25" s="101"/>
      <c r="G25" s="101"/>
      <c r="H25" s="101"/>
      <c r="I25" s="98"/>
      <c r="J25" s="99"/>
      <c r="K25" s="100"/>
      <c r="L25" s="100"/>
    </row>
    <row r="26" customFormat="false" ht="35.25" hidden="false" customHeight="true" outlineLevel="0" collapsed="false">
      <c r="A26" s="79" t="s">
        <v>52</v>
      </c>
      <c r="B26" s="79"/>
      <c r="C26" s="79"/>
      <c r="D26" s="79"/>
      <c r="E26" s="79"/>
      <c r="F26" s="55"/>
      <c r="G26" s="101"/>
      <c r="H26" s="101"/>
    </row>
    <row r="27" customFormat="false" ht="43.5" hidden="false" customHeight="true" outlineLevel="0" collapsed="false">
      <c r="A27" s="79" t="s">
        <v>48</v>
      </c>
      <c r="B27" s="79"/>
      <c r="C27" s="79"/>
      <c r="D27" s="79"/>
      <c r="E27" s="79"/>
      <c r="F27" s="55"/>
      <c r="G27" s="102"/>
      <c r="H27" s="102"/>
    </row>
    <row r="28" customFormat="false" ht="12.75" hidden="false" customHeight="false" outlineLevel="0" collapsed="false">
      <c r="A28" s="80" t="s">
        <v>49</v>
      </c>
      <c r="B28" s="55"/>
      <c r="C28" s="55"/>
      <c r="D28" s="55"/>
      <c r="E28" s="55"/>
      <c r="F28" s="103"/>
      <c r="G28" s="103"/>
      <c r="H28" s="103"/>
    </row>
    <row r="29" customFormat="false" ht="54" hidden="false" customHeight="true" outlineLevel="0" collapsed="false">
      <c r="A29" s="81" t="s">
        <v>53</v>
      </c>
      <c r="B29" s="81"/>
      <c r="C29" s="81"/>
      <c r="D29" s="81"/>
      <c r="E29" s="81"/>
      <c r="F29" s="103"/>
      <c r="G29" s="103"/>
      <c r="H29" s="103"/>
    </row>
    <row r="30" customFormat="false" ht="12.75" hidden="false" customHeight="false" outlineLevel="0" collapsed="false">
      <c r="A30" s="1"/>
      <c r="B30" s="1"/>
      <c r="C30" s="1"/>
      <c r="D30" s="1"/>
      <c r="E30" s="1"/>
    </row>
  </sheetData>
  <mergeCells count="5">
    <mergeCell ref="A24:E24"/>
    <mergeCell ref="A25:E25"/>
    <mergeCell ref="A26:E26"/>
    <mergeCell ref="A27:E27"/>
    <mergeCell ref="A29:E29"/>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V31"/>
  <sheetViews>
    <sheetView showFormulas="false" showGridLines="true" showRowColHeaders="true" showZeros="true" rightToLeft="false" tabSelected="false" showOutlineSymbols="true" defaultGridColor="true" view="normal" topLeftCell="A7" colorId="64" zoomScale="115" zoomScaleNormal="115" zoomScalePageLayoutView="100" workbookViewId="0">
      <selection pane="topLeft" activeCell="A12" activeCellId="1" sqref="E4:E13 A12"/>
    </sheetView>
  </sheetViews>
  <sheetFormatPr defaultColWidth="11.421875" defaultRowHeight="12.75" zeroHeight="false" outlineLevelRow="0" outlineLevelCol="0"/>
  <cols>
    <col collapsed="false" customWidth="true" hidden="false" outlineLevel="0" max="1" min="1" style="104" width="16.14"/>
    <col collapsed="false" customWidth="false" hidden="false" outlineLevel="0" max="1024" min="2" style="104" width="11.43"/>
  </cols>
  <sheetData>
    <row r="1" s="106" customFormat="true" ht="18.75" hidden="false" customHeight="true" outlineLevel="0" collapsed="false">
      <c r="A1" s="105" t="s">
        <v>59</v>
      </c>
    </row>
    <row r="2" customFormat="false" ht="12.75" hidden="false" customHeight="false" outlineLevel="0" collapsed="false">
      <c r="A2" s="107" t="s">
        <v>1</v>
      </c>
    </row>
    <row r="10" customFormat="false" ht="12.75" hidden="false" customHeight="false" outlineLevel="0" collapsed="false">
      <c r="L10" s="108"/>
    </row>
    <row r="16" customFormat="false" ht="12.75" hidden="false" customHeight="false" outlineLevel="0" collapsed="false">
      <c r="L16" s="109"/>
    </row>
    <row r="21" s="114" customFormat="true" ht="12.75" hidden="false" customHeight="true" outlineLevel="0" collapsed="false">
      <c r="A21" s="110"/>
      <c r="B21" s="111"/>
      <c r="C21" s="111"/>
      <c r="D21" s="111"/>
      <c r="E21" s="111"/>
      <c r="F21" s="111"/>
      <c r="G21" s="111"/>
      <c r="H21" s="112"/>
      <c r="I21" s="111"/>
      <c r="J21" s="111"/>
      <c r="K21" s="113"/>
      <c r="M21" s="115"/>
      <c r="N21" s="116"/>
      <c r="O21" s="117"/>
      <c r="P21" s="118"/>
      <c r="Q21" s="119"/>
      <c r="R21" s="119"/>
    </row>
    <row r="22" s="114" customFormat="true" ht="12.75" hidden="false" customHeight="true" outlineLevel="0" collapsed="false">
      <c r="A22" s="120"/>
      <c r="B22" s="120"/>
      <c r="C22" s="120"/>
      <c r="D22" s="120"/>
      <c r="E22" s="120"/>
      <c r="F22" s="120"/>
      <c r="G22" s="120"/>
      <c r="H22" s="120"/>
      <c r="I22" s="120"/>
      <c r="J22" s="120"/>
      <c r="K22" s="113"/>
      <c r="M22" s="115"/>
      <c r="N22" s="116"/>
      <c r="O22" s="117"/>
      <c r="P22" s="118"/>
      <c r="Q22" s="119"/>
      <c r="R22" s="119"/>
    </row>
    <row r="23" s="124" customFormat="true" ht="42.75" hidden="false" customHeight="true" outlineLevel="0" collapsed="false">
      <c r="A23" s="121" t="s">
        <v>60</v>
      </c>
      <c r="B23" s="121"/>
      <c r="C23" s="121"/>
      <c r="D23" s="121"/>
      <c r="E23" s="121"/>
      <c r="F23" s="122"/>
      <c r="G23" s="122"/>
      <c r="H23" s="122"/>
      <c r="I23" s="122"/>
      <c r="J23" s="122"/>
      <c r="K23" s="123"/>
      <c r="L23" s="123"/>
      <c r="M23" s="122"/>
    </row>
    <row r="24" s="124" customFormat="true" ht="33" hidden="false" customHeight="true" outlineLevel="0" collapsed="false">
      <c r="A24" s="125" t="s">
        <v>61</v>
      </c>
      <c r="B24" s="125"/>
      <c r="C24" s="125"/>
      <c r="D24" s="125"/>
      <c r="E24" s="125"/>
      <c r="F24" s="122"/>
      <c r="G24" s="122"/>
      <c r="H24" s="122"/>
      <c r="I24" s="122"/>
      <c r="J24" s="122"/>
      <c r="K24" s="123"/>
      <c r="L24" s="123"/>
      <c r="M24" s="122"/>
    </row>
    <row r="25" s="124" customFormat="true" ht="60.75" hidden="false" customHeight="true" outlineLevel="0" collapsed="false">
      <c r="A25" s="125" t="s">
        <v>62</v>
      </c>
      <c r="B25" s="125"/>
      <c r="C25" s="125"/>
      <c r="D25" s="125"/>
      <c r="E25" s="125"/>
      <c r="F25" s="122"/>
      <c r="G25" s="122"/>
      <c r="H25" s="122"/>
      <c r="I25" s="122"/>
      <c r="J25" s="122"/>
      <c r="K25" s="123"/>
      <c r="L25" s="123"/>
      <c r="M25" s="122"/>
    </row>
    <row r="26" s="124" customFormat="true" ht="47.25" hidden="false" customHeight="true" outlineLevel="0" collapsed="false">
      <c r="A26" s="125" t="s">
        <v>48</v>
      </c>
      <c r="B26" s="125"/>
      <c r="C26" s="125"/>
      <c r="D26" s="125"/>
      <c r="E26" s="125"/>
      <c r="F26" s="122"/>
      <c r="G26" s="122"/>
      <c r="H26" s="122"/>
      <c r="I26" s="122"/>
      <c r="J26" s="122"/>
      <c r="K26" s="123"/>
      <c r="L26" s="123"/>
      <c r="M26" s="122"/>
    </row>
    <row r="27" s="128" customFormat="true" ht="12.75" hidden="false" customHeight="false" outlineLevel="0" collapsed="false">
      <c r="A27" s="125"/>
      <c r="B27" s="125"/>
      <c r="C27" s="125"/>
      <c r="D27" s="125"/>
      <c r="E27" s="125"/>
      <c r="F27" s="126"/>
      <c r="G27" s="125"/>
      <c r="H27" s="125"/>
      <c r="I27" s="125"/>
      <c r="J27" s="125"/>
      <c r="K27" s="125"/>
      <c r="L27" s="127"/>
      <c r="N27" s="129"/>
      <c r="O27" s="130"/>
      <c r="P27" s="131"/>
      <c r="Q27" s="132"/>
    </row>
    <row r="28" s="128" customFormat="true" ht="18" hidden="false" customHeight="false" outlineLevel="0" collapsed="false">
      <c r="A28" s="125"/>
      <c r="B28" s="125"/>
      <c r="C28" s="125"/>
      <c r="D28" s="125"/>
      <c r="E28" s="125"/>
      <c r="F28" s="126"/>
      <c r="G28" s="125"/>
      <c r="H28" s="125"/>
      <c r="I28" s="125"/>
      <c r="J28" s="125"/>
      <c r="K28" s="125"/>
      <c r="L28" s="123"/>
      <c r="N28" s="133"/>
      <c r="O28" s="133"/>
      <c r="P28" s="133"/>
      <c r="Q28" s="133"/>
      <c r="R28" s="133"/>
      <c r="S28" s="133"/>
      <c r="T28" s="133"/>
      <c r="U28" s="133"/>
      <c r="V28" s="133"/>
    </row>
    <row r="29" s="128" customFormat="true" ht="15" hidden="false" customHeight="false" outlineLevel="0" collapsed="false">
      <c r="A29" s="125"/>
      <c r="B29" s="125"/>
      <c r="C29" s="125"/>
      <c r="D29" s="125"/>
      <c r="E29" s="125"/>
      <c r="F29" s="126"/>
      <c r="G29" s="125"/>
      <c r="H29" s="125"/>
      <c r="I29" s="125"/>
      <c r="J29" s="125"/>
      <c r="K29" s="125"/>
      <c r="N29" s="134"/>
      <c r="O29" s="134"/>
      <c r="P29" s="134"/>
      <c r="Q29" s="134"/>
      <c r="R29" s="134"/>
      <c r="S29" s="134"/>
      <c r="T29" s="134"/>
      <c r="U29" s="134"/>
      <c r="V29" s="134"/>
    </row>
    <row r="30" s="128" customFormat="true" ht="88.5" hidden="false" customHeight="true" outlineLevel="0" collapsed="false">
      <c r="A30" s="135"/>
      <c r="B30" s="135"/>
      <c r="C30" s="135"/>
      <c r="D30" s="135"/>
      <c r="E30" s="135"/>
      <c r="F30" s="136"/>
      <c r="G30" s="136"/>
      <c r="H30" s="136"/>
      <c r="I30" s="136"/>
      <c r="J30" s="136"/>
      <c r="K30" s="136"/>
    </row>
    <row r="31" s="128" customFormat="true" ht="12.75" hidden="false" customHeight="false" outlineLevel="0" collapsed="false">
      <c r="A31" s="125"/>
      <c r="B31" s="125"/>
      <c r="C31" s="125"/>
      <c r="D31" s="125"/>
      <c r="E31" s="125"/>
      <c r="F31" s="136"/>
      <c r="G31" s="136"/>
      <c r="H31" s="136"/>
      <c r="I31" s="136"/>
      <c r="J31" s="136"/>
      <c r="K31" s="136"/>
    </row>
  </sheetData>
  <mergeCells count="13">
    <mergeCell ref="A22:J22"/>
    <mergeCell ref="A23:E23"/>
    <mergeCell ref="A24:E24"/>
    <mergeCell ref="A25:E25"/>
    <mergeCell ref="A26:E26"/>
    <mergeCell ref="A27:E27"/>
    <mergeCell ref="G27:K27"/>
    <mergeCell ref="A28:E28"/>
    <mergeCell ref="G28:K28"/>
    <mergeCell ref="A29:E29"/>
    <mergeCell ref="G29:K29"/>
    <mergeCell ref="A30:E30"/>
    <mergeCell ref="A31:E31"/>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L2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E4" activeCellId="0" sqref="E4:E13"/>
    </sheetView>
  </sheetViews>
  <sheetFormatPr defaultColWidth="11.421875" defaultRowHeight="12.75" zeroHeight="false" outlineLevelRow="0" outlineLevelCol="0"/>
  <cols>
    <col collapsed="false" customWidth="true" hidden="false" outlineLevel="0" max="2" min="1" style="77" width="16.14"/>
    <col collapsed="false" customWidth="true" hidden="false" outlineLevel="0" max="3" min="3" style="137" width="19.86"/>
    <col collapsed="false" customWidth="false" hidden="false" outlineLevel="0" max="1024" min="4" style="77" width="11.43"/>
  </cols>
  <sheetData>
    <row r="1" s="139" customFormat="true" ht="21" hidden="false" customHeight="true" outlineLevel="0" collapsed="false">
      <c r="A1" s="59" t="s">
        <v>59</v>
      </c>
      <c r="B1" s="59"/>
      <c r="C1" s="138"/>
    </row>
    <row r="2" s="139" customFormat="true" ht="18" hidden="false" customHeight="true" outlineLevel="0" collapsed="false">
      <c r="A2" s="59"/>
      <c r="B2" s="59"/>
      <c r="C2" s="138"/>
    </row>
    <row r="3" customFormat="false" ht="72.75" hidden="false" customHeight="true" outlineLevel="0" collapsed="false">
      <c r="A3" s="140" t="s">
        <v>63</v>
      </c>
      <c r="B3" s="141"/>
      <c r="C3" s="142" t="s">
        <v>64</v>
      </c>
      <c r="D3" s="142" t="s">
        <v>39</v>
      </c>
      <c r="E3" s="142" t="s">
        <v>40</v>
      </c>
      <c r="F3" s="142" t="s">
        <v>65</v>
      </c>
      <c r="G3" s="142" t="s">
        <v>66</v>
      </c>
      <c r="H3" s="142" t="s">
        <v>67</v>
      </c>
      <c r="I3" s="142" t="s">
        <v>41</v>
      </c>
      <c r="J3" s="143"/>
    </row>
    <row r="4" customFormat="false" ht="12.75" hidden="false" customHeight="false" outlineLevel="0" collapsed="false">
      <c r="A4" s="144"/>
      <c r="B4" s="140" t="s">
        <v>68</v>
      </c>
      <c r="C4" s="145" t="n">
        <v>2572.71</v>
      </c>
      <c r="D4" s="145" t="n">
        <v>1962.78</v>
      </c>
      <c r="E4" s="145" t="n">
        <v>2307.8</v>
      </c>
      <c r="F4" s="145" t="n">
        <v>1858.24</v>
      </c>
      <c r="G4" s="145" t="n">
        <v>2373.26</v>
      </c>
      <c r="H4" s="145" t="n">
        <v>2314</v>
      </c>
      <c r="I4" s="145" t="n">
        <v>2295.15</v>
      </c>
      <c r="J4" s="146"/>
      <c r="K4" s="147"/>
      <c r="L4" s="147"/>
    </row>
    <row r="5" customFormat="false" ht="19.5" hidden="false" customHeight="true" outlineLevel="0" collapsed="false">
      <c r="A5" s="67" t="s">
        <v>69</v>
      </c>
      <c r="B5" s="148" t="s">
        <v>33</v>
      </c>
      <c r="C5" s="149" t="n">
        <v>1538.32</v>
      </c>
      <c r="D5" s="149" t="n">
        <v>1369.6</v>
      </c>
      <c r="E5" s="149" t="n">
        <v>1473.58</v>
      </c>
      <c r="F5" s="149" t="n">
        <v>1405.52</v>
      </c>
      <c r="G5" s="149" t="n">
        <v>1491.42</v>
      </c>
      <c r="H5" s="149" t="n">
        <v>1274</v>
      </c>
      <c r="I5" s="149" t="n">
        <v>1429.67</v>
      </c>
      <c r="J5" s="150"/>
      <c r="K5" s="151"/>
      <c r="L5" s="151"/>
    </row>
    <row r="6" customFormat="false" ht="17.25" hidden="false" customHeight="true" outlineLevel="0" collapsed="false">
      <c r="A6" s="67" t="s">
        <v>70</v>
      </c>
      <c r="B6" s="148" t="s">
        <v>71</v>
      </c>
      <c r="C6" s="149" t="n">
        <v>1842.19</v>
      </c>
      <c r="D6" s="149" t="n">
        <v>1486.31</v>
      </c>
      <c r="E6" s="149" t="n">
        <v>1594.25</v>
      </c>
      <c r="F6" s="149" t="n">
        <v>1495.62</v>
      </c>
      <c r="G6" s="149" t="n">
        <v>1618.18</v>
      </c>
      <c r="H6" s="149" t="n">
        <v>1408</v>
      </c>
      <c r="I6" s="149" t="n">
        <v>1588.32</v>
      </c>
      <c r="J6" s="150"/>
      <c r="K6" s="151"/>
      <c r="L6" s="151"/>
    </row>
    <row r="7" customFormat="false" ht="19.5" hidden="false" customHeight="true" outlineLevel="0" collapsed="false">
      <c r="A7" s="67" t="s">
        <v>72</v>
      </c>
      <c r="B7" s="148" t="s">
        <v>73</v>
      </c>
      <c r="C7" s="149" t="n">
        <v>2035.42</v>
      </c>
      <c r="D7" s="149" t="n">
        <v>1582.08</v>
      </c>
      <c r="E7" s="149" t="n">
        <v>1709.69</v>
      </c>
      <c r="F7" s="149" t="n">
        <v>1570.42</v>
      </c>
      <c r="G7" s="149" t="n">
        <v>1743.42</v>
      </c>
      <c r="H7" s="149" t="n">
        <v>1534</v>
      </c>
      <c r="I7" s="149" t="n">
        <v>1732.42</v>
      </c>
      <c r="J7" s="150"/>
      <c r="K7" s="151"/>
      <c r="L7" s="151"/>
    </row>
    <row r="8" customFormat="false" ht="18" hidden="false" customHeight="true" outlineLevel="0" collapsed="false">
      <c r="A8" s="67" t="s">
        <v>74</v>
      </c>
      <c r="B8" s="148" t="s">
        <v>75</v>
      </c>
      <c r="C8" s="149" t="n">
        <v>2207.25</v>
      </c>
      <c r="D8" s="149" t="n">
        <v>1675.33</v>
      </c>
      <c r="E8" s="149" t="n">
        <v>1826.42</v>
      </c>
      <c r="F8" s="149" t="n">
        <v>1637.83</v>
      </c>
      <c r="G8" s="149" t="n">
        <v>1864.83</v>
      </c>
      <c r="H8" s="149" t="n">
        <v>1676</v>
      </c>
      <c r="I8" s="149" t="n">
        <v>1879.25</v>
      </c>
      <c r="J8" s="150"/>
      <c r="K8" s="151"/>
      <c r="L8" s="151"/>
    </row>
    <row r="9" s="1" customFormat="true" ht="21" hidden="false" customHeight="true" outlineLevel="0" collapsed="false">
      <c r="A9" s="152" t="s">
        <v>76</v>
      </c>
      <c r="B9" s="153" t="s">
        <v>35</v>
      </c>
      <c r="C9" s="149" t="n">
        <v>2378.08</v>
      </c>
      <c r="D9" s="149" t="n">
        <v>1776.67</v>
      </c>
      <c r="E9" s="149" t="n">
        <v>1946.5</v>
      </c>
      <c r="F9" s="149" t="n">
        <v>1720.45</v>
      </c>
      <c r="G9" s="149" t="n">
        <v>1988</v>
      </c>
      <c r="H9" s="149" t="n">
        <v>1845</v>
      </c>
      <c r="I9" s="149" t="n">
        <v>2038.25</v>
      </c>
      <c r="J9" s="154"/>
      <c r="K9" s="155"/>
      <c r="L9" s="155"/>
    </row>
    <row r="10" customFormat="false" ht="18.75" hidden="false" customHeight="true" outlineLevel="0" collapsed="false">
      <c r="A10" s="67" t="s">
        <v>77</v>
      </c>
      <c r="B10" s="148" t="s">
        <v>78</v>
      </c>
      <c r="C10" s="149" t="n">
        <v>2555.92</v>
      </c>
      <c r="D10" s="149" t="n">
        <v>1898.42</v>
      </c>
      <c r="E10" s="149" t="n">
        <v>2086.77</v>
      </c>
      <c r="F10" s="149" t="n">
        <v>1810</v>
      </c>
      <c r="G10" s="149" t="n">
        <v>2138.92</v>
      </c>
      <c r="H10" s="149" t="n">
        <v>2056</v>
      </c>
      <c r="I10" s="149" t="n">
        <v>2228.75</v>
      </c>
      <c r="J10" s="150"/>
      <c r="K10" s="151"/>
      <c r="L10" s="151"/>
    </row>
    <row r="11" customFormat="false" ht="18" hidden="false" customHeight="true" outlineLevel="0" collapsed="false">
      <c r="A11" s="67" t="s">
        <v>79</v>
      </c>
      <c r="B11" s="148" t="s">
        <v>80</v>
      </c>
      <c r="C11" s="149" t="n">
        <v>2800.17</v>
      </c>
      <c r="D11" s="149" t="n">
        <v>2055.5</v>
      </c>
      <c r="E11" s="149" t="n">
        <v>2299.48</v>
      </c>
      <c r="F11" s="149" t="n">
        <v>1914.86</v>
      </c>
      <c r="G11" s="149" t="n">
        <v>2374.32</v>
      </c>
      <c r="H11" s="149" t="n">
        <v>2340</v>
      </c>
      <c r="I11" s="149" t="n">
        <v>2460.78</v>
      </c>
      <c r="J11" s="150"/>
      <c r="K11" s="151"/>
      <c r="L11" s="151"/>
    </row>
    <row r="12" customFormat="false" ht="21" hidden="false" customHeight="true" outlineLevel="0" collapsed="false">
      <c r="A12" s="67" t="s">
        <v>81</v>
      </c>
      <c r="B12" s="148" t="s">
        <v>82</v>
      </c>
      <c r="C12" s="149" t="n">
        <v>3138.42</v>
      </c>
      <c r="D12" s="149" t="n">
        <v>2297.58</v>
      </c>
      <c r="E12" s="149" t="n">
        <v>2630.36</v>
      </c>
      <c r="F12" s="149" t="n">
        <v>2063.62</v>
      </c>
      <c r="G12" s="149" t="n">
        <v>2695.28</v>
      </c>
      <c r="H12" s="149" t="n">
        <v>2784</v>
      </c>
      <c r="I12" s="149" t="n">
        <v>2773.95</v>
      </c>
      <c r="J12" s="150"/>
      <c r="K12" s="151"/>
      <c r="L12" s="151"/>
    </row>
    <row r="13" customFormat="false" ht="21" hidden="false" customHeight="true" outlineLevel="0" collapsed="false">
      <c r="A13" s="67" t="s">
        <v>83</v>
      </c>
      <c r="B13" s="148" t="s">
        <v>37</v>
      </c>
      <c r="C13" s="149" t="n">
        <v>3704.42</v>
      </c>
      <c r="D13" s="149" t="n">
        <v>2744.92</v>
      </c>
      <c r="E13" s="149" t="n">
        <v>3242.25</v>
      </c>
      <c r="F13" s="149" t="n">
        <v>2371.92</v>
      </c>
      <c r="G13" s="149" t="n">
        <v>3389.58</v>
      </c>
      <c r="H13" s="149" t="n">
        <v>3654</v>
      </c>
      <c r="I13" s="149" t="n">
        <v>3353.5</v>
      </c>
      <c r="J13" s="150"/>
      <c r="K13" s="151"/>
      <c r="L13" s="151"/>
    </row>
    <row r="14" customFormat="false" ht="12.75" hidden="false" customHeight="false" outlineLevel="0" collapsed="false">
      <c r="A14" s="156" t="s">
        <v>84</v>
      </c>
      <c r="B14" s="156"/>
      <c r="C14" s="157" t="n">
        <v>2.40809454469811</v>
      </c>
      <c r="D14" s="157" t="n">
        <v>2.00417640186916</v>
      </c>
      <c r="E14" s="157" t="n">
        <v>2.20025380366183</v>
      </c>
      <c r="F14" s="157" t="n">
        <v>1.68757470544709</v>
      </c>
      <c r="G14" s="157" t="n">
        <v>2.27271995816068</v>
      </c>
      <c r="H14" s="157" t="n">
        <v>2.86813186813187</v>
      </c>
      <c r="I14" s="157" t="n">
        <v>2.34564619807368</v>
      </c>
      <c r="J14" s="158"/>
      <c r="K14" s="159"/>
      <c r="L14" s="159"/>
    </row>
    <row r="15" s="162" customFormat="true" ht="36.75" hidden="false" customHeight="true" outlineLevel="0" collapsed="false">
      <c r="A15" s="160"/>
      <c r="B15" s="160"/>
      <c r="C15" s="161"/>
      <c r="D15" s="161"/>
      <c r="E15" s="161"/>
      <c r="F15" s="161"/>
      <c r="G15" s="161"/>
      <c r="H15" s="161"/>
      <c r="I15" s="161"/>
      <c r="J15" s="161"/>
      <c r="K15" s="161"/>
      <c r="L15" s="161"/>
    </row>
    <row r="16" s="162" customFormat="true" ht="30.75" hidden="false" customHeight="true" outlineLevel="0" collapsed="false">
      <c r="A16" s="41" t="s">
        <v>85</v>
      </c>
      <c r="B16" s="41"/>
      <c r="C16" s="41"/>
      <c r="D16" s="41"/>
      <c r="E16" s="41"/>
      <c r="F16" s="163"/>
      <c r="G16" s="163"/>
      <c r="H16" s="161"/>
      <c r="I16" s="161"/>
      <c r="J16" s="161"/>
      <c r="K16" s="161"/>
      <c r="L16" s="161"/>
    </row>
    <row r="17" s="162" customFormat="true" ht="38.25" hidden="false" customHeight="true" outlineLevel="0" collapsed="false">
      <c r="A17" s="43" t="s">
        <v>61</v>
      </c>
      <c r="B17" s="43"/>
      <c r="C17" s="43"/>
      <c r="D17" s="43"/>
      <c r="E17" s="43"/>
      <c r="F17" s="43"/>
      <c r="G17" s="43"/>
      <c r="H17" s="161"/>
      <c r="I17" s="161"/>
      <c r="J17" s="164"/>
      <c r="K17" s="161"/>
      <c r="L17" s="161"/>
    </row>
    <row r="18" s="54" customFormat="true" ht="54" hidden="false" customHeight="true" outlineLevel="0" collapsed="false">
      <c r="A18" s="43" t="s">
        <v>86</v>
      </c>
      <c r="B18" s="43"/>
      <c r="C18" s="43"/>
      <c r="D18" s="43"/>
      <c r="E18" s="43"/>
      <c r="F18" s="165"/>
      <c r="G18" s="166"/>
      <c r="H18" s="164"/>
      <c r="I18" s="164"/>
      <c r="J18" s="72"/>
      <c r="K18" s="167"/>
      <c r="L18" s="168"/>
    </row>
    <row r="19" s="54" customFormat="true" ht="60.75" hidden="false" customHeight="true" outlineLevel="0" collapsed="false">
      <c r="A19" s="125" t="s">
        <v>48</v>
      </c>
      <c r="B19" s="125"/>
      <c r="C19" s="125"/>
      <c r="D19" s="125"/>
      <c r="E19" s="125"/>
      <c r="F19" s="43"/>
      <c r="G19" s="43"/>
      <c r="H19" s="72"/>
      <c r="I19" s="72"/>
      <c r="J19" s="73"/>
      <c r="K19" s="73"/>
      <c r="L19" s="73"/>
    </row>
    <row r="20" s="54" customFormat="true" ht="12.75" hidden="false" customHeight="false" outlineLevel="0" collapsed="false">
      <c r="A20" s="43"/>
      <c r="B20" s="43"/>
      <c r="C20" s="43"/>
      <c r="D20" s="43"/>
      <c r="E20" s="43"/>
      <c r="F20" s="43"/>
      <c r="G20" s="43"/>
      <c r="H20" s="73"/>
      <c r="I20" s="73"/>
      <c r="J20" s="73"/>
      <c r="K20" s="73"/>
      <c r="L20" s="73"/>
    </row>
    <row r="21" s="54" customFormat="true" ht="12.75" hidden="false" customHeight="false" outlineLevel="0" collapsed="false">
      <c r="A21" s="43"/>
      <c r="B21" s="43"/>
      <c r="C21" s="43"/>
      <c r="D21" s="43"/>
      <c r="E21" s="43"/>
      <c r="F21" s="43"/>
      <c r="G21" s="43"/>
      <c r="H21" s="73"/>
      <c r="I21" s="73"/>
      <c r="J21" s="73"/>
      <c r="K21" s="73"/>
      <c r="L21" s="73"/>
    </row>
    <row r="22" s="54" customFormat="true" ht="12.75" hidden="true" customHeight="true" outlineLevel="0" collapsed="false">
      <c r="A22" s="43"/>
      <c r="B22" s="43"/>
      <c r="C22" s="43"/>
      <c r="D22" s="43"/>
      <c r="E22" s="43"/>
      <c r="F22" s="43"/>
      <c r="G22" s="43"/>
      <c r="H22" s="73"/>
      <c r="I22" s="73"/>
      <c r="J22" s="169"/>
      <c r="K22" s="169"/>
      <c r="L22" s="170"/>
    </row>
    <row r="23" s="54" customFormat="true" ht="62.25" hidden="false" customHeight="true" outlineLevel="0" collapsed="false">
      <c r="A23" s="43"/>
      <c r="B23" s="43"/>
      <c r="C23" s="43"/>
      <c r="D23" s="43"/>
      <c r="E23" s="43"/>
      <c r="F23" s="171"/>
      <c r="G23" s="171"/>
      <c r="H23" s="169"/>
      <c r="I23" s="169"/>
      <c r="J23" s="169"/>
      <c r="K23" s="169"/>
      <c r="L23" s="170"/>
    </row>
    <row r="24" customFormat="false" ht="12.75" hidden="false" customHeight="false" outlineLevel="0" collapsed="false">
      <c r="A24" s="43"/>
      <c r="B24" s="43"/>
      <c r="C24" s="43"/>
      <c r="D24" s="43"/>
      <c r="E24" s="43"/>
      <c r="F24" s="171"/>
      <c r="G24" s="171"/>
    </row>
  </sheetData>
  <mergeCells count="9">
    <mergeCell ref="A16:E16"/>
    <mergeCell ref="A17:E17"/>
    <mergeCell ref="A18:E18"/>
    <mergeCell ref="A19:E19"/>
    <mergeCell ref="A20:E20"/>
    <mergeCell ref="A21:E21"/>
    <mergeCell ref="A22:E22"/>
    <mergeCell ref="A23:E23"/>
    <mergeCell ref="A24:E24"/>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J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1" sqref="E4:E13 A12"/>
    </sheetView>
  </sheetViews>
  <sheetFormatPr defaultColWidth="11.421875" defaultRowHeight="12.75" zeroHeight="false" outlineLevelRow="0" outlineLevelCol="0"/>
  <cols>
    <col collapsed="false" customWidth="false" hidden="false" outlineLevel="0" max="1024" min="1" style="1" width="11.43"/>
  </cols>
  <sheetData>
    <row r="1" customFormat="false" ht="12.75" hidden="false" customHeight="false" outlineLevel="0" collapsed="false">
      <c r="A1" s="172" t="s">
        <v>87</v>
      </c>
    </row>
    <row r="2" customFormat="false" ht="12.75" hidden="false" customHeight="false" outlineLevel="0" collapsed="false">
      <c r="A2" s="1" t="s">
        <v>1</v>
      </c>
    </row>
    <row r="3" customFormat="false" ht="36" hidden="false" customHeight="false" outlineLevel="0" collapsed="false">
      <c r="A3" s="173"/>
      <c r="B3" s="174" t="s">
        <v>88</v>
      </c>
      <c r="C3" s="175" t="s">
        <v>89</v>
      </c>
      <c r="D3" s="174" t="s">
        <v>90</v>
      </c>
    </row>
    <row r="4" customFormat="false" ht="12.75" hidden="false" customHeight="false" outlineLevel="0" collapsed="false">
      <c r="A4" s="176" t="s">
        <v>91</v>
      </c>
      <c r="B4" s="177"/>
      <c r="C4" s="178"/>
      <c r="D4" s="177"/>
    </row>
    <row r="5" customFormat="false" ht="12.75" hidden="false" customHeight="false" outlineLevel="0" collapsed="false">
      <c r="A5" s="179" t="s">
        <v>38</v>
      </c>
      <c r="B5" s="180" t="n">
        <v>6480</v>
      </c>
      <c r="C5" s="180" t="n">
        <v>8180</v>
      </c>
      <c r="D5" s="180" t="n">
        <v>7560</v>
      </c>
    </row>
    <row r="6" customFormat="false" ht="12.75" hidden="false" customHeight="false" outlineLevel="0" collapsed="false">
      <c r="A6" s="179" t="s">
        <v>39</v>
      </c>
      <c r="B6" s="180" t="n">
        <v>4690</v>
      </c>
      <c r="C6" s="180" t="n">
        <v>5670</v>
      </c>
      <c r="D6" s="180" t="n">
        <v>5300</v>
      </c>
    </row>
    <row r="7" customFormat="false" ht="12.75" hidden="false" customHeight="false" outlineLevel="0" collapsed="false">
      <c r="A7" s="181" t="s">
        <v>40</v>
      </c>
      <c r="B7" s="180" t="n">
        <v>7850</v>
      </c>
      <c r="C7" s="180" t="n">
        <v>9400</v>
      </c>
      <c r="D7" s="180" t="n">
        <v>8810</v>
      </c>
    </row>
    <row r="8" customFormat="false" ht="12.75" hidden="false" customHeight="false" outlineLevel="0" collapsed="false">
      <c r="A8" s="182" t="s">
        <v>10</v>
      </c>
      <c r="B8" s="183" t="n">
        <v>6570</v>
      </c>
      <c r="C8" s="184" t="n">
        <v>8110</v>
      </c>
      <c r="D8" s="183" t="n">
        <v>7560</v>
      </c>
    </row>
    <row r="9" customFormat="false" ht="12.75" hidden="false" customHeight="false" outlineLevel="0" collapsed="false">
      <c r="A9" s="185" t="s">
        <v>92</v>
      </c>
      <c r="B9" s="186"/>
      <c r="C9" s="187"/>
      <c r="D9" s="187"/>
    </row>
    <row r="10" customFormat="false" ht="12.75" hidden="false" customHeight="false" outlineLevel="0" collapsed="false">
      <c r="A10" s="188" t="s">
        <v>93</v>
      </c>
    </row>
    <row r="11" customFormat="false" ht="12.75" hidden="false" customHeight="false" outlineLevel="0" collapsed="false">
      <c r="A11" s="1" t="s">
        <v>94</v>
      </c>
    </row>
    <row r="12" customFormat="false" ht="39" hidden="false" customHeight="true" outlineLevel="0" collapsed="false">
      <c r="A12" s="189" t="s">
        <v>95</v>
      </c>
      <c r="B12" s="189"/>
      <c r="C12" s="189"/>
      <c r="D12" s="189"/>
      <c r="E12" s="189"/>
      <c r="F12" s="189"/>
      <c r="G12" s="189"/>
      <c r="H12" s="189"/>
      <c r="I12" s="189"/>
      <c r="J12" s="189"/>
    </row>
  </sheetData>
  <mergeCells count="1">
    <mergeCell ref="A12:J1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4:E13 A1"/>
    </sheetView>
  </sheetViews>
  <sheetFormatPr defaultColWidth="11.421875" defaultRowHeight="12.75" zeroHeight="false" outlineLevelRow="0" outlineLevelCol="0"/>
  <cols>
    <col collapsed="false" customWidth="true" hidden="false" outlineLevel="0" max="1" min="1" style="1" width="17.29"/>
    <col collapsed="false" customWidth="false" hidden="false" outlineLevel="0" max="1024" min="2" style="1" width="11.43"/>
  </cols>
  <sheetData>
    <row r="1" customFormat="false" ht="12.75" hidden="false" customHeight="false" outlineLevel="0" collapsed="false">
      <c r="A1" s="190" t="s">
        <v>96</v>
      </c>
      <c r="B1" s="191"/>
      <c r="C1" s="191"/>
      <c r="D1" s="191"/>
      <c r="E1" s="191"/>
    </row>
    <row r="2" customFormat="false" ht="12.75" hidden="false" customHeight="false" outlineLevel="0" collapsed="false">
      <c r="A2" s="191"/>
      <c r="B2" s="191"/>
      <c r="C2" s="191"/>
      <c r="D2" s="191"/>
      <c r="E2" s="192" t="s">
        <v>97</v>
      </c>
    </row>
    <row r="3" customFormat="false" ht="36" hidden="false" customHeight="false" outlineLevel="0" collapsed="false">
      <c r="A3" s="173"/>
      <c r="B3" s="174" t="s">
        <v>98</v>
      </c>
      <c r="C3" s="174" t="s">
        <v>99</v>
      </c>
      <c r="D3" s="174" t="s">
        <v>100</v>
      </c>
      <c r="E3" s="174" t="s">
        <v>101</v>
      </c>
    </row>
    <row r="4" customFormat="false" ht="12.75" hidden="false" customHeight="false" outlineLevel="0" collapsed="false">
      <c r="A4" s="176" t="s">
        <v>102</v>
      </c>
      <c r="B4" s="193"/>
      <c r="C4" s="193"/>
      <c r="D4" s="193"/>
      <c r="E4" s="193"/>
    </row>
    <row r="5" customFormat="false" ht="12.75" hidden="false" customHeight="false" outlineLevel="0" collapsed="false">
      <c r="A5" s="179" t="s">
        <v>103</v>
      </c>
      <c r="B5" s="194" t="n">
        <v>63.8</v>
      </c>
      <c r="C5" s="194" t="n">
        <v>46.1</v>
      </c>
      <c r="D5" s="194" t="n">
        <v>34.4</v>
      </c>
      <c r="E5" s="194" t="n">
        <v>28.4</v>
      </c>
    </row>
    <row r="6" customFormat="false" ht="12.75" hidden="false" customHeight="false" outlineLevel="0" collapsed="false">
      <c r="A6" s="181" t="s">
        <v>104</v>
      </c>
      <c r="B6" s="194" t="n">
        <v>36.2</v>
      </c>
      <c r="C6" s="194" t="n">
        <v>53.9</v>
      </c>
      <c r="D6" s="194" t="n">
        <v>65.6</v>
      </c>
      <c r="E6" s="194" t="n">
        <v>71.6</v>
      </c>
    </row>
    <row r="7" customFormat="false" ht="12.75" hidden="false" customHeight="false" outlineLevel="0" collapsed="false">
      <c r="A7" s="176" t="s">
        <v>105</v>
      </c>
      <c r="B7" s="195"/>
      <c r="C7" s="195"/>
      <c r="D7" s="195"/>
      <c r="E7" s="195"/>
    </row>
    <row r="8" customFormat="false" ht="12.75" hidden="false" customHeight="false" outlineLevel="0" collapsed="false">
      <c r="A8" s="179" t="s">
        <v>11</v>
      </c>
      <c r="B8" s="194" t="n">
        <v>75.6</v>
      </c>
      <c r="C8" s="194" t="n">
        <v>75.1</v>
      </c>
      <c r="D8" s="194" t="n">
        <v>42.3</v>
      </c>
      <c r="E8" s="194" t="n">
        <v>43.8</v>
      </c>
    </row>
    <row r="9" customFormat="false" ht="12.75" hidden="false" customHeight="false" outlineLevel="0" collapsed="false">
      <c r="A9" s="179" t="s">
        <v>15</v>
      </c>
      <c r="B9" s="194" t="n">
        <v>18.2</v>
      </c>
      <c r="C9" s="194" t="n">
        <v>9.1</v>
      </c>
      <c r="D9" s="194" t="n">
        <v>6.7</v>
      </c>
      <c r="E9" s="194" t="n">
        <v>6.9</v>
      </c>
    </row>
    <row r="10" customFormat="false" ht="12.75" hidden="false" customHeight="false" outlineLevel="0" collapsed="false">
      <c r="A10" s="181" t="s">
        <v>106</v>
      </c>
      <c r="B10" s="194" t="n">
        <v>4.8</v>
      </c>
      <c r="C10" s="194" t="n">
        <v>15.7</v>
      </c>
      <c r="D10" s="194" t="n">
        <v>51</v>
      </c>
      <c r="E10" s="194" t="n">
        <v>49.4</v>
      </c>
    </row>
    <row r="11" customFormat="false" ht="12.75" hidden="false" customHeight="false" outlineLevel="0" collapsed="false">
      <c r="A11" s="176" t="s">
        <v>107</v>
      </c>
      <c r="B11" s="196"/>
      <c r="C11" s="196"/>
      <c r="D11" s="196"/>
      <c r="E11" s="196"/>
    </row>
    <row r="12" customFormat="false" ht="12.75" hidden="false" customHeight="false" outlineLevel="0" collapsed="false">
      <c r="A12" s="179" t="s">
        <v>108</v>
      </c>
      <c r="B12" s="194" t="n">
        <v>33</v>
      </c>
      <c r="C12" s="194" t="n">
        <v>10.9</v>
      </c>
      <c r="D12" s="194" t="n">
        <v>8.1</v>
      </c>
      <c r="E12" s="194" t="n">
        <v>6.5</v>
      </c>
    </row>
    <row r="13" customFormat="false" ht="12.75" hidden="false" customHeight="false" outlineLevel="0" collapsed="false">
      <c r="A13" s="179" t="s">
        <v>23</v>
      </c>
      <c r="B13" s="194" t="n">
        <v>29.9</v>
      </c>
      <c r="C13" s="194" t="n">
        <v>28.5</v>
      </c>
      <c r="D13" s="194" t="n">
        <v>19.5</v>
      </c>
      <c r="E13" s="194" t="n">
        <v>19.1</v>
      </c>
    </row>
    <row r="14" customFormat="false" ht="12.75" hidden="false" customHeight="false" outlineLevel="0" collapsed="false">
      <c r="A14" s="179" t="s">
        <v>109</v>
      </c>
      <c r="B14" s="194" t="n">
        <v>15.3</v>
      </c>
      <c r="C14" s="194" t="n">
        <v>19.8</v>
      </c>
      <c r="D14" s="194" t="n">
        <v>17</v>
      </c>
      <c r="E14" s="194" t="n">
        <v>17</v>
      </c>
    </row>
    <row r="15" customFormat="false" ht="12.75" hidden="false" customHeight="false" outlineLevel="0" collapsed="false">
      <c r="A15" s="179" t="s">
        <v>110</v>
      </c>
      <c r="B15" s="194" t="n">
        <v>14.2</v>
      </c>
      <c r="C15" s="194" t="n">
        <v>22</v>
      </c>
      <c r="D15" s="194" t="n">
        <v>24.8</v>
      </c>
      <c r="E15" s="194" t="n">
        <v>25.5</v>
      </c>
    </row>
    <row r="16" customFormat="false" ht="12.75" hidden="false" customHeight="false" outlineLevel="0" collapsed="false">
      <c r="A16" s="179" t="s">
        <v>111</v>
      </c>
      <c r="B16" s="194" t="n">
        <v>6.7</v>
      </c>
      <c r="C16" s="194" t="n">
        <v>15.9</v>
      </c>
      <c r="D16" s="194" t="n">
        <v>23.7</v>
      </c>
      <c r="E16" s="194" t="n">
        <v>24</v>
      </c>
    </row>
    <row r="17" customFormat="false" ht="12.75" hidden="false" customHeight="false" outlineLevel="0" collapsed="false">
      <c r="A17" s="181" t="s">
        <v>112</v>
      </c>
      <c r="B17" s="197" t="n">
        <v>0.7</v>
      </c>
      <c r="C17" s="197" t="n">
        <v>2.9</v>
      </c>
      <c r="D17" s="197" t="n">
        <v>7</v>
      </c>
      <c r="E17" s="197" t="n">
        <v>7.9</v>
      </c>
    </row>
    <row r="19" customFormat="false" ht="12.75" hidden="false" customHeight="false" outlineLevel="0" collapsed="false">
      <c r="A19" s="185" t="s">
        <v>113</v>
      </c>
      <c r="B19" s="186"/>
      <c r="C19" s="187"/>
      <c r="D19" s="187"/>
      <c r="E19" s="187"/>
    </row>
    <row r="20" customFormat="false" ht="12.75" hidden="false" customHeight="false" outlineLevel="0" collapsed="false">
      <c r="A20" s="188" t="s">
        <v>93</v>
      </c>
    </row>
    <row r="21" customFormat="false" ht="12.75" hidden="false" customHeight="false" outlineLevel="0" collapsed="false">
      <c r="A21" s="1" t="s">
        <v>94</v>
      </c>
    </row>
    <row r="22" customFormat="false" ht="12.75" hidden="false" customHeight="false" outlineLevel="0" collapsed="false">
      <c r="A22" s="198" t="s">
        <v>114</v>
      </c>
      <c r="B22" s="199"/>
      <c r="C22" s="199"/>
      <c r="D22" s="199"/>
      <c r="E22" s="199"/>
    </row>
    <row r="25" customFormat="false" ht="12.75" hidden="false" customHeight="false" outlineLevel="0" collapsed="false">
      <c r="B25" s="200"/>
      <c r="C25" s="200"/>
      <c r="D25" s="200"/>
      <c r="E25" s="200"/>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4:E13 A2"/>
    </sheetView>
  </sheetViews>
  <sheetFormatPr defaultColWidth="11.421875" defaultRowHeight="12.75" zeroHeight="false" outlineLevelRow="0" outlineLevelCol="0"/>
  <cols>
    <col collapsed="false" customWidth="false" hidden="false" outlineLevel="0" max="1024" min="1" style="1" width="11.43"/>
  </cols>
  <sheetData>
    <row r="1" customFormat="false" ht="12.75" hidden="false" customHeight="false" outlineLevel="0" collapsed="false">
      <c r="A1" s="201" t="s">
        <v>115</v>
      </c>
      <c r="B1" s="202"/>
      <c r="C1" s="203"/>
      <c r="D1" s="202"/>
      <c r="E1" s="202"/>
      <c r="F1" s="202"/>
      <c r="G1" s="202"/>
      <c r="H1" s="202"/>
      <c r="I1" s="202"/>
      <c r="J1" s="202"/>
    </row>
    <row r="2" customFormat="false" ht="12.75" hidden="false" customHeight="false" outlineLevel="0" collapsed="false">
      <c r="A2" s="204"/>
      <c r="B2" s="205"/>
      <c r="C2" s="202"/>
      <c r="D2" s="202"/>
      <c r="E2" s="202"/>
      <c r="F2" s="202"/>
      <c r="G2" s="202"/>
      <c r="H2" s="202"/>
      <c r="I2" s="202"/>
      <c r="J2" s="202"/>
    </row>
    <row r="3" customFormat="false" ht="39" hidden="false" customHeight="true" outlineLevel="0" collapsed="false">
      <c r="A3" s="206"/>
      <c r="B3" s="206"/>
      <c r="C3" s="207" t="s">
        <v>116</v>
      </c>
      <c r="D3" s="207"/>
      <c r="E3" s="207" t="s">
        <v>117</v>
      </c>
      <c r="F3" s="207"/>
      <c r="G3" s="207" t="s">
        <v>118</v>
      </c>
      <c r="H3" s="207"/>
      <c r="I3" s="208" t="s">
        <v>98</v>
      </c>
      <c r="J3" s="208"/>
    </row>
    <row r="4" customFormat="false" ht="12.75" hidden="false" customHeight="false" outlineLevel="0" collapsed="false">
      <c r="A4" s="206"/>
      <c r="B4" s="206"/>
      <c r="C4" s="209" t="s">
        <v>119</v>
      </c>
      <c r="D4" s="209" t="s">
        <v>120</v>
      </c>
      <c r="E4" s="209" t="s">
        <v>119</v>
      </c>
      <c r="F4" s="209" t="s">
        <v>120</v>
      </c>
      <c r="G4" s="209" t="s">
        <v>119</v>
      </c>
      <c r="H4" s="209" t="s">
        <v>120</v>
      </c>
      <c r="I4" s="209" t="s">
        <v>119</v>
      </c>
      <c r="J4" s="209" t="s">
        <v>120</v>
      </c>
    </row>
    <row r="5" customFormat="false" ht="24.95" hidden="false" customHeight="true" outlineLevel="0" collapsed="false">
      <c r="A5" s="210" t="s">
        <v>121</v>
      </c>
      <c r="B5" s="210"/>
      <c r="C5" s="211" t="n">
        <v>306903.44</v>
      </c>
      <c r="D5" s="212" t="n">
        <v>63.5170207461153</v>
      </c>
      <c r="E5" s="211" t="n">
        <v>19189.67</v>
      </c>
      <c r="F5" s="212" t="n">
        <v>39.7098503022574</v>
      </c>
      <c r="G5" s="211" t="n">
        <v>10188.64</v>
      </c>
      <c r="H5" s="212" t="n">
        <v>42.1715406339158</v>
      </c>
      <c r="I5" s="213" t="n">
        <v>2040112.76</v>
      </c>
      <c r="J5" s="212" t="n">
        <v>42.2209591402844</v>
      </c>
    </row>
    <row r="6" customFormat="false" ht="24.95" hidden="false" customHeight="true" outlineLevel="0" collapsed="false">
      <c r="A6" s="214" t="s">
        <v>122</v>
      </c>
      <c r="B6" s="214"/>
      <c r="C6" s="211" t="n">
        <v>97000.9</v>
      </c>
      <c r="D6" s="212" t="n">
        <v>20.0753962799891</v>
      </c>
      <c r="E6" s="211" t="n">
        <v>26453.42</v>
      </c>
      <c r="F6" s="212" t="n">
        <v>54.7409803390439</v>
      </c>
      <c r="G6" s="211" t="n">
        <v>12906.73</v>
      </c>
      <c r="H6" s="212" t="n">
        <v>53.4219178070852</v>
      </c>
      <c r="I6" s="213" t="n">
        <v>1048329.03</v>
      </c>
      <c r="J6" s="212" t="n">
        <v>21.6955935029807</v>
      </c>
    </row>
    <row r="7" customFormat="false" ht="24.95" hidden="false" customHeight="true" outlineLevel="0" collapsed="false">
      <c r="A7" s="214" t="s">
        <v>123</v>
      </c>
      <c r="B7" s="214"/>
      <c r="C7" s="211" t="n">
        <v>79278.65</v>
      </c>
      <c r="D7" s="212" t="n">
        <v>16.4075829738957</v>
      </c>
      <c r="E7" s="211" t="n">
        <v>2681.62</v>
      </c>
      <c r="F7" s="212" t="n">
        <v>5.6</v>
      </c>
      <c r="G7" s="211" t="n">
        <v>1064.62</v>
      </c>
      <c r="H7" s="212" t="n">
        <v>4.40654155899899</v>
      </c>
      <c r="I7" s="213" t="n">
        <v>1743548.77</v>
      </c>
      <c r="J7" s="212" t="n">
        <v>36.0834473567349</v>
      </c>
    </row>
    <row r="8" customFormat="false" ht="24.95" hidden="false" customHeight="true" outlineLevel="0" collapsed="false">
      <c r="A8" s="214" t="s">
        <v>124</v>
      </c>
      <c r="B8" s="214"/>
      <c r="C8" s="211" t="n">
        <v>8500.31</v>
      </c>
      <c r="D8" s="215"/>
      <c r="E8" s="211" t="n">
        <v>4069.07</v>
      </c>
      <c r="F8" s="215"/>
      <c r="G8" s="211" t="n">
        <v>3260.82</v>
      </c>
      <c r="H8" s="215"/>
      <c r="I8" s="213" t="n">
        <v>11547.07</v>
      </c>
      <c r="J8" s="216"/>
    </row>
    <row r="9" customFormat="false" ht="12.75" hidden="false" customHeight="false" outlineLevel="0" collapsed="false">
      <c r="A9" s="185" t="s">
        <v>125</v>
      </c>
      <c r="B9" s="217"/>
      <c r="C9" s="218"/>
      <c r="D9" s="219"/>
      <c r="E9" s="218"/>
      <c r="F9" s="219"/>
      <c r="G9" s="218"/>
      <c r="H9" s="219"/>
      <c r="I9" s="218"/>
      <c r="J9" s="219"/>
    </row>
    <row r="10" customFormat="false" ht="54" hidden="false" customHeight="true" outlineLevel="0" collapsed="false">
      <c r="A10" s="220" t="s">
        <v>126</v>
      </c>
      <c r="B10" s="220"/>
      <c r="C10" s="220"/>
      <c r="D10" s="220"/>
      <c r="E10" s="220"/>
      <c r="F10" s="220"/>
      <c r="G10" s="220"/>
      <c r="H10" s="220"/>
      <c r="I10" s="220"/>
      <c r="J10" s="220"/>
    </row>
    <row r="11" customFormat="false" ht="45" hidden="false" customHeight="true" outlineLevel="0" collapsed="false">
      <c r="A11" s="220" t="s">
        <v>127</v>
      </c>
      <c r="B11" s="220"/>
      <c r="C11" s="220"/>
      <c r="D11" s="220"/>
      <c r="E11" s="220"/>
      <c r="F11" s="220"/>
      <c r="G11" s="220"/>
      <c r="H11" s="220"/>
      <c r="I11" s="220"/>
      <c r="J11" s="220"/>
    </row>
  </sheetData>
  <mergeCells count="11">
    <mergeCell ref="A3:B4"/>
    <mergeCell ref="C3:D3"/>
    <mergeCell ref="E3:F3"/>
    <mergeCell ref="G3:H3"/>
    <mergeCell ref="I3:J3"/>
    <mergeCell ref="A5:B5"/>
    <mergeCell ref="A6:B6"/>
    <mergeCell ref="A7:B7"/>
    <mergeCell ref="A8:B8"/>
    <mergeCell ref="A10:J10"/>
    <mergeCell ref="A11:J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J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E4:E13 A3"/>
    </sheetView>
  </sheetViews>
  <sheetFormatPr defaultColWidth="11.421875" defaultRowHeight="12.75" zeroHeight="false" outlineLevelRow="0" outlineLevelCol="0"/>
  <cols>
    <col collapsed="false" customWidth="true" hidden="false" outlineLevel="0" max="1" min="1" style="1" width="48.57"/>
    <col collapsed="false" customWidth="false" hidden="false" outlineLevel="0" max="1024" min="2" style="1" width="11.43"/>
  </cols>
  <sheetData>
    <row r="1" customFormat="false" ht="15" hidden="false" customHeight="false" outlineLevel="0" collapsed="false">
      <c r="A1" s="221" t="s">
        <v>128</v>
      </c>
      <c r="B1" s="221"/>
      <c r="C1" s="221"/>
      <c r="D1" s="221"/>
      <c r="E1" s="221"/>
      <c r="F1" s="221"/>
      <c r="G1" s="221"/>
    </row>
    <row r="2" customFormat="false" ht="15" hidden="false" customHeight="false" outlineLevel="0" collapsed="false">
      <c r="A2" s="222"/>
      <c r="B2" s="223"/>
      <c r="C2" s="223"/>
      <c r="D2" s="223"/>
      <c r="E2" s="223"/>
      <c r="F2" s="223"/>
      <c r="G2" s="223"/>
    </row>
    <row r="3" customFormat="false" ht="96" hidden="false" customHeight="false" outlineLevel="0" collapsed="false">
      <c r="A3" s="224"/>
      <c r="B3" s="225" t="s">
        <v>129</v>
      </c>
      <c r="C3" s="226" t="s">
        <v>130</v>
      </c>
      <c r="D3" s="226" t="s">
        <v>131</v>
      </c>
      <c r="E3" s="227"/>
      <c r="F3" s="228"/>
      <c r="G3" s="228"/>
    </row>
    <row r="4" customFormat="false" ht="15" hidden="false" customHeight="true" outlineLevel="0" collapsed="false">
      <c r="A4" s="229" t="s">
        <v>132</v>
      </c>
      <c r="B4" s="230"/>
      <c r="C4" s="231"/>
      <c r="D4" s="230"/>
      <c r="E4" s="227"/>
      <c r="F4" s="228"/>
      <c r="G4" s="228"/>
    </row>
    <row r="5" customFormat="false" ht="15" hidden="false" customHeight="true" outlineLevel="0" collapsed="false">
      <c r="A5" s="232" t="s">
        <v>133</v>
      </c>
      <c r="B5" s="233" t="n">
        <v>6600.49</v>
      </c>
      <c r="C5" s="234" t="n">
        <v>46.913</v>
      </c>
      <c r="D5" s="235" t="n">
        <v>10.935</v>
      </c>
      <c r="E5" s="227"/>
      <c r="F5" s="228"/>
      <c r="G5" s="228"/>
    </row>
    <row r="6" customFormat="false" ht="28.5" hidden="false" customHeight="true" outlineLevel="0" collapsed="false">
      <c r="A6" s="236" t="s">
        <v>134</v>
      </c>
      <c r="B6" s="237" t="n">
        <v>10655.17</v>
      </c>
      <c r="C6" s="238" t="n">
        <v>100</v>
      </c>
      <c r="D6" s="239" t="n">
        <v>0.872</v>
      </c>
      <c r="E6" s="227"/>
      <c r="F6" s="223"/>
      <c r="G6" s="223"/>
    </row>
    <row r="7" customFormat="false" ht="15" hidden="false" customHeight="true" outlineLevel="0" collapsed="false">
      <c r="A7" s="236" t="s">
        <v>135</v>
      </c>
      <c r="B7" s="237" t="n">
        <v>7690.67</v>
      </c>
      <c r="C7" s="238" t="n">
        <v>71.262</v>
      </c>
      <c r="D7" s="239" t="n">
        <v>5.463</v>
      </c>
      <c r="E7" s="227"/>
      <c r="F7" s="223"/>
      <c r="G7" s="223"/>
    </row>
    <row r="8" customFormat="false" ht="24.75" hidden="false" customHeight="true" outlineLevel="0" collapsed="false">
      <c r="A8" s="240" t="s">
        <v>136</v>
      </c>
      <c r="B8" s="237" t="n">
        <v>8212.42</v>
      </c>
      <c r="C8" s="238" t="n">
        <v>81.783</v>
      </c>
      <c r="D8" s="239" t="n">
        <v>2.323</v>
      </c>
      <c r="E8" s="227"/>
      <c r="F8" s="223"/>
      <c r="G8" s="223"/>
    </row>
    <row r="9" customFormat="false" ht="27" hidden="false" customHeight="true" outlineLevel="0" collapsed="false">
      <c r="A9" s="240" t="s">
        <v>137</v>
      </c>
      <c r="B9" s="237" t="n">
        <v>8474.31</v>
      </c>
      <c r="C9" s="238" t="n">
        <v>93.607</v>
      </c>
      <c r="D9" s="239" t="n">
        <v>1.181</v>
      </c>
      <c r="E9" s="227"/>
      <c r="F9" s="223"/>
      <c r="G9" s="223"/>
    </row>
    <row r="10" customFormat="false" ht="15" hidden="false" customHeight="true" outlineLevel="0" collapsed="false">
      <c r="A10" s="241" t="s">
        <v>138</v>
      </c>
      <c r="B10" s="237" t="n">
        <v>6612.27</v>
      </c>
      <c r="C10" s="238" t="n">
        <v>46.4</v>
      </c>
      <c r="D10" s="239" t="n">
        <v>1.227</v>
      </c>
      <c r="E10" s="227"/>
      <c r="F10" s="223"/>
      <c r="G10" s="223"/>
    </row>
    <row r="11" customFormat="false" ht="15" hidden="false" customHeight="true" outlineLevel="0" collapsed="false">
      <c r="A11" s="236" t="s">
        <v>139</v>
      </c>
      <c r="B11" s="237" t="n">
        <v>5795.34</v>
      </c>
      <c r="C11" s="238" t="n">
        <v>31.142</v>
      </c>
      <c r="D11" s="239" t="n">
        <v>4.6</v>
      </c>
      <c r="E11" s="227"/>
      <c r="F11" s="223"/>
      <c r="G11" s="223"/>
    </row>
    <row r="12" customFormat="false" ht="15" hidden="false" customHeight="true" outlineLevel="0" collapsed="false">
      <c r="A12" s="240" t="s">
        <v>140</v>
      </c>
      <c r="B12" s="237" t="n">
        <v>6491.22</v>
      </c>
      <c r="C12" s="238" t="n">
        <v>42.778</v>
      </c>
      <c r="D12" s="239" t="n">
        <v>1.646</v>
      </c>
      <c r="E12" s="227"/>
      <c r="F12" s="223"/>
      <c r="G12" s="223"/>
    </row>
    <row r="13" customFormat="false" ht="15" hidden="false" customHeight="true" outlineLevel="0" collapsed="false">
      <c r="A13" s="240" t="s">
        <v>141</v>
      </c>
      <c r="B13" s="237" t="n">
        <v>6058.79</v>
      </c>
      <c r="C13" s="238" t="n">
        <v>36.106</v>
      </c>
      <c r="D13" s="239" t="n">
        <v>1.676</v>
      </c>
      <c r="E13" s="227"/>
      <c r="F13" s="223"/>
      <c r="G13" s="223"/>
    </row>
    <row r="14" customFormat="false" ht="15" hidden="false" customHeight="true" outlineLevel="0" collapsed="false">
      <c r="A14" s="232" t="s">
        <v>142</v>
      </c>
      <c r="B14" s="233" t="n">
        <v>5821.48</v>
      </c>
      <c r="C14" s="234" t="n">
        <v>30.216</v>
      </c>
      <c r="D14" s="235" t="n">
        <v>7.364</v>
      </c>
      <c r="E14" s="227"/>
      <c r="F14" s="223"/>
      <c r="G14" s="223"/>
    </row>
    <row r="15" customFormat="false" ht="15" hidden="false" customHeight="true" outlineLevel="0" collapsed="false">
      <c r="A15" s="232" t="s">
        <v>143</v>
      </c>
      <c r="B15" s="233" t="n">
        <v>3830.85</v>
      </c>
      <c r="C15" s="234" t="n">
        <v>0.992</v>
      </c>
      <c r="D15" s="235" t="n">
        <v>1.263</v>
      </c>
      <c r="E15" s="227"/>
      <c r="F15" s="242"/>
      <c r="G15" s="223"/>
    </row>
    <row r="16" customFormat="false" ht="15" hidden="false" customHeight="true" outlineLevel="0" collapsed="false">
      <c r="A16" s="232" t="s">
        <v>144</v>
      </c>
      <c r="B16" s="233" t="n">
        <v>6439.99</v>
      </c>
      <c r="C16" s="234" t="n">
        <v>52.046</v>
      </c>
      <c r="D16" s="235" t="n">
        <v>6.019</v>
      </c>
      <c r="E16" s="227"/>
      <c r="F16" s="242"/>
      <c r="G16" s="223"/>
    </row>
    <row r="17" customFormat="false" ht="15" hidden="false" customHeight="true" outlineLevel="0" collapsed="false">
      <c r="A17" s="232" t="s">
        <v>145</v>
      </c>
      <c r="B17" s="233" t="n">
        <v>2613.59</v>
      </c>
      <c r="C17" s="234" t="n">
        <v>0.21</v>
      </c>
      <c r="D17" s="235" t="n">
        <v>5.664</v>
      </c>
      <c r="E17" s="227"/>
      <c r="F17" s="223"/>
      <c r="G17" s="223"/>
    </row>
    <row r="18" customFormat="false" ht="15" hidden="false" customHeight="true" outlineLevel="0" collapsed="false">
      <c r="A18" s="232" t="s">
        <v>146</v>
      </c>
      <c r="B18" s="233" t="n">
        <v>2092.95</v>
      </c>
      <c r="C18" s="234" t="n">
        <v>0.53</v>
      </c>
      <c r="D18" s="235" t="n">
        <v>5.383</v>
      </c>
      <c r="E18" s="227"/>
      <c r="F18" s="223"/>
      <c r="G18" s="223"/>
    </row>
    <row r="19" customFormat="false" ht="15" hidden="false" customHeight="true" outlineLevel="0" collapsed="false">
      <c r="A19" s="232" t="s">
        <v>147</v>
      </c>
      <c r="B19" s="233" t="n">
        <v>6287.6</v>
      </c>
      <c r="C19" s="234" t="n">
        <v>37.211</v>
      </c>
      <c r="D19" s="235" t="n">
        <v>7.761</v>
      </c>
      <c r="E19" s="227"/>
      <c r="F19" s="223"/>
      <c r="G19" s="223"/>
    </row>
    <row r="20" customFormat="false" ht="15" hidden="false" customHeight="true" outlineLevel="0" collapsed="false">
      <c r="A20" s="243" t="s">
        <v>148</v>
      </c>
      <c r="B20" s="237" t="n">
        <v>13790</v>
      </c>
      <c r="C20" s="238" t="n">
        <v>92.2</v>
      </c>
      <c r="D20" s="239" t="n">
        <v>1</v>
      </c>
      <c r="E20" s="227"/>
      <c r="F20" s="223"/>
      <c r="G20" s="223"/>
    </row>
    <row r="21" customFormat="false" ht="15" hidden="false" customHeight="true" outlineLevel="0" collapsed="false">
      <c r="A21" s="243" t="s">
        <v>149</v>
      </c>
      <c r="B21" s="237" t="n">
        <v>5854.45</v>
      </c>
      <c r="C21" s="238" t="n">
        <v>34.035</v>
      </c>
      <c r="D21" s="239" t="n">
        <v>6.711</v>
      </c>
      <c r="E21" s="227"/>
      <c r="F21" s="223"/>
      <c r="G21" s="223"/>
    </row>
    <row r="22" customFormat="false" ht="15" hidden="false" customHeight="true" outlineLevel="0" collapsed="false">
      <c r="A22" s="244" t="s">
        <v>123</v>
      </c>
      <c r="B22" s="245"/>
      <c r="C22" s="246"/>
      <c r="D22" s="247"/>
      <c r="E22" s="227"/>
      <c r="F22" s="242"/>
      <c r="G22" s="223"/>
    </row>
    <row r="23" customFormat="false" ht="15" hidden="false" customHeight="true" outlineLevel="0" collapsed="false">
      <c r="A23" s="232" t="s">
        <v>150</v>
      </c>
      <c r="B23" s="233" t="n">
        <v>5235.53</v>
      </c>
      <c r="C23" s="234" t="n">
        <v>18.929</v>
      </c>
      <c r="D23" s="235" t="n">
        <v>2.155</v>
      </c>
      <c r="E23" s="227"/>
      <c r="F23" s="223"/>
      <c r="G23" s="223"/>
    </row>
    <row r="24" customFormat="false" ht="15" hidden="false" customHeight="true" outlineLevel="0" collapsed="false">
      <c r="A24" s="232" t="s">
        <v>151</v>
      </c>
      <c r="B24" s="233" t="n">
        <v>5107</v>
      </c>
      <c r="C24" s="234" t="n">
        <v>12.1</v>
      </c>
      <c r="D24" s="235" t="n">
        <v>1.3</v>
      </c>
      <c r="E24" s="227"/>
      <c r="F24" s="223"/>
      <c r="G24" s="223"/>
    </row>
    <row r="25" customFormat="false" ht="15" hidden="false" customHeight="true" outlineLevel="0" collapsed="false">
      <c r="A25" s="232" t="s">
        <v>152</v>
      </c>
      <c r="B25" s="233" t="n">
        <v>4527.08</v>
      </c>
      <c r="C25" s="234" t="n">
        <v>3.685</v>
      </c>
      <c r="D25" s="235" t="n">
        <v>0.288</v>
      </c>
      <c r="E25" s="227"/>
      <c r="F25" s="223"/>
      <c r="G25" s="223"/>
    </row>
    <row r="26" customFormat="false" ht="15" hidden="false" customHeight="true" outlineLevel="0" collapsed="false">
      <c r="A26" s="232" t="s">
        <v>153</v>
      </c>
      <c r="B26" s="233" t="n">
        <v>1934.88</v>
      </c>
      <c r="C26" s="234" t="n">
        <v>0.041</v>
      </c>
      <c r="D26" s="235" t="n">
        <v>1.348</v>
      </c>
      <c r="E26" s="227"/>
      <c r="F26" s="223"/>
      <c r="G26" s="223"/>
    </row>
    <row r="27" customFormat="false" ht="15" hidden="false" customHeight="true" outlineLevel="0" collapsed="false">
      <c r="A27" s="248" t="s">
        <v>122</v>
      </c>
      <c r="B27" s="249"/>
      <c r="C27" s="250"/>
      <c r="D27" s="251"/>
      <c r="E27" s="227"/>
      <c r="F27" s="223"/>
      <c r="G27" s="223"/>
    </row>
    <row r="28" customFormat="false" ht="15" hidden="false" customHeight="true" outlineLevel="0" collapsed="false">
      <c r="A28" s="232" t="s">
        <v>150</v>
      </c>
      <c r="B28" s="233" t="n">
        <v>6389.35</v>
      </c>
      <c r="C28" s="234" t="n">
        <v>42.318</v>
      </c>
      <c r="D28" s="235" t="n">
        <v>3.342</v>
      </c>
      <c r="E28" s="227"/>
      <c r="F28" s="223"/>
      <c r="G28" s="223"/>
    </row>
    <row r="29" customFormat="false" ht="15" hidden="false" customHeight="true" outlineLevel="0" collapsed="false">
      <c r="A29" s="232" t="s">
        <v>151</v>
      </c>
      <c r="B29" s="233" t="n">
        <v>4345.46</v>
      </c>
      <c r="C29" s="234" t="n">
        <v>3.446</v>
      </c>
      <c r="D29" s="235" t="n">
        <v>0.114</v>
      </c>
      <c r="E29" s="227"/>
      <c r="F29" s="223"/>
      <c r="G29" s="223"/>
    </row>
    <row r="30" customFormat="false" ht="15" hidden="false" customHeight="true" outlineLevel="0" collapsed="false">
      <c r="A30" s="252" t="s">
        <v>154</v>
      </c>
      <c r="B30" s="253" t="n">
        <v>4986.85</v>
      </c>
      <c r="C30" s="254" t="n">
        <v>22.744</v>
      </c>
      <c r="D30" s="255" t="n">
        <v>3.221</v>
      </c>
      <c r="E30" s="227"/>
      <c r="F30" s="223"/>
      <c r="G30" s="223"/>
    </row>
    <row r="31" customFormat="false" ht="15" hidden="false" customHeight="true" outlineLevel="0" collapsed="false">
      <c r="A31" s="252" t="s">
        <v>155</v>
      </c>
      <c r="B31" s="253" t="n">
        <v>5729.11</v>
      </c>
      <c r="C31" s="254" t="n">
        <v>33.568</v>
      </c>
      <c r="D31" s="255" t="n">
        <v>43.03</v>
      </c>
      <c r="E31" s="227"/>
      <c r="F31" s="223"/>
      <c r="G31" s="223"/>
    </row>
    <row r="32" customFormat="false" ht="15" hidden="false" customHeight="true" outlineLevel="0" collapsed="false">
      <c r="A32" s="256" t="s">
        <v>156</v>
      </c>
      <c r="B32" s="257" t="n">
        <v>2028.7</v>
      </c>
      <c r="C32" s="258" t="n">
        <v>0.042</v>
      </c>
      <c r="D32" s="259" t="n">
        <v>0.783</v>
      </c>
      <c r="E32" s="227"/>
      <c r="F32" s="223"/>
      <c r="G32" s="223"/>
    </row>
    <row r="33" customFormat="false" ht="12.75" hidden="false" customHeight="false" outlineLevel="0" collapsed="false">
      <c r="A33" s="185" t="s">
        <v>113</v>
      </c>
      <c r="B33" s="217"/>
      <c r="C33" s="218"/>
      <c r="D33" s="219"/>
      <c r="E33" s="218"/>
      <c r="F33" s="219"/>
      <c r="G33" s="218"/>
      <c r="H33" s="219"/>
      <c r="I33" s="218"/>
      <c r="J33" s="219"/>
    </row>
    <row r="34" customFormat="false" ht="12.75" hidden="false" customHeight="false" outlineLevel="0" collapsed="false">
      <c r="A34" s="188" t="s">
        <v>93</v>
      </c>
      <c r="B34" s="217"/>
      <c r="C34" s="218"/>
      <c r="D34" s="219"/>
      <c r="E34" s="218"/>
      <c r="F34" s="219"/>
      <c r="G34" s="218"/>
      <c r="H34" s="219"/>
      <c r="I34" s="218"/>
      <c r="J34" s="219"/>
    </row>
    <row r="35" customFormat="false" ht="15" hidden="false" customHeight="true" outlineLevel="0" collapsed="false">
      <c r="A35" s="260" t="s">
        <v>157</v>
      </c>
      <c r="B35" s="260"/>
      <c r="C35" s="260"/>
      <c r="D35" s="260"/>
      <c r="E35" s="227"/>
      <c r="F35" s="223"/>
      <c r="G35" s="223"/>
    </row>
    <row r="36" customFormat="false" ht="15" hidden="false" customHeight="true" outlineLevel="0" collapsed="false">
      <c r="A36" s="261" t="s">
        <v>158</v>
      </c>
      <c r="B36" s="261"/>
      <c r="C36" s="261"/>
      <c r="D36" s="262"/>
      <c r="E36" s="263"/>
      <c r="F36" s="223"/>
      <c r="G36" s="223"/>
    </row>
    <row r="37" customFormat="false" ht="15" hidden="false" customHeight="true" outlineLevel="0" collapsed="false">
      <c r="A37" s="264" t="s">
        <v>159</v>
      </c>
      <c r="B37" s="264"/>
      <c r="C37" s="264"/>
      <c r="D37" s="264"/>
      <c r="E37" s="264"/>
      <c r="F37" s="223"/>
      <c r="G37" s="223"/>
    </row>
    <row r="38" customFormat="false" ht="84.75" hidden="false" customHeight="true" outlineLevel="0" collapsed="false">
      <c r="A38" s="265" t="s">
        <v>160</v>
      </c>
      <c r="B38" s="265"/>
      <c r="C38" s="265"/>
      <c r="D38" s="265"/>
      <c r="E38" s="266"/>
      <c r="F38" s="223"/>
      <c r="G38" s="228"/>
    </row>
    <row r="39" customFormat="false" ht="76.5" hidden="false" customHeight="true" outlineLevel="0" collapsed="false">
      <c r="A39" s="260" t="s">
        <v>161</v>
      </c>
      <c r="B39" s="260"/>
      <c r="C39" s="260"/>
      <c r="D39" s="260"/>
      <c r="E39" s="260"/>
      <c r="F39" s="223"/>
      <c r="G39" s="223"/>
    </row>
    <row r="40" customFormat="false" ht="64.5" hidden="false" customHeight="true" outlineLevel="0" collapsed="false">
      <c r="A40" s="260" t="s">
        <v>162</v>
      </c>
      <c r="B40" s="260"/>
      <c r="C40" s="260"/>
      <c r="D40" s="260"/>
      <c r="E40" s="260"/>
      <c r="F40" s="223"/>
      <c r="G40" s="223"/>
    </row>
    <row r="41" customFormat="false" ht="47.25" hidden="false" customHeight="true" outlineLevel="0" collapsed="false">
      <c r="E41" s="261"/>
      <c r="F41" s="261"/>
      <c r="G41" s="261"/>
    </row>
    <row r="42" customFormat="false" ht="15" hidden="false" customHeight="false" outlineLevel="0" collapsed="false">
      <c r="A42" s="267"/>
      <c r="B42" s="263"/>
      <c r="C42" s="263"/>
      <c r="D42" s="263"/>
      <c r="E42" s="263"/>
      <c r="F42" s="223"/>
      <c r="G42" s="223"/>
    </row>
    <row r="43" customFormat="false" ht="15" hidden="false" customHeight="false" outlineLevel="0" collapsed="false">
      <c r="A43" s="223"/>
      <c r="B43" s="223"/>
      <c r="C43" s="223"/>
      <c r="D43" s="223"/>
      <c r="E43" s="223"/>
      <c r="F43" s="228"/>
      <c r="G43" s="228"/>
    </row>
    <row r="44" customFormat="false" ht="15" hidden="false" customHeight="false" outlineLevel="0" collapsed="false">
      <c r="A44" s="223"/>
      <c r="B44" s="223"/>
      <c r="C44" s="223"/>
      <c r="D44" s="223"/>
      <c r="E44" s="223"/>
      <c r="F44" s="228"/>
      <c r="G44" s="228"/>
    </row>
  </sheetData>
  <mergeCells count="7">
    <mergeCell ref="A1:G1"/>
    <mergeCell ref="A35:D35"/>
    <mergeCell ref="A36:C36"/>
    <mergeCell ref="A37:E37"/>
    <mergeCell ref="A38:D38"/>
    <mergeCell ref="A39:D39"/>
    <mergeCell ref="A40:D40"/>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4:E13 A1"/>
    </sheetView>
  </sheetViews>
  <sheetFormatPr defaultColWidth="10.609375" defaultRowHeight="15" zeroHeight="false" outlineLevelRow="0" outlineLevelCol="0"/>
  <cols>
    <col collapsed="false" customWidth="true" hidden="false" outlineLevel="0" max="1" min="1" style="0" width="36.71"/>
    <col collapsed="false" customWidth="true" hidden="false" outlineLevel="0" max="2" min="2" style="0" width="14.71"/>
  </cols>
  <sheetData>
    <row r="1" customFormat="false" ht="15" hidden="false" customHeight="false" outlineLevel="0" collapsed="false">
      <c r="A1" s="221" t="s">
        <v>163</v>
      </c>
      <c r="B1" s="221"/>
      <c r="C1" s="221"/>
      <c r="D1" s="221"/>
      <c r="E1" s="221"/>
    </row>
    <row r="2" customFormat="false" ht="90" hidden="false" customHeight="false" outlineLevel="0" collapsed="false">
      <c r="A2" s="268"/>
      <c r="B2" s="268" t="s">
        <v>164</v>
      </c>
      <c r="C2" s="269" t="s">
        <v>165</v>
      </c>
      <c r="D2" s="269" t="s">
        <v>166</v>
      </c>
    </row>
    <row r="3" customFormat="false" ht="45" hidden="false" customHeight="true" outlineLevel="0" collapsed="false">
      <c r="A3" s="270" t="s">
        <v>167</v>
      </c>
      <c r="B3" s="271" t="n">
        <f aca="false">'[1]V3.1-E3-compl'!N377</f>
        <v>2341166.03</v>
      </c>
      <c r="C3" s="272" t="n">
        <f aca="false">B3/120</f>
        <v>19509.7169166667</v>
      </c>
      <c r="D3" s="273" t="n">
        <v>0.28</v>
      </c>
    </row>
    <row r="4" customFormat="false" ht="45" hidden="false" customHeight="true" outlineLevel="0" collapsed="false">
      <c r="A4" s="270" t="s">
        <v>168</v>
      </c>
      <c r="B4" s="271" t="n">
        <f aca="false">'[1]V3.1-E3-compl'!O366</f>
        <v>878163.530547413</v>
      </c>
      <c r="C4" s="272" t="n">
        <f aca="false">B4/120</f>
        <v>7318.02942122844</v>
      </c>
      <c r="D4" s="274" t="n">
        <f aca="false">'[1]V3.1-E3-compl'!M366</f>
        <v>0.348</v>
      </c>
    </row>
    <row r="5" customFormat="false" ht="45" hidden="false" customHeight="true" outlineLevel="0" collapsed="false">
      <c r="A5" s="270" t="s">
        <v>169</v>
      </c>
      <c r="B5" s="271" t="n">
        <f aca="false">'[1]V3.1-E3-compl'!O456</f>
        <v>1444242.81723031</v>
      </c>
      <c r="C5" s="272" t="n">
        <f aca="false">B5/120</f>
        <v>12035.3568102526</v>
      </c>
      <c r="D5" s="275" t="n">
        <f aca="false">'[1]V3.1-E3-compl'!M456</f>
        <v>0.187179487179487</v>
      </c>
    </row>
    <row r="6" customFormat="false" ht="30" hidden="false" customHeight="false" outlineLevel="0" collapsed="false">
      <c r="A6" s="276" t="s">
        <v>170</v>
      </c>
      <c r="B6" s="277"/>
    </row>
    <row r="7" customFormat="false" ht="15" hidden="false" customHeight="false" outlineLevel="0" collapsed="false">
      <c r="A7" s="276"/>
    </row>
    <row r="8" customFormat="false" ht="15" hidden="false" customHeight="false" outlineLevel="0" collapsed="false">
      <c r="A8" s="278" t="str">
        <f aca="false">"(1) Les statistiques sont calculées sur les 10 départements ministériels (sur 11) et les  "&amp;'[1]V3.1-E3-compl'!N366&amp;" collectivités territoriales et EPCI (sur environ 360) et les "&amp;'[1]V3.1-E3-compl'!N456&amp;" établissements hospitaliers (sur environ 80)  ayant communiqué leur publication à la date d'édition de ce rapport."</f>
        <v>(1) Les statistiques sont calculées sur les 10 départements ministériels (sur 11) et les  200 collectivités territoriales et EPCI (sur environ 360) et les 39 établissements hospitaliers (sur environ 80)  ayant communiqué leur publication à la date d'édition de ce rapport.</v>
      </c>
    </row>
    <row r="9" customFormat="false" ht="15" hidden="false" customHeight="false" outlineLevel="0" collapsed="false">
      <c r="A9" s="278"/>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M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E4:E13 A3"/>
    </sheetView>
  </sheetViews>
  <sheetFormatPr defaultColWidth="11.421875" defaultRowHeight="15" zeroHeight="false" outlineLevelRow="0" outlineLevelCol="0"/>
  <cols>
    <col collapsed="false" customWidth="true" hidden="false" outlineLevel="0" max="1" min="1" style="279" width="33.43"/>
    <col collapsed="false" customWidth="true" hidden="false" outlineLevel="0" max="3" min="2" style="279" width="13"/>
    <col collapsed="false" customWidth="true" hidden="false" outlineLevel="0" max="4" min="4" style="280" width="8.29"/>
    <col collapsed="false" customWidth="true" hidden="false" outlineLevel="0" max="5" min="5" style="279" width="28"/>
    <col collapsed="false" customWidth="true" hidden="false" outlineLevel="0" max="9" min="6" style="279" width="13"/>
    <col collapsed="false" customWidth="true" hidden="false" outlineLevel="0" max="10" min="10" style="279" width="15.71"/>
    <col collapsed="false" customWidth="false" hidden="false" outlineLevel="0" max="1024" min="11" style="279" width="11.43"/>
  </cols>
  <sheetData>
    <row r="1" customFormat="false" ht="40.5" hidden="false" customHeight="true" outlineLevel="0" collapsed="false">
      <c r="A1" s="281" t="s">
        <v>171</v>
      </c>
      <c r="B1" s="281"/>
      <c r="C1" s="281"/>
      <c r="D1" s="281"/>
      <c r="E1" s="281"/>
      <c r="F1" s="281"/>
      <c r="G1" s="281"/>
      <c r="H1" s="281"/>
      <c r="I1" s="281"/>
      <c r="J1" s="281"/>
    </row>
    <row r="2" customFormat="false" ht="9" hidden="false" customHeight="true" outlineLevel="0" collapsed="false">
      <c r="A2" s="279" t="s">
        <v>172</v>
      </c>
    </row>
    <row r="3" s="279" customFormat="true" ht="79.5" hidden="false" customHeight="true" outlineLevel="0" collapsed="false">
      <c r="A3" s="282" t="s">
        <v>173</v>
      </c>
      <c r="B3" s="283" t="s">
        <v>174</v>
      </c>
      <c r="C3" s="284" t="s">
        <v>175</v>
      </c>
      <c r="E3" s="282" t="s">
        <v>176</v>
      </c>
      <c r="F3" s="283" t="s">
        <v>174</v>
      </c>
      <c r="G3" s="284" t="s">
        <v>175</v>
      </c>
    </row>
    <row r="4" s="279" customFormat="true" ht="16.5" hidden="false" customHeight="true" outlineLevel="0" collapsed="false">
      <c r="A4" s="285" t="s">
        <v>10</v>
      </c>
      <c r="B4" s="286" t="n">
        <v>100</v>
      </c>
      <c r="C4" s="287" t="n">
        <v>1963</v>
      </c>
      <c r="E4" s="285" t="s">
        <v>177</v>
      </c>
      <c r="F4" s="286" t="n">
        <v>100</v>
      </c>
      <c r="G4" s="287" t="n">
        <v>1963</v>
      </c>
    </row>
    <row r="5" s="279" customFormat="true" ht="18.75" hidden="false" customHeight="true" outlineLevel="0" collapsed="false">
      <c r="A5" s="288" t="s">
        <v>178</v>
      </c>
      <c r="B5" s="289" t="n">
        <v>53.1</v>
      </c>
      <c r="C5" s="290" t="n">
        <v>1858</v>
      </c>
      <c r="E5" s="288" t="s">
        <v>179</v>
      </c>
      <c r="F5" s="289" t="n">
        <v>23.3</v>
      </c>
      <c r="G5" s="290" t="n">
        <v>2190</v>
      </c>
    </row>
    <row r="6" s="279" customFormat="true" ht="17.25" hidden="false" customHeight="true" outlineLevel="0" collapsed="false">
      <c r="A6" s="288" t="s">
        <v>180</v>
      </c>
      <c r="B6" s="289" t="n">
        <v>6.5</v>
      </c>
      <c r="C6" s="290" t="n">
        <v>1749</v>
      </c>
      <c r="E6" s="288" t="s">
        <v>181</v>
      </c>
      <c r="F6" s="289" t="n">
        <v>46.1</v>
      </c>
      <c r="G6" s="290" t="n">
        <v>1851</v>
      </c>
    </row>
    <row r="7" s="279" customFormat="true" ht="17.25" hidden="false" customHeight="true" outlineLevel="0" collapsed="false">
      <c r="A7" s="288" t="s">
        <v>182</v>
      </c>
      <c r="B7" s="289" t="n">
        <v>13.9</v>
      </c>
      <c r="C7" s="290" t="n">
        <v>2044</v>
      </c>
      <c r="E7" s="288" t="s">
        <v>183</v>
      </c>
      <c r="F7" s="289" t="n">
        <v>3.8</v>
      </c>
      <c r="G7" s="290" t="n">
        <v>2188</v>
      </c>
    </row>
    <row r="8" s="279" customFormat="true" ht="19.5" hidden="false" customHeight="true" outlineLevel="0" collapsed="false">
      <c r="A8" s="288" t="s">
        <v>184</v>
      </c>
      <c r="B8" s="289" t="n">
        <v>3.6</v>
      </c>
      <c r="C8" s="290" t="n">
        <v>1932</v>
      </c>
      <c r="E8" s="288" t="s">
        <v>185</v>
      </c>
      <c r="F8" s="289" t="n">
        <v>1.1</v>
      </c>
      <c r="G8" s="290" t="n">
        <v>2084</v>
      </c>
    </row>
    <row r="9" s="279" customFormat="true" ht="16.5" hidden="false" customHeight="true" outlineLevel="0" collapsed="false">
      <c r="A9" s="288" t="s">
        <v>186</v>
      </c>
      <c r="B9" s="289" t="n">
        <v>13.6</v>
      </c>
      <c r="C9" s="290" t="n">
        <v>2177</v>
      </c>
      <c r="E9" s="288" t="s">
        <v>187</v>
      </c>
      <c r="F9" s="289" t="n">
        <v>8.8</v>
      </c>
      <c r="G9" s="290" t="n">
        <v>1828</v>
      </c>
    </row>
    <row r="10" s="279" customFormat="true" ht="30" hidden="false" customHeight="true" outlineLevel="0" collapsed="false">
      <c r="A10" s="288" t="s">
        <v>188</v>
      </c>
      <c r="B10" s="289" t="n">
        <v>2.9</v>
      </c>
      <c r="C10" s="290" t="n">
        <v>2659</v>
      </c>
      <c r="E10" s="288" t="s">
        <v>189</v>
      </c>
      <c r="F10" s="289" t="n">
        <v>4.8</v>
      </c>
      <c r="G10" s="290" t="n">
        <v>2112</v>
      </c>
    </row>
    <row r="11" s="279" customFormat="true" ht="20.25" hidden="false" customHeight="true" outlineLevel="0" collapsed="false">
      <c r="A11" s="288" t="s">
        <v>190</v>
      </c>
      <c r="B11" s="289" t="n">
        <v>5.1</v>
      </c>
      <c r="C11" s="290" t="n">
        <v>2119</v>
      </c>
      <c r="E11" s="288" t="s">
        <v>191</v>
      </c>
      <c r="F11" s="289" t="n">
        <v>0.1</v>
      </c>
      <c r="G11" s="290" t="n">
        <v>2353</v>
      </c>
    </row>
    <row r="12" s="279" customFormat="true" ht="20.25" hidden="false" customHeight="true" outlineLevel="0" collapsed="false">
      <c r="A12" s="291" t="s">
        <v>192</v>
      </c>
      <c r="B12" s="292" t="n">
        <v>1.3</v>
      </c>
      <c r="C12" s="293" t="n">
        <v>2161</v>
      </c>
      <c r="E12" s="288" t="s">
        <v>193</v>
      </c>
      <c r="F12" s="289" t="n">
        <v>1.3</v>
      </c>
      <c r="G12" s="290" t="n">
        <v>2374</v>
      </c>
    </row>
    <row r="13" s="279" customFormat="true" ht="20.25" hidden="false" customHeight="true" outlineLevel="0" collapsed="false">
      <c r="A13" s="294"/>
      <c r="B13" s="295"/>
      <c r="C13" s="296"/>
      <c r="E13" s="297" t="s">
        <v>194</v>
      </c>
      <c r="F13" s="298" t="n">
        <v>2.2</v>
      </c>
      <c r="G13" s="299" t="n">
        <v>2790</v>
      </c>
    </row>
    <row r="14" s="279" customFormat="true" ht="20.25" hidden="false" customHeight="true" outlineLevel="0" collapsed="false">
      <c r="A14" s="294"/>
      <c r="B14" s="300"/>
      <c r="C14" s="296"/>
      <c r="E14" s="301" t="s">
        <v>195</v>
      </c>
      <c r="F14" s="298" t="n">
        <v>6</v>
      </c>
      <c r="G14" s="299" t="n">
        <v>1608</v>
      </c>
    </row>
    <row r="15" s="279" customFormat="true" ht="20.25" hidden="false" customHeight="true" outlineLevel="0" collapsed="false">
      <c r="A15" s="294"/>
      <c r="B15" s="300"/>
      <c r="C15" s="296"/>
      <c r="E15" s="302" t="s">
        <v>196</v>
      </c>
      <c r="F15" s="303" t="n">
        <v>2.5</v>
      </c>
      <c r="G15" s="304" t="n">
        <v>1586</v>
      </c>
    </row>
    <row r="16" s="279" customFormat="true" ht="12.75" hidden="false" customHeight="false" outlineLevel="0" collapsed="false">
      <c r="A16" s="305" t="s">
        <v>197</v>
      </c>
      <c r="B16" s="306"/>
      <c r="C16" s="306"/>
      <c r="E16" s="307"/>
      <c r="F16" s="307"/>
      <c r="G16" s="307"/>
      <c r="H16" s="307"/>
      <c r="I16" s="307"/>
      <c r="J16" s="307"/>
      <c r="K16" s="307"/>
      <c r="L16" s="307"/>
      <c r="M16" s="307"/>
    </row>
    <row r="17" customFormat="false" ht="12.75" hidden="false" customHeight="true" outlineLevel="0" collapsed="false">
      <c r="A17" s="81" t="s">
        <v>198</v>
      </c>
      <c r="B17" s="81"/>
      <c r="C17" s="81"/>
      <c r="D17" s="81"/>
      <c r="E17" s="81"/>
      <c r="F17" s="81"/>
      <c r="G17" s="81"/>
      <c r="H17" s="81"/>
      <c r="I17" s="307"/>
      <c r="J17" s="307"/>
      <c r="K17" s="307"/>
      <c r="L17" s="307"/>
      <c r="M17" s="307"/>
    </row>
    <row r="18" customFormat="false" ht="17.25" hidden="false" customHeight="true" outlineLevel="0" collapsed="false">
      <c r="A18" s="308" t="s">
        <v>199</v>
      </c>
      <c r="B18" s="308"/>
      <c r="C18" s="308"/>
      <c r="D18" s="308"/>
      <c r="E18" s="308"/>
      <c r="F18" s="308"/>
      <c r="G18" s="308"/>
      <c r="H18" s="308"/>
      <c r="I18" s="308"/>
      <c r="J18" s="308"/>
      <c r="K18" s="308"/>
      <c r="L18" s="309"/>
      <c r="M18" s="309"/>
    </row>
    <row r="19" customFormat="false" ht="46.5" hidden="false" customHeight="true" outlineLevel="0" collapsed="false">
      <c r="A19" s="81" t="s">
        <v>200</v>
      </c>
      <c r="B19" s="81"/>
      <c r="C19" s="81"/>
      <c r="D19" s="81"/>
      <c r="E19" s="81"/>
      <c r="F19" s="81"/>
      <c r="G19" s="81"/>
      <c r="H19" s="81"/>
    </row>
  </sheetData>
  <mergeCells count="3">
    <mergeCell ref="A17:H17"/>
    <mergeCell ref="A18:K18"/>
    <mergeCell ref="A19:H19"/>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3" activeCellId="1" sqref="E4:E13 A3"/>
    </sheetView>
  </sheetViews>
  <sheetFormatPr defaultColWidth="11.421875" defaultRowHeight="12.75" zeroHeight="false" outlineLevelRow="0" outlineLevelCol="0"/>
  <cols>
    <col collapsed="false" customWidth="true" hidden="false" outlineLevel="0" max="1" min="1" style="310" width="31.28"/>
    <col collapsed="false" customWidth="false" hidden="false" outlineLevel="0" max="2" min="2" style="310" width="11.43"/>
    <col collapsed="false" customWidth="true" hidden="false" outlineLevel="0" max="3" min="3" style="310" width="9.71"/>
    <col collapsed="false" customWidth="false" hidden="false" outlineLevel="0" max="4" min="4" style="310" width="11.43"/>
    <col collapsed="false" customWidth="true" hidden="false" outlineLevel="0" max="5" min="5" style="310" width="12.86"/>
    <col collapsed="false" customWidth="true" hidden="false" outlineLevel="0" max="6" min="6" style="310" width="9.71"/>
    <col collapsed="false" customWidth="false" hidden="false" outlineLevel="0" max="8" min="7" style="310" width="11.43"/>
    <col collapsed="false" customWidth="true" hidden="false" outlineLevel="0" max="9" min="9" style="310" width="9.71"/>
    <col collapsed="false" customWidth="false" hidden="false" outlineLevel="0" max="10" min="10" style="310" width="11.43"/>
    <col collapsed="false" customWidth="true" hidden="false" outlineLevel="0" max="14" min="11" style="310" width="10.72"/>
    <col collapsed="false" customWidth="false" hidden="false" outlineLevel="0" max="1024" min="15" style="310" width="11.43"/>
  </cols>
  <sheetData>
    <row r="1" s="312" customFormat="true" ht="23.25" hidden="false" customHeight="true" outlineLevel="0" collapsed="false">
      <c r="A1" s="311" t="s">
        <v>201</v>
      </c>
    </row>
    <row r="2" customFormat="false" ht="13.5" hidden="false" customHeight="false" outlineLevel="0" collapsed="false">
      <c r="A2" s="313"/>
    </row>
    <row r="3" customFormat="false" ht="24.75" hidden="false" customHeight="true" outlineLevel="0" collapsed="false">
      <c r="A3" s="314"/>
      <c r="B3" s="315" t="s">
        <v>202</v>
      </c>
      <c r="C3" s="315"/>
      <c r="D3" s="315"/>
      <c r="E3" s="316" t="s">
        <v>203</v>
      </c>
      <c r="F3" s="316"/>
      <c r="G3" s="316"/>
      <c r="H3" s="316" t="s">
        <v>40</v>
      </c>
      <c r="I3" s="316"/>
      <c r="J3" s="316"/>
      <c r="K3" s="316"/>
      <c r="L3" s="316"/>
      <c r="M3" s="316"/>
      <c r="N3" s="316"/>
    </row>
    <row r="4" customFormat="false" ht="72" hidden="false" customHeight="false" outlineLevel="0" collapsed="false">
      <c r="A4" s="317"/>
      <c r="B4" s="318" t="s">
        <v>174</v>
      </c>
      <c r="C4" s="319" t="s">
        <v>204</v>
      </c>
      <c r="D4" s="320" t="s">
        <v>205</v>
      </c>
      <c r="E4" s="318" t="s">
        <v>174</v>
      </c>
      <c r="F4" s="321" t="s">
        <v>204</v>
      </c>
      <c r="G4" s="322" t="s">
        <v>205</v>
      </c>
      <c r="H4" s="318" t="s">
        <v>174</v>
      </c>
      <c r="I4" s="321" t="s">
        <v>204</v>
      </c>
      <c r="J4" s="323" t="s">
        <v>205</v>
      </c>
      <c r="K4" s="324" t="s">
        <v>33</v>
      </c>
      <c r="L4" s="324" t="s">
        <v>35</v>
      </c>
      <c r="M4" s="324" t="s">
        <v>37</v>
      </c>
      <c r="N4" s="325" t="s">
        <v>84</v>
      </c>
    </row>
    <row r="5" s="334" customFormat="true" ht="15" hidden="false" customHeight="true" outlineLevel="0" collapsed="false">
      <c r="A5" s="326" t="s">
        <v>10</v>
      </c>
      <c r="B5" s="327" t="n">
        <f aca="false">ROUND(('[2]V 3-6'!$E18/'[2]V 3-6'!$E$18*100),2)</f>
        <v>100</v>
      </c>
      <c r="C5" s="328" t="n">
        <f aca="false">ROUND('[2]V 3-6'!$C18,1)</f>
        <v>2377</v>
      </c>
      <c r="D5" s="329" t="n">
        <f aca="false">'[2]V 3-6'!$D18</f>
        <v>42.7</v>
      </c>
      <c r="E5" s="327" t="n">
        <f aca="false">ROUND(('[2]V 3-6'!$E10/'[2]V 3-6'!$E$10*100),2)</f>
        <v>100</v>
      </c>
      <c r="F5" s="328" t="n">
        <f aca="false">ROUND('[2]V 3-6'!$C10,1)</f>
        <v>1873</v>
      </c>
      <c r="G5" s="329" t="n">
        <f aca="false">'[2]V 3-6'!$D10</f>
        <v>43.2</v>
      </c>
      <c r="H5" s="330" t="n">
        <f aca="false">ROUND(('[2]V 3-6'!$E2/'[2]V 3-6'!$E$2*100),2)</f>
        <v>100</v>
      </c>
      <c r="I5" s="328" t="n">
        <f aca="false">ROUND('[2]V 3-6'!C2,1)</f>
        <v>2314.2</v>
      </c>
      <c r="J5" s="331" t="n">
        <f aca="false">ROUND('[2]V 3-6'!D2,1)</f>
        <v>42.7</v>
      </c>
      <c r="K5" s="332" t="n">
        <f aca="false">ROUND('[2]V 3-6_suite'!B2,1)</f>
        <v>1481.5</v>
      </c>
      <c r="L5" s="332" t="n">
        <f aca="false">ROUND('[2]V 3-6_suite'!C2,1)</f>
        <v>1950.4</v>
      </c>
      <c r="M5" s="332" t="n">
        <f aca="false">ROUND('[2]V 3-6_suite'!D2,1)</f>
        <v>3250.5</v>
      </c>
      <c r="N5" s="333" t="n">
        <f aca="false">M5/K5</f>
        <v>2.19406007424907</v>
      </c>
    </row>
    <row r="6" customFormat="false" ht="24" hidden="false" customHeight="false" outlineLevel="0" collapsed="false">
      <c r="A6" s="326" t="s">
        <v>206</v>
      </c>
      <c r="B6" s="327" t="n">
        <f aca="false">ROUND(('[2]V 3-6'!$E19/'[2]V 3-6'!$E$18*100),2)</f>
        <v>10.48</v>
      </c>
      <c r="C6" s="328" t="n">
        <f aca="false">ROUND('[2]V 3-6'!$C19,1)</f>
        <v>2030.6</v>
      </c>
      <c r="D6" s="329" t="n">
        <f aca="false">'[2]V 3-6'!$D19</f>
        <v>45.3</v>
      </c>
      <c r="E6" s="335" t="n">
        <f aca="false">ROUND(('[2]V 3-6'!$E11/'[2]V 3-6'!$E$10*100),2)</f>
        <v>6.19</v>
      </c>
      <c r="F6" s="328" t="n">
        <f aca="false">ROUND('[2]V 3-6'!$C11,1)</f>
        <v>2392.8</v>
      </c>
      <c r="G6" s="329" t="n">
        <f aca="false">'[2]V 3-6'!$D11</f>
        <v>46.3</v>
      </c>
      <c r="H6" s="330" t="n">
        <f aca="false">ROUND(('[2]V 3-6'!$E3/'[2]V 3-6'!$E$2*100),2)</f>
        <v>9.94</v>
      </c>
      <c r="I6" s="336" t="n">
        <f aca="false">ROUND('[2]V 3-6'!C3,1)</f>
        <v>2058.7</v>
      </c>
      <c r="J6" s="337" t="n">
        <f aca="false">ROUND('[2]V 3-6'!D3,1)</f>
        <v>45.4</v>
      </c>
      <c r="K6" s="332" t="n">
        <f aca="false">ROUND('[2]V 3-6_suite'!B3,1)</f>
        <v>1374.3</v>
      </c>
      <c r="L6" s="332" t="n">
        <f aca="false">ROUND('[2]V 3-6_suite'!C3,1)</f>
        <v>1742.8</v>
      </c>
      <c r="M6" s="332" t="n">
        <f aca="false">ROUND('[2]V 3-6_suite'!D3,1)</f>
        <v>2688.9</v>
      </c>
      <c r="N6" s="333" t="n">
        <f aca="false">M6/K6</f>
        <v>1.95655970312159</v>
      </c>
    </row>
    <row r="7" customFormat="false" ht="20.25" hidden="false" customHeight="true" outlineLevel="0" collapsed="false">
      <c r="A7" s="338" t="s">
        <v>207</v>
      </c>
      <c r="B7" s="327" t="n">
        <f aca="false">ROUND(('[2]V 3-6'!$E20/'[2]V 3-6'!$E$18*100),2)</f>
        <v>64.34</v>
      </c>
      <c r="C7" s="328" t="n">
        <f aca="false">ROUND('[2]V 3-6'!$C20,1)</f>
        <v>2106.4</v>
      </c>
      <c r="D7" s="329" t="n">
        <f aca="false">'[2]V 3-6'!$D20</f>
        <v>41.4</v>
      </c>
      <c r="E7" s="335" t="n">
        <f aca="false">ROUND(('[2]V 3-6'!$E12/'[2]V 3-6'!$E$10*100),2)</f>
        <v>70</v>
      </c>
      <c r="F7" s="328" t="n">
        <f aca="false">ROUND('[2]V 3-6'!$C12,1)</f>
        <v>1809.8</v>
      </c>
      <c r="G7" s="329" t="n">
        <f aca="false">'[2]V 3-6'!$D12</f>
        <v>42.3</v>
      </c>
      <c r="H7" s="330" t="n">
        <f aca="false">ROUND(('[2]V 3-6'!$E4/'[2]V 3-6'!$E$2*100),2)</f>
        <v>65.04</v>
      </c>
      <c r="I7" s="336" t="n">
        <f aca="false">ROUND('[2]V 3-6'!C4,1)</f>
        <v>2066.6</v>
      </c>
      <c r="J7" s="337" t="n">
        <f aca="false">ROUND('[2]V 3-6'!D4,1)</f>
        <v>41.6</v>
      </c>
      <c r="K7" s="332" t="n">
        <f aca="false">ROUND('[2]V 3-6_suite'!B4,1)</f>
        <v>1515.9</v>
      </c>
      <c r="L7" s="332" t="n">
        <f aca="false">ROUND('[2]V 3-6_suite'!C4,1)</f>
        <v>1942.8</v>
      </c>
      <c r="M7" s="332" t="n">
        <f aca="false">ROUND('[2]V 3-6_suite'!D4,1)</f>
        <v>2799.3</v>
      </c>
      <c r="N7" s="333" t="n">
        <f aca="false">M7/K7</f>
        <v>1.84662576687117</v>
      </c>
    </row>
    <row r="8" customFormat="false" ht="21" hidden="false" customHeight="true" outlineLevel="0" collapsed="false">
      <c r="A8" s="338" t="s">
        <v>208</v>
      </c>
      <c r="B8" s="327" t="n">
        <f aca="false">ROUND(('[2]V 3-6'!$E21/'[2]V 3-6'!$E$18*100),2)</f>
        <v>4.49</v>
      </c>
      <c r="C8" s="328" t="n">
        <f aca="false">ROUND('[2]V 3-6'!$C21,1)</f>
        <v>2304.8</v>
      </c>
      <c r="D8" s="329" t="n">
        <f aca="false">'[2]V 3-6'!$D21</f>
        <v>41.2</v>
      </c>
      <c r="E8" s="335" t="n">
        <f aca="false">ROUND(('[2]V 3-6'!$E13/'[2]V 3-6'!$E$10*100),2)</f>
        <v>0.26</v>
      </c>
      <c r="F8" s="328" t="n">
        <f aca="false">ROUND('[2]V 3-6'!$C13,1)</f>
        <v>2069.3</v>
      </c>
      <c r="G8" s="329" t="n">
        <f aca="false">'[2]V 3-6'!$D13</f>
        <v>41.8</v>
      </c>
      <c r="H8" s="330" t="n">
        <f aca="false">ROUND(('[2]V 3-6'!$E5/'[2]V 3-6'!$E$2*100),2)</f>
        <v>3.96</v>
      </c>
      <c r="I8" s="336" t="n">
        <f aca="false">ROUND('[2]V 3-6'!C5,1)</f>
        <v>2302.8</v>
      </c>
      <c r="J8" s="337" t="n">
        <f aca="false">ROUND('[2]V 3-6'!D5,1)</f>
        <v>41.2</v>
      </c>
      <c r="K8" s="332" t="n">
        <f aca="false">ROUND('[2]V 3-6_suite'!B5,1)</f>
        <v>1557.8</v>
      </c>
      <c r="L8" s="332" t="n">
        <f aca="false">ROUND('[2]V 3-6_suite'!C5,1)</f>
        <v>2267.8</v>
      </c>
      <c r="M8" s="332" t="n">
        <f aca="false">ROUND('[2]V 3-6_suite'!D5,1)</f>
        <v>2948.8</v>
      </c>
      <c r="N8" s="333" t="n">
        <f aca="false">M8/K8</f>
        <v>1.89292592117088</v>
      </c>
    </row>
    <row r="9" customFormat="false" ht="18.75" hidden="false" customHeight="true" outlineLevel="0" collapsed="false">
      <c r="A9" s="338" t="s">
        <v>209</v>
      </c>
      <c r="B9" s="327" t="n">
        <f aca="false">ROUND(('[2]V 3-6'!$E22/'[2]V 3-6'!$E$18*100),2)</f>
        <v>1.53</v>
      </c>
      <c r="C9" s="328" t="n">
        <f aca="false">ROUND('[2]V 3-6'!$C22,1)</f>
        <v>2007.3</v>
      </c>
      <c r="D9" s="329" t="n">
        <f aca="false">'[2]V 3-6'!$D22</f>
        <v>42.3</v>
      </c>
      <c r="E9" s="335" t="n">
        <f aca="false">ROUND(('[2]V 3-6'!$E14/'[2]V 3-6'!$E$10*100),2)</f>
        <v>8.46</v>
      </c>
      <c r="F9" s="328" t="n">
        <f aca="false">ROUND('[2]V 3-6'!$C14,1)</f>
        <v>2033.4</v>
      </c>
      <c r="G9" s="329" t="n">
        <f aca="false">'[2]V 3-6'!$D14</f>
        <v>43</v>
      </c>
      <c r="H9" s="330" t="n">
        <f aca="false">ROUND(('[2]V 3-6'!$E6/'[2]V 3-6'!$E$2*100),2)</f>
        <v>2.39</v>
      </c>
      <c r="I9" s="336" t="n">
        <f aca="false">ROUND('[2]V 3-6'!C6,1)</f>
        <v>2018.8</v>
      </c>
      <c r="J9" s="337" t="n">
        <f aca="false">ROUND('[2]V 3-6'!D6,1)</f>
        <v>42.6</v>
      </c>
      <c r="K9" s="332" t="n">
        <f aca="false">ROUND('[2]V 3-6_suite'!B6,1)</f>
        <v>1439.8</v>
      </c>
      <c r="L9" s="332" t="n">
        <f aca="false">ROUND('[2]V 3-6_suite'!C6,1)</f>
        <v>1944.2</v>
      </c>
      <c r="M9" s="332" t="n">
        <f aca="false">ROUND('[2]V 3-6_suite'!D6,1)</f>
        <v>2627.7</v>
      </c>
      <c r="N9" s="333" t="n">
        <f aca="false">M9/K9</f>
        <v>1.82504514515905</v>
      </c>
    </row>
    <row r="10" customFormat="false" ht="21" hidden="false" customHeight="true" outlineLevel="0" collapsed="false">
      <c r="A10" s="338" t="s">
        <v>210</v>
      </c>
      <c r="B10" s="327" t="n">
        <f aca="false">ROUND(('[2]V 3-6'!$E23/'[2]V 3-6'!$E$18*100),2)</f>
        <v>11</v>
      </c>
      <c r="C10" s="328" t="n">
        <f aca="false">ROUND('[2]V 3-6'!$C23,1)</f>
        <v>1945.1</v>
      </c>
      <c r="D10" s="329" t="n">
        <f aca="false">'[2]V 3-6'!$D23</f>
        <v>45</v>
      </c>
      <c r="E10" s="335" t="n">
        <f aca="false">ROUND(('[2]V 3-6'!$E15/'[2]V 3-6'!$E$10*100),2)</f>
        <v>11.97</v>
      </c>
      <c r="F10" s="328" t="n">
        <f aca="false">ROUND('[2]V 3-6'!$C15,1)</f>
        <v>1701.8</v>
      </c>
      <c r="G10" s="329" t="n">
        <f aca="false">'[2]V 3-6'!$D15</f>
        <v>46.5</v>
      </c>
      <c r="H10" s="339" t="n">
        <f aca="false">ROUND(('[2]V 3-6'!$E7/'[2]V 3-6'!$E$2*100),2)</f>
        <v>11.12</v>
      </c>
      <c r="I10" s="336" t="n">
        <v>1912</v>
      </c>
      <c r="J10" s="340" t="n">
        <f aca="false">ROUND('[2]V 3-6'!D7,1)</f>
        <v>45.2</v>
      </c>
      <c r="K10" s="332" t="n">
        <f aca="false">ROUND('[2]V 3-6_suite'!B7,1)</f>
        <v>1407.2</v>
      </c>
      <c r="L10" s="332" t="n">
        <f aca="false">ROUND('[2]V 3-6_suite'!C7,1)</f>
        <v>1730.3</v>
      </c>
      <c r="M10" s="332" t="n">
        <f aca="false">ROUND('[2]V 3-6_suite'!D7,1)</f>
        <v>2603.8</v>
      </c>
      <c r="N10" s="333" t="n">
        <f aca="false">M10/K10</f>
        <v>1.85034110289937</v>
      </c>
    </row>
    <row r="11" customFormat="false" ht="21.75" hidden="false" customHeight="true" outlineLevel="0" collapsed="false">
      <c r="A11" s="338" t="s">
        <v>211</v>
      </c>
      <c r="B11" s="327" t="n">
        <f aca="false">ROUND(('[2]V 3-6'!$E25/'[2]V 3-6'!$E$18*100),2)</f>
        <v>8.11</v>
      </c>
      <c r="C11" s="328" t="n">
        <f aca="false">ROUND('[2]V 3-6'!$C25,1)</f>
        <v>5668.1</v>
      </c>
      <c r="D11" s="329" t="n">
        <f aca="false">'[2]V 3-6'!$D25</f>
        <v>46.5</v>
      </c>
      <c r="E11" s="335" t="n">
        <f aca="false">ROUND(('[2]V 3-6'!$E17/'[2]V 3-6'!$E$10*100),2)</f>
        <v>0.87</v>
      </c>
      <c r="F11" s="328" t="n">
        <f aca="false">ROUND('[2]V 3-6'!$C17,1)</f>
        <v>4814.6</v>
      </c>
      <c r="G11" s="329" t="n">
        <f aca="false">'[2]V 3-6'!$D17</f>
        <v>54.2</v>
      </c>
      <c r="H11" s="341" t="n">
        <f aca="false">ROUND(('[2]V 3-6'!$E9/'[2]V 3-6'!$E$2*100),2)</f>
        <v>7.2</v>
      </c>
      <c r="I11" s="336" t="n">
        <v>5654</v>
      </c>
      <c r="J11" s="340" t="n">
        <f aca="false">ROUND('[2]V 3-6'!D9,1)</f>
        <v>46.6</v>
      </c>
      <c r="K11" s="342" t="n">
        <f aca="false">ROUND('[2]V 3-6_suite'!B9,1)</f>
        <v>3088.1</v>
      </c>
      <c r="L11" s="342" t="n">
        <f aca="false">ROUND('[2]V 3-6_suite'!C9,1)</f>
        <v>5520.8</v>
      </c>
      <c r="M11" s="342" t="n">
        <f aca="false">ROUND('[2]V 3-6_suite'!D9,1)</f>
        <v>8163.9</v>
      </c>
      <c r="N11" s="333" t="n">
        <f aca="false">M11/K11</f>
        <v>2.64366438910657</v>
      </c>
    </row>
    <row r="12" customFormat="false" ht="22.5" hidden="false" customHeight="true" outlineLevel="0" collapsed="false">
      <c r="A12" s="343" t="s">
        <v>212</v>
      </c>
      <c r="B12" s="344" t="n">
        <f aca="false">ROUND(('[2]V 3-6'!$E24/'[2]V 3-6'!$E$18*100),2)</f>
        <v>0.05</v>
      </c>
      <c r="C12" s="345" t="n">
        <f aca="false">ROUND('[2]V 3-6'!$C24,1)</f>
        <v>2431.2</v>
      </c>
      <c r="D12" s="346" t="n">
        <f aca="false">'[2]V 3-6'!$D24</f>
        <v>51.3</v>
      </c>
      <c r="E12" s="347" t="n">
        <f aca="false">ROUND(('[2]V 3-6'!$E16/'[2]V 3-6'!$E$10*100),2)</f>
        <v>2.25</v>
      </c>
      <c r="F12" s="345" t="n">
        <f aca="false">ROUND('[2]V 3-6'!$C16,1)</f>
        <v>1563.4</v>
      </c>
      <c r="G12" s="346" t="n">
        <f aca="false">'[2]V 3-6'!$D16</f>
        <v>41.1</v>
      </c>
      <c r="H12" s="347" t="n">
        <f aca="false">ROUND(('[2]V 3-6'!$E8/'[2]V 3-6'!$E$2*100),2)</f>
        <v>0.33</v>
      </c>
      <c r="I12" s="348" t="n">
        <f aca="false">ROUND('[2]V 3-6'!C8,1)</f>
        <v>1688.5</v>
      </c>
      <c r="J12" s="349" t="n">
        <f aca="false">ROUND('[2]V 3-6'!D8,1)</f>
        <v>42.6</v>
      </c>
      <c r="K12" s="350" t="n">
        <f aca="false">ROUND('[2]V 3-6_suite'!B8,1)</f>
        <v>1238.5</v>
      </c>
      <c r="L12" s="350" t="n">
        <f aca="false">ROUND('[2]V 3-6_suite'!C8,1)</f>
        <v>1592</v>
      </c>
      <c r="M12" s="350" t="n">
        <f aca="false">ROUND('[2]V 3-6_suite'!D8,1)</f>
        <v>2170.7</v>
      </c>
      <c r="N12" s="351" t="n">
        <f aca="false">M12/K12</f>
        <v>1.75268469923294</v>
      </c>
    </row>
    <row r="13" customFormat="false" ht="11.25" hidden="false" customHeight="true" outlineLevel="0" collapsed="false">
      <c r="A13" s="352" t="s">
        <v>213</v>
      </c>
      <c r="B13" s="353"/>
      <c r="C13" s="353"/>
      <c r="D13" s="354"/>
      <c r="E13" s="355"/>
    </row>
    <row r="14" customFormat="false" ht="28.5" hidden="false" customHeight="true" outlineLevel="0" collapsed="false">
      <c r="A14" s="81" t="s">
        <v>214</v>
      </c>
      <c r="B14" s="81"/>
      <c r="C14" s="81"/>
      <c r="D14" s="81"/>
      <c r="E14" s="81"/>
    </row>
    <row r="15" customFormat="false" ht="46.5" hidden="false" customHeight="true" outlineLevel="0" collapsed="false"/>
  </sheetData>
  <mergeCells count="4">
    <mergeCell ref="B3:D3"/>
    <mergeCell ref="E3:G3"/>
    <mergeCell ref="H3:N3"/>
    <mergeCell ref="A14:E14"/>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I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H51" activeCellId="1" sqref="E4:E13 H51"/>
    </sheetView>
  </sheetViews>
  <sheetFormatPr defaultColWidth="11.421875" defaultRowHeight="12.75" zeroHeight="false" outlineLevelRow="0" outlineLevelCol="0"/>
  <cols>
    <col collapsed="false" customWidth="false" hidden="false" outlineLevel="0" max="1" min="1" style="355" width="11.43"/>
    <col collapsed="false" customWidth="true" hidden="false" outlineLevel="0" max="2" min="2" style="355" width="32"/>
    <col collapsed="false" customWidth="true" hidden="false" outlineLevel="0" max="3" min="3" style="355" width="12.71"/>
    <col collapsed="false" customWidth="true" hidden="false" outlineLevel="0" max="4" min="4" style="356" width="12.71"/>
    <col collapsed="false" customWidth="true" hidden="false" outlineLevel="0" max="8" min="5" style="355" width="12.71"/>
    <col collapsed="false" customWidth="false" hidden="false" outlineLevel="0" max="1024" min="9" style="355" width="11.43"/>
  </cols>
  <sheetData>
    <row r="1" s="75" customFormat="true" ht="15" hidden="false" customHeight="false" outlineLevel="0" collapsed="false">
      <c r="A1" s="357" t="s">
        <v>215</v>
      </c>
      <c r="B1" s="358"/>
      <c r="C1" s="359"/>
      <c r="D1" s="360"/>
    </row>
    <row r="2" s="366" customFormat="true" ht="15" hidden="false" customHeight="true" outlineLevel="0" collapsed="false">
      <c r="A2" s="361"/>
      <c r="B2" s="362"/>
      <c r="C2" s="363" t="s">
        <v>38</v>
      </c>
      <c r="D2" s="364" t="s">
        <v>39</v>
      </c>
      <c r="E2" s="365" t="s">
        <v>40</v>
      </c>
      <c r="F2" s="365"/>
      <c r="G2" s="365"/>
      <c r="H2" s="363" t="s">
        <v>2</v>
      </c>
    </row>
    <row r="3" s="369" customFormat="true" ht="12.75" hidden="false" customHeight="false" outlineLevel="0" collapsed="false">
      <c r="A3" s="367"/>
      <c r="B3" s="368"/>
      <c r="C3" s="363"/>
      <c r="D3" s="364"/>
      <c r="E3" s="363" t="s">
        <v>10</v>
      </c>
      <c r="F3" s="363" t="s">
        <v>216</v>
      </c>
      <c r="G3" s="363" t="s">
        <v>65</v>
      </c>
      <c r="H3" s="363"/>
    </row>
    <row r="4" customFormat="false" ht="12.75" hidden="false" customHeight="false" outlineLevel="0" collapsed="false">
      <c r="A4" s="370" t="s">
        <v>10</v>
      </c>
      <c r="B4" s="371" t="s">
        <v>217</v>
      </c>
      <c r="C4" s="372" t="n">
        <v>3380.03</v>
      </c>
      <c r="D4" s="372" t="n">
        <v>2507.34</v>
      </c>
      <c r="E4" s="372" t="n">
        <f aca="false">'[3]V 3-7'!D2</f>
        <v>2653.35</v>
      </c>
      <c r="F4" s="372" t="n">
        <f aca="false">'[3]V 3-7'!E2</f>
        <v>2683.7</v>
      </c>
      <c r="G4" s="372" t="n">
        <f aca="false">'[3]V 3-7'!F2</f>
        <v>2419.95</v>
      </c>
      <c r="H4" s="372" t="n">
        <f aca="false">'[3]V 3-7'!G2</f>
        <v>2896.82</v>
      </c>
    </row>
    <row r="5" customFormat="false" ht="12.75" hidden="false" customHeight="false" outlineLevel="0" collapsed="false">
      <c r="A5" s="370"/>
      <c r="B5" s="373" t="s">
        <v>218</v>
      </c>
      <c r="C5" s="374" t="n">
        <v>2617.81</v>
      </c>
      <c r="D5" s="374" t="n">
        <v>1899.85</v>
      </c>
      <c r="E5" s="374" t="n">
        <f aca="false">'[3]V 3-7'!D3</f>
        <v>1991.06</v>
      </c>
      <c r="F5" s="374" t="n">
        <f aca="false">'[3]V 3-7'!E3</f>
        <v>2014.79</v>
      </c>
      <c r="G5" s="374" t="n">
        <f aca="false">'[3]V 3-7'!F3</f>
        <v>1808.58</v>
      </c>
      <c r="H5" s="374" t="n">
        <f aca="false">'[3]V 3-7'!G3</f>
        <v>2214.24</v>
      </c>
    </row>
    <row r="6" customFormat="false" ht="39.75" hidden="false" customHeight="true" outlineLevel="0" collapsed="false">
      <c r="A6" s="370"/>
      <c r="B6" s="375" t="s">
        <v>219</v>
      </c>
      <c r="C6" s="374" t="n">
        <v>762.22</v>
      </c>
      <c r="D6" s="374" t="n">
        <v>607.49</v>
      </c>
      <c r="E6" s="374" t="n">
        <f aca="false">'[3]V 3-7'!D4</f>
        <v>662.29</v>
      </c>
      <c r="F6" s="374" t="n">
        <f aca="false">'[3]V 3-7'!E4</f>
        <v>668.91</v>
      </c>
      <c r="G6" s="374" t="n">
        <f aca="false">'[3]V 3-7'!F4</f>
        <v>611.37</v>
      </c>
      <c r="H6" s="374" t="n">
        <f aca="false">'[3]V 3-7'!G4</f>
        <v>682.58</v>
      </c>
    </row>
    <row r="7" customFormat="false" ht="13.5" hidden="false" customHeight="false" outlineLevel="0" collapsed="false">
      <c r="A7" s="370"/>
      <c r="B7" s="376" t="s">
        <v>220</v>
      </c>
      <c r="C7" s="374" t="n">
        <v>28.98</v>
      </c>
      <c r="D7" s="377" t="s">
        <v>221</v>
      </c>
      <c r="E7" s="377" t="s">
        <v>221</v>
      </c>
      <c r="F7" s="377" t="s">
        <v>221</v>
      </c>
      <c r="G7" s="377" t="s">
        <v>221</v>
      </c>
      <c r="H7" s="377" t="s">
        <v>221</v>
      </c>
    </row>
    <row r="8" customFormat="false" ht="13.5" hidden="false" customHeight="false" outlineLevel="0" collapsed="false">
      <c r="A8" s="370"/>
      <c r="B8" s="376" t="s">
        <v>222</v>
      </c>
      <c r="C8" s="374" t="n">
        <v>32.19</v>
      </c>
      <c r="D8" s="377" t="s">
        <v>221</v>
      </c>
      <c r="E8" s="377" t="s">
        <v>221</v>
      </c>
      <c r="F8" s="377" t="s">
        <v>221</v>
      </c>
      <c r="G8" s="377" t="s">
        <v>221</v>
      </c>
      <c r="H8" s="377" t="s">
        <v>221</v>
      </c>
    </row>
    <row r="9" customFormat="false" ht="25.5" hidden="false" customHeight="false" outlineLevel="0" collapsed="false">
      <c r="A9" s="370"/>
      <c r="B9" s="378" t="s">
        <v>223</v>
      </c>
      <c r="C9" s="374" t="n">
        <v>701.06</v>
      </c>
      <c r="D9" s="377" t="s">
        <v>221</v>
      </c>
      <c r="E9" s="377" t="s">
        <v>221</v>
      </c>
      <c r="F9" s="377" t="s">
        <v>221</v>
      </c>
      <c r="G9" s="377" t="s">
        <v>221</v>
      </c>
      <c r="H9" s="377" t="s">
        <v>221</v>
      </c>
    </row>
    <row r="10" customFormat="false" ht="12.75" hidden="false" customHeight="false" outlineLevel="0" collapsed="false">
      <c r="A10" s="370"/>
      <c r="B10" s="373" t="s">
        <v>224</v>
      </c>
      <c r="C10" s="379" t="n">
        <v>20.74</v>
      </c>
      <c r="D10" s="377" t="s">
        <v>221</v>
      </c>
      <c r="E10" s="377" t="s">
        <v>221</v>
      </c>
      <c r="F10" s="377" t="s">
        <v>221</v>
      </c>
      <c r="G10" s="377" t="s">
        <v>221</v>
      </c>
      <c r="H10" s="377" t="s">
        <v>221</v>
      </c>
    </row>
    <row r="11" customFormat="false" ht="24" hidden="false" customHeight="false" outlineLevel="0" collapsed="false">
      <c r="A11" s="370"/>
      <c r="B11" s="373" t="s">
        <v>225</v>
      </c>
      <c r="C11" s="379" t="n">
        <v>22.55</v>
      </c>
      <c r="D11" s="379" t="n">
        <v>24.23</v>
      </c>
      <c r="E11" s="379" t="n">
        <f aca="false">'[3]V 3-7'!D9</f>
        <v>24.96</v>
      </c>
      <c r="F11" s="379" t="n">
        <f aca="false">'[3]V 3-7'!E9</f>
        <v>24.92</v>
      </c>
      <c r="G11" s="379" t="n">
        <f aca="false">'[3]V 3-7'!F9</f>
        <v>25.26</v>
      </c>
      <c r="H11" s="379" t="n">
        <f aca="false">'[3]V 3-7'!G9</f>
        <v>23.56</v>
      </c>
    </row>
    <row r="12" customFormat="false" ht="12.75" hidden="false" customHeight="false" outlineLevel="0" collapsed="false">
      <c r="A12" s="370"/>
      <c r="B12" s="380" t="s">
        <v>226</v>
      </c>
      <c r="C12" s="372" t="n">
        <v>635.94</v>
      </c>
      <c r="D12" s="372" t="n">
        <v>466.88</v>
      </c>
      <c r="E12" s="372" t="n">
        <f aca="false">'[3]V 3-7'!D10</f>
        <v>495.33</v>
      </c>
      <c r="F12" s="372" t="n">
        <f aca="false">'[3]V 3-7'!E10</f>
        <v>501.01</v>
      </c>
      <c r="G12" s="372" t="n">
        <f aca="false">'[3]V 3-7'!F10</f>
        <v>451.6</v>
      </c>
      <c r="H12" s="372" t="n">
        <f aca="false">'[3]V 3-7'!G10</f>
        <v>542.37</v>
      </c>
      <c r="I12" s="381"/>
    </row>
    <row r="13" customFormat="false" ht="25.5" hidden="false" customHeight="false" outlineLevel="0" collapsed="false">
      <c r="A13" s="370"/>
      <c r="B13" s="375" t="s">
        <v>227</v>
      </c>
      <c r="C13" s="374" t="n">
        <v>314.46</v>
      </c>
      <c r="D13" s="374" t="n">
        <v>228.22</v>
      </c>
      <c r="E13" s="374" t="n">
        <f aca="false">'[3]V 3-7'!D11</f>
        <v>242.79</v>
      </c>
      <c r="F13" s="374" t="n">
        <f aca="false">'[3]V 3-7'!E11</f>
        <v>245.61</v>
      </c>
      <c r="G13" s="374" t="n">
        <f aca="false">'[3]V 3-7'!F11</f>
        <v>221.11</v>
      </c>
      <c r="H13" s="374" t="n">
        <f aca="false">'[3]V 3-7'!G11</f>
        <v>266.74</v>
      </c>
    </row>
    <row r="14" customFormat="false" ht="12.75" hidden="false" customHeight="false" outlineLevel="0" collapsed="false">
      <c r="A14" s="370"/>
      <c r="B14" s="382" t="s">
        <v>228</v>
      </c>
      <c r="C14" s="374" t="n">
        <v>321.48</v>
      </c>
      <c r="D14" s="374" t="n">
        <v>238.66</v>
      </c>
      <c r="E14" s="374" t="n">
        <f aca="false">'[3]V 3-7'!D12</f>
        <v>252.54</v>
      </c>
      <c r="F14" s="374" t="n">
        <f aca="false">'[3]V 3-7'!E12</f>
        <v>255.41</v>
      </c>
      <c r="G14" s="374" t="n">
        <f aca="false">'[3]V 3-7'!F12</f>
        <v>230.49</v>
      </c>
      <c r="H14" s="374" t="n">
        <f aca="false">'[3]V 3-7'!G12</f>
        <v>275.63</v>
      </c>
    </row>
    <row r="15" customFormat="false" ht="24" hidden="false" customHeight="false" outlineLevel="0" collapsed="false">
      <c r="A15" s="370"/>
      <c r="B15" s="383" t="s">
        <v>229</v>
      </c>
      <c r="C15" s="384" t="n">
        <v>2744.09</v>
      </c>
      <c r="D15" s="384" t="n">
        <v>2040.46</v>
      </c>
      <c r="E15" s="384" t="n">
        <f aca="false">'[3]V 3-7'!D13</f>
        <v>2158.03</v>
      </c>
      <c r="F15" s="384" t="n">
        <f aca="false">'[3]V 3-7'!E13</f>
        <v>2182.69</v>
      </c>
      <c r="G15" s="384" t="n">
        <f aca="false">'[3]V 3-7'!F13</f>
        <v>1968.34</v>
      </c>
      <c r="H15" s="384" t="n">
        <f aca="false">'[3]V 3-7'!G13</f>
        <v>2354.45</v>
      </c>
    </row>
    <row r="16" customFormat="false" ht="12.75" hidden="false" customHeight="false" outlineLevel="0" collapsed="false">
      <c r="A16" s="385" t="s">
        <v>230</v>
      </c>
      <c r="B16" s="371" t="s">
        <v>217</v>
      </c>
      <c r="C16" s="372" t="n">
        <v>3676.64</v>
      </c>
      <c r="D16" s="372" t="n">
        <v>4152.01</v>
      </c>
      <c r="E16" s="372" t="n">
        <f aca="false">'[3]V 3-7_A'!D2</f>
        <v>3178.7</v>
      </c>
      <c r="F16" s="372" t="n">
        <f aca="false">'[3]V 3-7_A'!E2</f>
        <v>3166.97</v>
      </c>
      <c r="G16" s="372" t="n">
        <f aca="false">'[3]V 3-7_A'!F2</f>
        <v>3431.93</v>
      </c>
      <c r="H16" s="372" t="n">
        <f aca="false">'[3]V 3-7_A'!G2</f>
        <v>3642.19</v>
      </c>
    </row>
    <row r="17" customFormat="false" ht="12.75" hidden="false" customHeight="false" outlineLevel="0" collapsed="false">
      <c r="A17" s="385"/>
      <c r="B17" s="373" t="s">
        <v>218</v>
      </c>
      <c r="C17" s="374" t="n">
        <v>2950.27</v>
      </c>
      <c r="D17" s="374" t="n">
        <v>2871.37</v>
      </c>
      <c r="E17" s="374" t="n">
        <f aca="false">'[3]V 3-7_A'!D3</f>
        <v>2353.39</v>
      </c>
      <c r="F17" s="374" t="n">
        <f aca="false">'[3]V 3-7_A'!E3</f>
        <v>2350.21</v>
      </c>
      <c r="G17" s="374" t="n">
        <f aca="false">'[3]V 3-7_A'!F3</f>
        <v>2422.1</v>
      </c>
      <c r="H17" s="374" t="n">
        <f aca="false">'[3]V 3-7_A'!G3</f>
        <v>2845.48</v>
      </c>
    </row>
    <row r="18" customFormat="false" ht="39.75" hidden="false" customHeight="true" outlineLevel="0" collapsed="false">
      <c r="A18" s="385"/>
      <c r="B18" s="375" t="s">
        <v>219</v>
      </c>
      <c r="C18" s="374" t="n">
        <v>726.37</v>
      </c>
      <c r="D18" s="374" t="n">
        <v>1280.64</v>
      </c>
      <c r="E18" s="374" t="n">
        <f aca="false">'[3]V 3-7_A'!D4</f>
        <v>825.31</v>
      </c>
      <c r="F18" s="374" t="n">
        <f aca="false">'[3]V 3-7_A'!E4</f>
        <v>816.76</v>
      </c>
      <c r="G18" s="374" t="n">
        <f aca="false">'[3]V 3-7_A'!F4</f>
        <v>1009.83</v>
      </c>
      <c r="H18" s="374" t="n">
        <f aca="false">'[3]V 3-7_A'!G4</f>
        <v>796.71</v>
      </c>
    </row>
    <row r="19" customFormat="false" ht="13.5" hidden="false" customHeight="false" outlineLevel="0" collapsed="false">
      <c r="A19" s="385"/>
      <c r="B19" s="376" t="s">
        <v>220</v>
      </c>
      <c r="C19" s="374" t="n">
        <v>30.83</v>
      </c>
      <c r="D19" s="377" t="s">
        <v>221</v>
      </c>
      <c r="E19" s="377" t="s">
        <v>221</v>
      </c>
      <c r="F19" s="377" t="s">
        <v>221</v>
      </c>
      <c r="G19" s="377" t="s">
        <v>221</v>
      </c>
      <c r="H19" s="377" t="s">
        <v>221</v>
      </c>
    </row>
    <row r="20" customFormat="false" ht="13.5" hidden="false" customHeight="false" outlineLevel="0" collapsed="false">
      <c r="A20" s="385"/>
      <c r="B20" s="376" t="s">
        <v>222</v>
      </c>
      <c r="C20" s="374" t="n">
        <v>37.03</v>
      </c>
      <c r="D20" s="377" t="s">
        <v>221</v>
      </c>
      <c r="E20" s="377" t="s">
        <v>221</v>
      </c>
      <c r="F20" s="377" t="s">
        <v>221</v>
      </c>
      <c r="G20" s="377" t="s">
        <v>221</v>
      </c>
      <c r="H20" s="377" t="s">
        <v>221</v>
      </c>
    </row>
    <row r="21" customFormat="false" ht="25.5" hidden="false" customHeight="false" outlineLevel="0" collapsed="false">
      <c r="A21" s="385"/>
      <c r="B21" s="378" t="s">
        <v>223</v>
      </c>
      <c r="C21" s="374" t="n">
        <v>658.5</v>
      </c>
      <c r="D21" s="377" t="s">
        <v>221</v>
      </c>
      <c r="E21" s="377" t="s">
        <v>221</v>
      </c>
      <c r="F21" s="377" t="s">
        <v>221</v>
      </c>
      <c r="G21" s="377" t="s">
        <v>221</v>
      </c>
      <c r="H21" s="377" t="s">
        <v>221</v>
      </c>
    </row>
    <row r="22" customFormat="false" ht="12.75" hidden="false" customHeight="false" outlineLevel="0" collapsed="false">
      <c r="A22" s="385"/>
      <c r="B22" s="373" t="s">
        <v>224</v>
      </c>
      <c r="C22" s="379" t="n">
        <v>17.91</v>
      </c>
      <c r="D22" s="377" t="s">
        <v>221</v>
      </c>
      <c r="E22" s="377" t="s">
        <v>221</v>
      </c>
      <c r="F22" s="377" t="s">
        <v>221</v>
      </c>
      <c r="G22" s="377" t="s">
        <v>221</v>
      </c>
      <c r="H22" s="377" t="s">
        <v>221</v>
      </c>
    </row>
    <row r="23" customFormat="false" ht="24" hidden="false" customHeight="false" outlineLevel="0" collapsed="false">
      <c r="A23" s="385"/>
      <c r="B23" s="373" t="s">
        <v>225</v>
      </c>
      <c r="C23" s="379" t="n">
        <v>19.76</v>
      </c>
      <c r="D23" s="379" t="n">
        <v>30.84</v>
      </c>
      <c r="E23" s="379" t="n">
        <f aca="false">'[3]V 3-7_A'!D9</f>
        <v>25.96</v>
      </c>
      <c r="F23" s="379" t="n">
        <f aca="false">'[3]V 3-7_A'!E9</f>
        <v>25.79</v>
      </c>
      <c r="G23" s="379" t="n">
        <f aca="false">'[3]V 3-7_A'!F9</f>
        <v>29.42</v>
      </c>
      <c r="H23" s="379" t="n">
        <f aca="false">'[3]V 3-7_A'!G9</f>
        <v>21.87</v>
      </c>
    </row>
    <row r="24" customFormat="false" ht="12.75" hidden="false" customHeight="false" outlineLevel="0" collapsed="false">
      <c r="A24" s="385"/>
      <c r="B24" s="380" t="s">
        <v>226</v>
      </c>
      <c r="C24" s="372" t="n">
        <v>689.06</v>
      </c>
      <c r="D24" s="372" t="n">
        <v>742.07</v>
      </c>
      <c r="E24" s="372" t="n">
        <f aca="false">'[3]V 3-7_A'!D10</f>
        <v>581.64</v>
      </c>
      <c r="F24" s="372" t="n">
        <f aca="false">'[3]V 3-7_A'!E10</f>
        <v>580.28</v>
      </c>
      <c r="G24" s="372" t="n">
        <f aca="false">'[3]V 3-7_A'!F10</f>
        <v>610.88</v>
      </c>
      <c r="H24" s="372" t="n">
        <f aca="false">'[3]V 3-7_A'!G10</f>
        <v>676.78</v>
      </c>
    </row>
    <row r="25" customFormat="false" ht="25.5" hidden="false" customHeight="false" outlineLevel="0" collapsed="false">
      <c r="A25" s="385"/>
      <c r="B25" s="375" t="s">
        <v>227</v>
      </c>
      <c r="C25" s="374" t="n">
        <v>339.4</v>
      </c>
      <c r="D25" s="374" t="n">
        <v>346.92</v>
      </c>
      <c r="E25" s="374" t="n">
        <f aca="false">'[3]V 3-7_A'!D11</f>
        <v>279.06</v>
      </c>
      <c r="F25" s="374" t="n">
        <f aca="false">'[3]V 3-7_A'!E11</f>
        <v>278.82</v>
      </c>
      <c r="G25" s="374" t="n">
        <f aca="false">'[3]V 3-7_A'!F11</f>
        <v>284.08</v>
      </c>
      <c r="H25" s="374" t="n">
        <f aca="false">'[3]V 3-7_A'!G11</f>
        <v>330.32</v>
      </c>
    </row>
    <row r="26" customFormat="false" ht="12.75" hidden="false" customHeight="false" outlineLevel="0" collapsed="false">
      <c r="A26" s="385"/>
      <c r="B26" s="382" t="s">
        <v>228</v>
      </c>
      <c r="C26" s="374" t="n">
        <v>349.66</v>
      </c>
      <c r="D26" s="374" t="n">
        <v>395.14</v>
      </c>
      <c r="E26" s="374" t="n">
        <f aca="false">'[3]V 3-7_A'!D12</f>
        <v>302.58</v>
      </c>
      <c r="F26" s="374" t="n">
        <f aca="false">'[3]V 3-7_A'!E12</f>
        <v>301.46</v>
      </c>
      <c r="G26" s="374" t="n">
        <f aca="false">'[3]V 3-7_A'!F12</f>
        <v>326.8</v>
      </c>
      <c r="H26" s="374" t="n">
        <f aca="false">'[3]V 3-7_A'!G12</f>
        <v>346.46</v>
      </c>
    </row>
    <row r="27" customFormat="false" ht="24" hidden="false" customHeight="false" outlineLevel="0" collapsed="false">
      <c r="A27" s="385"/>
      <c r="B27" s="383" t="s">
        <v>229</v>
      </c>
      <c r="C27" s="384" t="n">
        <v>2987.57</v>
      </c>
      <c r="D27" s="384" t="n">
        <v>3409.95</v>
      </c>
      <c r="E27" s="384" t="n">
        <f aca="false">'[3]V 3-7_A'!D13</f>
        <v>2597.06</v>
      </c>
      <c r="F27" s="384" t="n">
        <f aca="false">'[3]V 3-7_A'!E13</f>
        <v>2586.68</v>
      </c>
      <c r="G27" s="384" t="n">
        <f aca="false">'[3]V 3-7_A'!F13</f>
        <v>2821.05</v>
      </c>
      <c r="H27" s="384" t="n">
        <f aca="false">'[3]V 3-7_A'!G13</f>
        <v>2965.4</v>
      </c>
    </row>
    <row r="28" customFormat="false" ht="12.75" hidden="false" customHeight="false" outlineLevel="0" collapsed="false">
      <c r="A28" s="385" t="s">
        <v>231</v>
      </c>
      <c r="B28" s="371" t="s">
        <v>217</v>
      </c>
      <c r="C28" s="372" t="n">
        <v>3039.39</v>
      </c>
      <c r="D28" s="372" t="n">
        <v>2907.5</v>
      </c>
      <c r="E28" s="372" t="n">
        <f aca="false">'[3]V 3-7_B'!D2</f>
        <v>2919.41</v>
      </c>
      <c r="F28" s="372" t="n">
        <f aca="false">'[3]V 3-7_B'!E2</f>
        <v>2937.06</v>
      </c>
      <c r="G28" s="372" t="n">
        <f aca="false">'[3]V 3-7_B'!F2</f>
        <v>2719.67</v>
      </c>
      <c r="H28" s="372" t="n">
        <f aca="false">'[3]V 3-7_B'!G2</f>
        <v>2968.69</v>
      </c>
    </row>
    <row r="29" customFormat="false" ht="12.75" hidden="false" customHeight="false" outlineLevel="0" collapsed="false">
      <c r="A29" s="385"/>
      <c r="B29" s="373" t="s">
        <v>218</v>
      </c>
      <c r="C29" s="374" t="n">
        <v>2098.08</v>
      </c>
      <c r="D29" s="386" t="n">
        <v>2185.37</v>
      </c>
      <c r="E29" s="374" t="n">
        <f aca="false">'[3]V 3-7_B'!D3</f>
        <v>2260.83</v>
      </c>
      <c r="F29" s="374" t="n">
        <f aca="false">'[3]V 3-7_B'!E3</f>
        <v>2272.4</v>
      </c>
      <c r="G29" s="374" t="n">
        <f aca="false">'[3]V 3-7_B'!F3</f>
        <v>2129.81</v>
      </c>
      <c r="H29" s="374" t="n">
        <f aca="false">'[3]V 3-7_B'!G3</f>
        <v>2164.26</v>
      </c>
    </row>
    <row r="30" customFormat="false" ht="39.75" hidden="false" customHeight="true" outlineLevel="0" collapsed="false">
      <c r="A30" s="385"/>
      <c r="B30" s="375" t="s">
        <v>219</v>
      </c>
      <c r="C30" s="387" t="n">
        <v>941.31</v>
      </c>
      <c r="D30" s="388" t="n">
        <v>722.13</v>
      </c>
      <c r="E30" s="387" t="n">
        <f aca="false">'[3]V 3-7_B'!D4</f>
        <v>658.59</v>
      </c>
      <c r="F30" s="387" t="n">
        <f aca="false">'[3]V 3-7_B'!E4</f>
        <v>664.66</v>
      </c>
      <c r="G30" s="387" t="n">
        <f aca="false">'[3]V 3-7_B'!F4</f>
        <v>589.86</v>
      </c>
      <c r="H30" s="387" t="n">
        <f aca="false">'[3]V 3-7_B'!G4</f>
        <v>804.42</v>
      </c>
    </row>
    <row r="31" customFormat="false" ht="13.5" hidden="false" customHeight="false" outlineLevel="0" collapsed="false">
      <c r="A31" s="385"/>
      <c r="B31" s="376" t="s">
        <v>220</v>
      </c>
      <c r="C31" s="387" t="n">
        <v>27.82</v>
      </c>
      <c r="D31" s="377" t="s">
        <v>221</v>
      </c>
      <c r="E31" s="377" t="s">
        <v>221</v>
      </c>
      <c r="F31" s="377" t="s">
        <v>221</v>
      </c>
      <c r="G31" s="377" t="s">
        <v>221</v>
      </c>
      <c r="H31" s="377" t="s">
        <v>221</v>
      </c>
    </row>
    <row r="32" customFormat="false" ht="13.5" hidden="false" customHeight="false" outlineLevel="0" collapsed="false">
      <c r="A32" s="385"/>
      <c r="B32" s="376" t="s">
        <v>222</v>
      </c>
      <c r="C32" s="387" t="n">
        <v>24.65</v>
      </c>
      <c r="D32" s="377" t="s">
        <v>221</v>
      </c>
      <c r="E32" s="377" t="s">
        <v>221</v>
      </c>
      <c r="F32" s="377" t="s">
        <v>221</v>
      </c>
      <c r="G32" s="377" t="s">
        <v>221</v>
      </c>
      <c r="H32" s="377" t="s">
        <v>221</v>
      </c>
    </row>
    <row r="33" customFormat="false" ht="25.5" hidden="false" customHeight="false" outlineLevel="0" collapsed="false">
      <c r="A33" s="385"/>
      <c r="B33" s="378" t="s">
        <v>223</v>
      </c>
      <c r="C33" s="387" t="n">
        <v>888.85</v>
      </c>
      <c r="D33" s="377" t="s">
        <v>221</v>
      </c>
      <c r="E33" s="377" t="s">
        <v>221</v>
      </c>
      <c r="F33" s="377" t="s">
        <v>221</v>
      </c>
      <c r="G33" s="377" t="s">
        <v>221</v>
      </c>
      <c r="H33" s="377" t="s">
        <v>221</v>
      </c>
    </row>
    <row r="34" customFormat="false" ht="12.75" hidden="false" customHeight="false" outlineLevel="0" collapsed="false">
      <c r="A34" s="385"/>
      <c r="B34" s="373" t="s">
        <v>224</v>
      </c>
      <c r="C34" s="389" t="n">
        <v>29.24</v>
      </c>
      <c r="D34" s="377" t="s">
        <v>221</v>
      </c>
      <c r="E34" s="377" t="s">
        <v>221</v>
      </c>
      <c r="F34" s="377" t="s">
        <v>221</v>
      </c>
      <c r="G34" s="377" t="s">
        <v>221</v>
      </c>
      <c r="H34" s="377" t="s">
        <v>221</v>
      </c>
    </row>
    <row r="35" customFormat="false" ht="24" hidden="false" customHeight="false" outlineLevel="0" collapsed="false">
      <c r="A35" s="385"/>
      <c r="B35" s="373" t="s">
        <v>225</v>
      </c>
      <c r="C35" s="389" t="n">
        <v>30.97</v>
      </c>
      <c r="D35" s="356" t="n">
        <v>24.84</v>
      </c>
      <c r="E35" s="389" t="n">
        <f aca="false">'[3]V 3-7_B'!D9</f>
        <v>22.56</v>
      </c>
      <c r="F35" s="389" t="n">
        <f aca="false">'[3]V 3-7_B'!E9</f>
        <v>22.63</v>
      </c>
      <c r="G35" s="389" t="n">
        <f aca="false">'[3]V 3-7_B'!F9</f>
        <v>21.69</v>
      </c>
      <c r="H35" s="389" t="n">
        <f aca="false">'[3]V 3-7_B'!G9</f>
        <v>27.1</v>
      </c>
    </row>
    <row r="36" customFormat="false" ht="12.75" hidden="false" customHeight="false" outlineLevel="0" collapsed="false">
      <c r="A36" s="385"/>
      <c r="B36" s="380" t="s">
        <v>226</v>
      </c>
      <c r="C36" s="390" t="n">
        <v>583.25</v>
      </c>
      <c r="D36" s="391" t="n">
        <v>538.7</v>
      </c>
      <c r="E36" s="390" t="n">
        <f aca="false">'[3]V 3-7_B'!D10</f>
        <v>548.17</v>
      </c>
      <c r="F36" s="390" t="n">
        <f aca="false">'[3]V 3-7_B'!E10</f>
        <v>551.35</v>
      </c>
      <c r="G36" s="390" t="n">
        <f aca="false">'[3]V 3-7_B'!F10</f>
        <v>512.22</v>
      </c>
      <c r="H36" s="390" t="n">
        <f aca="false">'[3]V 3-7_B'!G10</f>
        <v>560.64</v>
      </c>
    </row>
    <row r="37" customFormat="false" ht="25.5" hidden="false" customHeight="false" outlineLevel="0" collapsed="false">
      <c r="A37" s="385"/>
      <c r="B37" s="375" t="s">
        <v>227</v>
      </c>
      <c r="C37" s="387" t="n">
        <v>294.02</v>
      </c>
      <c r="D37" s="388" t="n">
        <v>262.01</v>
      </c>
      <c r="E37" s="387" t="n">
        <f aca="false">'[3]V 3-7_B'!D11</f>
        <v>270.41</v>
      </c>
      <c r="F37" s="387" t="n">
        <f aca="false">'[3]V 3-7_B'!E11</f>
        <v>271.92</v>
      </c>
      <c r="G37" s="387" t="n">
        <f aca="false">'[3]V 3-7_B'!F11</f>
        <v>253.34</v>
      </c>
      <c r="H37" s="387" t="n">
        <f aca="false">'[3]V 3-7_B'!G11</f>
        <v>278.14</v>
      </c>
    </row>
    <row r="38" customFormat="false" ht="12.75" hidden="false" customHeight="false" outlineLevel="0" collapsed="false">
      <c r="A38" s="385"/>
      <c r="B38" s="382" t="s">
        <v>228</v>
      </c>
      <c r="C38" s="387" t="n">
        <v>289.23</v>
      </c>
      <c r="D38" s="388" t="n">
        <v>276.69</v>
      </c>
      <c r="E38" s="387" t="n">
        <f aca="false">'[3]V 3-7_B'!D12</f>
        <v>277.76</v>
      </c>
      <c r="F38" s="387" t="n">
        <f aca="false">'[3]V 3-7_B'!E12</f>
        <v>279.43</v>
      </c>
      <c r="G38" s="387" t="n">
        <f aca="false">'[3]V 3-7_B'!F12</f>
        <v>258.88</v>
      </c>
      <c r="H38" s="387" t="n">
        <f aca="false">'[3]V 3-7_B'!G12</f>
        <v>282.49</v>
      </c>
    </row>
    <row r="39" customFormat="false" ht="24" hidden="false" customHeight="false" outlineLevel="0" collapsed="false">
      <c r="A39" s="385"/>
      <c r="B39" s="383" t="s">
        <v>229</v>
      </c>
      <c r="C39" s="384" t="n">
        <v>2456.14</v>
      </c>
      <c r="D39" s="392" t="n">
        <v>2368.8</v>
      </c>
      <c r="E39" s="384" t="n">
        <f aca="false">'[3]V 3-7_B'!D13</f>
        <v>2371.24</v>
      </c>
      <c r="F39" s="384" t="n">
        <f aca="false">'[3]V 3-7_B'!E13</f>
        <v>2385.71</v>
      </c>
      <c r="G39" s="384" t="n">
        <f aca="false">'[3]V 3-7_B'!F13</f>
        <v>2207.46</v>
      </c>
      <c r="H39" s="384" t="n">
        <f aca="false">'[3]V 3-7_B'!G13</f>
        <v>2408.05</v>
      </c>
    </row>
    <row r="40" customFormat="false" ht="12.75" hidden="false" customHeight="false" outlineLevel="0" collapsed="false">
      <c r="A40" s="393" t="s">
        <v>232</v>
      </c>
      <c r="B40" s="371" t="s">
        <v>217</v>
      </c>
      <c r="C40" s="372" t="n">
        <v>2459.33</v>
      </c>
      <c r="D40" s="372" t="n">
        <v>2218.39</v>
      </c>
      <c r="E40" s="372" t="n">
        <f aca="false">'[3]V 3-7_C'!D2</f>
        <v>2257.03</v>
      </c>
      <c r="F40" s="372" t="n">
        <f aca="false">'[3]V 3-7_C'!E2</f>
        <v>2265.56</v>
      </c>
      <c r="G40" s="372" t="n">
        <f aca="false">'[3]V 3-7_C'!F2</f>
        <v>2214.72</v>
      </c>
      <c r="H40" s="372" t="n">
        <f aca="false">'[3]V 3-7_C'!G2</f>
        <v>2258.82</v>
      </c>
    </row>
    <row r="41" customFormat="false" ht="12.75" hidden="false" customHeight="false" outlineLevel="0" collapsed="false">
      <c r="A41" s="393"/>
      <c r="B41" s="373" t="s">
        <v>218</v>
      </c>
      <c r="C41" s="374" t="n">
        <v>1782.8</v>
      </c>
      <c r="D41" s="386" t="n">
        <v>1719.18</v>
      </c>
      <c r="E41" s="374" t="n">
        <f aca="false">'[3]V 3-7_C'!D3</f>
        <v>1684.73</v>
      </c>
      <c r="F41" s="374" t="n">
        <f aca="false">'[3]V 3-7_C'!E3</f>
        <v>1690.05</v>
      </c>
      <c r="G41" s="374" t="n">
        <f aca="false">'[3]V 3-7_C'!F3</f>
        <v>1658.34</v>
      </c>
      <c r="H41" s="374" t="n">
        <f aca="false">'[3]V 3-7_C'!G3</f>
        <v>1719.25</v>
      </c>
    </row>
    <row r="42" customFormat="false" ht="39.75" hidden="false" customHeight="true" outlineLevel="0" collapsed="false">
      <c r="A42" s="393"/>
      <c r="B42" s="375" t="s">
        <v>219</v>
      </c>
      <c r="C42" s="387" t="n">
        <v>676.53</v>
      </c>
      <c r="D42" s="388" t="n">
        <v>499.21</v>
      </c>
      <c r="E42" s="387" t="n">
        <f aca="false">'[3]V 3-7_C'!D4</f>
        <v>572.3</v>
      </c>
      <c r="F42" s="387" t="n">
        <f aca="false">'[3]V 3-7_C'!E4</f>
        <v>575.51</v>
      </c>
      <c r="G42" s="387" t="n">
        <f aca="false">'[3]V 3-7_C'!F4</f>
        <v>556.38</v>
      </c>
      <c r="H42" s="387" t="n">
        <f aca="false">'[3]V 3-7_C'!G4</f>
        <v>539.58</v>
      </c>
    </row>
    <row r="43" customFormat="false" ht="13.5" hidden="false" customHeight="false" outlineLevel="0" collapsed="false">
      <c r="A43" s="393"/>
      <c r="B43" s="376" t="s">
        <v>220</v>
      </c>
      <c r="C43" s="387" t="n">
        <v>22.16</v>
      </c>
      <c r="D43" s="377" t="s">
        <v>221</v>
      </c>
      <c r="E43" s="377" t="s">
        <v>221</v>
      </c>
      <c r="F43" s="377" t="s">
        <v>221</v>
      </c>
      <c r="G43" s="377" t="s">
        <v>221</v>
      </c>
      <c r="H43" s="377" t="s">
        <v>221</v>
      </c>
    </row>
    <row r="44" customFormat="false" ht="13.5" hidden="false" customHeight="false" outlineLevel="0" collapsed="false">
      <c r="A44" s="393"/>
      <c r="B44" s="376" t="s">
        <v>222</v>
      </c>
      <c r="C44" s="387" t="n">
        <v>19.96</v>
      </c>
      <c r="D44" s="377" t="s">
        <v>221</v>
      </c>
      <c r="E44" s="377" t="s">
        <v>221</v>
      </c>
      <c r="F44" s="377" t="s">
        <v>221</v>
      </c>
      <c r="G44" s="377" t="s">
        <v>221</v>
      </c>
      <c r="H44" s="377" t="s">
        <v>221</v>
      </c>
    </row>
    <row r="45" customFormat="false" ht="25.5" hidden="false" customHeight="false" outlineLevel="0" collapsed="false">
      <c r="A45" s="393"/>
      <c r="B45" s="378" t="s">
        <v>223</v>
      </c>
      <c r="C45" s="387" t="n">
        <v>634.4</v>
      </c>
      <c r="D45" s="377" t="s">
        <v>221</v>
      </c>
      <c r="E45" s="377" t="s">
        <v>221</v>
      </c>
      <c r="F45" s="377" t="s">
        <v>221</v>
      </c>
      <c r="G45" s="377" t="s">
        <v>221</v>
      </c>
      <c r="H45" s="377" t="s">
        <v>221</v>
      </c>
    </row>
    <row r="46" customFormat="false" ht="12.75" hidden="false" customHeight="false" outlineLevel="0" collapsed="false">
      <c r="A46" s="393"/>
      <c r="B46" s="373" t="s">
        <v>224</v>
      </c>
      <c r="C46" s="394" t="n">
        <v>25.8</v>
      </c>
      <c r="D46" s="377" t="s">
        <v>221</v>
      </c>
      <c r="E46" s="377" t="s">
        <v>221</v>
      </c>
      <c r="F46" s="377" t="s">
        <v>221</v>
      </c>
      <c r="G46" s="377" t="s">
        <v>221</v>
      </c>
      <c r="H46" s="377" t="s">
        <v>221</v>
      </c>
    </row>
    <row r="47" customFormat="false" ht="24" hidden="false" customHeight="false" outlineLevel="0" collapsed="false">
      <c r="A47" s="393"/>
      <c r="B47" s="373" t="s">
        <v>225</v>
      </c>
      <c r="C47" s="389" t="n">
        <v>27.51</v>
      </c>
      <c r="D47" s="356" t="n">
        <v>22.5</v>
      </c>
      <c r="E47" s="389" t="n">
        <f aca="false">'[3]V 3-7_C'!D9</f>
        <v>25.36</v>
      </c>
      <c r="F47" s="389" t="n">
        <f aca="false">'[3]V 3-7_C'!E9</f>
        <v>25.4</v>
      </c>
      <c r="G47" s="389" t="n">
        <f aca="false">'[3]V 3-7_C'!F9</f>
        <v>25.12</v>
      </c>
      <c r="H47" s="389" t="n">
        <f aca="false">'[3]V 3-7_C'!G9</f>
        <v>23.89</v>
      </c>
    </row>
    <row r="48" customFormat="false" ht="12.75" hidden="false" customHeight="false" outlineLevel="0" collapsed="false">
      <c r="A48" s="393"/>
      <c r="B48" s="380" t="s">
        <v>226</v>
      </c>
      <c r="C48" s="390" t="n">
        <v>462.28</v>
      </c>
      <c r="D48" s="391" t="n">
        <v>417.57</v>
      </c>
      <c r="E48" s="390" t="n">
        <f aca="false">'[3]V 3-7_C'!D10</f>
        <v>426.72</v>
      </c>
      <c r="F48" s="390" t="n">
        <f aca="false">'[3]V 3-7_C'!E10</f>
        <v>428.72</v>
      </c>
      <c r="G48" s="390" t="n">
        <f aca="false">'[3]V 3-7_C'!F10</f>
        <v>416.82</v>
      </c>
      <c r="H48" s="390" t="n">
        <f aca="false">'[3]V 3-7_C'!G10</f>
        <v>425.54</v>
      </c>
    </row>
    <row r="49" customFormat="false" ht="25.5" hidden="false" customHeight="false" outlineLevel="0" collapsed="false">
      <c r="A49" s="393"/>
      <c r="B49" s="375" t="s">
        <v>227</v>
      </c>
      <c r="C49" s="387" t="n">
        <v>228.45</v>
      </c>
      <c r="D49" s="388" t="n">
        <v>206.39</v>
      </c>
      <c r="E49" s="387" t="n">
        <f aca="false">'[3]V 3-7_C'!D11</f>
        <v>211.89</v>
      </c>
      <c r="F49" s="387" t="n">
        <f aca="false">'[3]V 3-7_C'!E11</f>
        <v>213.11</v>
      </c>
      <c r="G49" s="387" t="n">
        <f aca="false">'[3]V 3-7_C'!F11</f>
        <v>205.83</v>
      </c>
      <c r="H49" s="387" t="n">
        <f aca="false">'[3]V 3-7_C'!G11</f>
        <v>210.56</v>
      </c>
    </row>
    <row r="50" customFormat="false" ht="12.75" hidden="false" customHeight="false" outlineLevel="0" collapsed="false">
      <c r="A50" s="393"/>
      <c r="B50" s="382" t="s">
        <v>228</v>
      </c>
      <c r="C50" s="387" t="n">
        <v>233.84</v>
      </c>
      <c r="D50" s="388" t="n">
        <v>211.18</v>
      </c>
      <c r="E50" s="387" t="n">
        <f aca="false">'[3]V 3-7_C'!D12</f>
        <v>214.83</v>
      </c>
      <c r="F50" s="387" t="n">
        <f aca="false">'[3]V 3-7_C'!E12</f>
        <v>215.61</v>
      </c>
      <c r="G50" s="387" t="n">
        <f aca="false">'[3]V 3-7_C'!F12</f>
        <v>210.99</v>
      </c>
      <c r="H50" s="387" t="n">
        <f aca="false">'[3]V 3-7_C'!G12</f>
        <v>214.99</v>
      </c>
    </row>
    <row r="51" customFormat="false" ht="24" hidden="false" customHeight="false" outlineLevel="0" collapsed="false">
      <c r="A51" s="393"/>
      <c r="B51" s="383" t="s">
        <v>229</v>
      </c>
      <c r="C51" s="395" t="n">
        <v>1997.05</v>
      </c>
      <c r="D51" s="396" t="n">
        <v>1800.82</v>
      </c>
      <c r="E51" s="395" t="n">
        <f aca="false">'[3]V 3-7_C'!D13</f>
        <v>1830.31</v>
      </c>
      <c r="F51" s="395" t="n">
        <f aca="false">'[3]V 3-7_C'!E13</f>
        <v>1836.84</v>
      </c>
      <c r="G51" s="395" t="n">
        <f aca="false">'[3]V 3-7_C'!F13</f>
        <v>1797.9</v>
      </c>
      <c r="H51" s="395" t="n">
        <f aca="false">'[3]V 3-7_C'!G13</f>
        <v>1833.28</v>
      </c>
    </row>
    <row r="52" customFormat="false" ht="12.75" hidden="false" customHeight="false" outlineLevel="0" collapsed="false">
      <c r="A52" s="397"/>
      <c r="B52" s="398"/>
      <c r="E52" s="399"/>
      <c r="F52" s="399"/>
      <c r="G52" s="399"/>
    </row>
    <row r="53" customFormat="false" ht="12.75" hidden="false" customHeight="false" outlineLevel="0" collapsed="false">
      <c r="A53" s="400"/>
      <c r="B53" s="398"/>
      <c r="E53" s="399"/>
      <c r="F53" s="399"/>
      <c r="G53" s="399"/>
    </row>
    <row r="54" customFormat="false" ht="12.75" hidden="false" customHeight="false" outlineLevel="0" collapsed="false">
      <c r="A54" s="400"/>
      <c r="B54" s="398"/>
      <c r="E54" s="399"/>
      <c r="F54" s="399"/>
      <c r="G54" s="399"/>
    </row>
    <row r="55" customFormat="false" ht="12.75" hidden="false" customHeight="false" outlineLevel="0" collapsed="false">
      <c r="A55" s="400"/>
      <c r="B55" s="398"/>
      <c r="E55" s="399"/>
      <c r="F55" s="399"/>
      <c r="G55" s="399"/>
    </row>
    <row r="56" s="355" customFormat="true" ht="12.75" hidden="false" customHeight="false" outlineLevel="0" collapsed="false">
      <c r="A56" s="400"/>
      <c r="B56" s="352" t="s">
        <v>233</v>
      </c>
    </row>
    <row r="57" s="355" customFormat="true" ht="45" hidden="false" customHeight="false" outlineLevel="0" collapsed="false">
      <c r="A57" s="400"/>
      <c r="B57" s="81" t="s">
        <v>94</v>
      </c>
    </row>
    <row r="58" s="355" customFormat="true" ht="12.75" hidden="false" customHeight="false" outlineLevel="0" collapsed="false">
      <c r="A58" s="400"/>
      <c r="B58" s="81" t="s">
        <v>234</v>
      </c>
    </row>
    <row r="59" s="355" customFormat="true" ht="12.75" hidden="false" customHeight="false" outlineLevel="0" collapsed="false">
      <c r="A59" s="400"/>
      <c r="B59" s="401" t="s">
        <v>235</v>
      </c>
    </row>
    <row r="60" s="355" customFormat="true" ht="12.75" hidden="false" customHeight="false" outlineLevel="0" collapsed="false">
      <c r="A60" s="400"/>
      <c r="B60" s="401" t="s">
        <v>236</v>
      </c>
    </row>
    <row r="61" customFormat="false" ht="12.75" hidden="false" customHeight="false" outlineLevel="0" collapsed="false">
      <c r="A61" s="400"/>
      <c r="B61" s="81"/>
      <c r="C61" s="402"/>
      <c r="D61" s="403"/>
      <c r="E61" s="403"/>
    </row>
    <row r="62" s="355" customFormat="true" ht="12.75" hidden="false" customHeight="false" outlineLevel="0" collapsed="false">
      <c r="A62" s="400"/>
      <c r="B62" s="404"/>
      <c r="C62" s="404"/>
    </row>
    <row r="63" customFormat="false" ht="12.75" hidden="false" customHeight="false" outlineLevel="0" collapsed="false">
      <c r="A63" s="400"/>
    </row>
    <row r="64" customFormat="false" ht="12.75" hidden="false" customHeight="false" outlineLevel="0" collapsed="false">
      <c r="A64" s="400"/>
    </row>
    <row r="65" customFormat="false" ht="12.75" hidden="false" customHeight="false" outlineLevel="0" collapsed="false">
      <c r="A65" s="405"/>
    </row>
    <row r="66" customFormat="false" ht="12.75" hidden="false" customHeight="false" outlineLevel="0" collapsed="false">
      <c r="A66" s="405"/>
    </row>
    <row r="67" customFormat="false" ht="12.75" hidden="false" customHeight="false" outlineLevel="0" collapsed="false">
      <c r="A67" s="405"/>
    </row>
    <row r="68" customFormat="false" ht="12.75" hidden="false" customHeight="false" outlineLevel="0" collapsed="false">
      <c r="A68" s="405"/>
    </row>
  </sheetData>
  <mergeCells count="9">
    <mergeCell ref="C2:C3"/>
    <mergeCell ref="D2:D3"/>
    <mergeCell ref="E2:G2"/>
    <mergeCell ref="H2:H3"/>
    <mergeCell ref="A4:A15"/>
    <mergeCell ref="A16:A27"/>
    <mergeCell ref="A28:A39"/>
    <mergeCell ref="A40:A51"/>
    <mergeCell ref="B62:C62"/>
  </mergeCells>
  <printOptions headings="false" gridLines="false" gridLinesSet="true" horizontalCentered="true" verticalCentered="true"/>
  <pageMargins left="0.170138888888889" right="0.190277777777778" top="0.984027777777778" bottom="0.984027777777778" header="0.511805555555555" footer="0.511805555555555"/>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1" sqref="E4:E13 A21"/>
    </sheetView>
  </sheetViews>
  <sheetFormatPr defaultColWidth="11.421875" defaultRowHeight="12.75" zeroHeight="false" outlineLevelRow="0" outlineLevelCol="0"/>
  <cols>
    <col collapsed="false" customWidth="true" hidden="false" outlineLevel="0" max="1" min="1" style="310" width="25.86"/>
    <col collapsed="false" customWidth="true" hidden="false" outlineLevel="0" max="2" min="2" style="310" width="12.28"/>
    <col collapsed="false" customWidth="true" hidden="false" outlineLevel="0" max="3" min="3" style="310" width="10.58"/>
    <col collapsed="false" customWidth="true" hidden="false" outlineLevel="0" max="4" min="4" style="310" width="10.86"/>
    <col collapsed="false" customWidth="true" hidden="false" outlineLevel="0" max="5" min="5" style="310" width="13.43"/>
    <col collapsed="false" customWidth="false" hidden="false" outlineLevel="0" max="6" min="6" style="310" width="11.43"/>
    <col collapsed="false" customWidth="true" hidden="false" outlineLevel="0" max="7" min="7" style="310" width="12.57"/>
    <col collapsed="false" customWidth="true" hidden="false" outlineLevel="0" max="8" min="8" style="310" width="11.14"/>
    <col collapsed="false" customWidth="false" hidden="false" outlineLevel="0" max="1024" min="9" style="310" width="11.43"/>
  </cols>
  <sheetData>
    <row r="1" customFormat="false" ht="44.25" hidden="false" customHeight="true" outlineLevel="0" collapsed="false">
      <c r="A1" s="406" t="s">
        <v>237</v>
      </c>
      <c r="B1" s="406"/>
      <c r="C1" s="406"/>
      <c r="D1" s="406"/>
      <c r="E1" s="406"/>
      <c r="F1" s="406"/>
      <c r="G1" s="406"/>
      <c r="H1" s="406"/>
    </row>
    <row r="2" customFormat="false" ht="10.5" hidden="false" customHeight="true" outlineLevel="0" collapsed="false">
      <c r="A2" s="407"/>
      <c r="B2" s="407"/>
      <c r="C2" s="408"/>
      <c r="D2" s="408"/>
      <c r="E2" s="408"/>
      <c r="F2" s="408"/>
      <c r="G2" s="408"/>
      <c r="H2" s="408"/>
    </row>
    <row r="3" s="413" customFormat="true" ht="51.75" hidden="false" customHeight="true" outlineLevel="0" collapsed="false">
      <c r="A3" s="409"/>
      <c r="B3" s="410" t="s">
        <v>238</v>
      </c>
      <c r="C3" s="411" t="s">
        <v>239</v>
      </c>
      <c r="D3" s="411" t="s">
        <v>240</v>
      </c>
      <c r="E3" s="410" t="s">
        <v>241</v>
      </c>
      <c r="F3" s="410" t="s">
        <v>242</v>
      </c>
      <c r="G3" s="412" t="s">
        <v>243</v>
      </c>
    </row>
    <row r="4" customFormat="false" ht="15" hidden="false" customHeight="false" outlineLevel="0" collapsed="false">
      <c r="A4" s="414" t="s">
        <v>10</v>
      </c>
      <c r="B4" s="415" t="n">
        <f aca="false">'[4]V 3-A1-1 bilan GIPA 2018'!B4</f>
        <v>100</v>
      </c>
      <c r="C4" s="415" t="n">
        <f aca="false">'[4]V 3-A1-1 bilan GIPA 2018'!C4</f>
        <v>4.2</v>
      </c>
      <c r="D4" s="416" t="n">
        <f aca="false">'[4]V 3-A1-1 bilan GIPA 2018'!D4</f>
        <v>246</v>
      </c>
      <c r="E4" s="416" t="n">
        <f aca="false">'[4]V 3-A1-1 bilan GIPA 2018'!E4</f>
        <v>36</v>
      </c>
      <c r="F4" s="416" t="n">
        <f aca="false">'[4]V 3-A1-1 bilan GIPA 2018'!F4</f>
        <v>212</v>
      </c>
      <c r="G4" s="417" t="n">
        <f aca="false">'[4]V 3-A1-1 bilan GIPA 2018'!G4</f>
        <v>526</v>
      </c>
      <c r="H4" s="408"/>
    </row>
    <row r="5" customFormat="false" ht="19.5" hidden="false" customHeight="true" outlineLevel="0" collapsed="false">
      <c r="A5" s="418" t="s">
        <v>244</v>
      </c>
      <c r="B5" s="419" t="n">
        <v>67.4</v>
      </c>
      <c r="C5" s="419" t="n">
        <f aca="false">'[4]V 3-A1-1 bilan GIPA 2018'!C5</f>
        <v>3</v>
      </c>
      <c r="D5" s="420" t="n">
        <f aca="false">'[4]V 3-A1-1 bilan GIPA 2018'!D5</f>
        <v>264</v>
      </c>
      <c r="E5" s="420" t="n">
        <f aca="false">'[4]V 3-A1-1 bilan GIPA 2018'!E5</f>
        <v>36</v>
      </c>
      <c r="F5" s="420" t="n">
        <f aca="false">'[4]V 3-A1-1 bilan GIPA 2018'!F5</f>
        <v>265</v>
      </c>
      <c r="G5" s="421" t="n">
        <f aca="false">'[4]V 3-A1-1 bilan GIPA 2018'!G5</f>
        <v>526</v>
      </c>
      <c r="H5" s="408"/>
    </row>
    <row r="6" customFormat="false" ht="18" hidden="false" customHeight="true" outlineLevel="0" collapsed="false">
      <c r="A6" s="418" t="s">
        <v>245</v>
      </c>
      <c r="B6" s="419" t="n">
        <f aca="false">'[4]V 3-A1-1 bilan GIPA 2018'!B6</f>
        <v>11.9</v>
      </c>
      <c r="C6" s="419" t="n">
        <f aca="false">'[4]V 3-A1-1 bilan GIPA 2018'!C6</f>
        <v>0.2</v>
      </c>
      <c r="D6" s="420" t="n">
        <f aca="false">'[4]V 3-A1-1 bilan GIPA 2018'!D6</f>
        <v>108</v>
      </c>
      <c r="E6" s="420" t="n">
        <f aca="false">'[4]V 3-A1-1 bilan GIPA 2018'!E6</f>
        <v>83</v>
      </c>
      <c r="F6" s="420" t="n">
        <f aca="false">'[4]V 3-A1-1 bilan GIPA 2018'!F6</f>
        <v>83</v>
      </c>
      <c r="G6" s="421" t="n">
        <f aca="false">'[4]V 3-A1-1 bilan GIPA 2018'!G6</f>
        <v>83</v>
      </c>
      <c r="H6" s="408"/>
    </row>
    <row r="7" customFormat="false" ht="15.75" hidden="false" customHeight="true" outlineLevel="0" collapsed="false">
      <c r="A7" s="418" t="s">
        <v>246</v>
      </c>
      <c r="B7" s="419" t="n">
        <f aca="false">'[4]V 3-A1-1 bilan GIPA 2018'!B7</f>
        <v>1</v>
      </c>
      <c r="C7" s="419" t="n">
        <f aca="false">'[4]V 3-A1-1 bilan GIPA 2018'!C7</f>
        <v>0.1</v>
      </c>
      <c r="D7" s="420" t="n">
        <f aca="false">'[4]V 3-A1-1 bilan GIPA 2018'!D7</f>
        <v>208</v>
      </c>
      <c r="E7" s="420" t="n">
        <f aca="false">'[4]V 3-A1-1 bilan GIPA 2018'!E7</f>
        <v>72</v>
      </c>
      <c r="F7" s="420" t="n">
        <f aca="false">'[4]V 3-A1-1 bilan GIPA 2018'!F7</f>
        <v>168</v>
      </c>
      <c r="G7" s="421" t="n">
        <f aca="false">'[4]V 3-A1-1 bilan GIPA 2018'!G7</f>
        <v>393</v>
      </c>
      <c r="H7" s="408"/>
    </row>
    <row r="8" customFormat="false" ht="30.75" hidden="false" customHeight="true" outlineLevel="0" collapsed="false">
      <c r="A8" s="418" t="s">
        <v>247</v>
      </c>
      <c r="B8" s="419" t="n">
        <v>3.5</v>
      </c>
      <c r="C8" s="419" t="n">
        <f aca="false">'[4]V 3-A1-1 bilan GIPA 2018'!C8</f>
        <v>0.2</v>
      </c>
      <c r="D8" s="420" t="n">
        <v>321</v>
      </c>
      <c r="E8" s="420" t="n">
        <f aca="false">'[4]V 3-A1-1 bilan GIPA 2018'!E8</f>
        <v>36</v>
      </c>
      <c r="F8" s="420" t="n">
        <v>335</v>
      </c>
      <c r="G8" s="421" t="n">
        <f aca="false">'[4]V 3-A1-1 bilan GIPA 2018'!G8</f>
        <v>512</v>
      </c>
      <c r="H8" s="408"/>
    </row>
    <row r="9" customFormat="false" ht="18" hidden="false" customHeight="true" outlineLevel="0" collapsed="false">
      <c r="A9" s="418" t="s">
        <v>15</v>
      </c>
      <c r="B9" s="419" t="n">
        <f aca="false">'[4]V 3-A1-1 bilan GIPA 2018'!B9</f>
        <v>6.2</v>
      </c>
      <c r="C9" s="419" t="n">
        <f aca="false">'[4]V 3-A1-1 bilan GIPA 2018'!C9</f>
        <v>0.2</v>
      </c>
      <c r="D9" s="420" t="n">
        <f aca="false">'[4]V 3-A1-1 bilan GIPA 2018'!D9</f>
        <v>222</v>
      </c>
      <c r="E9" s="420" t="n">
        <f aca="false">'[4]V 3-A1-1 bilan GIPA 2018'!E9</f>
        <v>52</v>
      </c>
      <c r="F9" s="420" t="n">
        <f aca="false">'[4]V 3-A1-1 bilan GIPA 2018'!F9</f>
        <v>123</v>
      </c>
      <c r="G9" s="421" t="n">
        <f aca="false">'[4]V 3-A1-1 bilan GIPA 2018'!G9</f>
        <v>470</v>
      </c>
      <c r="H9" s="408"/>
    </row>
    <row r="10" customFormat="false" ht="21" hidden="false" customHeight="true" outlineLevel="0" collapsed="false">
      <c r="A10" s="418" t="s">
        <v>248</v>
      </c>
      <c r="B10" s="419" t="n">
        <f aca="false">'[4]V 3-A1-1 bilan GIPA 2018'!B10</f>
        <v>10</v>
      </c>
      <c r="C10" s="419" t="n">
        <f aca="false">'[4]V 3-A1-1 bilan GIPA 2018'!C10</f>
        <v>0.5</v>
      </c>
      <c r="D10" s="420" t="n">
        <f aca="false">'[4]V 3-A1-1 bilan GIPA 2018'!D10</f>
        <v>281</v>
      </c>
      <c r="E10" s="420" t="n">
        <f aca="false">'[4]V 3-A1-1 bilan GIPA 2018'!E10</f>
        <v>58</v>
      </c>
      <c r="F10" s="420" t="n">
        <f aca="false">'[4]V 3-A1-1 bilan GIPA 2018'!F10</f>
        <v>175</v>
      </c>
      <c r="G10" s="421" t="n">
        <f aca="false">'[4]V 3-A1-1 bilan GIPA 2018'!G10</f>
        <v>560</v>
      </c>
      <c r="H10" s="408"/>
    </row>
    <row r="11" customFormat="false" ht="21" hidden="false" customHeight="true" outlineLevel="0" collapsed="false">
      <c r="A11" s="422" t="s">
        <v>21</v>
      </c>
      <c r="B11" s="423" t="n">
        <f aca="false">'[4]V 3-A1-1 bilan GIPA 2018'!B11</f>
        <v>0.2</v>
      </c>
      <c r="C11" s="423" t="n">
        <f aca="false">'[4]V 3-A1-1 bilan GIPA 2018'!C11</f>
        <v>0</v>
      </c>
      <c r="D11" s="424" t="n">
        <f aca="false">'[4]V 3-A1-1 bilan GIPA 2018'!D11</f>
        <v>158</v>
      </c>
      <c r="E11" s="424" t="n">
        <f aca="false">'[4]V 3-A1-1 bilan GIPA 2018'!E11</f>
        <v>11</v>
      </c>
      <c r="F11" s="424" t="n">
        <f aca="false">'[4]V 3-A1-1 bilan GIPA 2018'!F11</f>
        <v>91</v>
      </c>
      <c r="G11" s="425" t="n">
        <f aca="false">'[4]V 3-A1-1 bilan GIPA 2018'!G11</f>
        <v>311</v>
      </c>
      <c r="H11" s="408"/>
    </row>
    <row r="12" customFormat="false" ht="18" hidden="false" customHeight="true" outlineLevel="0" collapsed="false">
      <c r="A12" s="418" t="s">
        <v>249</v>
      </c>
      <c r="B12" s="419" t="n">
        <f aca="false">'[4]V 3-A1-1 bilan GIPA 2018'!B12</f>
        <v>0.8</v>
      </c>
      <c r="C12" s="419" t="n">
        <v>0.1</v>
      </c>
      <c r="D12" s="420" t="n">
        <f aca="false">'[4]V 3-A1-1 bilan GIPA 2018'!D12</f>
        <v>311</v>
      </c>
      <c r="E12" s="420" t="n">
        <f aca="false">'[4]V 3-A1-1 bilan GIPA 2018'!E12</f>
        <v>79</v>
      </c>
      <c r="F12" s="420" t="n">
        <f aca="false">'[4]V 3-A1-1 bilan GIPA 2018'!F12</f>
        <v>130</v>
      </c>
      <c r="G12" s="421" t="n">
        <f aca="false">'[4]V 3-A1-1 bilan GIPA 2018'!G12</f>
        <v>481</v>
      </c>
      <c r="H12" s="408"/>
      <c r="I12" s="426"/>
    </row>
    <row r="13" customFormat="false" ht="15.75" hidden="false" customHeight="true" outlineLevel="0" collapsed="false">
      <c r="A13" s="418" t="s">
        <v>250</v>
      </c>
      <c r="B13" s="419" t="n">
        <f aca="false">'[4]V 3-A1-1 bilan GIPA 2018'!B13</f>
        <v>1.6</v>
      </c>
      <c r="C13" s="419" t="n">
        <f aca="false">'[4]V 3-A1-1 bilan GIPA 2018'!C13</f>
        <v>0.1</v>
      </c>
      <c r="D13" s="420" t="n">
        <f aca="false">'[4]V 3-A1-1 bilan GIPA 2018'!D13</f>
        <v>251</v>
      </c>
      <c r="E13" s="420" t="n">
        <f aca="false">'[4]V 3-A1-1 bilan GIPA 2018'!E13</f>
        <v>42</v>
      </c>
      <c r="F13" s="420" t="n">
        <f aca="false">'[4]V 3-A1-1 bilan GIPA 2018'!F13</f>
        <v>144</v>
      </c>
      <c r="G13" s="421" t="n">
        <f aca="false">'[4]V 3-A1-1 bilan GIPA 2018'!G13</f>
        <v>481</v>
      </c>
      <c r="H13" s="408"/>
    </row>
    <row r="14" customFormat="false" ht="15.75" hidden="false" customHeight="true" outlineLevel="0" collapsed="false">
      <c r="A14" s="418" t="s">
        <v>251</v>
      </c>
      <c r="B14" s="419" t="n">
        <f aca="false">'[4]V 3-A1-1 bilan GIPA 2018'!B14</f>
        <v>2.2</v>
      </c>
      <c r="C14" s="419" t="n">
        <f aca="false">'[4]V 3-A1-1 bilan GIPA 2018'!C14</f>
        <v>0.1</v>
      </c>
      <c r="D14" s="420" t="n">
        <f aca="false">'[4]V 3-A1-1 bilan GIPA 2018'!D14</f>
        <v>273</v>
      </c>
      <c r="E14" s="420" t="n">
        <f aca="false">'[4]V 3-A1-1 bilan GIPA 2018'!E14</f>
        <v>49</v>
      </c>
      <c r="F14" s="420" t="n">
        <f aca="false">'[4]V 3-A1-1 bilan GIPA 2018'!F14</f>
        <v>167</v>
      </c>
      <c r="G14" s="421" t="n">
        <f aca="false">'[4]V 3-A1-1 bilan GIPA 2018'!G14</f>
        <v>526</v>
      </c>
      <c r="H14" s="408"/>
    </row>
    <row r="15" customFormat="false" ht="16.5" hidden="false" customHeight="true" outlineLevel="0" collapsed="false">
      <c r="A15" s="418" t="s">
        <v>252</v>
      </c>
      <c r="B15" s="419" t="n">
        <f aca="false">'[4]V 3-A1-1 bilan GIPA 2018'!B15</f>
        <v>5.4</v>
      </c>
      <c r="C15" s="419" t="n">
        <f aca="false">'[4]V 3-A1-1 bilan GIPA 2018'!C15</f>
        <v>0.3</v>
      </c>
      <c r="D15" s="420" t="n">
        <f aca="false">'[4]V 3-A1-1 bilan GIPA 2018'!D15</f>
        <v>313</v>
      </c>
      <c r="E15" s="420" t="n">
        <f aca="false">'[4]V 3-A1-1 bilan GIPA 2018'!E15</f>
        <v>83</v>
      </c>
      <c r="F15" s="420" t="n">
        <f aca="false">'[4]V 3-A1-1 bilan GIPA 2018'!F15</f>
        <v>265</v>
      </c>
      <c r="G15" s="421" t="n">
        <f aca="false">'[4]V 3-A1-1 bilan GIPA 2018'!G15</f>
        <v>526</v>
      </c>
      <c r="H15" s="408"/>
    </row>
    <row r="16" customFormat="false" ht="18.75" hidden="false" customHeight="true" outlineLevel="0" collapsed="false">
      <c r="A16" s="418" t="s">
        <v>253</v>
      </c>
      <c r="B16" s="419" t="n">
        <f aca="false">'[4]V 3-A1-1 bilan GIPA 2018'!B16</f>
        <v>18.1</v>
      </c>
      <c r="C16" s="419" t="n">
        <f aca="false">'[4]V 3-A1-1 bilan GIPA 2018'!C16</f>
        <v>0.7</v>
      </c>
      <c r="D16" s="420" t="n">
        <f aca="false">'[4]V 3-A1-1 bilan GIPA 2018'!D16</f>
        <v>243</v>
      </c>
      <c r="E16" s="420" t="n">
        <f aca="false">'[4]V 3-A1-1 bilan GIPA 2018'!E16</f>
        <v>83</v>
      </c>
      <c r="F16" s="420" t="n">
        <f aca="false">'[4]V 3-A1-1 bilan GIPA 2018'!F16</f>
        <v>171</v>
      </c>
      <c r="G16" s="421" t="n">
        <f aca="false">'[4]V 3-A1-1 bilan GIPA 2018'!G16</f>
        <v>526</v>
      </c>
      <c r="H16" s="408"/>
    </row>
    <row r="17" customFormat="false" ht="18" hidden="false" customHeight="true" outlineLevel="0" collapsed="false">
      <c r="A17" s="427" t="s">
        <v>254</v>
      </c>
      <c r="B17" s="428" t="n">
        <f aca="false">'[4]V 3-A1-1 bilan GIPA 2018'!B17</f>
        <v>71.7</v>
      </c>
      <c r="C17" s="428" t="n">
        <f aca="false">'[4]V 3-A1-1 bilan GIPA 2018'!C17</f>
        <v>2.9</v>
      </c>
      <c r="D17" s="429" t="n">
        <f aca="false">'[4]V 3-A1-1 bilan GIPA 2018'!D17</f>
        <v>240</v>
      </c>
      <c r="E17" s="429" t="n">
        <f aca="false">'[4]V 3-A1-1 bilan GIPA 2018'!E17</f>
        <v>36</v>
      </c>
      <c r="F17" s="429" t="n">
        <f aca="false">'[4]V 3-A1-1 bilan GIPA 2018'!F17</f>
        <v>212</v>
      </c>
      <c r="G17" s="430" t="n">
        <f aca="false">'[4]V 3-A1-1 bilan GIPA 2018'!G17</f>
        <v>526</v>
      </c>
      <c r="H17" s="408"/>
    </row>
    <row r="18" customFormat="false" ht="16.5" hidden="false" customHeight="true" outlineLevel="0" collapsed="false">
      <c r="A18" s="418" t="s">
        <v>20</v>
      </c>
      <c r="B18" s="419" t="n">
        <f aca="false">'[4]V 3-A1-1 bilan GIPA 2018'!B18</f>
        <v>60.7</v>
      </c>
      <c r="C18" s="419" t="n">
        <f aca="false">'[4]V 3-A1-1 bilan GIPA 2018'!C18</f>
        <v>2.5</v>
      </c>
      <c r="D18" s="420" t="n">
        <f aca="false">'[4]V 3-A1-1 bilan GIPA 2018'!D18</f>
        <v>242</v>
      </c>
      <c r="E18" s="420" t="n">
        <f aca="false">'[4]V 3-A1-1 bilan GIPA 2018'!E18</f>
        <v>36</v>
      </c>
      <c r="F18" s="420" t="n">
        <f aca="false">'[4]V 3-A1-1 bilan GIPA 2018'!F18</f>
        <v>178</v>
      </c>
      <c r="G18" s="421" t="n">
        <f aca="false">'[4]V 3-A1-1 bilan GIPA 2018'!G18</f>
        <v>526</v>
      </c>
      <c r="H18" s="408"/>
    </row>
    <row r="19" customFormat="false" ht="19.5" hidden="false" customHeight="true" outlineLevel="0" collapsed="false">
      <c r="A19" s="427" t="s">
        <v>19</v>
      </c>
      <c r="B19" s="428" t="n">
        <f aca="false">'[4]V 3-A1-1 bilan GIPA 2018'!B19</f>
        <v>39.3</v>
      </c>
      <c r="C19" s="428" t="n">
        <f aca="false">'[4]V 3-A1-1 bilan GIPA 2018'!C19</f>
        <v>1.7</v>
      </c>
      <c r="D19" s="429" t="n">
        <f aca="false">'[4]V 3-A1-1 bilan GIPA 2018'!D19</f>
        <v>252</v>
      </c>
      <c r="E19" s="429" t="n">
        <f aca="false">'[4]V 3-A1-1 bilan GIPA 2018'!E19</f>
        <v>36</v>
      </c>
      <c r="F19" s="429" t="n">
        <f aca="false">'[4]V 3-A1-1 bilan GIPA 2018'!F19</f>
        <v>222</v>
      </c>
      <c r="G19" s="430" t="n">
        <f aca="false">'[4]V 3-A1-1 bilan GIPA 2018'!G19</f>
        <v>526</v>
      </c>
      <c r="H19" s="408"/>
    </row>
    <row r="20" customFormat="false" ht="12.75" hidden="false" customHeight="false" outlineLevel="0" collapsed="false">
      <c r="A20" s="431" t="s">
        <v>255</v>
      </c>
      <c r="B20" s="432"/>
      <c r="C20" s="433"/>
      <c r="D20" s="433"/>
      <c r="E20" s="433"/>
      <c r="F20" s="433"/>
      <c r="G20" s="433"/>
      <c r="H20" s="433"/>
    </row>
    <row r="21" customFormat="false" ht="41.25" hidden="false" customHeight="true" outlineLevel="0" collapsed="false">
      <c r="A21" s="434" t="s">
        <v>256</v>
      </c>
      <c r="B21" s="434"/>
      <c r="C21" s="434"/>
      <c r="D21" s="434"/>
      <c r="E21" s="434"/>
      <c r="F21" s="434"/>
      <c r="G21" s="434"/>
      <c r="H21" s="434"/>
    </row>
    <row r="22" customFormat="false" ht="48" hidden="false" customHeight="true" outlineLevel="0" collapsed="false">
      <c r="A22" s="404" t="s">
        <v>257</v>
      </c>
      <c r="B22" s="404"/>
      <c r="C22" s="404"/>
      <c r="D22" s="404"/>
      <c r="E22" s="404"/>
      <c r="F22" s="404"/>
      <c r="G22" s="404"/>
      <c r="H22" s="404"/>
    </row>
    <row r="23" customFormat="false" ht="12.75" hidden="false" customHeight="false" outlineLevel="0" collapsed="false">
      <c r="A23" s="435" t="s">
        <v>258</v>
      </c>
    </row>
  </sheetData>
  <mergeCells count="3">
    <mergeCell ref="A1:H1"/>
    <mergeCell ref="A21:H21"/>
    <mergeCell ref="A22:H22"/>
  </mergeCells>
  <printOptions headings="false" gridLines="false" gridLinesSet="true" horizontalCentered="false" verticalCentered="false"/>
  <pageMargins left="0.270138888888889" right="0.170138888888889" top="0.170138888888889" bottom="0.170138888888889"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 activeCellId="1" sqref="E4:E13 A1"/>
    </sheetView>
  </sheetViews>
  <sheetFormatPr defaultColWidth="11.421875" defaultRowHeight="12.75" zeroHeight="false" outlineLevelRow="0" outlineLevelCol="0"/>
  <cols>
    <col collapsed="false" customWidth="false" hidden="false" outlineLevel="0" max="1024" min="1" style="310" width="11.43"/>
  </cols>
  <sheetData>
    <row r="1" customFormat="false" ht="29.25" hidden="false" customHeight="true" outlineLevel="0" collapsed="false">
      <c r="A1" s="436" t="s">
        <v>259</v>
      </c>
      <c r="B1" s="436"/>
      <c r="C1" s="436"/>
      <c r="D1" s="436"/>
      <c r="E1" s="436"/>
      <c r="F1" s="436"/>
    </row>
    <row r="19" customFormat="false" ht="18" hidden="false" customHeight="true" outlineLevel="0" collapsed="false"/>
    <row r="20" customFormat="false" ht="18" hidden="false" customHeight="true" outlineLevel="0" collapsed="false"/>
    <row r="21" customFormat="false" ht="18" hidden="false" customHeight="true" outlineLevel="0" collapsed="false"/>
    <row r="22" customFormat="false" ht="24.75" hidden="false" customHeight="true" outlineLevel="0" collapsed="false">
      <c r="A22" s="431" t="s">
        <v>255</v>
      </c>
      <c r="B22" s="432"/>
      <c r="C22" s="433"/>
      <c r="D22" s="433"/>
      <c r="E22" s="433"/>
      <c r="F22" s="433"/>
      <c r="G22" s="433"/>
      <c r="H22" s="433"/>
    </row>
    <row r="23" customFormat="false" ht="42.75" hidden="false" customHeight="true" outlineLevel="0" collapsed="false">
      <c r="A23" s="434" t="s">
        <v>260</v>
      </c>
      <c r="B23" s="434"/>
      <c r="C23" s="434"/>
      <c r="D23" s="434"/>
      <c r="E23" s="434"/>
      <c r="F23" s="434"/>
      <c r="G23" s="434"/>
      <c r="H23" s="434"/>
    </row>
  </sheetData>
  <mergeCells count="2">
    <mergeCell ref="A1:F1"/>
    <mergeCell ref="A23:H23"/>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4:E13 A2"/>
    </sheetView>
  </sheetViews>
  <sheetFormatPr defaultColWidth="11.421875" defaultRowHeight="12.75" zeroHeight="false" outlineLevelRow="0" outlineLevelCol="0"/>
  <cols>
    <col collapsed="false" customWidth="true" hidden="false" outlineLevel="0" max="1" min="1" style="310" width="35.42"/>
    <col collapsed="false" customWidth="false" hidden="false" outlineLevel="0" max="1024" min="2" style="310" width="11.43"/>
  </cols>
  <sheetData>
    <row r="1" s="438" customFormat="true" ht="31.5" hidden="false" customHeight="true" outlineLevel="0" collapsed="false">
      <c r="A1" s="437" t="s">
        <v>259</v>
      </c>
      <c r="B1" s="437"/>
      <c r="C1" s="437"/>
      <c r="D1" s="437"/>
      <c r="E1" s="437"/>
      <c r="F1" s="437"/>
    </row>
    <row r="2" customFormat="false" ht="13.5" hidden="false" customHeight="false" outlineLevel="0" collapsed="false"/>
    <row r="3" customFormat="false" ht="18" hidden="false" customHeight="true" outlineLevel="0" collapsed="false">
      <c r="A3" s="439"/>
      <c r="B3" s="440" t="n">
        <v>2009</v>
      </c>
      <c r="C3" s="440" t="n">
        <v>2010</v>
      </c>
      <c r="D3" s="440" t="n">
        <v>2011</v>
      </c>
      <c r="E3" s="440" t="n">
        <v>2012</v>
      </c>
      <c r="F3" s="440" t="n">
        <v>2013</v>
      </c>
      <c r="G3" s="440" t="n">
        <v>2014</v>
      </c>
      <c r="H3" s="440" t="n">
        <v>2015</v>
      </c>
      <c r="I3" s="440" t="n">
        <v>2016</v>
      </c>
      <c r="J3" s="440" t="n">
        <v>2017</v>
      </c>
      <c r="K3" s="440" t="n">
        <v>2018</v>
      </c>
      <c r="L3" s="440" t="n">
        <v>2019</v>
      </c>
    </row>
    <row r="4" customFormat="false" ht="17.25" hidden="false" customHeight="true" outlineLevel="0" collapsed="false">
      <c r="A4" s="441" t="s">
        <v>42</v>
      </c>
      <c r="B4" s="442" t="n">
        <f aca="false">'[4]Source V 3-A1-2 GIPA '!B4</f>
        <v>0.381</v>
      </c>
      <c r="C4" s="442" t="n">
        <f aca="false">'[4]Source V 3-A1-2 GIPA '!C4</f>
        <v>0.454</v>
      </c>
      <c r="D4" s="442" t="n">
        <f aca="false">'[4]Source V 3-A1-2 GIPA '!D4</f>
        <v>0.513</v>
      </c>
      <c r="E4" s="442" t="n">
        <f aca="false">'[4]Source V 3-A1-2 GIPA '!E4</f>
        <v>0.296</v>
      </c>
      <c r="F4" s="442" t="n">
        <f aca="false">'[4]Source V 3-A1-2 GIPA '!F4</f>
        <v>0.351</v>
      </c>
      <c r="G4" s="442" t="n">
        <f aca="false">'[4]Source V 3-A1-2 GIPA '!G4</f>
        <v>0.364</v>
      </c>
      <c r="H4" s="442" t="n">
        <f aca="false">'[4]Source V 3-A1-2 GIPA '!H4</f>
        <v>0.532</v>
      </c>
      <c r="I4" s="443" t="n">
        <f aca="false">'[4]Source V 3-A1-2 GIPA '!I4</f>
        <v>0.698</v>
      </c>
      <c r="J4" s="443" t="n">
        <f aca="false">'[4]Source V 3-A1-2 GIPA '!J4</f>
        <v>0.841</v>
      </c>
      <c r="K4" s="443" t="n">
        <f aca="false">'[4]Source V 3-A1-2 GIPA '!K4</f>
        <v>0.758</v>
      </c>
      <c r="L4" s="443" t="n">
        <v>0.674</v>
      </c>
      <c r="M4" s="444"/>
    </row>
    <row r="5" customFormat="false" ht="17.25" hidden="false" customHeight="true" outlineLevel="0" collapsed="false">
      <c r="A5" s="441" t="s">
        <v>43</v>
      </c>
      <c r="B5" s="442" t="n">
        <f aca="false">'[4]Source V 3-A1-2 GIPA '!B5</f>
        <v>0.195</v>
      </c>
      <c r="C5" s="442" t="n">
        <f aca="false">'[4]Source V 3-A1-2 GIPA '!C5</f>
        <v>0.414</v>
      </c>
      <c r="D5" s="442" t="n">
        <f aca="false">'[4]Source V 3-A1-2 GIPA '!D5</f>
        <v>0.241</v>
      </c>
      <c r="E5" s="442" t="n">
        <f aca="false">'[4]Source V 3-A1-2 GIPA '!E5</f>
        <v>0.214</v>
      </c>
      <c r="F5" s="442" t="n">
        <f aca="false">'[4]Source V 3-A1-2 GIPA '!F5</f>
        <v>0.126</v>
      </c>
      <c r="G5" s="442" t="n">
        <f aca="false">'[4]Source V 3-A1-2 GIPA '!G5</f>
        <v>0.134</v>
      </c>
      <c r="H5" s="442" t="n">
        <f aca="false">'[4]Source V 3-A1-2 GIPA '!H5</f>
        <v>0.125</v>
      </c>
      <c r="I5" s="443" t="n">
        <f aca="false">'[4]Source V 3-A1-2 GIPA '!I5</f>
        <v>0.104</v>
      </c>
      <c r="J5" s="443" t="n">
        <f aca="false">'[4]Source V 3-A1-2 GIPA '!J5</f>
        <v>0.048</v>
      </c>
      <c r="K5" s="443" t="n">
        <f aca="false">'[4]Source V 3-A1-2 GIPA '!K5</f>
        <v>0.033</v>
      </c>
      <c r="L5" s="443" t="n">
        <v>0.119</v>
      </c>
    </row>
    <row r="6" customFormat="false" ht="16.5" hidden="false" customHeight="true" outlineLevel="0" collapsed="false">
      <c r="A6" s="441" t="s">
        <v>44</v>
      </c>
      <c r="B6" s="442" t="n">
        <f aca="false">'[4]Source V 3-A1-2 GIPA '!B6</f>
        <v>0.326</v>
      </c>
      <c r="C6" s="442" t="n">
        <f aca="false">'[4]Source V 3-A1-2 GIPA '!C6</f>
        <v>0.043</v>
      </c>
      <c r="D6" s="442" t="n">
        <f aca="false">'[4]Source V 3-A1-2 GIPA '!D6</f>
        <v>0.123</v>
      </c>
      <c r="E6" s="442" t="n">
        <f aca="false">'[4]Source V 3-A1-2 GIPA '!E6</f>
        <v>0.404</v>
      </c>
      <c r="F6" s="442" t="n">
        <f aca="false">'[4]Source V 3-A1-2 GIPA '!F6</f>
        <v>0.423</v>
      </c>
      <c r="G6" s="442" t="n">
        <f aca="false">'[4]Source V 3-A1-2 GIPA '!G6</f>
        <v>0.403</v>
      </c>
      <c r="H6" s="442" t="n">
        <f aca="false">'[4]Source V 3-A1-2 GIPA '!H6</f>
        <v>0.25</v>
      </c>
      <c r="I6" s="443" t="n">
        <f aca="false">'[4]Source V 3-A1-2 GIPA '!I6</f>
        <v>0.035</v>
      </c>
      <c r="J6" s="443" t="n">
        <f aca="false">'[4]Source V 3-A1-2 GIPA '!J6</f>
        <v>0.007</v>
      </c>
      <c r="K6" s="443" t="n">
        <f aca="false">'[4]Source V 3-A1-2 GIPA '!K6</f>
        <v>0.007</v>
      </c>
      <c r="L6" s="443" t="n">
        <v>0.01</v>
      </c>
    </row>
    <row r="7" customFormat="false" ht="16.5" hidden="false" customHeight="true" outlineLevel="0" collapsed="false">
      <c r="A7" s="441" t="s">
        <v>261</v>
      </c>
      <c r="B7" s="442" t="n">
        <f aca="false">'[4]Source V 3-A1-2 GIPA '!B7</f>
        <v>0.052</v>
      </c>
      <c r="C7" s="442" t="n">
        <f aca="false">'[4]Source V 3-A1-2 GIPA '!C7</f>
        <v>0.068</v>
      </c>
      <c r="D7" s="442" t="n">
        <f aca="false">'[4]Source V 3-A1-2 GIPA '!D7</f>
        <v>0.072</v>
      </c>
      <c r="E7" s="442" t="n">
        <f aca="false">'[4]Source V 3-A1-2 GIPA '!E7</f>
        <v>0.042</v>
      </c>
      <c r="F7" s="442" t="n">
        <f aca="false">'[4]Source V 3-A1-2 GIPA '!F7</f>
        <v>0.05</v>
      </c>
      <c r="G7" s="442" t="n">
        <f aca="false">'[4]Source V 3-A1-2 GIPA '!G7</f>
        <v>0.047</v>
      </c>
      <c r="H7" s="442" t="n">
        <f aca="false">'[4]Source V 3-A1-2 GIPA '!H7</f>
        <v>0.05</v>
      </c>
      <c r="I7" s="443" t="n">
        <f aca="false">'[4]Source V 3-A1-2 GIPA '!I7</f>
        <v>0.089</v>
      </c>
      <c r="J7" s="443" t="n">
        <f aca="false">'[4]Source V 3-A1-2 GIPA '!J7</f>
        <v>0.051</v>
      </c>
      <c r="K7" s="443" t="n">
        <f aca="false">'[4]Source V 3-A1-2 GIPA '!K7</f>
        <v>0.041</v>
      </c>
      <c r="L7" s="443" t="n">
        <v>0.035</v>
      </c>
    </row>
    <row r="8" customFormat="false" ht="15" hidden="false" customHeight="true" outlineLevel="0" collapsed="false">
      <c r="A8" s="441" t="s">
        <v>15</v>
      </c>
      <c r="B8" s="442" t="n">
        <f aca="false">'[4]Source V 3-A1-2 GIPA '!B8</f>
        <v>0.043</v>
      </c>
      <c r="C8" s="442" t="n">
        <f aca="false">'[4]Source V 3-A1-2 GIPA '!C8</f>
        <v>0.017</v>
      </c>
      <c r="D8" s="442" t="n">
        <f aca="false">'[4]Source V 3-A1-2 GIPA '!D8</f>
        <v>0.049</v>
      </c>
      <c r="E8" s="442" t="n">
        <f aca="false">'[4]Source V 3-A1-2 GIPA '!E8</f>
        <v>0.041</v>
      </c>
      <c r="F8" s="442" t="n">
        <f aca="false">'[4]Source V 3-A1-2 GIPA '!F8</f>
        <v>0.047</v>
      </c>
      <c r="G8" s="442" t="n">
        <f aca="false">'[4]Source V 3-A1-2 GIPA '!G8</f>
        <v>0.048</v>
      </c>
      <c r="H8" s="442" t="n">
        <f aca="false">'[4]Source V 3-A1-2 GIPA '!H8</f>
        <v>0.037</v>
      </c>
      <c r="I8" s="443" t="n">
        <f aca="false">'[4]Source V 3-A1-2 GIPA '!I8</f>
        <v>0.033</v>
      </c>
      <c r="J8" s="443" t="n">
        <f aca="false">'[4]Source V 3-A1-2 GIPA '!J8</f>
        <v>0.028</v>
      </c>
      <c r="K8" s="443" t="n">
        <f aca="false">'[4]Source V 3-A1-2 GIPA '!K8</f>
        <v>0.057</v>
      </c>
      <c r="L8" s="443" t="n">
        <v>0.062</v>
      </c>
    </row>
    <row r="9" customFormat="false" ht="18" hidden="false" customHeight="true" outlineLevel="0" collapsed="false">
      <c r="A9" s="445" t="s">
        <v>248</v>
      </c>
      <c r="B9" s="446" t="n">
        <f aca="false">'[4]Source V 3-A1-2 GIPA '!B9</f>
        <v>0.003</v>
      </c>
      <c r="C9" s="446" t="n">
        <f aca="false">'[4]Source V 3-A1-2 GIPA '!C9</f>
        <v>0.003</v>
      </c>
      <c r="D9" s="446" t="n">
        <f aca="false">'[4]Source V 3-A1-2 GIPA '!D9</f>
        <v>0.002</v>
      </c>
      <c r="E9" s="446" t="n">
        <f aca="false">'[4]Source V 3-A1-2 GIPA '!E9</f>
        <v>0.003</v>
      </c>
      <c r="F9" s="446" t="n">
        <f aca="false">'[4]Source V 3-A1-2 GIPA '!F9</f>
        <v>0.003</v>
      </c>
      <c r="G9" s="446" t="n">
        <f aca="false">'[4]Source V 3-A1-2 GIPA '!G9</f>
        <v>0.004</v>
      </c>
      <c r="H9" s="446" t="n">
        <f aca="false">'[4]Source V 3-A1-2 GIPA '!H9</f>
        <v>0.005</v>
      </c>
      <c r="I9" s="447" t="n">
        <f aca="false">'[4]Source V 3-A1-2 GIPA '!I9</f>
        <v>0.042</v>
      </c>
      <c r="J9" s="447" t="n">
        <f aca="false">'[4]Source V 3-A1-2 GIPA '!J9</f>
        <v>0.026</v>
      </c>
      <c r="K9" s="447" t="n">
        <f aca="false">'[4]Source V 3-A1-2 GIPA '!K9</f>
        <v>0.103</v>
      </c>
      <c r="L9" s="447" t="n">
        <f aca="false">'[4]Source V 3-A1-2 GIPA '!L9</f>
        <v>0.1</v>
      </c>
    </row>
    <row r="10" customFormat="false" ht="12.75" hidden="false" customHeight="false" outlineLevel="0" collapsed="false">
      <c r="A10" s="431" t="s">
        <v>255</v>
      </c>
      <c r="B10" s="432"/>
      <c r="C10" s="433"/>
      <c r="D10" s="433"/>
      <c r="E10" s="433"/>
      <c r="F10" s="433"/>
      <c r="G10" s="433"/>
      <c r="H10" s="433"/>
    </row>
    <row r="11" customFormat="false" ht="23.25" hidden="false" customHeight="true" outlineLevel="0" collapsed="false">
      <c r="A11" s="434" t="s">
        <v>260</v>
      </c>
      <c r="B11" s="434"/>
      <c r="C11" s="434"/>
      <c r="D11" s="434"/>
      <c r="E11" s="434"/>
      <c r="F11" s="434"/>
      <c r="G11" s="434"/>
      <c r="H11" s="434"/>
    </row>
    <row r="12" customFormat="false" ht="12.75" hidden="false" customHeight="false" outlineLevel="0" collapsed="false">
      <c r="A12" s="448"/>
    </row>
    <row r="13" customFormat="false" ht="12.75" hidden="false" customHeight="false" outlineLevel="0" collapsed="false">
      <c r="A13" s="449"/>
      <c r="I13" s="450"/>
      <c r="J13" s="450"/>
      <c r="K13" s="450"/>
    </row>
    <row r="14" customFormat="false" ht="12.75" hidden="false" customHeight="false" outlineLevel="0" collapsed="false">
      <c r="B14" s="450"/>
      <c r="C14" s="450"/>
      <c r="D14" s="450"/>
      <c r="E14" s="450"/>
      <c r="F14" s="450"/>
      <c r="G14" s="450"/>
      <c r="H14" s="450"/>
      <c r="I14" s="450"/>
      <c r="J14" s="450"/>
      <c r="K14" s="450"/>
      <c r="L14" s="450"/>
    </row>
  </sheetData>
  <mergeCells count="1">
    <mergeCell ref="A11:H1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1" sqref="E4:E13 A36"/>
    </sheetView>
  </sheetViews>
  <sheetFormatPr defaultColWidth="11.421875" defaultRowHeight="12.75" zeroHeight="false" outlineLevelRow="0" outlineLevelCol="0"/>
  <cols>
    <col collapsed="false" customWidth="false" hidden="false" outlineLevel="0" max="1" min="1" style="310" width="11.43"/>
    <col collapsed="false" customWidth="true" hidden="false" outlineLevel="0" max="2" min="2" style="310" width="16.14"/>
    <col collapsed="false" customWidth="false" hidden="false" outlineLevel="0" max="1024" min="3" style="310" width="11.43"/>
  </cols>
  <sheetData>
    <row r="1" customFormat="false" ht="60.75" hidden="false" customHeight="true" outlineLevel="0" collapsed="false">
      <c r="A1" s="436" t="s">
        <v>262</v>
      </c>
      <c r="B1" s="436"/>
      <c r="C1" s="436"/>
      <c r="D1" s="436"/>
      <c r="E1" s="436"/>
      <c r="F1" s="436"/>
    </row>
    <row r="2" customFormat="false" ht="12.75" hidden="false" customHeight="false" outlineLevel="0" collapsed="false">
      <c r="A2" s="334" t="s">
        <v>263</v>
      </c>
      <c r="B2" s="334" t="s">
        <v>264</v>
      </c>
      <c r="C2" s="334" t="s">
        <v>265</v>
      </c>
    </row>
    <row r="3" customFormat="false" ht="15" hidden="false" customHeight="false" outlineLevel="0" collapsed="false">
      <c r="A3" s="310" t="s">
        <v>266</v>
      </c>
      <c r="B3" s="451" t="n">
        <f aca="false">'[4]V3-A1-3'!B3</f>
        <v>0.044</v>
      </c>
      <c r="C3" s="452" t="n">
        <f aca="false">'[4]V3-A1-3'!C3</f>
        <v>0.0480165769494141</v>
      </c>
    </row>
    <row r="4" customFormat="false" ht="15" hidden="false" customHeight="false" outlineLevel="0" collapsed="false">
      <c r="A4" s="310" t="s">
        <v>267</v>
      </c>
      <c r="B4" s="451" t="n">
        <f aca="false">'[4]V3-A1-3'!B4</f>
        <v>0.039</v>
      </c>
      <c r="C4" s="452" t="n">
        <f aca="false">'[4]V3-A1-3'!C4</f>
        <v>0.0409402690120593</v>
      </c>
    </row>
    <row r="5" customFormat="false" ht="15" hidden="false" customHeight="false" outlineLevel="0" collapsed="false">
      <c r="A5" s="310" t="s">
        <v>268</v>
      </c>
      <c r="B5" s="451" t="n">
        <f aca="false">'[4]V3-A1-3'!B5</f>
        <v>0.033</v>
      </c>
      <c r="C5" s="452" t="n">
        <f aca="false">'[4]V3-A1-3'!C5</f>
        <v>0.0340080160600622</v>
      </c>
    </row>
    <row r="6" customFormat="false" ht="15" hidden="false" customHeight="false" outlineLevel="0" collapsed="false">
      <c r="A6" s="310" t="s">
        <v>269</v>
      </c>
      <c r="B6" s="451" t="n">
        <f aca="false">'[4]V3-A1-3'!B6</f>
        <v>0.027</v>
      </c>
      <c r="C6" s="452" t="n">
        <f aca="false">'[4]V3-A1-3'!C6</f>
        <v>0.0285607146350153</v>
      </c>
    </row>
    <row r="7" customFormat="false" ht="15" hidden="false" customHeight="false" outlineLevel="0" collapsed="false">
      <c r="A7" s="310" t="s">
        <v>270</v>
      </c>
      <c r="B7" s="451" t="n">
        <f aca="false">'[4]V3-A1-3'!B7</f>
        <v>0.026</v>
      </c>
      <c r="C7" s="452" t="n">
        <f aca="false">'[4]V3-A1-3'!C7</f>
        <v>0.0277165036579845</v>
      </c>
    </row>
    <row r="8" customFormat="false" ht="15" hidden="false" customHeight="false" outlineLevel="0" collapsed="false">
      <c r="A8" s="310" t="s">
        <v>271</v>
      </c>
      <c r="B8" s="451" t="n">
        <f aca="false">'[4]V3-A1-3'!B8</f>
        <v>0.025</v>
      </c>
      <c r="C8" s="452" t="n">
        <f aca="false">'[4]V3-A1-3'!C8</f>
        <v>0.026697693502721</v>
      </c>
    </row>
    <row r="9" customFormat="false" ht="15" hidden="false" customHeight="false" outlineLevel="0" collapsed="false">
      <c r="A9" s="310" t="s">
        <v>272</v>
      </c>
      <c r="B9" s="451" t="n">
        <f aca="false">'[4]V3-A1-3'!B9</f>
        <v>0.023</v>
      </c>
      <c r="C9" s="452" t="n">
        <f aca="false">'[4]V3-A1-3'!C9</f>
        <v>0.024314495950732</v>
      </c>
    </row>
    <row r="10" customFormat="false" ht="15" hidden="false" customHeight="false" outlineLevel="0" collapsed="false">
      <c r="A10" s="310" t="s">
        <v>273</v>
      </c>
      <c r="B10" s="451" t="n">
        <f aca="false">'[4]V3-A1-3'!B10</f>
        <v>0.02</v>
      </c>
      <c r="C10" s="452" t="n">
        <f aca="false">'[4]V3-A1-3'!C10</f>
        <v>0.0213256966706614</v>
      </c>
    </row>
    <row r="11" customFormat="false" ht="15" hidden="false" customHeight="false" outlineLevel="0" collapsed="false">
      <c r="A11" s="310" t="s">
        <v>274</v>
      </c>
      <c r="B11" s="451" t="n">
        <v>0.014</v>
      </c>
      <c r="C11" s="452" t="n">
        <v>0.0164112910915086</v>
      </c>
    </row>
    <row r="34" customFormat="false" ht="12.75" hidden="false" customHeight="false" outlineLevel="0" collapsed="false">
      <c r="A34" s="453" t="s">
        <v>255</v>
      </c>
    </row>
    <row r="35" customFormat="false" ht="12.75" hidden="false" customHeight="false" outlineLevel="0" collapsed="false">
      <c r="A35" s="453" t="s">
        <v>275</v>
      </c>
    </row>
    <row r="36" customFormat="false" ht="12.75" hidden="false" customHeight="false" outlineLevel="0" collapsed="false">
      <c r="A36" s="453" t="s">
        <v>276</v>
      </c>
    </row>
    <row r="37" customFormat="false" ht="12.75" hidden="false" customHeight="false" outlineLevel="0" collapsed="false">
      <c r="A37" s="453" t="s">
        <v>277</v>
      </c>
    </row>
  </sheetData>
  <mergeCells count="1">
    <mergeCell ref="A1:F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I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1" sqref="E4:E13 A23"/>
    </sheetView>
  </sheetViews>
  <sheetFormatPr defaultColWidth="11.421875" defaultRowHeight="15" zeroHeight="false" outlineLevelRow="0" outlineLevelCol="0"/>
  <cols>
    <col collapsed="false" customWidth="true" hidden="false" outlineLevel="0" max="1" min="1" style="310" width="31.43"/>
    <col collapsed="false" customWidth="true" hidden="false" outlineLevel="0" max="2" min="2" style="310" width="13.14"/>
    <col collapsed="false" customWidth="true" hidden="false" outlineLevel="0" max="3" min="3" style="310" width="11.58"/>
    <col collapsed="false" customWidth="true" hidden="false" outlineLevel="0" max="4" min="4" style="310" width="10.14"/>
    <col collapsed="false" customWidth="false" hidden="false" outlineLevel="0" max="5" min="5" style="280" width="11.43"/>
    <col collapsed="false" customWidth="true" hidden="false" outlineLevel="0" max="6" min="6" style="310" width="10.28"/>
    <col collapsed="false" customWidth="true" hidden="false" outlineLevel="0" max="7" min="7" style="280" width="11.28"/>
    <col collapsed="false" customWidth="true" hidden="false" outlineLevel="0" max="8" min="8" style="310" width="15.28"/>
    <col collapsed="false" customWidth="false" hidden="false" outlineLevel="0" max="1024" min="9" style="310" width="11.43"/>
  </cols>
  <sheetData>
    <row r="1" s="312" customFormat="true" ht="25.5" hidden="false" customHeight="true" outlineLevel="0" collapsed="false">
      <c r="A1" s="406" t="s">
        <v>278</v>
      </c>
      <c r="B1" s="406"/>
      <c r="C1" s="406"/>
      <c r="D1" s="406"/>
      <c r="E1" s="406"/>
      <c r="F1" s="406"/>
      <c r="G1" s="406"/>
      <c r="H1" s="406"/>
    </row>
    <row r="2" customFormat="false" ht="60" hidden="false" customHeight="false" outlineLevel="0" collapsed="false">
      <c r="A2" s="454"/>
      <c r="B2" s="410" t="s">
        <v>238</v>
      </c>
      <c r="C2" s="411" t="s">
        <v>279</v>
      </c>
      <c r="D2" s="411" t="s">
        <v>280</v>
      </c>
      <c r="E2" s="411" t="s">
        <v>281</v>
      </c>
      <c r="F2" s="410" t="s">
        <v>282</v>
      </c>
      <c r="G2" s="455" t="s">
        <v>283</v>
      </c>
    </row>
    <row r="3" customFormat="false" ht="21" hidden="false" customHeight="true" outlineLevel="0" collapsed="false">
      <c r="A3" s="456" t="s">
        <v>10</v>
      </c>
      <c r="B3" s="457" t="n">
        <f aca="false">'[5]V 3-A2-1 rachat RTT'!B3</f>
        <v>100</v>
      </c>
      <c r="C3" s="457" t="n">
        <f aca="false">143.8</f>
        <v>143.8</v>
      </c>
      <c r="D3" s="458" t="n">
        <f aca="false">'[5]V 3-A2-1 rachat RTT'!D3</f>
        <v>1299</v>
      </c>
      <c r="E3" s="458" t="n">
        <f aca="false">'[5]V 3-A2-1 rachat RTT'!E3</f>
        <v>338</v>
      </c>
      <c r="F3" s="458" t="n">
        <f aca="false">'[5]V 3-A2-1 rachat RTT'!F3</f>
        <v>1050</v>
      </c>
      <c r="G3" s="459" t="n">
        <f aca="false">'[5]V 3-A2-1 rachat RTT'!G3</f>
        <v>2610</v>
      </c>
    </row>
    <row r="4" customFormat="false" ht="18.75" hidden="false" customHeight="true" outlineLevel="0" collapsed="false">
      <c r="A4" s="460" t="s">
        <v>244</v>
      </c>
      <c r="B4" s="461" t="n">
        <f aca="false">32.2</f>
        <v>32.2</v>
      </c>
      <c r="C4" s="461" t="n">
        <v>58.1</v>
      </c>
      <c r="D4" s="462" t="n">
        <v>1629</v>
      </c>
      <c r="E4" s="462" t="n">
        <f aca="false">'[5]V 3-A2-1 rachat RTT'!E4</f>
        <v>405</v>
      </c>
      <c r="F4" s="462" t="n">
        <f aca="false">'[5]V 3-A2-1 rachat RTT'!F4</f>
        <v>1350</v>
      </c>
      <c r="G4" s="463" t="n">
        <f aca="false">'[5]V 3-A2-1 rachat RTT'!G4</f>
        <v>3240</v>
      </c>
    </row>
    <row r="5" customFormat="false" ht="20.25" hidden="false" customHeight="true" outlineLevel="0" collapsed="false">
      <c r="A5" s="460" t="s">
        <v>245</v>
      </c>
      <c r="B5" s="461" t="n">
        <v>45.5</v>
      </c>
      <c r="C5" s="461" t="n">
        <v>58.5</v>
      </c>
      <c r="D5" s="462" t="n">
        <v>1162</v>
      </c>
      <c r="E5" s="462" t="n">
        <f aca="false">'[5]V 3-A2-1 rachat RTT'!E5</f>
        <v>360</v>
      </c>
      <c r="F5" s="462" t="n">
        <f aca="false">'[5]V 3-A2-1 rachat RTT'!F5</f>
        <v>900</v>
      </c>
      <c r="G5" s="463" t="n">
        <f aca="false">'[5]V 3-A2-1 rachat RTT'!G5</f>
        <v>2340</v>
      </c>
    </row>
    <row r="6" customFormat="false" ht="18.75" hidden="false" customHeight="true" outlineLevel="0" collapsed="false">
      <c r="A6" s="460" t="s">
        <v>246</v>
      </c>
      <c r="B6" s="461" t="n">
        <v>14.7</v>
      </c>
      <c r="C6" s="461" t="n">
        <v>14.3</v>
      </c>
      <c r="D6" s="462" t="n">
        <v>881</v>
      </c>
      <c r="E6" s="462" t="n">
        <f aca="false">'[5]V 3-A2-1 rachat RTT'!E6</f>
        <v>225</v>
      </c>
      <c r="F6" s="462" t="n">
        <f aca="false">'[5]V 3-A2-1 rachat RTT'!F6</f>
        <v>750</v>
      </c>
      <c r="G6" s="463" t="n">
        <v>1753</v>
      </c>
    </row>
    <row r="7" customFormat="false" ht="15.75" hidden="false" customHeight="true" outlineLevel="0" collapsed="false">
      <c r="A7" s="460" t="s">
        <v>247</v>
      </c>
      <c r="B7" s="461" t="n">
        <v>1.7</v>
      </c>
      <c r="C7" s="461" t="n">
        <v>3</v>
      </c>
      <c r="D7" s="462" t="n">
        <v>1593</v>
      </c>
      <c r="E7" s="462" t="n">
        <v>405</v>
      </c>
      <c r="F7" s="462" t="n">
        <f aca="false">'[5]V 3-A2-1 rachat RTT'!F7</f>
        <v>1350</v>
      </c>
      <c r="G7" s="463" t="n">
        <v>3105</v>
      </c>
    </row>
    <row r="8" customFormat="false" ht="15.75" hidden="false" customHeight="true" outlineLevel="0" collapsed="false">
      <c r="A8" s="460" t="s">
        <v>284</v>
      </c>
      <c r="B8" s="461" t="n">
        <f aca="false">0.9</f>
        <v>0.9</v>
      </c>
      <c r="C8" s="461" t="n">
        <f aca="false">'[5]V 3-A2-1 rachat RTT'!C8</f>
        <v>1.2</v>
      </c>
      <c r="D8" s="462" t="n">
        <f aca="false">'[5]V 3-A2-1 rachat RTT'!D8</f>
        <v>1141</v>
      </c>
      <c r="E8" s="462" t="n">
        <f aca="false">'[5]V 3-A2-1 rachat RTT'!E8</f>
        <v>270</v>
      </c>
      <c r="F8" s="462" t="n">
        <f aca="false">'[5]V 3-A2-1 rachat RTT'!F8</f>
        <v>900</v>
      </c>
      <c r="G8" s="463" t="n">
        <f aca="false">'[5]V 3-A2-1 rachat RTT'!G8</f>
        <v>2325</v>
      </c>
    </row>
    <row r="9" customFormat="false" ht="16.5" hidden="false" customHeight="true" outlineLevel="0" collapsed="false">
      <c r="A9" s="460" t="s">
        <v>15</v>
      </c>
      <c r="B9" s="461" t="n">
        <f aca="false">'[5]V 3-A2-1 rachat RTT'!B9</f>
        <v>1.6</v>
      </c>
      <c r="C9" s="461" t="n">
        <v>2.6</v>
      </c>
      <c r="D9" s="462" t="n">
        <f aca="false">[6]CET!$H$23</f>
        <v>1461.88</v>
      </c>
      <c r="E9" s="462" t="n">
        <f aca="false">'[5]V 3-A2-1 rachat RTT'!E9</f>
        <v>270</v>
      </c>
      <c r="F9" s="462" t="n">
        <f aca="false">'[5]V 3-A2-1 rachat RTT'!F9</f>
        <v>1200</v>
      </c>
      <c r="G9" s="463" t="n">
        <f aca="false">'[5]V 3-A2-1 rachat RTT'!G9</f>
        <v>2970</v>
      </c>
      <c r="H9" s="426"/>
    </row>
    <row r="10" customFormat="false" ht="16.5" hidden="false" customHeight="true" outlineLevel="0" collapsed="false">
      <c r="A10" s="460" t="s">
        <v>248</v>
      </c>
      <c r="B10" s="461" t="n">
        <v>3.5</v>
      </c>
      <c r="C10" s="461" t="n">
        <v>6.2</v>
      </c>
      <c r="D10" s="462" t="n">
        <f aca="false">[6]CET!$H$24</f>
        <v>1609.38</v>
      </c>
      <c r="E10" s="462" t="n">
        <f aca="false">'[5]V 3-A2-1 rachat RTT'!E10</f>
        <v>375</v>
      </c>
      <c r="F10" s="462" t="n">
        <f aca="false">'[5]V 3-A2-1 rachat RTT'!F10</f>
        <v>1350</v>
      </c>
      <c r="G10" s="463" t="n">
        <f aca="false">'[5]V 3-A2-1 rachat RTT'!G10</f>
        <v>3500</v>
      </c>
    </row>
    <row r="11" customFormat="false" ht="17.25" hidden="false" customHeight="true" outlineLevel="0" collapsed="false">
      <c r="A11" s="464" t="s">
        <v>21</v>
      </c>
      <c r="B11" s="465" t="n">
        <f aca="false">'[5]V 3-A2-1 rachat RTT'!B11</f>
        <v>3</v>
      </c>
      <c r="C11" s="465" t="n">
        <f aca="false">'[5]V 3-A2-1 rachat RTT'!C11</f>
        <v>3.3</v>
      </c>
      <c r="D11" s="466" t="n">
        <f aca="false">'[5]V 3-A2-1 rachat RTT'!D11</f>
        <v>996</v>
      </c>
      <c r="E11" s="466" t="n">
        <f aca="false">'[5]V 3-A2-1 rachat RTT'!E11</f>
        <v>262</v>
      </c>
      <c r="F11" s="466" t="n">
        <f aca="false">'[5]V 3-A2-1 rachat RTT'!F11</f>
        <v>810</v>
      </c>
      <c r="G11" s="467" t="n">
        <f aca="false">'[5]V 3-A2-1 rachat RTT'!G11</f>
        <v>1980</v>
      </c>
      <c r="I11" s="426"/>
    </row>
    <row r="12" customFormat="false" ht="18" hidden="false" customHeight="true" outlineLevel="0" collapsed="false">
      <c r="A12" s="460" t="s">
        <v>249</v>
      </c>
      <c r="B12" s="461" t="n">
        <f aca="false">'[5]V 3-A2-1 rachat RTT'!B12</f>
        <v>7.8</v>
      </c>
      <c r="C12" s="461" t="n">
        <f aca="false">10.2</f>
        <v>10.2</v>
      </c>
      <c r="D12" s="462" t="n">
        <f aca="false">'[5]V 3-A2-1 rachat RTT'!D12</f>
        <v>1185</v>
      </c>
      <c r="E12" s="462" t="n">
        <f aca="false">'[5]V 3-A2-1 rachat RTT'!E12</f>
        <v>300</v>
      </c>
      <c r="F12" s="462" t="n">
        <f aca="false">'[5]V 3-A2-1 rachat RTT'!F12</f>
        <v>900</v>
      </c>
      <c r="G12" s="463" t="n">
        <f aca="false">'[5]V 3-A2-1 rachat RTT'!G12</f>
        <v>2340</v>
      </c>
    </row>
    <row r="13" customFormat="false" ht="20.25" hidden="false" customHeight="true" outlineLevel="0" collapsed="false">
      <c r="A13" s="460" t="s">
        <v>250</v>
      </c>
      <c r="B13" s="461" t="n">
        <f aca="false">'[5]V 3-A2-1 rachat RTT'!B13</f>
        <v>12.1</v>
      </c>
      <c r="C13" s="461" t="n">
        <f aca="false">16.6</f>
        <v>16.6</v>
      </c>
      <c r="D13" s="462" t="n">
        <f aca="false">'[5]V 3-A2-1 rachat RTT'!D13</f>
        <v>1238</v>
      </c>
      <c r="E13" s="462" t="n">
        <f aca="false">'[5]V 3-A2-1 rachat RTT'!E13</f>
        <v>360</v>
      </c>
      <c r="F13" s="462" t="n">
        <f aca="false">'[5]V 3-A2-1 rachat RTT'!F13</f>
        <v>990</v>
      </c>
      <c r="G13" s="463" t="n">
        <f aca="false">'[5]V 3-A2-1 rachat RTT'!G13</f>
        <v>2430</v>
      </c>
    </row>
    <row r="14" customFormat="false" ht="15.75" hidden="false" customHeight="true" outlineLevel="0" collapsed="false">
      <c r="A14" s="460" t="s">
        <v>251</v>
      </c>
      <c r="B14" s="461" t="n">
        <f aca="false">'[5]V 3-A2-1 rachat RTT'!B14</f>
        <v>16.7</v>
      </c>
      <c r="C14" s="461" t="n">
        <f aca="false">23.6</f>
        <v>23.6</v>
      </c>
      <c r="D14" s="462" t="n">
        <f aca="false">'[5]V 3-A2-1 rachat RTT'!D14</f>
        <v>1277</v>
      </c>
      <c r="E14" s="462" t="n">
        <f aca="false">'[5]V 3-A2-1 rachat RTT'!E14</f>
        <v>360</v>
      </c>
      <c r="F14" s="462" t="n">
        <f aca="false">'[5]V 3-A2-1 rachat RTT'!F14</f>
        <v>1050</v>
      </c>
      <c r="G14" s="463" t="n">
        <f aca="false">'[5]V 3-A2-1 rachat RTT'!G14</f>
        <v>2520</v>
      </c>
    </row>
    <row r="15" customFormat="false" ht="18.75" hidden="false" customHeight="true" outlineLevel="0" collapsed="false">
      <c r="A15" s="460" t="s">
        <v>252</v>
      </c>
      <c r="B15" s="461" t="n">
        <f aca="false">'[5]V 3-A2-1 rachat RTT'!B15</f>
        <v>19</v>
      </c>
      <c r="C15" s="461" t="n">
        <v>27.6</v>
      </c>
      <c r="D15" s="462" t="n">
        <f aca="false">'[5]V 3-A2-1 rachat RTT'!D15</f>
        <v>1314</v>
      </c>
      <c r="E15" s="462" t="n">
        <f aca="false">'[5]V 3-A2-1 rachat RTT'!E15</f>
        <v>360</v>
      </c>
      <c r="F15" s="462" t="n">
        <f aca="false">'[5]V 3-A2-1 rachat RTT'!F15</f>
        <v>1080</v>
      </c>
      <c r="G15" s="463" t="n">
        <f aca="false">'[5]V 3-A2-1 rachat RTT'!G15</f>
        <v>2700</v>
      </c>
    </row>
    <row r="16" customFormat="false" ht="18" hidden="false" customHeight="true" outlineLevel="0" collapsed="false">
      <c r="A16" s="460" t="s">
        <v>253</v>
      </c>
      <c r="B16" s="461" t="n">
        <f aca="false">'[5]V 3-A2-1 rachat RTT'!B16</f>
        <v>15.2</v>
      </c>
      <c r="C16" s="461" t="n">
        <f aca="false">'[5]V 3-A2-1 rachat RTT'!C16</f>
        <v>22.2</v>
      </c>
      <c r="D16" s="462" t="n">
        <f aca="false">'[5]V 3-A2-1 rachat RTT'!D16</f>
        <v>1324</v>
      </c>
      <c r="E16" s="462" t="n">
        <f aca="false">'[5]V 3-A2-1 rachat RTT'!E16</f>
        <v>360</v>
      </c>
      <c r="F16" s="462" t="n">
        <f aca="false">'[5]V 3-A2-1 rachat RTT'!F16</f>
        <v>1080</v>
      </c>
      <c r="G16" s="463" t="n">
        <f aca="false">'[5]V 3-A2-1 rachat RTT'!G16</f>
        <v>2700</v>
      </c>
    </row>
    <row r="17" customFormat="false" ht="17.25" hidden="false" customHeight="true" outlineLevel="0" collapsed="false">
      <c r="A17" s="468" t="s">
        <v>254</v>
      </c>
      <c r="B17" s="469" t="n">
        <f aca="false">'[5]V 3-A2-1 rachat RTT'!B17</f>
        <v>26.4</v>
      </c>
      <c r="C17" s="469" t="n">
        <v>40.3</v>
      </c>
      <c r="D17" s="470" t="n">
        <f aca="false">'[5]V 3-A2-1 rachat RTT'!D17</f>
        <v>1382</v>
      </c>
      <c r="E17" s="470" t="n">
        <f aca="false">'[5]V 3-A2-1 rachat RTT'!E17</f>
        <v>270</v>
      </c>
      <c r="F17" s="470" t="n">
        <f aca="false">'[5]V 3-A2-1 rachat RTT'!F17</f>
        <v>1080</v>
      </c>
      <c r="G17" s="471" t="n">
        <f aca="false">'[5]V 3-A2-1 rachat RTT'!G17</f>
        <v>2835</v>
      </c>
    </row>
    <row r="18" customFormat="false" ht="16.5" hidden="false" customHeight="true" outlineLevel="0" collapsed="false">
      <c r="A18" s="472" t="s">
        <v>20</v>
      </c>
      <c r="B18" s="473" t="n">
        <f aca="false">[6]CET!D8*100</f>
        <v>61.3259768288168</v>
      </c>
      <c r="C18" s="473" t="n">
        <v>96.5</v>
      </c>
      <c r="D18" s="474" t="n">
        <f aca="false">'[5]V 3-A2-1 rachat RTT'!D18</f>
        <v>1422</v>
      </c>
      <c r="E18" s="474" t="n">
        <f aca="false">'[5]V 3-A2-1 rachat RTT'!E18</f>
        <v>375</v>
      </c>
      <c r="F18" s="474" t="n">
        <f aca="false">'[5]V 3-A2-1 rachat RTT'!F18</f>
        <v>1170</v>
      </c>
      <c r="G18" s="467" t="n">
        <f aca="false">'[5]V 3-A2-1 rachat RTT'!G18</f>
        <v>2790</v>
      </c>
    </row>
    <row r="19" customFormat="false" ht="16.5" hidden="false" customHeight="true" outlineLevel="0" collapsed="false">
      <c r="A19" s="475" t="s">
        <v>19</v>
      </c>
      <c r="B19" s="476" t="n">
        <f aca="false">[6]CET!D9*100</f>
        <v>38.6740231711832</v>
      </c>
      <c r="C19" s="476" t="n">
        <v>47.2</v>
      </c>
      <c r="D19" s="477" t="n">
        <f aca="false">'[5]V 3-A2-1 rachat RTT'!D19</f>
        <v>1103</v>
      </c>
      <c r="E19" s="477" t="n">
        <f aca="false">'[5]V 3-A2-1 rachat RTT'!E19</f>
        <v>270</v>
      </c>
      <c r="F19" s="477" t="n">
        <f aca="false">'[5]V 3-A2-1 rachat RTT'!F19</f>
        <v>900</v>
      </c>
      <c r="G19" s="478" t="n">
        <f aca="false">'[5]V 3-A2-1 rachat RTT'!G19</f>
        <v>2250</v>
      </c>
    </row>
    <row r="20" customFormat="false" ht="12.75" hidden="false" customHeight="false" outlineLevel="0" collapsed="false">
      <c r="A20" s="479"/>
      <c r="B20" s="480"/>
      <c r="C20" s="480"/>
      <c r="D20" s="481"/>
      <c r="E20" s="481"/>
      <c r="F20" s="481"/>
      <c r="G20" s="482"/>
    </row>
    <row r="21" s="483" customFormat="true" ht="12.75" hidden="false" customHeight="false" outlineLevel="0" collapsed="false">
      <c r="A21" s="431" t="s">
        <v>255</v>
      </c>
      <c r="B21" s="432"/>
      <c r="C21" s="433"/>
      <c r="D21" s="433"/>
      <c r="E21" s="433"/>
      <c r="F21" s="433"/>
      <c r="G21" s="433"/>
      <c r="H21" s="433"/>
    </row>
    <row r="22" s="483" customFormat="true" ht="30.75" hidden="false" customHeight="true" outlineLevel="0" collapsed="false">
      <c r="A22" s="434" t="s">
        <v>285</v>
      </c>
      <c r="B22" s="434"/>
      <c r="C22" s="434"/>
      <c r="D22" s="434"/>
      <c r="E22" s="434"/>
      <c r="F22" s="434"/>
      <c r="G22" s="434"/>
      <c r="H22" s="434"/>
    </row>
    <row r="23" customFormat="false" ht="50.25" hidden="false" customHeight="true" outlineLevel="0" collapsed="false">
      <c r="A23" s="404" t="s">
        <v>286</v>
      </c>
      <c r="B23" s="404"/>
      <c r="C23" s="404"/>
      <c r="D23" s="404"/>
      <c r="E23" s="404"/>
      <c r="F23" s="404"/>
      <c r="G23" s="404"/>
      <c r="H23" s="404"/>
    </row>
    <row r="24" customFormat="false" ht="12.75" hidden="false" customHeight="false" outlineLevel="0" collapsed="false">
      <c r="A24" s="434"/>
      <c r="B24" s="434"/>
      <c r="C24" s="434"/>
      <c r="D24" s="434"/>
      <c r="E24" s="434"/>
      <c r="F24" s="434"/>
      <c r="G24" s="434"/>
      <c r="H24" s="434"/>
    </row>
    <row r="25" customFormat="false" ht="3" hidden="false" customHeight="true" outlineLevel="0" collapsed="false">
      <c r="A25" s="434"/>
      <c r="B25" s="434"/>
      <c r="C25" s="434"/>
      <c r="D25" s="434"/>
      <c r="E25" s="434"/>
      <c r="F25" s="434"/>
      <c r="G25" s="434"/>
      <c r="H25" s="434"/>
    </row>
  </sheetData>
  <mergeCells count="5">
    <mergeCell ref="A1:H1"/>
    <mergeCell ref="A22:H22"/>
    <mergeCell ref="A23:H23"/>
    <mergeCell ref="A24:H24"/>
    <mergeCell ref="A25:H25"/>
  </mergeCells>
  <printOptions headings="false" gridLines="false" gridLinesSet="true" horizontalCentered="false" verticalCentered="false"/>
  <pageMargins left="0.7875" right="0.7875"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N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4:E13 A2"/>
    </sheetView>
  </sheetViews>
  <sheetFormatPr defaultColWidth="11.421875" defaultRowHeight="12.75" zeroHeight="false" outlineLevelRow="0" outlineLevelCol="0"/>
  <cols>
    <col collapsed="false" customWidth="false" hidden="false" outlineLevel="0" max="1024" min="1" style="310" width="11.43"/>
  </cols>
  <sheetData>
    <row r="1" s="312" customFormat="true" ht="33.75" hidden="false" customHeight="true" outlineLevel="0" collapsed="false">
      <c r="A1" s="484" t="s">
        <v>287</v>
      </c>
      <c r="B1" s="484"/>
      <c r="C1" s="484"/>
      <c r="D1" s="484"/>
      <c r="E1" s="484"/>
      <c r="F1" s="484"/>
      <c r="G1" s="484"/>
      <c r="H1" s="484"/>
      <c r="I1" s="484"/>
      <c r="J1" s="485"/>
      <c r="K1" s="485"/>
      <c r="L1" s="485"/>
      <c r="M1" s="485"/>
      <c r="N1" s="485"/>
    </row>
    <row r="2" customFormat="false" ht="7.5" hidden="false" customHeight="true" outlineLevel="0" collapsed="false"/>
    <row r="23" customFormat="false" ht="12.75" hidden="false" customHeight="false" outlineLevel="0" collapsed="false">
      <c r="A23" s="431" t="s">
        <v>255</v>
      </c>
      <c r="B23" s="432"/>
      <c r="C23" s="433"/>
      <c r="D23" s="433"/>
      <c r="E23" s="433"/>
      <c r="F23" s="433"/>
      <c r="G23" s="433"/>
      <c r="H23" s="433"/>
    </row>
    <row r="24" customFormat="false" ht="39.75" hidden="false" customHeight="true" outlineLevel="0" collapsed="false">
      <c r="A24" s="434" t="s">
        <v>288</v>
      </c>
      <c r="B24" s="434"/>
      <c r="C24" s="434"/>
      <c r="D24" s="434"/>
      <c r="E24" s="434"/>
      <c r="F24" s="434"/>
      <c r="G24" s="434"/>
      <c r="H24" s="434"/>
    </row>
    <row r="39" customFormat="false" ht="12.75" hidden="false" customHeight="false" outlineLevel="0" collapsed="false">
      <c r="A39" s="279"/>
    </row>
    <row r="40" customFormat="false" ht="12.75" hidden="false" customHeight="false" outlineLevel="0" collapsed="false">
      <c r="A40" s="334"/>
    </row>
    <row r="41" customFormat="false" ht="12.75" hidden="false" customHeight="false" outlineLevel="0" collapsed="false">
      <c r="B41" s="334"/>
    </row>
    <row r="42" customFormat="false" ht="12.75" hidden="false" customHeight="false" outlineLevel="0" collapsed="false">
      <c r="B42" s="334"/>
      <c r="C42" s="486"/>
      <c r="D42" s="486"/>
      <c r="E42" s="486"/>
    </row>
    <row r="43" customFormat="false" ht="12.75" hidden="false" customHeight="false" outlineLevel="0" collapsed="false">
      <c r="C43" s="486"/>
      <c r="D43" s="486"/>
      <c r="E43" s="486"/>
    </row>
    <row r="44" customFormat="false" ht="12.75" hidden="false" customHeight="false" outlineLevel="0" collapsed="false">
      <c r="B44" s="334"/>
      <c r="C44" s="486"/>
      <c r="D44" s="486"/>
      <c r="E44" s="486"/>
    </row>
  </sheetData>
  <mergeCells count="2">
    <mergeCell ref="A1:I1"/>
    <mergeCell ref="A24:H24"/>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L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3" activeCellId="1" sqref="E4:E13 H23"/>
    </sheetView>
  </sheetViews>
  <sheetFormatPr defaultColWidth="11.421875" defaultRowHeight="12.75" zeroHeight="false" outlineLevelRow="0" outlineLevelCol="0"/>
  <cols>
    <col collapsed="false" customWidth="true" hidden="false" outlineLevel="0" max="1" min="1" style="310" width="35.14"/>
    <col collapsed="false" customWidth="false" hidden="false" outlineLevel="0" max="1024" min="2" style="310" width="11.43"/>
  </cols>
  <sheetData>
    <row r="1" s="312" customFormat="true" ht="22.5" hidden="false" customHeight="true" outlineLevel="0" collapsed="false">
      <c r="A1" s="487" t="s">
        <v>289</v>
      </c>
    </row>
    <row r="3" customFormat="false" ht="13.5" hidden="false" customHeight="false" outlineLevel="0" collapsed="false"/>
    <row r="4" customFormat="false" ht="12.75" hidden="false" customHeight="false" outlineLevel="0" collapsed="false">
      <c r="A4" s="488"/>
      <c r="B4" s="489" t="n">
        <v>2009</v>
      </c>
      <c r="C4" s="489" t="n">
        <v>2010</v>
      </c>
      <c r="D4" s="489" t="n">
        <v>2011</v>
      </c>
      <c r="E4" s="489" t="n">
        <v>2012</v>
      </c>
      <c r="F4" s="489" t="n">
        <v>2013</v>
      </c>
      <c r="G4" s="489" t="n">
        <v>2014</v>
      </c>
      <c r="H4" s="489" t="n">
        <v>2015</v>
      </c>
      <c r="I4" s="489" t="n">
        <v>2016</v>
      </c>
      <c r="J4" s="490" t="n">
        <v>2017</v>
      </c>
      <c r="K4" s="491" t="n">
        <v>2018</v>
      </c>
      <c r="L4" s="492" t="n">
        <v>2019</v>
      </c>
    </row>
    <row r="5" customFormat="false" ht="17.25" hidden="false" customHeight="true" outlineLevel="0" collapsed="false">
      <c r="A5" s="493" t="s">
        <v>42</v>
      </c>
      <c r="B5" s="494" t="n">
        <f aca="false">'[5]Source V 3-A2-2 CET min FPE'!B5</f>
        <v>0.457</v>
      </c>
      <c r="C5" s="494" t="n">
        <f aca="false">'[5]Source V 3-A2-2 CET min FPE'!C5</f>
        <v>0.42</v>
      </c>
      <c r="D5" s="494" t="n">
        <f aca="false">'[5]Source V 3-A2-2 CET min FPE'!D5</f>
        <v>0.414</v>
      </c>
      <c r="E5" s="494" t="n">
        <f aca="false">'[5]Source V 3-A2-2 CET min FPE'!E5</f>
        <v>0.382</v>
      </c>
      <c r="F5" s="494" t="n">
        <f aca="false">'[5]Source V 3-A2-2 CET min FPE'!F5</f>
        <v>0.366</v>
      </c>
      <c r="G5" s="494" t="n">
        <f aca="false">'[5]Source V 3-A2-2 CET min FPE'!G5</f>
        <v>0.345</v>
      </c>
      <c r="H5" s="494" t="n">
        <f aca="false">'[5]Source V 3-A2-2 CET min FPE'!H5</f>
        <v>0.333</v>
      </c>
      <c r="I5" s="494" t="n">
        <f aca="false">'[5]Source V 3-A2-2 CET min FPE'!I5</f>
        <v>0.315</v>
      </c>
      <c r="J5" s="494" t="n">
        <f aca="false">'[5]Source V 3-A2-2 CET min FPE'!J5</f>
        <v>0.322</v>
      </c>
      <c r="K5" s="494" t="n">
        <f aca="false">'[5]Source V 3-A2-2 CET min FPE'!K5</f>
        <v>0.322</v>
      </c>
      <c r="L5" s="495" t="n">
        <v>0.322</v>
      </c>
    </row>
    <row r="6" customFormat="false" ht="16.5" hidden="false" customHeight="true" outlineLevel="0" collapsed="false">
      <c r="A6" s="493" t="s">
        <v>43</v>
      </c>
      <c r="B6" s="494" t="n">
        <f aca="false">'[5]Source V 3-A2-2 CET min FPE'!B6</f>
        <v>0.265</v>
      </c>
      <c r="C6" s="494" t="n">
        <f aca="false">'[5]Source V 3-A2-2 CET min FPE'!C6</f>
        <v>0.287</v>
      </c>
      <c r="D6" s="494" t="n">
        <f aca="false">'[5]Source V 3-A2-2 CET min FPE'!D6</f>
        <v>0.309</v>
      </c>
      <c r="E6" s="494" t="n">
        <f aca="false">'[5]Source V 3-A2-2 CET min FPE'!E6</f>
        <v>0.34</v>
      </c>
      <c r="F6" s="494" t="n">
        <f aca="false">'[5]Source V 3-A2-2 CET min FPE'!F6</f>
        <v>0.375</v>
      </c>
      <c r="G6" s="494" t="n">
        <f aca="false">'[5]Source V 3-A2-2 CET min FPE'!G6</f>
        <v>0.393</v>
      </c>
      <c r="H6" s="494" t="n">
        <f aca="false">'[5]Source V 3-A2-2 CET min FPE'!H6</f>
        <v>0.409</v>
      </c>
      <c r="I6" s="494" t="n">
        <f aca="false">'[5]Source V 3-A2-2 CET min FPE'!I6</f>
        <v>0.408</v>
      </c>
      <c r="J6" s="494" t="n">
        <f aca="false">'[5]Source V 3-A2-2 CET min FPE'!J6</f>
        <v>0.439</v>
      </c>
      <c r="K6" s="494" t="n">
        <f aca="false">'[5]Source V 3-A2-2 CET min FPE'!K6</f>
        <v>0.447</v>
      </c>
      <c r="L6" s="496" t="n">
        <v>0.455</v>
      </c>
    </row>
    <row r="7" customFormat="false" ht="15.75" hidden="false" customHeight="true" outlineLevel="0" collapsed="false">
      <c r="A7" s="493" t="s">
        <v>44</v>
      </c>
      <c r="B7" s="494" t="n">
        <f aca="false">'[5]Source V 3-A2-2 CET min FPE'!B7</f>
        <v>0.169</v>
      </c>
      <c r="C7" s="494" t="n">
        <f aca="false">'[5]Source V 3-A2-2 CET min FPE'!C7</f>
        <v>0.184</v>
      </c>
      <c r="D7" s="494" t="n">
        <f aca="false">'[5]Source V 3-A2-2 CET min FPE'!D7</f>
        <v>0.153</v>
      </c>
      <c r="E7" s="494" t="n">
        <f aca="false">'[5]Source V 3-A2-2 CET min FPE'!E7</f>
        <v>0.143</v>
      </c>
      <c r="F7" s="494" t="n">
        <f aca="false">'[5]Source V 3-A2-2 CET min FPE'!F7</f>
        <v>0.14</v>
      </c>
      <c r="G7" s="494" t="n">
        <f aca="false">'[5]Source V 3-A2-2 CET min FPE'!G7</f>
        <v>0.145</v>
      </c>
      <c r="H7" s="494" t="n">
        <f aca="false">'[5]Source V 3-A2-2 CET min FPE'!H7</f>
        <v>0.148</v>
      </c>
      <c r="I7" s="494" t="n">
        <f aca="false">'[5]Source V 3-A2-2 CET min FPE'!I7</f>
        <v>0.145</v>
      </c>
      <c r="J7" s="494" t="n">
        <f aca="false">'[5]Source V 3-A2-2 CET min FPE'!J7</f>
        <v>0.141</v>
      </c>
      <c r="K7" s="494" t="n">
        <f aca="false">'[5]Source V 3-A2-2 CET min FPE'!K7</f>
        <v>0.136</v>
      </c>
      <c r="L7" s="496" t="n">
        <v>0.147</v>
      </c>
    </row>
    <row r="8" customFormat="false" ht="18" hidden="false" customHeight="true" outlineLevel="0" collapsed="false">
      <c r="A8" s="493" t="s">
        <v>261</v>
      </c>
      <c r="B8" s="494" t="n">
        <f aca="false">'[5]Source V 3-A2-2 CET min FPE'!B8</f>
        <v>0.055</v>
      </c>
      <c r="C8" s="494" t="n">
        <f aca="false">'[5]Source V 3-A2-2 CET min FPE'!C8</f>
        <v>0.052</v>
      </c>
      <c r="D8" s="494" t="n">
        <f aca="false">'[5]Source V 3-A2-2 CET min FPE'!D8</f>
        <v>0.067</v>
      </c>
      <c r="E8" s="494" t="n">
        <f aca="false">'[5]Source V 3-A2-2 CET min FPE'!E8</f>
        <v>0.077</v>
      </c>
      <c r="F8" s="494" t="n">
        <f aca="false">'[5]Source V 3-A2-2 CET min FPE'!F8</f>
        <v>0.063</v>
      </c>
      <c r="G8" s="494" t="n">
        <f aca="false">'[5]Source V 3-A2-2 CET min FPE'!G8</f>
        <v>0.062</v>
      </c>
      <c r="H8" s="494" t="n">
        <f aca="false">'[5]Source V 3-A2-2 CET min FPE'!H8</f>
        <v>0.06</v>
      </c>
      <c r="I8" s="494" t="n">
        <f aca="false">'[5]Source V 3-A2-2 CET min FPE'!I8</f>
        <v>0.081</v>
      </c>
      <c r="J8" s="494" t="n">
        <f aca="false">'[5]Source V 3-A2-2 CET min FPE'!J8</f>
        <v>0.05</v>
      </c>
      <c r="K8" s="494" t="n">
        <f aca="false">'[5]Source V 3-A2-2 CET min FPE'!K8</f>
        <v>0.039</v>
      </c>
      <c r="L8" s="496" t="n">
        <v>0.017</v>
      </c>
    </row>
    <row r="9" customFormat="false" ht="16.5" hidden="false" customHeight="true" outlineLevel="0" collapsed="false">
      <c r="A9" s="493" t="s">
        <v>15</v>
      </c>
      <c r="B9" s="494" t="n">
        <f aca="false">'[5]Source V 3-A2-2 CET min FPE'!B9</f>
        <v>0.035</v>
      </c>
      <c r="C9" s="494" t="n">
        <f aca="false">'[5]Source V 3-A2-2 CET min FPE'!C9</f>
        <v>0.038</v>
      </c>
      <c r="D9" s="494" t="n">
        <f aca="false">'[5]Source V 3-A2-2 CET min FPE'!D9</f>
        <v>0.041</v>
      </c>
      <c r="E9" s="494" t="n">
        <f aca="false">'[5]Source V 3-A2-2 CET min FPE'!E9</f>
        <v>0.041</v>
      </c>
      <c r="F9" s="494" t="n">
        <f aca="false">'[5]Source V 3-A2-2 CET min FPE'!F9</f>
        <v>0.039</v>
      </c>
      <c r="G9" s="494" t="n">
        <f aca="false">'[5]Source V 3-A2-2 CET min FPE'!G9</f>
        <v>0.042</v>
      </c>
      <c r="H9" s="494" t="n">
        <f aca="false">'[5]Source V 3-A2-2 CET min FPE'!H9</f>
        <v>0.033</v>
      </c>
      <c r="I9" s="494" t="n">
        <f aca="false">'[5]Source V 3-A2-2 CET min FPE'!I9</f>
        <v>0.022</v>
      </c>
      <c r="J9" s="494" t="n">
        <f aca="false">'[5]Source V 3-A2-2 CET min FPE'!J9</f>
        <v>0.018</v>
      </c>
      <c r="K9" s="494" t="n">
        <f aca="false">'[5]Source V 3-A2-2 CET min FPE'!K9</f>
        <v>0.016</v>
      </c>
      <c r="L9" s="496" t="n">
        <f aca="false">'[5]Source V 3-A2-2 CET min FPE'!L9</f>
        <v>0.015945829868504</v>
      </c>
    </row>
    <row r="10" customFormat="false" ht="21" hidden="false" customHeight="true" outlineLevel="0" collapsed="false">
      <c r="A10" s="497" t="s">
        <v>248</v>
      </c>
      <c r="B10" s="498" t="n">
        <f aca="false">'[5]Source V 3-A2-2 CET min FPE'!B10</f>
        <v>0.019</v>
      </c>
      <c r="C10" s="498" t="n">
        <f aca="false">'[5]Source V 3-A2-2 CET min FPE'!C10</f>
        <v>0.019</v>
      </c>
      <c r="D10" s="498" t="n">
        <f aca="false">'[5]Source V 3-A2-2 CET min FPE'!D10</f>
        <v>0.016</v>
      </c>
      <c r="E10" s="498" t="n">
        <f aca="false">'[5]Source V 3-A2-2 CET min FPE'!E10</f>
        <v>0.017</v>
      </c>
      <c r="F10" s="498" t="n">
        <f aca="false">'[5]Source V 3-A2-2 CET min FPE'!F10</f>
        <v>0.016</v>
      </c>
      <c r="G10" s="498" t="n">
        <f aca="false">'[5]Source V 3-A2-2 CET min FPE'!G10</f>
        <v>0.014</v>
      </c>
      <c r="H10" s="498" t="n">
        <f aca="false">'[5]Source V 3-A2-2 CET min FPE'!H10</f>
        <v>0.017</v>
      </c>
      <c r="I10" s="498" t="n">
        <f aca="false">'[5]Source V 3-A2-2 CET min FPE'!I10</f>
        <v>0.029</v>
      </c>
      <c r="J10" s="498" t="n">
        <f aca="false">'[5]Source V 3-A2-2 CET min FPE'!J10</f>
        <v>0.03</v>
      </c>
      <c r="K10" s="498" t="n">
        <f aca="false">'[5]Source V 3-A2-2 CET min FPE'!K10</f>
        <v>0.04</v>
      </c>
      <c r="L10" s="499" t="n">
        <f aca="false">0.035+0.009</f>
        <v>0.044</v>
      </c>
    </row>
    <row r="13" customFormat="false" ht="12.75" hidden="false" customHeight="false" outlineLevel="0" collapsed="false">
      <c r="A13" s="431" t="s">
        <v>255</v>
      </c>
      <c r="B13" s="432"/>
      <c r="C13" s="433"/>
      <c r="D13" s="433"/>
      <c r="E13" s="433"/>
      <c r="F13" s="433"/>
      <c r="G13" s="433"/>
      <c r="H13" s="433"/>
    </row>
    <row r="14" customFormat="false" ht="54.75" hidden="false" customHeight="true" outlineLevel="0" collapsed="false">
      <c r="A14" s="434" t="s">
        <v>260</v>
      </c>
      <c r="B14" s="434"/>
      <c r="C14" s="434"/>
      <c r="D14" s="434"/>
      <c r="E14" s="434"/>
      <c r="F14" s="434"/>
      <c r="G14" s="434"/>
      <c r="H14" s="434"/>
    </row>
  </sheetData>
  <mergeCells count="1">
    <mergeCell ref="A14:H14"/>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1" sqref="E4:E13 F8"/>
    </sheetView>
  </sheetViews>
  <sheetFormatPr defaultColWidth="11.421875" defaultRowHeight="12.75" zeroHeight="false" outlineLevelRow="0" outlineLevelCol="0"/>
  <cols>
    <col collapsed="false" customWidth="true" hidden="false" outlineLevel="0" max="1" min="1" style="310" width="43.86"/>
    <col collapsed="false" customWidth="false" hidden="false" outlineLevel="0" max="1024" min="2" style="310" width="11.43"/>
  </cols>
  <sheetData>
    <row r="1" customFormat="false" ht="12.75" hidden="false" customHeight="true" outlineLevel="0" collapsed="false">
      <c r="A1" s="500" t="s">
        <v>290</v>
      </c>
      <c r="B1" s="500"/>
      <c r="C1" s="334"/>
      <c r="D1" s="334"/>
      <c r="E1" s="334"/>
      <c r="F1" s="334"/>
      <c r="G1" s="334"/>
      <c r="H1" s="334"/>
      <c r="I1" s="334"/>
    </row>
    <row r="2" customFormat="false" ht="12.75" hidden="false" customHeight="false" outlineLevel="0" collapsed="false">
      <c r="A2" s="501"/>
      <c r="B2" s="501"/>
      <c r="C2" s="334"/>
      <c r="D2" s="334"/>
      <c r="E2" s="334"/>
      <c r="F2" s="334"/>
      <c r="G2" s="334"/>
      <c r="H2" s="334"/>
      <c r="I2" s="334"/>
    </row>
    <row r="3" customFormat="false" ht="12.75" hidden="false" customHeight="false" outlineLevel="0" collapsed="false">
      <c r="A3" s="502" t="s">
        <v>291</v>
      </c>
      <c r="B3" s="503" t="n">
        <f aca="false">'[5]V 3-A2-3 CET FPT 2015'!B7</f>
        <v>193300</v>
      </c>
      <c r="C3" s="334"/>
      <c r="D3" s="504"/>
      <c r="E3" s="505"/>
      <c r="F3" s="334"/>
      <c r="G3" s="334"/>
      <c r="H3" s="334"/>
      <c r="I3" s="334"/>
    </row>
    <row r="4" customFormat="false" ht="12.75" hidden="false" customHeight="false" outlineLevel="0" collapsed="false">
      <c r="A4" s="506" t="s">
        <v>292</v>
      </c>
      <c r="B4" s="503" t="n">
        <f aca="false">'[5]V 3-A2-3 CET FPT 2015'!B8</f>
        <v>11400</v>
      </c>
      <c r="C4" s="334"/>
      <c r="D4" s="504"/>
      <c r="E4" s="334"/>
      <c r="F4" s="334"/>
      <c r="G4" s="334"/>
      <c r="H4" s="334"/>
      <c r="I4" s="334"/>
    </row>
    <row r="5" customFormat="false" ht="12.75" hidden="false" customHeight="true" outlineLevel="0" collapsed="false">
      <c r="A5" s="507" t="s">
        <v>293</v>
      </c>
      <c r="B5" s="334"/>
      <c r="C5" s="334"/>
      <c r="D5" s="504"/>
      <c r="E5" s="334"/>
      <c r="F5" s="334"/>
      <c r="G5" s="334"/>
      <c r="H5" s="334"/>
      <c r="I5" s="334"/>
    </row>
    <row r="6" customFormat="false" ht="12.75" hidden="false" customHeight="false" outlineLevel="0" collapsed="false">
      <c r="A6" s="507"/>
      <c r="B6" s="334"/>
      <c r="C6" s="334"/>
      <c r="D6" s="504"/>
      <c r="E6" s="334"/>
      <c r="F6" s="334"/>
      <c r="G6" s="334"/>
      <c r="H6" s="334"/>
      <c r="I6" s="334"/>
    </row>
    <row r="7" customFormat="false" ht="10.5" hidden="false" customHeight="true" outlineLevel="0" collapsed="false">
      <c r="A7" s="508" t="s">
        <v>294</v>
      </c>
      <c r="B7" s="334"/>
      <c r="C7" s="334"/>
      <c r="D7" s="504"/>
      <c r="E7" s="334"/>
      <c r="F7" s="334"/>
      <c r="G7" s="334"/>
      <c r="H7" s="334"/>
      <c r="I7" s="334"/>
    </row>
    <row r="8" customFormat="false" ht="12.75" hidden="false" customHeight="false" outlineLevel="0" collapsed="false">
      <c r="A8" s="508"/>
      <c r="B8" s="334"/>
      <c r="C8" s="334"/>
      <c r="D8" s="334"/>
      <c r="E8" s="334"/>
      <c r="F8" s="334"/>
      <c r="G8" s="334"/>
      <c r="H8" s="334"/>
      <c r="I8" s="334"/>
    </row>
    <row r="9" customFormat="false" ht="19.5" hidden="false" customHeight="true" outlineLevel="0" collapsed="false">
      <c r="C9" s="334"/>
      <c r="D9" s="334"/>
      <c r="E9" s="334"/>
      <c r="F9" s="334"/>
      <c r="G9" s="334"/>
      <c r="H9" s="334"/>
      <c r="I9" s="334"/>
    </row>
    <row r="10" customFormat="false" ht="12.75" hidden="false" customHeight="false" outlineLevel="0" collapsed="false">
      <c r="C10" s="334"/>
      <c r="D10" s="334"/>
      <c r="E10" s="334"/>
      <c r="F10" s="334"/>
      <c r="G10" s="334"/>
      <c r="H10" s="334"/>
      <c r="I10" s="334"/>
    </row>
    <row r="11" customFormat="false" ht="12.75" hidden="false" customHeight="false" outlineLevel="0" collapsed="false">
      <c r="C11" s="334"/>
      <c r="D11" s="334"/>
      <c r="E11" s="334"/>
      <c r="F11" s="334"/>
      <c r="G11" s="334"/>
      <c r="H11" s="334"/>
      <c r="I11" s="334"/>
    </row>
    <row r="12" customFormat="false" ht="12.75" hidden="false" customHeight="false" outlineLevel="0" collapsed="false">
      <c r="C12" s="334"/>
      <c r="D12" s="334"/>
      <c r="E12" s="334"/>
      <c r="F12" s="334"/>
      <c r="G12" s="334"/>
      <c r="H12" s="334"/>
      <c r="I12" s="334"/>
    </row>
  </sheetData>
  <mergeCells count="1">
    <mergeCell ref="A5:A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AC7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1" ySplit="0" topLeftCell="B1" activePane="topRight" state="frozen"/>
      <selection pane="topLeft" activeCell="A1" activeCellId="0" sqref="A1"/>
      <selection pane="topRight" activeCell="A1" activeCellId="1" sqref="E4:E13 A1"/>
    </sheetView>
  </sheetViews>
  <sheetFormatPr defaultColWidth="11.421875" defaultRowHeight="12.75" zeroHeight="false" outlineLevelRow="0" outlineLevelCol="0"/>
  <cols>
    <col collapsed="false" customWidth="true" hidden="false" outlineLevel="0" max="1" min="1" style="1" width="43.86"/>
    <col collapsed="false" customWidth="true" hidden="false" outlineLevel="0" max="2" min="2" style="1" width="21.43"/>
    <col collapsed="false" customWidth="true" hidden="false" outlineLevel="0" max="8" min="3" style="1" width="7.71"/>
    <col collapsed="false" customWidth="true" hidden="false" outlineLevel="0" max="9" min="9" style="1" width="14.43"/>
    <col collapsed="false" customWidth="true" hidden="false" outlineLevel="0" max="15" min="10" style="1" width="7.71"/>
    <col collapsed="false" customWidth="true" hidden="false" outlineLevel="0" max="16" min="16" style="1" width="13.71"/>
    <col collapsed="false" customWidth="true" hidden="false" outlineLevel="0" max="22" min="17" style="1" width="7.71"/>
    <col collapsed="false" customWidth="true" hidden="false" outlineLevel="0" max="23" min="23" style="1" width="13.14"/>
    <col collapsed="false" customWidth="true" hidden="false" outlineLevel="0" max="29" min="24" style="1" width="7.71"/>
    <col collapsed="false" customWidth="false" hidden="false" outlineLevel="0" max="1024" min="30" style="1" width="11.43"/>
  </cols>
  <sheetData>
    <row r="1" s="5" customFormat="true" ht="18.75" hidden="false" customHeight="true" outlineLevel="0" collapsed="false">
      <c r="A1" s="2" t="s">
        <v>295</v>
      </c>
      <c r="B1" s="2"/>
      <c r="C1" s="2"/>
      <c r="D1" s="2"/>
      <c r="E1" s="2"/>
      <c r="F1" s="2"/>
      <c r="G1" s="2"/>
      <c r="H1" s="3"/>
      <c r="I1" s="3"/>
      <c r="J1" s="3"/>
      <c r="K1" s="3"/>
      <c r="L1" s="3"/>
      <c r="M1" s="3"/>
      <c r="N1" s="3"/>
      <c r="O1" s="4"/>
    </row>
    <row r="2" s="5" customFormat="true" ht="1.5" hidden="false" customHeight="true" outlineLevel="0" collapsed="false">
      <c r="A2" s="3"/>
      <c r="B2" s="3"/>
      <c r="C2" s="3"/>
      <c r="D2" s="3"/>
      <c r="E2" s="3"/>
      <c r="F2" s="3"/>
      <c r="G2" s="3"/>
      <c r="H2" s="3"/>
      <c r="I2" s="3"/>
      <c r="J2" s="3"/>
      <c r="K2" s="3"/>
      <c r="L2" s="3"/>
      <c r="M2" s="3"/>
      <c r="N2" s="3"/>
      <c r="O2" s="4"/>
    </row>
    <row r="3" customFormat="false" ht="18" hidden="false" customHeight="true" outlineLevel="0" collapsed="false">
      <c r="A3" s="6" t="s">
        <v>1</v>
      </c>
      <c r="B3" s="7"/>
      <c r="C3" s="7"/>
    </row>
    <row r="4" customFormat="false" ht="35.25" hidden="false" customHeight="true" outlineLevel="0" collapsed="false">
      <c r="A4" s="8" t="s">
        <v>2</v>
      </c>
      <c r="B4" s="9" t="s">
        <v>296</v>
      </c>
      <c r="C4" s="10" t="s">
        <v>4</v>
      </c>
      <c r="D4" s="10" t="s">
        <v>5</v>
      </c>
      <c r="E4" s="10" t="s">
        <v>6</v>
      </c>
      <c r="F4" s="10" t="s">
        <v>7</v>
      </c>
      <c r="G4" s="10" t="s">
        <v>8</v>
      </c>
      <c r="H4" s="11" t="s">
        <v>9</v>
      </c>
    </row>
    <row r="5" customFormat="false" ht="14.25" hidden="false" customHeight="true" outlineLevel="0" collapsed="false">
      <c r="A5" s="12" t="s">
        <v>10</v>
      </c>
      <c r="B5" s="13" t="n">
        <v>100</v>
      </c>
      <c r="C5" s="14" t="n">
        <v>2832.22</v>
      </c>
      <c r="D5" s="14" t="n">
        <v>2520.1</v>
      </c>
      <c r="E5" s="14" t="n">
        <v>1778.44</v>
      </c>
      <c r="F5" s="14" t="n">
        <v>2053.75</v>
      </c>
      <c r="G5" s="14" t="n">
        <v>3219.67</v>
      </c>
      <c r="H5" s="15" t="n">
        <v>4133.88</v>
      </c>
    </row>
    <row r="6" customFormat="false" ht="14.25" hidden="false" customHeight="true" outlineLevel="0" collapsed="false">
      <c r="A6" s="509" t="s">
        <v>11</v>
      </c>
      <c r="B6" s="18" t="n">
        <v>75.579576363272</v>
      </c>
      <c r="C6" s="19" t="n">
        <v>2896.82</v>
      </c>
      <c r="D6" s="19" t="n">
        <v>2626.25</v>
      </c>
      <c r="E6" s="19" t="n">
        <v>1931.21</v>
      </c>
      <c r="F6" s="19" t="n">
        <v>2189.5</v>
      </c>
      <c r="G6" s="19" t="n">
        <v>3285.25</v>
      </c>
      <c r="H6" s="20" t="n">
        <v>4116.42</v>
      </c>
    </row>
    <row r="7" customFormat="false" ht="14.25" hidden="false" customHeight="true" outlineLevel="0" collapsed="false">
      <c r="A7" s="510" t="s">
        <v>12</v>
      </c>
      <c r="B7" s="22" t="n">
        <v>27.9885233389302</v>
      </c>
      <c r="C7" s="23" t="n">
        <v>3642.19</v>
      </c>
      <c r="D7" s="23" t="n">
        <v>3329.33</v>
      </c>
      <c r="E7" s="23" t="n">
        <v>2459.33</v>
      </c>
      <c r="F7" s="23" t="n">
        <v>2807.67</v>
      </c>
      <c r="G7" s="23" t="n">
        <v>4112.45</v>
      </c>
      <c r="H7" s="24" t="n">
        <v>5120.58</v>
      </c>
    </row>
    <row r="8" customFormat="false" ht="14.25" hidden="false" customHeight="true" outlineLevel="0" collapsed="false">
      <c r="A8" s="510" t="s">
        <v>13</v>
      </c>
      <c r="B8" s="22" t="n">
        <v>13.3459140763109</v>
      </c>
      <c r="C8" s="23" t="n">
        <v>2968.64</v>
      </c>
      <c r="D8" s="23" t="n">
        <v>2921</v>
      </c>
      <c r="E8" s="23" t="n">
        <v>2278.08</v>
      </c>
      <c r="F8" s="23" t="n">
        <v>2553.14</v>
      </c>
      <c r="G8" s="23" t="n">
        <v>3309.5</v>
      </c>
      <c r="H8" s="24" t="n">
        <v>3663.17</v>
      </c>
    </row>
    <row r="9" customFormat="false" ht="14.25" hidden="false" customHeight="true" outlineLevel="0" collapsed="false">
      <c r="A9" s="510" t="s">
        <v>14</v>
      </c>
      <c r="B9" s="22" t="n">
        <v>34.1620687352162</v>
      </c>
      <c r="C9" s="23" t="n">
        <v>2258.83</v>
      </c>
      <c r="D9" s="23" t="n">
        <v>2186.75</v>
      </c>
      <c r="E9" s="23" t="n">
        <v>1824</v>
      </c>
      <c r="F9" s="23" t="n">
        <v>1972.92</v>
      </c>
      <c r="G9" s="23" t="n">
        <v>2456.75</v>
      </c>
      <c r="H9" s="24" t="n">
        <v>2770.1</v>
      </c>
    </row>
    <row r="10" customFormat="false" ht="14.25" hidden="false" customHeight="true" outlineLevel="0" collapsed="false">
      <c r="A10" s="511" t="s">
        <v>15</v>
      </c>
      <c r="B10" s="26" t="n">
        <v>18.1780982151336</v>
      </c>
      <c r="C10" s="19" t="n">
        <v>2283.43</v>
      </c>
      <c r="D10" s="19" t="n">
        <v>1952.96</v>
      </c>
      <c r="E10" s="19" t="n">
        <v>1553.42</v>
      </c>
      <c r="F10" s="19" t="n">
        <v>1707.17</v>
      </c>
      <c r="G10" s="19" t="n">
        <v>2441.15</v>
      </c>
      <c r="H10" s="20" t="n">
        <v>3361.17</v>
      </c>
    </row>
    <row r="11" customFormat="false" ht="14.25" hidden="false" customHeight="true" outlineLevel="0" collapsed="false">
      <c r="A11" s="25" t="s">
        <v>16</v>
      </c>
      <c r="B11" s="26" t="n">
        <v>4.84082207507753</v>
      </c>
      <c r="C11" s="19" t="n">
        <v>4259.7</v>
      </c>
      <c r="D11" s="19" t="n">
        <v>3311.08</v>
      </c>
      <c r="E11" s="19" t="n">
        <v>2256.42</v>
      </c>
      <c r="F11" s="19" t="n">
        <v>2678.33</v>
      </c>
      <c r="G11" s="19" t="n">
        <v>5053.33</v>
      </c>
      <c r="H11" s="20" t="n">
        <v>8085.67</v>
      </c>
    </row>
    <row r="12" customFormat="false" ht="14.25" hidden="false" customHeight="true" outlineLevel="0" collapsed="false">
      <c r="A12" s="27" t="s">
        <v>17</v>
      </c>
      <c r="B12" s="13" t="n">
        <v>98.5984966534832</v>
      </c>
      <c r="C12" s="14" t="n">
        <v>2850.65</v>
      </c>
      <c r="D12" s="14" t="n">
        <v>2535.17</v>
      </c>
      <c r="E12" s="14" t="n">
        <v>1805.81</v>
      </c>
      <c r="F12" s="14" t="n">
        <v>2071.92</v>
      </c>
      <c r="G12" s="14" t="n">
        <v>3232.64</v>
      </c>
      <c r="H12" s="15" t="n">
        <v>4148.83</v>
      </c>
    </row>
    <row r="13" customFormat="false" ht="14.25" hidden="false" customHeight="true" outlineLevel="0" collapsed="false">
      <c r="A13" s="28" t="s">
        <v>18</v>
      </c>
      <c r="B13" s="29" t="n">
        <v>1.40150334651684</v>
      </c>
      <c r="C13" s="30" t="n">
        <v>1535.64</v>
      </c>
      <c r="D13" s="30" t="n">
        <v>1499.88</v>
      </c>
      <c r="E13" s="30" t="n">
        <v>1455.39</v>
      </c>
      <c r="F13" s="30" t="n">
        <v>1498.44</v>
      </c>
      <c r="G13" s="30" t="n">
        <v>1541.2</v>
      </c>
      <c r="H13" s="31" t="n">
        <v>1649.84</v>
      </c>
    </row>
    <row r="14" customFormat="false" ht="14.25" hidden="false" customHeight="true" outlineLevel="0" collapsed="false">
      <c r="A14" s="32" t="s">
        <v>19</v>
      </c>
      <c r="B14" s="33" t="n">
        <v>63.8470700063933</v>
      </c>
      <c r="C14" s="34" t="n">
        <v>2695.71</v>
      </c>
      <c r="D14" s="34" t="n">
        <v>2443.92</v>
      </c>
      <c r="E14" s="34" t="n">
        <v>1757.87</v>
      </c>
      <c r="F14" s="34" t="n">
        <v>2011.28</v>
      </c>
      <c r="G14" s="34" t="n">
        <v>3082.17</v>
      </c>
      <c r="H14" s="35" t="n">
        <v>3851.4</v>
      </c>
    </row>
    <row r="15" customFormat="false" ht="14.25" hidden="false" customHeight="true" outlineLevel="0" collapsed="false">
      <c r="A15" s="36" t="s">
        <v>20</v>
      </c>
      <c r="B15" s="26" t="n">
        <v>36.1529299936067</v>
      </c>
      <c r="C15" s="19" t="n">
        <v>3073.29</v>
      </c>
      <c r="D15" s="19" t="n">
        <v>2674.67</v>
      </c>
      <c r="E15" s="19" t="n">
        <v>1826.92</v>
      </c>
      <c r="F15" s="19" t="n">
        <v>2147.33</v>
      </c>
      <c r="G15" s="19" t="n">
        <v>3512.33</v>
      </c>
      <c r="H15" s="20" t="n">
        <v>4663.26</v>
      </c>
    </row>
    <row r="16" customFormat="false" ht="14.25" hidden="false" customHeight="true" outlineLevel="0" collapsed="false">
      <c r="A16" s="32" t="s">
        <v>21</v>
      </c>
      <c r="B16" s="33" t="n">
        <v>11.1606803161526</v>
      </c>
      <c r="C16" s="34" t="n">
        <v>2075.66</v>
      </c>
      <c r="D16" s="34" t="n">
        <v>1979.92</v>
      </c>
      <c r="E16" s="34" t="n">
        <v>1551.25</v>
      </c>
      <c r="F16" s="34" t="n">
        <v>1734.75</v>
      </c>
      <c r="G16" s="34" t="n">
        <v>2325.42</v>
      </c>
      <c r="H16" s="35" t="n">
        <v>2626.83</v>
      </c>
    </row>
    <row r="17" customFormat="false" ht="14.25" hidden="false" customHeight="true" outlineLevel="0" collapsed="false">
      <c r="A17" s="36" t="s">
        <v>22</v>
      </c>
      <c r="B17" s="26" t="n">
        <v>21.8878237312832</v>
      </c>
      <c r="C17" s="19" t="n">
        <v>2564.64</v>
      </c>
      <c r="D17" s="19" t="n">
        <v>2407.57</v>
      </c>
      <c r="E17" s="19" t="n">
        <v>1780.25</v>
      </c>
      <c r="F17" s="19" t="n">
        <v>2023.33</v>
      </c>
      <c r="G17" s="19" t="n">
        <v>2825.33</v>
      </c>
      <c r="H17" s="20" t="n">
        <v>3401</v>
      </c>
    </row>
    <row r="18" customFormat="false" ht="14.25" hidden="false" customHeight="true" outlineLevel="0" collapsed="false">
      <c r="A18" s="36" t="s">
        <v>23</v>
      </c>
      <c r="B18" s="26" t="n">
        <v>29.9398585731903</v>
      </c>
      <c r="C18" s="19" t="n">
        <v>2891.19</v>
      </c>
      <c r="D18" s="19" t="n">
        <v>2690</v>
      </c>
      <c r="E18" s="19" t="n">
        <v>1863.33</v>
      </c>
      <c r="F18" s="19" t="n">
        <v>2151.95</v>
      </c>
      <c r="G18" s="19" t="n">
        <v>3286.92</v>
      </c>
      <c r="H18" s="20" t="n">
        <v>4075.25</v>
      </c>
    </row>
    <row r="19" customFormat="false" ht="14.25" hidden="false" customHeight="true" outlineLevel="0" collapsed="false">
      <c r="A19" s="36" t="s">
        <v>24</v>
      </c>
      <c r="B19" s="26" t="n">
        <v>29.5450403796565</v>
      </c>
      <c r="C19" s="19" t="n">
        <v>3071.46</v>
      </c>
      <c r="D19" s="19" t="n">
        <v>2730.56</v>
      </c>
      <c r="E19" s="19" t="n">
        <v>1860.06</v>
      </c>
      <c r="F19" s="19" t="n">
        <v>2166.59</v>
      </c>
      <c r="G19" s="19" t="n">
        <v>3573.25</v>
      </c>
      <c r="H19" s="20" t="n">
        <v>4529.82</v>
      </c>
    </row>
    <row r="20" customFormat="false" ht="14.25" hidden="false" customHeight="true" outlineLevel="0" collapsed="false">
      <c r="A20" s="37" t="s">
        <v>25</v>
      </c>
      <c r="B20" s="38" t="n">
        <v>7.46655105655046</v>
      </c>
      <c r="C20" s="39" t="n">
        <v>3564.31</v>
      </c>
      <c r="D20" s="39" t="n">
        <v>3068</v>
      </c>
      <c r="E20" s="39" t="n">
        <v>1902.75</v>
      </c>
      <c r="F20" s="39" t="n">
        <v>2280.58</v>
      </c>
      <c r="G20" s="39" t="n">
        <v>4160.5</v>
      </c>
      <c r="H20" s="40" t="n">
        <v>5795.32</v>
      </c>
    </row>
    <row r="21" customFormat="false" ht="35.25" hidden="false" customHeight="true" outlineLevel="0" collapsed="false"/>
    <row r="22" customFormat="false" ht="14.25" hidden="false" customHeight="true" outlineLevel="0" collapsed="false">
      <c r="A22" s="41" t="s">
        <v>297</v>
      </c>
      <c r="B22" s="41"/>
      <c r="C22" s="41"/>
      <c r="D22" s="41"/>
      <c r="E22" s="41"/>
      <c r="F22" s="41"/>
      <c r="G22" s="41"/>
      <c r="H22" s="42"/>
    </row>
    <row r="23" customFormat="false" ht="12.75" hidden="false" customHeight="true" outlineLevel="0" collapsed="false">
      <c r="A23" s="43" t="s">
        <v>27</v>
      </c>
      <c r="B23" s="43"/>
      <c r="C23" s="43"/>
      <c r="D23" s="43"/>
      <c r="E23" s="43"/>
      <c r="F23" s="43"/>
      <c r="G23" s="43"/>
      <c r="H23" s="42"/>
    </row>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35.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35.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3" customFormat="false" ht="27.75" hidden="false" customHeight="true" outlineLevel="0" collapsed="false">
      <c r="I73" s="45"/>
      <c r="J73" s="42"/>
      <c r="K73" s="42"/>
      <c r="L73" s="46"/>
      <c r="M73" s="46"/>
      <c r="N73" s="42"/>
      <c r="O73" s="42"/>
      <c r="P73" s="45"/>
      <c r="Q73" s="47"/>
      <c r="R73" s="47"/>
      <c r="S73" s="47"/>
      <c r="T73" s="47"/>
      <c r="U73" s="47"/>
      <c r="V73" s="47"/>
      <c r="W73" s="48"/>
      <c r="X73" s="49"/>
      <c r="Y73" s="49"/>
      <c r="AA73" s="49"/>
      <c r="AB73" s="49"/>
    </row>
    <row r="74" customFormat="false" ht="44.25" hidden="false" customHeight="true" outlineLevel="0" collapsed="false">
      <c r="I74" s="45"/>
      <c r="J74" s="42"/>
      <c r="K74" s="42"/>
      <c r="L74" s="49"/>
      <c r="M74" s="49"/>
      <c r="N74" s="42"/>
      <c r="O74" s="42"/>
      <c r="P74" s="45"/>
      <c r="Q74" s="47"/>
      <c r="R74" s="47"/>
      <c r="S74" s="47"/>
      <c r="T74" s="47"/>
      <c r="U74" s="47"/>
      <c r="V74" s="47"/>
      <c r="X74" s="49"/>
      <c r="Y74" s="49"/>
      <c r="Z74" s="46"/>
      <c r="AA74" s="49"/>
      <c r="AB74" s="49"/>
      <c r="AC74" s="46"/>
    </row>
  </sheetData>
  <mergeCells count="2">
    <mergeCell ref="A22:G22"/>
    <mergeCell ref="A23:G23"/>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2" activeCellId="1" sqref="E4:E13 A2"/>
    </sheetView>
  </sheetViews>
  <sheetFormatPr defaultColWidth="11.421875" defaultRowHeight="12.75" zeroHeight="false" outlineLevelRow="0" outlineLevelCol="0"/>
  <cols>
    <col collapsed="false" customWidth="true" hidden="false" outlineLevel="0" max="1" min="1" style="310" width="31.28"/>
    <col collapsed="false" customWidth="false" hidden="false" outlineLevel="0" max="2" min="2" style="310" width="11.43"/>
    <col collapsed="false" customWidth="true" hidden="false" outlineLevel="0" max="3" min="3" style="310" width="9.71"/>
    <col collapsed="false" customWidth="false" hidden="false" outlineLevel="0" max="4" min="4" style="310" width="11.43"/>
    <col collapsed="false" customWidth="true" hidden="false" outlineLevel="0" max="5" min="5" style="310" width="12.86"/>
    <col collapsed="false" customWidth="true" hidden="false" outlineLevel="0" max="6" min="6" style="310" width="9.71"/>
    <col collapsed="false" customWidth="false" hidden="false" outlineLevel="0" max="8" min="7" style="310" width="11.43"/>
    <col collapsed="false" customWidth="true" hidden="false" outlineLevel="0" max="9" min="9" style="310" width="9.71"/>
    <col collapsed="false" customWidth="false" hidden="false" outlineLevel="0" max="10" min="10" style="310" width="11.43"/>
    <col collapsed="false" customWidth="true" hidden="false" outlineLevel="0" max="14" min="11" style="310" width="10.72"/>
    <col collapsed="false" customWidth="false" hidden="false" outlineLevel="0" max="1024" min="15" style="310" width="11.43"/>
  </cols>
  <sheetData>
    <row r="1" s="312" customFormat="true" ht="23.25" hidden="false" customHeight="true" outlineLevel="0" collapsed="false">
      <c r="A1" s="311" t="s">
        <v>298</v>
      </c>
    </row>
    <row r="2" customFormat="false" ht="13.5" hidden="false" customHeight="false" outlineLevel="0" collapsed="false">
      <c r="A2" s="313"/>
    </row>
    <row r="3" customFormat="false" ht="24.75" hidden="false" customHeight="true" outlineLevel="0" collapsed="false">
      <c r="A3" s="314"/>
      <c r="B3" s="315" t="s">
        <v>202</v>
      </c>
      <c r="C3" s="315"/>
      <c r="D3" s="315"/>
      <c r="E3" s="316" t="s">
        <v>203</v>
      </c>
      <c r="F3" s="316"/>
      <c r="G3" s="316"/>
      <c r="H3" s="316" t="s">
        <v>40</v>
      </c>
      <c r="I3" s="316"/>
      <c r="J3" s="316"/>
      <c r="K3" s="316"/>
      <c r="L3" s="316"/>
      <c r="M3" s="316"/>
      <c r="N3" s="316"/>
    </row>
    <row r="4" customFormat="false" ht="72" hidden="false" customHeight="false" outlineLevel="0" collapsed="false">
      <c r="A4" s="317"/>
      <c r="B4" s="318" t="s">
        <v>174</v>
      </c>
      <c r="C4" s="319" t="s">
        <v>204</v>
      </c>
      <c r="D4" s="320" t="s">
        <v>205</v>
      </c>
      <c r="E4" s="318" t="s">
        <v>174</v>
      </c>
      <c r="F4" s="321" t="s">
        <v>204</v>
      </c>
      <c r="G4" s="322" t="s">
        <v>205</v>
      </c>
      <c r="H4" s="318" t="s">
        <v>174</v>
      </c>
      <c r="I4" s="321" t="s">
        <v>204</v>
      </c>
      <c r="J4" s="323" t="s">
        <v>205</v>
      </c>
      <c r="K4" s="324" t="s">
        <v>33</v>
      </c>
      <c r="L4" s="324" t="s">
        <v>35</v>
      </c>
      <c r="M4" s="324" t="s">
        <v>37</v>
      </c>
      <c r="N4" s="325" t="s">
        <v>84</v>
      </c>
    </row>
    <row r="5" s="334" customFormat="true" ht="15" hidden="false" customHeight="true" outlineLevel="0" collapsed="false">
      <c r="A5" s="326" t="s">
        <v>10</v>
      </c>
      <c r="B5" s="327" t="n">
        <f aca="false">ROUND(('[2]V 3-6'!$E18/'[2]V 3-6'!$E$18*100),2)</f>
        <v>100</v>
      </c>
      <c r="C5" s="328" t="n">
        <f aca="false">ROUND('[2]V 3-6'!$C18,1)</f>
        <v>2377</v>
      </c>
      <c r="D5" s="329" t="n">
        <f aca="false">'[2]V 3-6'!$D18</f>
        <v>42.7</v>
      </c>
      <c r="E5" s="327" t="n">
        <f aca="false">ROUND(('[2]V 3-6'!$E10/'[2]V 3-6'!$E$10*100),2)</f>
        <v>100</v>
      </c>
      <c r="F5" s="328" t="n">
        <f aca="false">ROUND('[2]V 3-6'!$C10,1)</f>
        <v>1873</v>
      </c>
      <c r="G5" s="329" t="n">
        <f aca="false">'[2]V 3-6'!$D10</f>
        <v>43.2</v>
      </c>
      <c r="H5" s="330" t="n">
        <f aca="false">ROUND(('[2]V 3-6'!$E2/'[2]V 3-6'!$E$2*100),2)</f>
        <v>100</v>
      </c>
      <c r="I5" s="328" t="n">
        <f aca="false">ROUND('[2]V 3-6'!C2,1)</f>
        <v>2314.2</v>
      </c>
      <c r="J5" s="331" t="n">
        <f aca="false">ROUND('[2]V 3-6'!D2,1)</f>
        <v>42.7</v>
      </c>
      <c r="K5" s="332" t="n">
        <f aca="false">ROUND('[2]V 3-6_suite'!B2,1)</f>
        <v>1481.5</v>
      </c>
      <c r="L5" s="332" t="n">
        <f aca="false">ROUND('[2]V 3-6_suite'!C2,1)</f>
        <v>1950.4</v>
      </c>
      <c r="M5" s="332" t="n">
        <f aca="false">ROUND('[2]V 3-6_suite'!D2,1)</f>
        <v>3250.5</v>
      </c>
      <c r="N5" s="333" t="n">
        <f aca="false">M5/K5</f>
        <v>2.19406007424907</v>
      </c>
    </row>
    <row r="6" customFormat="false" ht="24" hidden="false" customHeight="false" outlineLevel="0" collapsed="false">
      <c r="A6" s="326" t="s">
        <v>206</v>
      </c>
      <c r="B6" s="327" t="n">
        <f aca="false">ROUND(('[2]V 3-6'!$E19/'[2]V 3-6'!$E$18*100),2)</f>
        <v>10.48</v>
      </c>
      <c r="C6" s="328" t="n">
        <f aca="false">ROUND('[2]V 3-6'!$C19,1)</f>
        <v>2030.6</v>
      </c>
      <c r="D6" s="329" t="n">
        <f aca="false">'[2]V 3-6'!$D19</f>
        <v>45.3</v>
      </c>
      <c r="E6" s="335" t="n">
        <f aca="false">ROUND(('[2]V 3-6'!$E11/'[2]V 3-6'!$E$10*100),2)</f>
        <v>6.19</v>
      </c>
      <c r="F6" s="328" t="n">
        <f aca="false">ROUND('[2]V 3-6'!$C11,1)</f>
        <v>2392.8</v>
      </c>
      <c r="G6" s="329" t="n">
        <f aca="false">'[2]V 3-6'!$D11</f>
        <v>46.3</v>
      </c>
      <c r="H6" s="330" t="n">
        <f aca="false">ROUND(('[2]V 3-6'!$E3/'[2]V 3-6'!$E$2*100),2)</f>
        <v>9.94</v>
      </c>
      <c r="I6" s="336" t="n">
        <f aca="false">ROUND('[2]V 3-6'!C3,1)</f>
        <v>2058.7</v>
      </c>
      <c r="J6" s="337" t="n">
        <f aca="false">ROUND('[2]V 3-6'!D3,1)</f>
        <v>45.4</v>
      </c>
      <c r="K6" s="332" t="n">
        <f aca="false">ROUND('[2]V 3-6_suite'!B3,1)</f>
        <v>1374.3</v>
      </c>
      <c r="L6" s="332" t="n">
        <f aca="false">ROUND('[2]V 3-6_suite'!C3,1)</f>
        <v>1742.8</v>
      </c>
      <c r="M6" s="332" t="n">
        <f aca="false">ROUND('[2]V 3-6_suite'!D3,1)</f>
        <v>2688.9</v>
      </c>
      <c r="N6" s="333" t="n">
        <f aca="false">M6/K6</f>
        <v>1.95655970312159</v>
      </c>
    </row>
    <row r="7" customFormat="false" ht="20.25" hidden="false" customHeight="true" outlineLevel="0" collapsed="false">
      <c r="A7" s="338" t="s">
        <v>207</v>
      </c>
      <c r="B7" s="327" t="n">
        <f aca="false">ROUND(('[2]V 3-6'!$E20/'[2]V 3-6'!$E$18*100),2)</f>
        <v>64.34</v>
      </c>
      <c r="C7" s="328" t="n">
        <f aca="false">ROUND('[2]V 3-6'!$C20,1)</f>
        <v>2106.4</v>
      </c>
      <c r="D7" s="329" t="n">
        <f aca="false">'[2]V 3-6'!$D20</f>
        <v>41.4</v>
      </c>
      <c r="E7" s="335" t="n">
        <f aca="false">ROUND(('[2]V 3-6'!$E12/'[2]V 3-6'!$E$10*100),2)</f>
        <v>70</v>
      </c>
      <c r="F7" s="328" t="n">
        <f aca="false">ROUND('[2]V 3-6'!$C12,1)</f>
        <v>1809.8</v>
      </c>
      <c r="G7" s="329" t="n">
        <f aca="false">'[2]V 3-6'!$D12</f>
        <v>42.3</v>
      </c>
      <c r="H7" s="330" t="n">
        <f aca="false">ROUND(('[2]V 3-6'!$E4/'[2]V 3-6'!$E$2*100),2)</f>
        <v>65.04</v>
      </c>
      <c r="I7" s="336" t="n">
        <f aca="false">ROUND('[2]V 3-6'!C4,1)</f>
        <v>2066.6</v>
      </c>
      <c r="J7" s="337" t="n">
        <f aca="false">ROUND('[2]V 3-6'!D4,1)</f>
        <v>41.6</v>
      </c>
      <c r="K7" s="332" t="n">
        <f aca="false">ROUND('[2]V 3-6_suite'!B4,1)</f>
        <v>1515.9</v>
      </c>
      <c r="L7" s="332" t="n">
        <f aca="false">ROUND('[2]V 3-6_suite'!C4,1)</f>
        <v>1942.8</v>
      </c>
      <c r="M7" s="332" t="n">
        <f aca="false">ROUND('[2]V 3-6_suite'!D4,1)</f>
        <v>2799.3</v>
      </c>
      <c r="N7" s="333" t="n">
        <f aca="false">M7/K7</f>
        <v>1.84662576687117</v>
      </c>
    </row>
    <row r="8" customFormat="false" ht="21" hidden="false" customHeight="true" outlineLevel="0" collapsed="false">
      <c r="A8" s="338" t="s">
        <v>208</v>
      </c>
      <c r="B8" s="327" t="n">
        <f aca="false">ROUND(('[2]V 3-6'!$E21/'[2]V 3-6'!$E$18*100),2)</f>
        <v>4.49</v>
      </c>
      <c r="C8" s="328" t="n">
        <f aca="false">ROUND('[2]V 3-6'!$C21,1)</f>
        <v>2304.8</v>
      </c>
      <c r="D8" s="329" t="n">
        <f aca="false">'[2]V 3-6'!$D21</f>
        <v>41.2</v>
      </c>
      <c r="E8" s="335" t="n">
        <f aca="false">ROUND(('[2]V 3-6'!$E13/'[2]V 3-6'!$E$10*100),2)</f>
        <v>0.26</v>
      </c>
      <c r="F8" s="328" t="n">
        <f aca="false">ROUND('[2]V 3-6'!$C13,1)</f>
        <v>2069.3</v>
      </c>
      <c r="G8" s="329" t="n">
        <f aca="false">'[2]V 3-6'!$D13</f>
        <v>41.8</v>
      </c>
      <c r="H8" s="330" t="n">
        <f aca="false">ROUND(('[2]V 3-6'!$E5/'[2]V 3-6'!$E$2*100),2)</f>
        <v>3.96</v>
      </c>
      <c r="I8" s="336" t="n">
        <f aca="false">ROUND('[2]V 3-6'!C5,1)</f>
        <v>2302.8</v>
      </c>
      <c r="J8" s="337" t="n">
        <f aca="false">ROUND('[2]V 3-6'!D5,1)</f>
        <v>41.2</v>
      </c>
      <c r="K8" s="332" t="n">
        <f aca="false">ROUND('[2]V 3-6_suite'!B5,1)</f>
        <v>1557.8</v>
      </c>
      <c r="L8" s="332" t="n">
        <f aca="false">ROUND('[2]V 3-6_suite'!C5,1)</f>
        <v>2267.8</v>
      </c>
      <c r="M8" s="332" t="n">
        <f aca="false">ROUND('[2]V 3-6_suite'!D5,1)</f>
        <v>2948.8</v>
      </c>
      <c r="N8" s="333" t="n">
        <f aca="false">M8/K8</f>
        <v>1.89292592117088</v>
      </c>
    </row>
    <row r="9" customFormat="false" ht="18.75" hidden="false" customHeight="true" outlineLevel="0" collapsed="false">
      <c r="A9" s="338" t="s">
        <v>209</v>
      </c>
      <c r="B9" s="327" t="n">
        <f aca="false">ROUND(('[2]V 3-6'!$E22/'[2]V 3-6'!$E$18*100),2)</f>
        <v>1.53</v>
      </c>
      <c r="C9" s="328" t="n">
        <f aca="false">ROUND('[2]V 3-6'!$C22,1)</f>
        <v>2007.3</v>
      </c>
      <c r="D9" s="329" t="n">
        <f aca="false">'[2]V 3-6'!$D22</f>
        <v>42.3</v>
      </c>
      <c r="E9" s="335" t="n">
        <f aca="false">ROUND(('[2]V 3-6'!$E14/'[2]V 3-6'!$E$10*100),2)</f>
        <v>8.46</v>
      </c>
      <c r="F9" s="328" t="n">
        <f aca="false">ROUND('[2]V 3-6'!$C14,1)</f>
        <v>2033.4</v>
      </c>
      <c r="G9" s="329" t="n">
        <f aca="false">'[2]V 3-6'!$D14</f>
        <v>43</v>
      </c>
      <c r="H9" s="330" t="n">
        <f aca="false">ROUND(('[2]V 3-6'!$E6/'[2]V 3-6'!$E$2*100),2)</f>
        <v>2.39</v>
      </c>
      <c r="I9" s="336" t="n">
        <f aca="false">ROUND('[2]V 3-6'!C6,1)</f>
        <v>2018.8</v>
      </c>
      <c r="J9" s="337" t="n">
        <f aca="false">ROUND('[2]V 3-6'!D6,1)</f>
        <v>42.6</v>
      </c>
      <c r="K9" s="332" t="n">
        <f aca="false">ROUND('[2]V 3-6_suite'!B6,1)</f>
        <v>1439.8</v>
      </c>
      <c r="L9" s="332" t="n">
        <f aca="false">ROUND('[2]V 3-6_suite'!C6,1)</f>
        <v>1944.2</v>
      </c>
      <c r="M9" s="332" t="n">
        <f aca="false">ROUND('[2]V 3-6_suite'!D6,1)</f>
        <v>2627.7</v>
      </c>
      <c r="N9" s="333" t="n">
        <f aca="false">M9/K9</f>
        <v>1.82504514515905</v>
      </c>
    </row>
    <row r="10" customFormat="false" ht="21" hidden="false" customHeight="true" outlineLevel="0" collapsed="false">
      <c r="A10" s="338" t="s">
        <v>210</v>
      </c>
      <c r="B10" s="327" t="n">
        <f aca="false">ROUND(('[2]V 3-6'!$E23/'[2]V 3-6'!$E$18*100),2)</f>
        <v>11</v>
      </c>
      <c r="C10" s="328" t="n">
        <f aca="false">ROUND('[2]V 3-6'!$C23,1)</f>
        <v>1945.1</v>
      </c>
      <c r="D10" s="329" t="n">
        <f aca="false">'[2]V 3-6'!$D23</f>
        <v>45</v>
      </c>
      <c r="E10" s="335" t="n">
        <f aca="false">ROUND(('[2]V 3-6'!$E15/'[2]V 3-6'!$E$10*100),2)</f>
        <v>11.97</v>
      </c>
      <c r="F10" s="328" t="n">
        <f aca="false">ROUND('[2]V 3-6'!$C15,1)</f>
        <v>1701.8</v>
      </c>
      <c r="G10" s="329" t="n">
        <f aca="false">'[2]V 3-6'!$D15</f>
        <v>46.5</v>
      </c>
      <c r="H10" s="330" t="n">
        <f aca="false">ROUND(('[2]V 3-6'!$E7/'[2]V 3-6'!$E$2*100),2)</f>
        <v>11.12</v>
      </c>
      <c r="I10" s="336" t="n">
        <f aca="false">ROUND('[2]V 3-6'!C7,1)</f>
        <v>1912.5</v>
      </c>
      <c r="J10" s="337" t="n">
        <f aca="false">ROUND('[2]V 3-6'!D7,1)</f>
        <v>45.2</v>
      </c>
      <c r="K10" s="332" t="n">
        <f aca="false">ROUND('[2]V 3-6_suite'!B7,1)</f>
        <v>1407.2</v>
      </c>
      <c r="L10" s="332" t="n">
        <f aca="false">ROUND('[2]V 3-6_suite'!C7,1)</f>
        <v>1730.3</v>
      </c>
      <c r="M10" s="332" t="n">
        <f aca="false">ROUND('[2]V 3-6_suite'!D7,1)</f>
        <v>2603.8</v>
      </c>
      <c r="N10" s="333" t="n">
        <f aca="false">M10/K10</f>
        <v>1.85034110289937</v>
      </c>
    </row>
    <row r="11" customFormat="false" ht="21.75" hidden="false" customHeight="true" outlineLevel="0" collapsed="false">
      <c r="A11" s="338" t="s">
        <v>211</v>
      </c>
      <c r="B11" s="327" t="n">
        <f aca="false">ROUND(('[2]V 3-6'!$E25/'[2]V 3-6'!$E$18*100),2)</f>
        <v>8.11</v>
      </c>
      <c r="C11" s="328" t="n">
        <f aca="false">ROUND('[2]V 3-6'!$C25,1)</f>
        <v>5668.1</v>
      </c>
      <c r="D11" s="329" t="n">
        <f aca="false">'[2]V 3-6'!$D25</f>
        <v>46.5</v>
      </c>
      <c r="E11" s="335" t="n">
        <f aca="false">ROUND(('[2]V 3-6'!$E17/'[2]V 3-6'!$E$10*100),2)</f>
        <v>0.87</v>
      </c>
      <c r="F11" s="328" t="n">
        <f aca="false">ROUND('[2]V 3-6'!$C17,1)</f>
        <v>4814.6</v>
      </c>
      <c r="G11" s="329" t="n">
        <f aca="false">'[2]V 3-6'!$D17</f>
        <v>54.2</v>
      </c>
      <c r="H11" s="335" t="n">
        <f aca="false">ROUND(('[2]V 3-6'!$E9/'[2]V 3-6'!$E$2*100),2)</f>
        <v>7.2</v>
      </c>
      <c r="I11" s="336" t="n">
        <f aca="false">ROUND('[2]V 3-6'!C9,1)</f>
        <v>5655.3</v>
      </c>
      <c r="J11" s="337" t="n">
        <f aca="false">ROUND('[2]V 3-6'!D9,1)</f>
        <v>46.6</v>
      </c>
      <c r="K11" s="342" t="n">
        <f aca="false">ROUND('[2]V 3-6_suite'!B9,1)</f>
        <v>3088.1</v>
      </c>
      <c r="L11" s="342" t="n">
        <f aca="false">ROUND('[2]V 3-6_suite'!C9,1)</f>
        <v>5520.8</v>
      </c>
      <c r="M11" s="342" t="n">
        <f aca="false">ROUND('[2]V 3-6_suite'!D9,1)</f>
        <v>8163.9</v>
      </c>
      <c r="N11" s="333" t="n">
        <f aca="false">M11/K11</f>
        <v>2.64366438910657</v>
      </c>
    </row>
    <row r="12" customFormat="false" ht="22.5" hidden="false" customHeight="true" outlineLevel="0" collapsed="false">
      <c r="A12" s="343" t="s">
        <v>212</v>
      </c>
      <c r="B12" s="344" t="n">
        <f aca="false">ROUND(('[2]V 3-6'!$E24/'[2]V 3-6'!$E$18*100),2)</f>
        <v>0.05</v>
      </c>
      <c r="C12" s="345" t="n">
        <f aca="false">ROUND('[2]V 3-6'!$C24,1)</f>
        <v>2431.2</v>
      </c>
      <c r="D12" s="346" t="n">
        <f aca="false">'[2]V 3-6'!$D24</f>
        <v>51.3</v>
      </c>
      <c r="E12" s="347" t="n">
        <f aca="false">ROUND(('[2]V 3-6'!$E16/'[2]V 3-6'!$E$10*100),2)</f>
        <v>2.25</v>
      </c>
      <c r="F12" s="345" t="n">
        <f aca="false">ROUND('[2]V 3-6'!$C16,1)</f>
        <v>1563.4</v>
      </c>
      <c r="G12" s="346" t="n">
        <f aca="false">'[2]V 3-6'!$D16</f>
        <v>41.1</v>
      </c>
      <c r="H12" s="347" t="n">
        <f aca="false">ROUND(('[2]V 3-6'!$E8/'[2]V 3-6'!$E$2*100),2)</f>
        <v>0.33</v>
      </c>
      <c r="I12" s="348" t="n">
        <f aca="false">ROUND('[2]V 3-6'!C8,1)</f>
        <v>1688.5</v>
      </c>
      <c r="J12" s="349" t="n">
        <f aca="false">ROUND('[2]V 3-6'!D8,1)</f>
        <v>42.6</v>
      </c>
      <c r="K12" s="350" t="n">
        <f aca="false">ROUND('[2]V 3-6_suite'!B8,1)</f>
        <v>1238.5</v>
      </c>
      <c r="L12" s="350" t="n">
        <f aca="false">ROUND('[2]V 3-6_suite'!C8,1)</f>
        <v>1592</v>
      </c>
      <c r="M12" s="350" t="n">
        <f aca="false">ROUND('[2]V 3-6_suite'!D8,1)</f>
        <v>2170.7</v>
      </c>
      <c r="N12" s="351" t="n">
        <f aca="false">M12/K12</f>
        <v>1.75268469923294</v>
      </c>
    </row>
    <row r="13" customFormat="false" ht="11.25" hidden="false" customHeight="true" outlineLevel="0" collapsed="false">
      <c r="A13" s="352" t="s">
        <v>213</v>
      </c>
      <c r="B13" s="353"/>
      <c r="C13" s="353"/>
      <c r="D13" s="354"/>
      <c r="E13" s="355"/>
    </row>
    <row r="14" customFormat="false" ht="28.5" hidden="false" customHeight="true" outlineLevel="0" collapsed="false">
      <c r="A14" s="81" t="s">
        <v>214</v>
      </c>
      <c r="B14" s="81"/>
      <c r="C14" s="81"/>
      <c r="D14" s="81"/>
      <c r="E14" s="81"/>
    </row>
    <row r="15" customFormat="false" ht="46.5" hidden="false" customHeight="true" outlineLevel="0" collapsed="false"/>
  </sheetData>
  <mergeCells count="4">
    <mergeCell ref="B3:D3"/>
    <mergeCell ref="E3:G3"/>
    <mergeCell ref="H3:N3"/>
    <mergeCell ref="A14:E14"/>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LibreOffice/7.1.3.2$Linux_X86_64 LibreOffice_project/10$Build-2</Application>
  <AppVersion>15.0000</AppVersion>
  <Company>Secrétariat Général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2020-05-18T15:34:56Z</dcterms:created>
  <dc:creator>GODET</dc:creator>
  <dc:description/>
  <dc:language>fr-FR</dc:language>
  <cp:lastModifiedBy>GODET</cp:lastModifiedBy>
  <dcterms:modified xsi:type="dcterms:W3CDTF">2020-10-08T13:52:28Z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